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https://hudgov-my.sharepoint.com/personal/nora_c_mcardle_hud_gov/Documents/"/>
    </mc:Choice>
  </mc:AlternateContent>
  <xr:revisionPtr revIDLastSave="0" documentId="8_{B4FE5856-A66D-47C6-A35B-9D8AF4ECAC88}" xr6:coauthVersionLast="47" xr6:coauthVersionMax="47" xr10:uidLastSave="{00000000-0000-0000-0000-000000000000}"/>
  <workbookProtection workbookAlgorithmName="SHA-512" workbookHashValue="Ob69CzL3CHo2AEJxeUn2JX32nd2xis5Sn8c+oozTI/P/k4KY5rEAQIEvnivSNPvrxom8u8AKZlNY9LpQCkZE/g==" workbookSaltValue="m4KHk4ToLaynY7dBPGgjJg==" workbookSpinCount="100000" lockStructure="1"/>
  <bookViews>
    <workbookView xWindow="-110" yWindow="-110" windowWidth="19420" windowHeight="10420" tabRatio="601" xr2:uid="{00000000-000D-0000-FFFF-FFFF00000000}"/>
  </bookViews>
  <sheets>
    <sheet name="Tab 1 Savings Calculator" sheetId="6" r:id="rId1"/>
    <sheet name="Tab 2 Actual Costs Input" sheetId="3" r:id="rId2"/>
    <sheet name="Tab 3 75% and Cross Sub Calc" sheetId="1" r:id="rId3"/>
    <sheet name="Tab 4 M&amp;V Summary" sheetId="2" r:id="rId4"/>
    <sheet name="Tab 5 Savings Comparison" sheetId="7" r:id="rId5"/>
    <sheet name="Tab 6 RPU Workbook" sheetId="9" r:id="rId6"/>
    <sheet name="Tab 6 RPU Workbook (2)" sheetId="35" r:id="rId7"/>
    <sheet name="Tab 6 RPU Workbook (3)" sheetId="36" r:id="rId8"/>
    <sheet name="Tab 6 RPU Workbook (4)" sheetId="37" r:id="rId9"/>
    <sheet name="Tab 6 RPU Workbook (5)" sheetId="38" r:id="rId10"/>
    <sheet name="Tab 6 RPU Workbook (6)" sheetId="39" r:id="rId11"/>
    <sheet name="Tab 6 RPU Workbook (7)" sheetId="40" r:id="rId12"/>
    <sheet name="Tab 6 RPU Workbook (8)" sheetId="41" r:id="rId13"/>
    <sheet name="Tab 6 RPU Workbook (9)" sheetId="42" r:id="rId14"/>
    <sheet name="Tab 6 RPU Workbook (10)" sheetId="43" r:id="rId15"/>
    <sheet name="Tab 6 RPU Workbook (11)" sheetId="44" r:id="rId16"/>
    <sheet name="Tab 6 RPU Workbook (12)" sheetId="45" r:id="rId17"/>
    <sheet name="Tab 6 RPU Workbook (13)" sheetId="46" r:id="rId18"/>
    <sheet name="Tab 6 RPU Workbook (14)" sheetId="47" r:id="rId19"/>
    <sheet name="Tab 6 RPU Workbook (15)" sheetId="48" r:id="rId20"/>
    <sheet name="Tab 6 RPU Workbook (16)" sheetId="49" r:id="rId21"/>
    <sheet name="Tab 6 RPU Workbook (17)" sheetId="50" r:id="rId22"/>
    <sheet name="Tab 6 RPU Workbook (18)" sheetId="51" r:id="rId23"/>
    <sheet name="Tab 6 RPU Workbook (19)" sheetId="52" r:id="rId24"/>
    <sheet name="Tab 6 RPU Workbook (20)" sheetId="53" r:id="rId25"/>
    <sheet name="Tab 6 RPU Workbook (21)" sheetId="54" r:id="rId26"/>
    <sheet name="Tab 6 RPU Workbook (22)" sheetId="55" r:id="rId27"/>
    <sheet name="Tab 6 RPU Workbook (23)" sheetId="56" r:id="rId28"/>
    <sheet name="Tab 6 RPU Workbook (24)" sheetId="57" r:id="rId29"/>
    <sheet name="Tab 6 RPU Workbook (25)" sheetId="58" r:id="rId30"/>
    <sheet name="Units" sheetId="34" state="hidden" r:id="rId31"/>
  </sheets>
  <definedNames>
    <definedName name="_xlnm.Print_Titles" localSheetId="0">'Tab 1 Savings Calculator'!$1:$5</definedName>
    <definedName name="_xlnm.Print_Titles" localSheetId="3">'Tab 4 M&amp;V Summary'!$1:$4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69" i="6" l="1"/>
  <c r="P142" i="58"/>
  <c r="M142" i="58"/>
  <c r="I142" i="58"/>
  <c r="F142" i="58"/>
  <c r="P141" i="58"/>
  <c r="M141" i="58"/>
  <c r="I141" i="58"/>
  <c r="F141" i="58"/>
  <c r="D125" i="58"/>
  <c r="AC124" i="58"/>
  <c r="AE124" i="58" s="1"/>
  <c r="AF124" i="58" s="1"/>
  <c r="V124" i="58"/>
  <c r="X124" i="58" s="1"/>
  <c r="Y124" i="58" s="1"/>
  <c r="R124" i="58"/>
  <c r="O124" i="58"/>
  <c r="K124" i="58"/>
  <c r="H124" i="58"/>
  <c r="AF123" i="58"/>
  <c r="AE123" i="58"/>
  <c r="AC123" i="58"/>
  <c r="Y123" i="58"/>
  <c r="X123" i="58"/>
  <c r="V123" i="58"/>
  <c r="R123" i="58"/>
  <c r="O123" i="58"/>
  <c r="K123" i="58"/>
  <c r="H123" i="58"/>
  <c r="AC122" i="58"/>
  <c r="AE122" i="58" s="1"/>
  <c r="AF122" i="58" s="1"/>
  <c r="V122" i="58"/>
  <c r="X122" i="58" s="1"/>
  <c r="Y122" i="58" s="1"/>
  <c r="R122" i="58"/>
  <c r="O122" i="58"/>
  <c r="K122" i="58"/>
  <c r="H122" i="58"/>
  <c r="AF121" i="58"/>
  <c r="AE121" i="58"/>
  <c r="AC121" i="58"/>
  <c r="Y121" i="58"/>
  <c r="X121" i="58"/>
  <c r="V121" i="58"/>
  <c r="R121" i="58"/>
  <c r="O121" i="58"/>
  <c r="K121" i="58"/>
  <c r="H121" i="58"/>
  <c r="AE120" i="58"/>
  <c r="AF120" i="58" s="1"/>
  <c r="AC120" i="58"/>
  <c r="V120" i="58"/>
  <c r="X120" i="58" s="1"/>
  <c r="Y120" i="58" s="1"/>
  <c r="R120" i="58"/>
  <c r="O120" i="58"/>
  <c r="K120" i="58"/>
  <c r="H120" i="58"/>
  <c r="AF119" i="58"/>
  <c r="AE119" i="58"/>
  <c r="AC119" i="58"/>
  <c r="X119" i="58"/>
  <c r="Y119" i="58" s="1"/>
  <c r="V119" i="58"/>
  <c r="R119" i="58"/>
  <c r="O119" i="58"/>
  <c r="K119" i="58"/>
  <c r="H119" i="58"/>
  <c r="AC118" i="58"/>
  <c r="AE118" i="58" s="1"/>
  <c r="AF118" i="58" s="1"/>
  <c r="V118" i="58"/>
  <c r="X118" i="58" s="1"/>
  <c r="Y118" i="58" s="1"/>
  <c r="R118" i="58"/>
  <c r="O118" i="58"/>
  <c r="K118" i="58"/>
  <c r="H118" i="58"/>
  <c r="AF117" i="58"/>
  <c r="AE117" i="58"/>
  <c r="AC117" i="58"/>
  <c r="X117" i="58"/>
  <c r="Y117" i="58" s="1"/>
  <c r="V117" i="58"/>
  <c r="R117" i="58"/>
  <c r="O117" i="58"/>
  <c r="K117" i="58"/>
  <c r="H117" i="58"/>
  <c r="AC116" i="58"/>
  <c r="AE116" i="58" s="1"/>
  <c r="AF116" i="58" s="1"/>
  <c r="V116" i="58"/>
  <c r="X116" i="58" s="1"/>
  <c r="Y116" i="58" s="1"/>
  <c r="R116" i="58"/>
  <c r="O116" i="58"/>
  <c r="K116" i="58"/>
  <c r="H116" i="58"/>
  <c r="AF115" i="58"/>
  <c r="AE115" i="58"/>
  <c r="AC115" i="58"/>
  <c r="Y115" i="58"/>
  <c r="X115" i="58"/>
  <c r="V115" i="58"/>
  <c r="R115" i="58"/>
  <c r="O115" i="58"/>
  <c r="K115" i="58"/>
  <c r="H115" i="58"/>
  <c r="AC114" i="58"/>
  <c r="AE114" i="58" s="1"/>
  <c r="AF114" i="58" s="1"/>
  <c r="V114" i="58"/>
  <c r="X114" i="58" s="1"/>
  <c r="Y114" i="58" s="1"/>
  <c r="R114" i="58"/>
  <c r="O114" i="58"/>
  <c r="K114" i="58"/>
  <c r="H114" i="58"/>
  <c r="AF113" i="58"/>
  <c r="AE113" i="58"/>
  <c r="AC113" i="58"/>
  <c r="Y113" i="58"/>
  <c r="X113" i="58"/>
  <c r="V113" i="58"/>
  <c r="R113" i="58"/>
  <c r="O113" i="58"/>
  <c r="K113" i="58"/>
  <c r="H113" i="58"/>
  <c r="AE112" i="58"/>
  <c r="AF112" i="58" s="1"/>
  <c r="AC112" i="58"/>
  <c r="V112" i="58"/>
  <c r="X112" i="58" s="1"/>
  <c r="Y112" i="58" s="1"/>
  <c r="R112" i="58"/>
  <c r="O112" i="58"/>
  <c r="K112" i="58"/>
  <c r="H112" i="58"/>
  <c r="AF111" i="58"/>
  <c r="AE111" i="58"/>
  <c r="AC111" i="58"/>
  <c r="X111" i="58"/>
  <c r="Y111" i="58" s="1"/>
  <c r="V111" i="58"/>
  <c r="R111" i="58"/>
  <c r="O111" i="58"/>
  <c r="K111" i="58"/>
  <c r="H111" i="58"/>
  <c r="AC110" i="58"/>
  <c r="AE110" i="58" s="1"/>
  <c r="AF110" i="58" s="1"/>
  <c r="V110" i="58"/>
  <c r="X110" i="58" s="1"/>
  <c r="Y110" i="58" s="1"/>
  <c r="R110" i="58"/>
  <c r="O110" i="58"/>
  <c r="K110" i="58"/>
  <c r="H110" i="58"/>
  <c r="AF109" i="58"/>
  <c r="AE109" i="58"/>
  <c r="AC109" i="58"/>
  <c r="Y109" i="58"/>
  <c r="X109" i="58"/>
  <c r="V109" i="58"/>
  <c r="R109" i="58"/>
  <c r="O109" i="58"/>
  <c r="K109" i="58"/>
  <c r="H109" i="58"/>
  <c r="AC108" i="58"/>
  <c r="AE108" i="58" s="1"/>
  <c r="AF108" i="58" s="1"/>
  <c r="V108" i="58"/>
  <c r="X108" i="58" s="1"/>
  <c r="Y108" i="58" s="1"/>
  <c r="R108" i="58"/>
  <c r="O108" i="58"/>
  <c r="K108" i="58"/>
  <c r="H108" i="58"/>
  <c r="AF107" i="58"/>
  <c r="AE107" i="58"/>
  <c r="AC107" i="58"/>
  <c r="Y107" i="58"/>
  <c r="X107" i="58"/>
  <c r="V107" i="58"/>
  <c r="R107" i="58"/>
  <c r="O107" i="58"/>
  <c r="K107" i="58"/>
  <c r="H107" i="58"/>
  <c r="AC106" i="58"/>
  <c r="AE106" i="58" s="1"/>
  <c r="AF106" i="58" s="1"/>
  <c r="V106" i="58"/>
  <c r="X106" i="58" s="1"/>
  <c r="Y106" i="58" s="1"/>
  <c r="R106" i="58"/>
  <c r="O106" i="58"/>
  <c r="K106" i="58"/>
  <c r="H106" i="58"/>
  <c r="AF105" i="58"/>
  <c r="AE105" i="58"/>
  <c r="AC105" i="58"/>
  <c r="Y105" i="58"/>
  <c r="X105" i="58"/>
  <c r="V105" i="58"/>
  <c r="R105" i="58"/>
  <c r="O105" i="58"/>
  <c r="K105" i="58"/>
  <c r="H105" i="58"/>
  <c r="AE104" i="58"/>
  <c r="AF104" i="58" s="1"/>
  <c r="AC104" i="58"/>
  <c r="V104" i="58"/>
  <c r="X104" i="58" s="1"/>
  <c r="Y104" i="58" s="1"/>
  <c r="R104" i="58"/>
  <c r="O104" i="58"/>
  <c r="K104" i="58"/>
  <c r="H104" i="58"/>
  <c r="AF103" i="58"/>
  <c r="AE103" i="58"/>
  <c r="AC103" i="58"/>
  <c r="X103" i="58"/>
  <c r="Y103" i="58" s="1"/>
  <c r="V103" i="58"/>
  <c r="R103" i="58"/>
  <c r="O103" i="58"/>
  <c r="K103" i="58"/>
  <c r="H103" i="58"/>
  <c r="AC102" i="58"/>
  <c r="AE102" i="58" s="1"/>
  <c r="AF102" i="58" s="1"/>
  <c r="V102" i="58"/>
  <c r="X102" i="58" s="1"/>
  <c r="Y102" i="58" s="1"/>
  <c r="R102" i="58"/>
  <c r="O102" i="58"/>
  <c r="K102" i="58"/>
  <c r="H102" i="58"/>
  <c r="AF101" i="58"/>
  <c r="AE101" i="58"/>
  <c r="AC101" i="58"/>
  <c r="X101" i="58"/>
  <c r="Y101" i="58" s="1"/>
  <c r="V101" i="58"/>
  <c r="R101" i="58"/>
  <c r="O101" i="58"/>
  <c r="K101" i="58"/>
  <c r="H101" i="58"/>
  <c r="AC100" i="58"/>
  <c r="AE100" i="58" s="1"/>
  <c r="AF100" i="58" s="1"/>
  <c r="V100" i="58"/>
  <c r="X100" i="58" s="1"/>
  <c r="Y100" i="58" s="1"/>
  <c r="R100" i="58"/>
  <c r="O100" i="58"/>
  <c r="K100" i="58"/>
  <c r="H100" i="58"/>
  <c r="AF99" i="58"/>
  <c r="AE99" i="58"/>
  <c r="AC99" i="58"/>
  <c r="Y99" i="58"/>
  <c r="X99" i="58"/>
  <c r="V99" i="58"/>
  <c r="R99" i="58"/>
  <c r="O99" i="58"/>
  <c r="K99" i="58"/>
  <c r="H99" i="58"/>
  <c r="AE98" i="58"/>
  <c r="AF98" i="58" s="1"/>
  <c r="AC98" i="58"/>
  <c r="V98" i="58"/>
  <c r="X98" i="58" s="1"/>
  <c r="Y98" i="58" s="1"/>
  <c r="R98" i="58"/>
  <c r="O98" i="58"/>
  <c r="K98" i="58"/>
  <c r="H98" i="58"/>
  <c r="AF97" i="58"/>
  <c r="AE97" i="58"/>
  <c r="AC97" i="58"/>
  <c r="Y97" i="58"/>
  <c r="X97" i="58"/>
  <c r="V97" i="58"/>
  <c r="R97" i="58"/>
  <c r="O97" i="58"/>
  <c r="K97" i="58"/>
  <c r="H97" i="58"/>
  <c r="AE96" i="58"/>
  <c r="AF96" i="58" s="1"/>
  <c r="AC96" i="58"/>
  <c r="V96" i="58"/>
  <c r="X96" i="58" s="1"/>
  <c r="Y96" i="58" s="1"/>
  <c r="R96" i="58"/>
  <c r="O96" i="58"/>
  <c r="K96" i="58"/>
  <c r="H96" i="58"/>
  <c r="AF95" i="58"/>
  <c r="AE95" i="58"/>
  <c r="AC95" i="58"/>
  <c r="X95" i="58"/>
  <c r="Y95" i="58" s="1"/>
  <c r="V95" i="58"/>
  <c r="R95" i="58"/>
  <c r="O95" i="58"/>
  <c r="K95" i="58"/>
  <c r="H95" i="58"/>
  <c r="AC94" i="58"/>
  <c r="AE94" i="58" s="1"/>
  <c r="AF94" i="58" s="1"/>
  <c r="V94" i="58"/>
  <c r="X94" i="58" s="1"/>
  <c r="Y94" i="58" s="1"/>
  <c r="R94" i="58"/>
  <c r="O94" i="58"/>
  <c r="K94" i="58"/>
  <c r="H94" i="58"/>
  <c r="AF93" i="58"/>
  <c r="AE93" i="58"/>
  <c r="AC93" i="58"/>
  <c r="X93" i="58"/>
  <c r="Y93" i="58" s="1"/>
  <c r="V93" i="58"/>
  <c r="R93" i="58"/>
  <c r="O93" i="58"/>
  <c r="K93" i="58"/>
  <c r="H93" i="58"/>
  <c r="AC92" i="58"/>
  <c r="AE92" i="58" s="1"/>
  <c r="AF92" i="58" s="1"/>
  <c r="V92" i="58"/>
  <c r="X92" i="58" s="1"/>
  <c r="Y92" i="58" s="1"/>
  <c r="R92" i="58"/>
  <c r="O92" i="58"/>
  <c r="K92" i="58"/>
  <c r="H92" i="58"/>
  <c r="AF91" i="58"/>
  <c r="AE91" i="58"/>
  <c r="AC91" i="58"/>
  <c r="Y91" i="58"/>
  <c r="X91" i="58"/>
  <c r="V91" i="58"/>
  <c r="R91" i="58"/>
  <c r="O91" i="58"/>
  <c r="K91" i="58"/>
  <c r="H91" i="58"/>
  <c r="AC90" i="58"/>
  <c r="AE90" i="58" s="1"/>
  <c r="AF90" i="58" s="1"/>
  <c r="V90" i="58"/>
  <c r="X90" i="58" s="1"/>
  <c r="Y90" i="58" s="1"/>
  <c r="R90" i="58"/>
  <c r="O90" i="58"/>
  <c r="K90" i="58"/>
  <c r="H90" i="58"/>
  <c r="AF89" i="58"/>
  <c r="AE89" i="58"/>
  <c r="AC89" i="58"/>
  <c r="Y89" i="58"/>
  <c r="X89" i="58"/>
  <c r="V89" i="58"/>
  <c r="R89" i="58"/>
  <c r="O89" i="58"/>
  <c r="K89" i="58"/>
  <c r="H89" i="58"/>
  <c r="AE88" i="58"/>
  <c r="AF88" i="58" s="1"/>
  <c r="AC88" i="58"/>
  <c r="V88" i="58"/>
  <c r="X88" i="58" s="1"/>
  <c r="Y88" i="58" s="1"/>
  <c r="R88" i="58"/>
  <c r="O88" i="58"/>
  <c r="K88" i="58"/>
  <c r="H88" i="58"/>
  <c r="AF87" i="58"/>
  <c r="AE87" i="58"/>
  <c r="AC87" i="58"/>
  <c r="X87" i="58"/>
  <c r="Y87" i="58" s="1"/>
  <c r="V87" i="58"/>
  <c r="R87" i="58"/>
  <c r="O87" i="58"/>
  <c r="K87" i="58"/>
  <c r="H87" i="58"/>
  <c r="AC86" i="58"/>
  <c r="AE86" i="58" s="1"/>
  <c r="AF86" i="58" s="1"/>
  <c r="V86" i="58"/>
  <c r="X86" i="58" s="1"/>
  <c r="Y86" i="58" s="1"/>
  <c r="R86" i="58"/>
  <c r="O86" i="58"/>
  <c r="K86" i="58"/>
  <c r="H86" i="58"/>
  <c r="AF85" i="58"/>
  <c r="AE85" i="58"/>
  <c r="AC85" i="58"/>
  <c r="X85" i="58"/>
  <c r="Y85" i="58" s="1"/>
  <c r="V85" i="58"/>
  <c r="R85" i="58"/>
  <c r="O85" i="58"/>
  <c r="K85" i="58"/>
  <c r="H85" i="58"/>
  <c r="AC84" i="58"/>
  <c r="AE84" i="58" s="1"/>
  <c r="AF84" i="58" s="1"/>
  <c r="V84" i="58"/>
  <c r="X84" i="58" s="1"/>
  <c r="Y84" i="58" s="1"/>
  <c r="R84" i="58"/>
  <c r="O84" i="58"/>
  <c r="K84" i="58"/>
  <c r="H84" i="58"/>
  <c r="AF83" i="58"/>
  <c r="AE83" i="58"/>
  <c r="AC83" i="58"/>
  <c r="V83" i="58"/>
  <c r="X83" i="58" s="1"/>
  <c r="Y83" i="58" s="1"/>
  <c r="R83" i="58"/>
  <c r="O83" i="58"/>
  <c r="K83" i="58"/>
  <c r="H83" i="58"/>
  <c r="AC82" i="58"/>
  <c r="AE82" i="58" s="1"/>
  <c r="AF82" i="58" s="1"/>
  <c r="V82" i="58"/>
  <c r="X82" i="58" s="1"/>
  <c r="Y82" i="58" s="1"/>
  <c r="R82" i="58"/>
  <c r="O82" i="58"/>
  <c r="K82" i="58"/>
  <c r="H82" i="58"/>
  <c r="AF81" i="58"/>
  <c r="AE81" i="58"/>
  <c r="AC81" i="58"/>
  <c r="V81" i="58"/>
  <c r="X81" i="58" s="1"/>
  <c r="Y81" i="58" s="1"/>
  <c r="R81" i="58"/>
  <c r="O81" i="58"/>
  <c r="K81" i="58"/>
  <c r="H81" i="58"/>
  <c r="AC80" i="58"/>
  <c r="AE80" i="58" s="1"/>
  <c r="AF80" i="58" s="1"/>
  <c r="V80" i="58"/>
  <c r="X80" i="58" s="1"/>
  <c r="Y80" i="58" s="1"/>
  <c r="R80" i="58"/>
  <c r="O80" i="58"/>
  <c r="K80" i="58"/>
  <c r="H80" i="58"/>
  <c r="AE79" i="58"/>
  <c r="AF79" i="58" s="1"/>
  <c r="AC79" i="58"/>
  <c r="V79" i="58"/>
  <c r="X79" i="58" s="1"/>
  <c r="Y79" i="58" s="1"/>
  <c r="R79" i="58"/>
  <c r="O79" i="58"/>
  <c r="K79" i="58"/>
  <c r="H79" i="58"/>
  <c r="AE78" i="58"/>
  <c r="AF78" i="58" s="1"/>
  <c r="AC78" i="58"/>
  <c r="V78" i="58"/>
  <c r="X78" i="58" s="1"/>
  <c r="Y78" i="58" s="1"/>
  <c r="R78" i="58"/>
  <c r="O78" i="58"/>
  <c r="K78" i="58"/>
  <c r="H78" i="58"/>
  <c r="AE77" i="58"/>
  <c r="AF77" i="58" s="1"/>
  <c r="AC77" i="58"/>
  <c r="V77" i="58"/>
  <c r="X77" i="58" s="1"/>
  <c r="Y77" i="58" s="1"/>
  <c r="R77" i="58"/>
  <c r="O77" i="58"/>
  <c r="K77" i="58"/>
  <c r="H77" i="58"/>
  <c r="AC76" i="58"/>
  <c r="AE76" i="58" s="1"/>
  <c r="AF76" i="58" s="1"/>
  <c r="V76" i="58"/>
  <c r="X76" i="58" s="1"/>
  <c r="Y76" i="58" s="1"/>
  <c r="R76" i="58"/>
  <c r="O76" i="58"/>
  <c r="K76" i="58"/>
  <c r="H76" i="58"/>
  <c r="AE75" i="58"/>
  <c r="AF75" i="58" s="1"/>
  <c r="AC75" i="58"/>
  <c r="V75" i="58"/>
  <c r="X75" i="58" s="1"/>
  <c r="Y75" i="58" s="1"/>
  <c r="R75" i="58"/>
  <c r="O75" i="58"/>
  <c r="K75" i="58"/>
  <c r="H75" i="58"/>
  <c r="AC74" i="58"/>
  <c r="AE74" i="58" s="1"/>
  <c r="AF74" i="58" s="1"/>
  <c r="V74" i="58"/>
  <c r="X74" i="58" s="1"/>
  <c r="Y74" i="58" s="1"/>
  <c r="R74" i="58"/>
  <c r="O74" i="58"/>
  <c r="K74" i="58"/>
  <c r="H74" i="58"/>
  <c r="AE73" i="58"/>
  <c r="AF73" i="58" s="1"/>
  <c r="AC73" i="58"/>
  <c r="V73" i="58"/>
  <c r="X73" i="58" s="1"/>
  <c r="Y73" i="58" s="1"/>
  <c r="R73" i="58"/>
  <c r="O73" i="58"/>
  <c r="K73" i="58"/>
  <c r="H73" i="58"/>
  <c r="AC72" i="58"/>
  <c r="AE72" i="58" s="1"/>
  <c r="AF72" i="58" s="1"/>
  <c r="Y72" i="58"/>
  <c r="V72" i="58"/>
  <c r="X72" i="58" s="1"/>
  <c r="R72" i="58"/>
  <c r="O72" i="58"/>
  <c r="K72" i="58"/>
  <c r="H72" i="58"/>
  <c r="AE71" i="58"/>
  <c r="AF71" i="58" s="1"/>
  <c r="AC71" i="58"/>
  <c r="Y71" i="58"/>
  <c r="V71" i="58"/>
  <c r="X71" i="58" s="1"/>
  <c r="R71" i="58"/>
  <c r="O71" i="58"/>
  <c r="K71" i="58"/>
  <c r="H71" i="58"/>
  <c r="AC70" i="58"/>
  <c r="AE70" i="58" s="1"/>
  <c r="AF70" i="58" s="1"/>
  <c r="V70" i="58"/>
  <c r="X70" i="58" s="1"/>
  <c r="Y70" i="58" s="1"/>
  <c r="R70" i="58"/>
  <c r="O70" i="58"/>
  <c r="K70" i="58"/>
  <c r="H70" i="58"/>
  <c r="AE69" i="58"/>
  <c r="AF69" i="58" s="1"/>
  <c r="AC69" i="58"/>
  <c r="X69" i="58"/>
  <c r="Y69" i="58" s="1"/>
  <c r="V69" i="58"/>
  <c r="R69" i="58"/>
  <c r="O69" i="58"/>
  <c r="K69" i="58"/>
  <c r="H69" i="58"/>
  <c r="AC68" i="58"/>
  <c r="AE68" i="58" s="1"/>
  <c r="AF68" i="58" s="1"/>
  <c r="V68" i="58"/>
  <c r="X68" i="58" s="1"/>
  <c r="Y68" i="58" s="1"/>
  <c r="R68" i="58"/>
  <c r="O68" i="58"/>
  <c r="K68" i="58"/>
  <c r="H68" i="58"/>
  <c r="AE67" i="58"/>
  <c r="AF67" i="58" s="1"/>
  <c r="AC67" i="58"/>
  <c r="V67" i="58"/>
  <c r="X67" i="58" s="1"/>
  <c r="Y67" i="58" s="1"/>
  <c r="R67" i="58"/>
  <c r="O67" i="58"/>
  <c r="K67" i="58"/>
  <c r="H67" i="58"/>
  <c r="AC66" i="58"/>
  <c r="AE66" i="58" s="1"/>
  <c r="AF66" i="58" s="1"/>
  <c r="V66" i="58"/>
  <c r="X66" i="58" s="1"/>
  <c r="Y66" i="58" s="1"/>
  <c r="R66" i="58"/>
  <c r="O66" i="58"/>
  <c r="K66" i="58"/>
  <c r="H66" i="58"/>
  <c r="AF65" i="58"/>
  <c r="AE65" i="58"/>
  <c r="AC65" i="58"/>
  <c r="V65" i="58"/>
  <c r="X65" i="58" s="1"/>
  <c r="Y65" i="58" s="1"/>
  <c r="O65" i="58"/>
  <c r="Q65" i="58" s="1"/>
  <c r="R65" i="58" s="1"/>
  <c r="H65" i="58"/>
  <c r="J65" i="58" s="1"/>
  <c r="K65" i="58" s="1"/>
  <c r="AE64" i="58"/>
  <c r="AF64" i="58" s="1"/>
  <c r="AC64" i="58"/>
  <c r="V64" i="58"/>
  <c r="X64" i="58" s="1"/>
  <c r="Y64" i="58" s="1"/>
  <c r="Q64" i="58"/>
  <c r="R64" i="58" s="1"/>
  <c r="O64" i="58"/>
  <c r="H64" i="58"/>
  <c r="J64" i="58" s="1"/>
  <c r="K64" i="58" s="1"/>
  <c r="AE63" i="58"/>
  <c r="AF63" i="58" s="1"/>
  <c r="AC63" i="58"/>
  <c r="V63" i="58"/>
  <c r="X63" i="58" s="1"/>
  <c r="Y63" i="58" s="1"/>
  <c r="R63" i="58"/>
  <c r="O63" i="58"/>
  <c r="K63" i="58"/>
  <c r="H63" i="58"/>
  <c r="AC62" i="58"/>
  <c r="AE62" i="58" s="1"/>
  <c r="AF62" i="58" s="1"/>
  <c r="V62" i="58"/>
  <c r="X62" i="58" s="1"/>
  <c r="Y62" i="58" s="1"/>
  <c r="R62" i="58"/>
  <c r="O62" i="58"/>
  <c r="K62" i="58"/>
  <c r="H62" i="58"/>
  <c r="AE61" i="58"/>
  <c r="AF61" i="58" s="1"/>
  <c r="AC61" i="58"/>
  <c r="V61" i="58"/>
  <c r="X61" i="58" s="1"/>
  <c r="Y61" i="58" s="1"/>
  <c r="O61" i="58"/>
  <c r="Q61" i="58" s="1"/>
  <c r="R61" i="58" s="1"/>
  <c r="H61" i="58"/>
  <c r="J61" i="58" s="1"/>
  <c r="K61" i="58" s="1"/>
  <c r="AE60" i="58"/>
  <c r="AF60" i="58" s="1"/>
  <c r="AC60" i="58"/>
  <c r="V60" i="58"/>
  <c r="X60" i="58" s="1"/>
  <c r="Y60" i="58" s="1"/>
  <c r="R60" i="58"/>
  <c r="O60" i="58"/>
  <c r="K60" i="58"/>
  <c r="H60" i="58"/>
  <c r="AC59" i="58"/>
  <c r="AE59" i="58" s="1"/>
  <c r="AF59" i="58" s="1"/>
  <c r="Y59" i="58"/>
  <c r="V59" i="58"/>
  <c r="X59" i="58" s="1"/>
  <c r="R59" i="58"/>
  <c r="O59" i="58"/>
  <c r="K59" i="58"/>
  <c r="H59" i="58"/>
  <c r="AE58" i="58"/>
  <c r="AF58" i="58" s="1"/>
  <c r="AC58" i="58"/>
  <c r="Y58" i="58"/>
  <c r="V58" i="58"/>
  <c r="X58" i="58" s="1"/>
  <c r="O58" i="58"/>
  <c r="Q58" i="58" s="1"/>
  <c r="R58" i="58" s="1"/>
  <c r="H58" i="58"/>
  <c r="J58" i="58" s="1"/>
  <c r="K58" i="58" s="1"/>
  <c r="AE57" i="58"/>
  <c r="AF57" i="58" s="1"/>
  <c r="AC57" i="58"/>
  <c r="X57" i="58"/>
  <c r="Y57" i="58" s="1"/>
  <c r="V57" i="58"/>
  <c r="R57" i="58"/>
  <c r="O57" i="58"/>
  <c r="K57" i="58"/>
  <c r="H57" i="58"/>
  <c r="AC56" i="58"/>
  <c r="AE56" i="58" s="1"/>
  <c r="AF56" i="58" s="1"/>
  <c r="V56" i="58"/>
  <c r="X56" i="58" s="1"/>
  <c r="Y56" i="58" s="1"/>
  <c r="R56" i="58"/>
  <c r="O56" i="58"/>
  <c r="K56" i="58"/>
  <c r="H56" i="58"/>
  <c r="AE55" i="58"/>
  <c r="AF55" i="58" s="1"/>
  <c r="AC55" i="58"/>
  <c r="V55" i="58"/>
  <c r="X55" i="58" s="1"/>
  <c r="Y55" i="58" s="1"/>
  <c r="O55" i="58"/>
  <c r="Q55" i="58" s="1"/>
  <c r="R55" i="58" s="1"/>
  <c r="H55" i="58"/>
  <c r="J55" i="58" s="1"/>
  <c r="K55" i="58" s="1"/>
  <c r="AF54" i="58"/>
  <c r="AE54" i="58"/>
  <c r="AC54" i="58"/>
  <c r="V54" i="58"/>
  <c r="X54" i="58" s="1"/>
  <c r="Y54" i="58" s="1"/>
  <c r="R54" i="58"/>
  <c r="O54" i="58"/>
  <c r="K54" i="58"/>
  <c r="H54" i="58"/>
  <c r="AC53" i="58"/>
  <c r="AE53" i="58" s="1"/>
  <c r="AF53" i="58" s="1"/>
  <c r="V53" i="58"/>
  <c r="X53" i="58" s="1"/>
  <c r="Y53" i="58" s="1"/>
  <c r="R53" i="58"/>
  <c r="O53" i="58"/>
  <c r="K53" i="58"/>
  <c r="H53" i="58"/>
  <c r="AE52" i="58"/>
  <c r="AF52" i="58" s="1"/>
  <c r="AC52" i="58"/>
  <c r="V52" i="58"/>
  <c r="X52" i="58" s="1"/>
  <c r="Y52" i="58" s="1"/>
  <c r="Q52" i="58"/>
  <c r="R52" i="58" s="1"/>
  <c r="O52" i="58"/>
  <c r="H52" i="58"/>
  <c r="J52" i="58" s="1"/>
  <c r="K52" i="58" s="1"/>
  <c r="AE51" i="58"/>
  <c r="AF51" i="58" s="1"/>
  <c r="AC51" i="58"/>
  <c r="V51" i="58"/>
  <c r="X51" i="58" s="1"/>
  <c r="Y51" i="58" s="1"/>
  <c r="O51" i="58"/>
  <c r="Q51" i="58" s="1"/>
  <c r="R51" i="58" s="1"/>
  <c r="J51" i="58"/>
  <c r="K51" i="58" s="1"/>
  <c r="H51" i="58"/>
  <c r="AE50" i="58"/>
  <c r="AF50" i="58" s="1"/>
  <c r="AC50" i="58"/>
  <c r="V50" i="58"/>
  <c r="X50" i="58" s="1"/>
  <c r="Y50" i="58" s="1"/>
  <c r="R50" i="58"/>
  <c r="O50" i="58"/>
  <c r="K50" i="58"/>
  <c r="H50" i="58"/>
  <c r="AC49" i="58"/>
  <c r="AE49" i="58" s="1"/>
  <c r="AF49" i="58" s="1"/>
  <c r="X49" i="58"/>
  <c r="Y49" i="58" s="1"/>
  <c r="V49" i="58"/>
  <c r="R49" i="58"/>
  <c r="O49" i="58"/>
  <c r="K49" i="58"/>
  <c r="H49" i="58"/>
  <c r="AE48" i="58"/>
  <c r="AF48" i="58" s="1"/>
  <c r="AC48" i="58"/>
  <c r="V48" i="58"/>
  <c r="X48" i="58" s="1"/>
  <c r="Y48" i="58" s="1"/>
  <c r="O48" i="58"/>
  <c r="Q48" i="58" s="1"/>
  <c r="R48" i="58" s="1"/>
  <c r="J48" i="58"/>
  <c r="K48" i="58" s="1"/>
  <c r="H48" i="58"/>
  <c r="AE47" i="58"/>
  <c r="AF47" i="58" s="1"/>
  <c r="AC47" i="58"/>
  <c r="V47" i="58"/>
  <c r="X47" i="58" s="1"/>
  <c r="Y47" i="58" s="1"/>
  <c r="R47" i="58"/>
  <c r="O47" i="58"/>
  <c r="K47" i="58"/>
  <c r="H47" i="58"/>
  <c r="AC46" i="58"/>
  <c r="AE46" i="58" s="1"/>
  <c r="AF46" i="58" s="1"/>
  <c r="X46" i="58"/>
  <c r="Y46" i="58" s="1"/>
  <c r="V46" i="58"/>
  <c r="R46" i="58"/>
  <c r="O46" i="58"/>
  <c r="K46" i="58"/>
  <c r="H46" i="58"/>
  <c r="AC45" i="58"/>
  <c r="AE45" i="58" s="1"/>
  <c r="AF45" i="58" s="1"/>
  <c r="V45" i="58"/>
  <c r="X45" i="58" s="1"/>
  <c r="Y45" i="58" s="1"/>
  <c r="O45" i="58"/>
  <c r="Q45" i="58" s="1"/>
  <c r="R45" i="58" s="1"/>
  <c r="J45" i="58"/>
  <c r="K45" i="58" s="1"/>
  <c r="H45" i="58"/>
  <c r="AC44" i="58"/>
  <c r="AE44" i="58" s="1"/>
  <c r="AF44" i="58" s="1"/>
  <c r="V44" i="58"/>
  <c r="X44" i="58" s="1"/>
  <c r="Y44" i="58" s="1"/>
  <c r="O44" i="58"/>
  <c r="Q44" i="58" s="1"/>
  <c r="R44" i="58" s="1"/>
  <c r="J44" i="58"/>
  <c r="K44" i="58" s="1"/>
  <c r="H44" i="58"/>
  <c r="AC43" i="58"/>
  <c r="AE43" i="58" s="1"/>
  <c r="AF43" i="58" s="1"/>
  <c r="V43" i="58"/>
  <c r="X43" i="58" s="1"/>
  <c r="Y43" i="58" s="1"/>
  <c r="R43" i="58"/>
  <c r="O43" i="58"/>
  <c r="K43" i="58"/>
  <c r="H43" i="58"/>
  <c r="AC42" i="58"/>
  <c r="AE42" i="58" s="1"/>
  <c r="AF42" i="58" s="1"/>
  <c r="X42" i="58"/>
  <c r="Y42" i="58" s="1"/>
  <c r="V42" i="58"/>
  <c r="R42" i="58"/>
  <c r="O42" i="58"/>
  <c r="K42" i="58"/>
  <c r="H42" i="58"/>
  <c r="AC41" i="58"/>
  <c r="AE41" i="58" s="1"/>
  <c r="AF41" i="58" s="1"/>
  <c r="V41" i="58"/>
  <c r="X41" i="58" s="1"/>
  <c r="Y41" i="58" s="1"/>
  <c r="O41" i="58"/>
  <c r="Q41" i="58" s="1"/>
  <c r="R41" i="58" s="1"/>
  <c r="J41" i="58"/>
  <c r="K41" i="58" s="1"/>
  <c r="H41" i="58"/>
  <c r="AC40" i="58"/>
  <c r="AE40" i="58" s="1"/>
  <c r="AF40" i="58" s="1"/>
  <c r="V40" i="58"/>
  <c r="X40" i="58" s="1"/>
  <c r="Y40" i="58" s="1"/>
  <c r="R40" i="58"/>
  <c r="O40" i="58"/>
  <c r="K40" i="58"/>
  <c r="H40" i="58"/>
  <c r="AC39" i="58"/>
  <c r="AE39" i="58" s="1"/>
  <c r="AF39" i="58" s="1"/>
  <c r="X39" i="58"/>
  <c r="Y39" i="58" s="1"/>
  <c r="V39" i="58"/>
  <c r="R39" i="58"/>
  <c r="O39" i="58"/>
  <c r="K39" i="58"/>
  <c r="H39" i="58"/>
  <c r="AC38" i="58"/>
  <c r="AE38" i="58" s="1"/>
  <c r="AF38" i="58" s="1"/>
  <c r="V38" i="58"/>
  <c r="X38" i="58" s="1"/>
  <c r="Y38" i="58" s="1"/>
  <c r="O38" i="58"/>
  <c r="Q38" i="58" s="1"/>
  <c r="R38" i="58" s="1"/>
  <c r="J38" i="58"/>
  <c r="K38" i="58" s="1"/>
  <c r="H38" i="58"/>
  <c r="AC37" i="58"/>
  <c r="AE37" i="58" s="1"/>
  <c r="AF37" i="58" s="1"/>
  <c r="V37" i="58"/>
  <c r="X37" i="58" s="1"/>
  <c r="Y37" i="58" s="1"/>
  <c r="O37" i="58"/>
  <c r="Q37" i="58" s="1"/>
  <c r="R37" i="58" s="1"/>
  <c r="J37" i="58"/>
  <c r="K37" i="58" s="1"/>
  <c r="H37" i="58"/>
  <c r="AC36" i="58"/>
  <c r="AE36" i="58" s="1"/>
  <c r="AF36" i="58" s="1"/>
  <c r="V36" i="58"/>
  <c r="X36" i="58" s="1"/>
  <c r="Y36" i="58" s="1"/>
  <c r="R36" i="58"/>
  <c r="O36" i="58"/>
  <c r="K36" i="58"/>
  <c r="H36" i="58"/>
  <c r="AC35" i="58"/>
  <c r="AE35" i="58" s="1"/>
  <c r="AF35" i="58" s="1"/>
  <c r="X35" i="58"/>
  <c r="Y35" i="58" s="1"/>
  <c r="V35" i="58"/>
  <c r="R35" i="58"/>
  <c r="O35" i="58"/>
  <c r="K35" i="58"/>
  <c r="H35" i="58"/>
  <c r="AC34" i="58"/>
  <c r="AE34" i="58" s="1"/>
  <c r="AF34" i="58" s="1"/>
  <c r="V34" i="58"/>
  <c r="X34" i="58" s="1"/>
  <c r="Y34" i="58" s="1"/>
  <c r="O34" i="58"/>
  <c r="Q34" i="58" s="1"/>
  <c r="R34" i="58" s="1"/>
  <c r="J34" i="58"/>
  <c r="K34" i="58" s="1"/>
  <c r="H34" i="58"/>
  <c r="AC33" i="58"/>
  <c r="AE33" i="58" s="1"/>
  <c r="AF33" i="58" s="1"/>
  <c r="V33" i="58"/>
  <c r="X33" i="58" s="1"/>
  <c r="Y33" i="58" s="1"/>
  <c r="R33" i="58"/>
  <c r="O33" i="58"/>
  <c r="K33" i="58"/>
  <c r="H33" i="58"/>
  <c r="AC32" i="58"/>
  <c r="AE32" i="58" s="1"/>
  <c r="AF32" i="58" s="1"/>
  <c r="X32" i="58"/>
  <c r="Y32" i="58" s="1"/>
  <c r="V32" i="58"/>
  <c r="R32" i="58"/>
  <c r="O32" i="58"/>
  <c r="K32" i="58"/>
  <c r="H32" i="58"/>
  <c r="AC31" i="58"/>
  <c r="AE31" i="58" s="1"/>
  <c r="AF31" i="58" s="1"/>
  <c r="V31" i="58"/>
  <c r="X31" i="58" s="1"/>
  <c r="Y31" i="58" s="1"/>
  <c r="O31" i="58"/>
  <c r="Q31" i="58" s="1"/>
  <c r="R31" i="58" s="1"/>
  <c r="J31" i="58"/>
  <c r="K31" i="58" s="1"/>
  <c r="H31" i="58"/>
  <c r="AC30" i="58"/>
  <c r="AE30" i="58" s="1"/>
  <c r="AF30" i="58" s="1"/>
  <c r="V30" i="58"/>
  <c r="X30" i="58" s="1"/>
  <c r="Y30" i="58" s="1"/>
  <c r="O30" i="58"/>
  <c r="Q30" i="58" s="1"/>
  <c r="R30" i="58" s="1"/>
  <c r="J30" i="58"/>
  <c r="K30" i="58" s="1"/>
  <c r="H30" i="58"/>
  <c r="AC29" i="58"/>
  <c r="AE29" i="58" s="1"/>
  <c r="AF29" i="58" s="1"/>
  <c r="V29" i="58"/>
  <c r="X29" i="58" s="1"/>
  <c r="Y29" i="58" s="1"/>
  <c r="R29" i="58"/>
  <c r="O29" i="58"/>
  <c r="K29" i="58"/>
  <c r="H29" i="58"/>
  <c r="AC28" i="58"/>
  <c r="AE28" i="58" s="1"/>
  <c r="AF28" i="58" s="1"/>
  <c r="X28" i="58"/>
  <c r="Y28" i="58" s="1"/>
  <c r="V28" i="58"/>
  <c r="R28" i="58"/>
  <c r="O28" i="58"/>
  <c r="K28" i="58"/>
  <c r="H28" i="58"/>
  <c r="AC27" i="58"/>
  <c r="AE27" i="58" s="1"/>
  <c r="AF27" i="58" s="1"/>
  <c r="V27" i="58"/>
  <c r="X27" i="58" s="1"/>
  <c r="Y27" i="58" s="1"/>
  <c r="O27" i="58"/>
  <c r="Q27" i="58" s="1"/>
  <c r="R27" i="58" s="1"/>
  <c r="J27" i="58"/>
  <c r="K27" i="58" s="1"/>
  <c r="H27" i="58"/>
  <c r="AC26" i="58"/>
  <c r="AE26" i="58" s="1"/>
  <c r="AF26" i="58" s="1"/>
  <c r="V26" i="58"/>
  <c r="X26" i="58" s="1"/>
  <c r="Y26" i="58" s="1"/>
  <c r="O26" i="58"/>
  <c r="Q26" i="58" s="1"/>
  <c r="R26" i="58" s="1"/>
  <c r="J26" i="58"/>
  <c r="K26" i="58" s="1"/>
  <c r="H26" i="58"/>
  <c r="AC25" i="58"/>
  <c r="AE25" i="58" s="1"/>
  <c r="AF25" i="58" s="1"/>
  <c r="V25" i="58"/>
  <c r="X25" i="58" s="1"/>
  <c r="Y25" i="58" s="1"/>
  <c r="R25" i="58"/>
  <c r="O25" i="58"/>
  <c r="K25" i="58"/>
  <c r="H25" i="58"/>
  <c r="AC24" i="58"/>
  <c r="AE24" i="58" s="1"/>
  <c r="AF24" i="58" s="1"/>
  <c r="V24" i="58"/>
  <c r="X24" i="58" s="1"/>
  <c r="Y24" i="58" s="1"/>
  <c r="R24" i="58"/>
  <c r="O24" i="58"/>
  <c r="K24" i="58"/>
  <c r="H24" i="58"/>
  <c r="AC23" i="58"/>
  <c r="AE23" i="58" s="1"/>
  <c r="AF23" i="58" s="1"/>
  <c r="X23" i="58"/>
  <c r="Y23" i="58" s="1"/>
  <c r="V23" i="58"/>
  <c r="R23" i="58"/>
  <c r="O23" i="58"/>
  <c r="K23" i="58"/>
  <c r="H23" i="58"/>
  <c r="AC22" i="58"/>
  <c r="AE22" i="58" s="1"/>
  <c r="AF22" i="58" s="1"/>
  <c r="V22" i="58"/>
  <c r="X22" i="58" s="1"/>
  <c r="Y22" i="58" s="1"/>
  <c r="O22" i="58"/>
  <c r="Q22" i="58" s="1"/>
  <c r="R22" i="58" s="1"/>
  <c r="J22" i="58"/>
  <c r="K22" i="58" s="1"/>
  <c r="H22" i="58"/>
  <c r="AC21" i="58"/>
  <c r="AE21" i="58" s="1"/>
  <c r="AF21" i="58" s="1"/>
  <c r="V21" i="58"/>
  <c r="X21" i="58" s="1"/>
  <c r="Y21" i="58" s="1"/>
  <c r="O21" i="58"/>
  <c r="Q21" i="58" s="1"/>
  <c r="R21" i="58" s="1"/>
  <c r="J21" i="58"/>
  <c r="K21" i="58" s="1"/>
  <c r="H21" i="58"/>
  <c r="AC20" i="58"/>
  <c r="AE20" i="58" s="1"/>
  <c r="AF20" i="58" s="1"/>
  <c r="V20" i="58"/>
  <c r="X20" i="58" s="1"/>
  <c r="Y20" i="58" s="1"/>
  <c r="O20" i="58"/>
  <c r="Q20" i="58" s="1"/>
  <c r="R20" i="58" s="1"/>
  <c r="J20" i="58"/>
  <c r="K20" i="58" s="1"/>
  <c r="H20" i="58"/>
  <c r="AC19" i="58"/>
  <c r="AE19" i="58" s="1"/>
  <c r="AF19" i="58" s="1"/>
  <c r="V19" i="58"/>
  <c r="X19" i="58" s="1"/>
  <c r="Y19" i="58" s="1"/>
  <c r="R19" i="58"/>
  <c r="O19" i="58"/>
  <c r="K19" i="58"/>
  <c r="H19" i="58"/>
  <c r="AC18" i="58"/>
  <c r="AE18" i="58" s="1"/>
  <c r="AF18" i="58" s="1"/>
  <c r="X18" i="58"/>
  <c r="Y18" i="58" s="1"/>
  <c r="V18" i="58"/>
  <c r="R18" i="58"/>
  <c r="O18" i="58"/>
  <c r="K18" i="58"/>
  <c r="H18" i="58"/>
  <c r="AC17" i="58"/>
  <c r="AE17" i="58" s="1"/>
  <c r="AF17" i="58" s="1"/>
  <c r="V17" i="58"/>
  <c r="X17" i="58" s="1"/>
  <c r="Y17" i="58" s="1"/>
  <c r="O17" i="58"/>
  <c r="Q17" i="58" s="1"/>
  <c r="R17" i="58" s="1"/>
  <c r="J17" i="58"/>
  <c r="K17" i="58" s="1"/>
  <c r="H17" i="58"/>
  <c r="AC16" i="58"/>
  <c r="AE16" i="58" s="1"/>
  <c r="AF16" i="58" s="1"/>
  <c r="V16" i="58"/>
  <c r="X16" i="58" s="1"/>
  <c r="Y16" i="58" s="1"/>
  <c r="O16" i="58"/>
  <c r="Q16" i="58" s="1"/>
  <c r="R16" i="58" s="1"/>
  <c r="J16" i="58"/>
  <c r="K16" i="58" s="1"/>
  <c r="H16" i="58"/>
  <c r="AC15" i="58"/>
  <c r="AE15" i="58" s="1"/>
  <c r="AF15" i="58" s="1"/>
  <c r="V15" i="58"/>
  <c r="X15" i="58" s="1"/>
  <c r="Y15" i="58" s="1"/>
  <c r="O15" i="58"/>
  <c r="Q15" i="58" s="1"/>
  <c r="R15" i="58" s="1"/>
  <c r="J15" i="58"/>
  <c r="K15" i="58" s="1"/>
  <c r="K125" i="58" s="1"/>
  <c r="G141" i="58" s="1"/>
  <c r="H15" i="58"/>
  <c r="W13" i="58"/>
  <c r="AD12" i="58"/>
  <c r="W12" i="58"/>
  <c r="P12" i="58"/>
  <c r="I12" i="58"/>
  <c r="Q3" i="58"/>
  <c r="I13" i="58" s="1"/>
  <c r="P142" i="57"/>
  <c r="M142" i="57"/>
  <c r="I142" i="57"/>
  <c r="F142" i="57"/>
  <c r="P141" i="57"/>
  <c r="M141" i="57"/>
  <c r="I141" i="57"/>
  <c r="F141" i="57"/>
  <c r="D125" i="57"/>
  <c r="AC124" i="57"/>
  <c r="AE124" i="57" s="1"/>
  <c r="AF124" i="57" s="1"/>
  <c r="V124" i="57"/>
  <c r="X124" i="57" s="1"/>
  <c r="Y124" i="57" s="1"/>
  <c r="R124" i="57"/>
  <c r="O124" i="57"/>
  <c r="K124" i="57"/>
  <c r="H124" i="57"/>
  <c r="AF123" i="57"/>
  <c r="AE123" i="57"/>
  <c r="AC123" i="57"/>
  <c r="Y123" i="57"/>
  <c r="X123" i="57"/>
  <c r="V123" i="57"/>
  <c r="R123" i="57"/>
  <c r="O123" i="57"/>
  <c r="K123" i="57"/>
  <c r="H123" i="57"/>
  <c r="AC122" i="57"/>
  <c r="AE122" i="57" s="1"/>
  <c r="AF122" i="57" s="1"/>
  <c r="V122" i="57"/>
  <c r="X122" i="57" s="1"/>
  <c r="Y122" i="57" s="1"/>
  <c r="R122" i="57"/>
  <c r="O122" i="57"/>
  <c r="K122" i="57"/>
  <c r="H122" i="57"/>
  <c r="AF121" i="57"/>
  <c r="AE121" i="57"/>
  <c r="AC121" i="57"/>
  <c r="Y121" i="57"/>
  <c r="X121" i="57"/>
  <c r="V121" i="57"/>
  <c r="R121" i="57"/>
  <c r="O121" i="57"/>
  <c r="K121" i="57"/>
  <c r="H121" i="57"/>
  <c r="AE120" i="57"/>
  <c r="AF120" i="57" s="1"/>
  <c r="AC120" i="57"/>
  <c r="V120" i="57"/>
  <c r="X120" i="57" s="1"/>
  <c r="Y120" i="57" s="1"/>
  <c r="R120" i="57"/>
  <c r="O120" i="57"/>
  <c r="K120" i="57"/>
  <c r="H120" i="57"/>
  <c r="AF119" i="57"/>
  <c r="AE119" i="57"/>
  <c r="AC119" i="57"/>
  <c r="X119" i="57"/>
  <c r="Y119" i="57" s="1"/>
  <c r="V119" i="57"/>
  <c r="R119" i="57"/>
  <c r="O119" i="57"/>
  <c r="K119" i="57"/>
  <c r="H119" i="57"/>
  <c r="AC118" i="57"/>
  <c r="AE118" i="57" s="1"/>
  <c r="AF118" i="57" s="1"/>
  <c r="V118" i="57"/>
  <c r="X118" i="57" s="1"/>
  <c r="Y118" i="57" s="1"/>
  <c r="R118" i="57"/>
  <c r="O118" i="57"/>
  <c r="K118" i="57"/>
  <c r="H118" i="57"/>
  <c r="AF117" i="57"/>
  <c r="AE117" i="57"/>
  <c r="AC117" i="57"/>
  <c r="X117" i="57"/>
  <c r="Y117" i="57" s="1"/>
  <c r="V117" i="57"/>
  <c r="R117" i="57"/>
  <c r="O117" i="57"/>
  <c r="K117" i="57"/>
  <c r="H117" i="57"/>
  <c r="AC116" i="57"/>
  <c r="AE116" i="57" s="1"/>
  <c r="AF116" i="57" s="1"/>
  <c r="V116" i="57"/>
  <c r="X116" i="57" s="1"/>
  <c r="Y116" i="57" s="1"/>
  <c r="R116" i="57"/>
  <c r="O116" i="57"/>
  <c r="K116" i="57"/>
  <c r="H116" i="57"/>
  <c r="AF115" i="57"/>
  <c r="AE115" i="57"/>
  <c r="AC115" i="57"/>
  <c r="Y115" i="57"/>
  <c r="X115" i="57"/>
  <c r="V115" i="57"/>
  <c r="R115" i="57"/>
  <c r="O115" i="57"/>
  <c r="K115" i="57"/>
  <c r="H115" i="57"/>
  <c r="AC114" i="57"/>
  <c r="AE114" i="57" s="1"/>
  <c r="AF114" i="57" s="1"/>
  <c r="V114" i="57"/>
  <c r="X114" i="57" s="1"/>
  <c r="Y114" i="57" s="1"/>
  <c r="R114" i="57"/>
  <c r="O114" i="57"/>
  <c r="K114" i="57"/>
  <c r="H114" i="57"/>
  <c r="AF113" i="57"/>
  <c r="AE113" i="57"/>
  <c r="AC113" i="57"/>
  <c r="X113" i="57"/>
  <c r="Y113" i="57" s="1"/>
  <c r="V113" i="57"/>
  <c r="R113" i="57"/>
  <c r="O113" i="57"/>
  <c r="K113" i="57"/>
  <c r="H113" i="57"/>
  <c r="AE112" i="57"/>
  <c r="AF112" i="57" s="1"/>
  <c r="AC112" i="57"/>
  <c r="V112" i="57"/>
  <c r="X112" i="57" s="1"/>
  <c r="Y112" i="57" s="1"/>
  <c r="R112" i="57"/>
  <c r="O112" i="57"/>
  <c r="K112" i="57"/>
  <c r="H112" i="57"/>
  <c r="AF111" i="57"/>
  <c r="AE111" i="57"/>
  <c r="AC111" i="57"/>
  <c r="X111" i="57"/>
  <c r="Y111" i="57" s="1"/>
  <c r="V111" i="57"/>
  <c r="R111" i="57"/>
  <c r="O111" i="57"/>
  <c r="K111" i="57"/>
  <c r="H111" i="57"/>
  <c r="AC110" i="57"/>
  <c r="AE110" i="57" s="1"/>
  <c r="AF110" i="57" s="1"/>
  <c r="V110" i="57"/>
  <c r="X110" i="57" s="1"/>
  <c r="Y110" i="57" s="1"/>
  <c r="R110" i="57"/>
  <c r="O110" i="57"/>
  <c r="K110" i="57"/>
  <c r="H110" i="57"/>
  <c r="AF109" i="57"/>
  <c r="AE109" i="57"/>
  <c r="AC109" i="57"/>
  <c r="X109" i="57"/>
  <c r="Y109" i="57" s="1"/>
  <c r="V109" i="57"/>
  <c r="R109" i="57"/>
  <c r="O109" i="57"/>
  <c r="K109" i="57"/>
  <c r="H109" i="57"/>
  <c r="AC108" i="57"/>
  <c r="AE108" i="57" s="1"/>
  <c r="AF108" i="57" s="1"/>
  <c r="V108" i="57"/>
  <c r="X108" i="57" s="1"/>
  <c r="Y108" i="57" s="1"/>
  <c r="R108" i="57"/>
  <c r="O108" i="57"/>
  <c r="K108" i="57"/>
  <c r="H108" i="57"/>
  <c r="AF107" i="57"/>
  <c r="AE107" i="57"/>
  <c r="AC107" i="57"/>
  <c r="Y107" i="57"/>
  <c r="X107" i="57"/>
  <c r="V107" i="57"/>
  <c r="R107" i="57"/>
  <c r="O107" i="57"/>
  <c r="K107" i="57"/>
  <c r="H107" i="57"/>
  <c r="AC106" i="57"/>
  <c r="AE106" i="57" s="1"/>
  <c r="AF106" i="57" s="1"/>
  <c r="V106" i="57"/>
  <c r="X106" i="57" s="1"/>
  <c r="Y106" i="57" s="1"/>
  <c r="R106" i="57"/>
  <c r="O106" i="57"/>
  <c r="K106" i="57"/>
  <c r="H106" i="57"/>
  <c r="AF105" i="57"/>
  <c r="AE105" i="57"/>
  <c r="AC105" i="57"/>
  <c r="X105" i="57"/>
  <c r="Y105" i="57" s="1"/>
  <c r="V105" i="57"/>
  <c r="R105" i="57"/>
  <c r="O105" i="57"/>
  <c r="K105" i="57"/>
  <c r="H105" i="57"/>
  <c r="AE104" i="57"/>
  <c r="AF104" i="57" s="1"/>
  <c r="AC104" i="57"/>
  <c r="V104" i="57"/>
  <c r="X104" i="57" s="1"/>
  <c r="Y104" i="57" s="1"/>
  <c r="R104" i="57"/>
  <c r="O104" i="57"/>
  <c r="K104" i="57"/>
  <c r="H104" i="57"/>
  <c r="AF103" i="57"/>
  <c r="AE103" i="57"/>
  <c r="AC103" i="57"/>
  <c r="X103" i="57"/>
  <c r="Y103" i="57" s="1"/>
  <c r="V103" i="57"/>
  <c r="R103" i="57"/>
  <c r="O103" i="57"/>
  <c r="K103" i="57"/>
  <c r="H103" i="57"/>
  <c r="AC102" i="57"/>
  <c r="AE102" i="57" s="1"/>
  <c r="AF102" i="57" s="1"/>
  <c r="V102" i="57"/>
  <c r="X102" i="57" s="1"/>
  <c r="Y102" i="57" s="1"/>
  <c r="R102" i="57"/>
  <c r="O102" i="57"/>
  <c r="K102" i="57"/>
  <c r="H102" i="57"/>
  <c r="AF101" i="57"/>
  <c r="AE101" i="57"/>
  <c r="AC101" i="57"/>
  <c r="X101" i="57"/>
  <c r="Y101" i="57" s="1"/>
  <c r="V101" i="57"/>
  <c r="R101" i="57"/>
  <c r="O101" i="57"/>
  <c r="K101" i="57"/>
  <c r="H101" i="57"/>
  <c r="AC100" i="57"/>
  <c r="AE100" i="57" s="1"/>
  <c r="AF100" i="57" s="1"/>
  <c r="V100" i="57"/>
  <c r="X100" i="57" s="1"/>
  <c r="Y100" i="57" s="1"/>
  <c r="R100" i="57"/>
  <c r="O100" i="57"/>
  <c r="K100" i="57"/>
  <c r="H100" i="57"/>
  <c r="AF99" i="57"/>
  <c r="AE99" i="57"/>
  <c r="AC99" i="57"/>
  <c r="Y99" i="57"/>
  <c r="X99" i="57"/>
  <c r="V99" i="57"/>
  <c r="R99" i="57"/>
  <c r="O99" i="57"/>
  <c r="K99" i="57"/>
  <c r="H99" i="57"/>
  <c r="AC98" i="57"/>
  <c r="AE98" i="57" s="1"/>
  <c r="AF98" i="57" s="1"/>
  <c r="V98" i="57"/>
  <c r="X98" i="57" s="1"/>
  <c r="Y98" i="57" s="1"/>
  <c r="R98" i="57"/>
  <c r="O98" i="57"/>
  <c r="K98" i="57"/>
  <c r="H98" i="57"/>
  <c r="AF97" i="57"/>
  <c r="AE97" i="57"/>
  <c r="AC97" i="57"/>
  <c r="X97" i="57"/>
  <c r="Y97" i="57" s="1"/>
  <c r="V97" i="57"/>
  <c r="R97" i="57"/>
  <c r="O97" i="57"/>
  <c r="K97" i="57"/>
  <c r="H97" i="57"/>
  <c r="AE96" i="57"/>
  <c r="AF96" i="57" s="1"/>
  <c r="AC96" i="57"/>
  <c r="V96" i="57"/>
  <c r="X96" i="57" s="1"/>
  <c r="Y96" i="57" s="1"/>
  <c r="R96" i="57"/>
  <c r="O96" i="57"/>
  <c r="K96" i="57"/>
  <c r="H96" i="57"/>
  <c r="AF95" i="57"/>
  <c r="AE95" i="57"/>
  <c r="AC95" i="57"/>
  <c r="X95" i="57"/>
  <c r="Y95" i="57" s="1"/>
  <c r="V95" i="57"/>
  <c r="R95" i="57"/>
  <c r="O95" i="57"/>
  <c r="K95" i="57"/>
  <c r="H95" i="57"/>
  <c r="AC94" i="57"/>
  <c r="AE94" i="57" s="1"/>
  <c r="AF94" i="57" s="1"/>
  <c r="V94" i="57"/>
  <c r="X94" i="57" s="1"/>
  <c r="Y94" i="57" s="1"/>
  <c r="R94" i="57"/>
  <c r="O94" i="57"/>
  <c r="K94" i="57"/>
  <c r="H94" i="57"/>
  <c r="AF93" i="57"/>
  <c r="AE93" i="57"/>
  <c r="AC93" i="57"/>
  <c r="X93" i="57"/>
  <c r="Y93" i="57" s="1"/>
  <c r="V93" i="57"/>
  <c r="R93" i="57"/>
  <c r="O93" i="57"/>
  <c r="K93" i="57"/>
  <c r="H93" i="57"/>
  <c r="AC92" i="57"/>
  <c r="AE92" i="57" s="1"/>
  <c r="AF92" i="57" s="1"/>
  <c r="V92" i="57"/>
  <c r="X92" i="57" s="1"/>
  <c r="Y92" i="57" s="1"/>
  <c r="R92" i="57"/>
  <c r="O92" i="57"/>
  <c r="K92" i="57"/>
  <c r="H92" i="57"/>
  <c r="AF91" i="57"/>
  <c r="AE91" i="57"/>
  <c r="AC91" i="57"/>
  <c r="Y91" i="57"/>
  <c r="X91" i="57"/>
  <c r="V91" i="57"/>
  <c r="R91" i="57"/>
  <c r="O91" i="57"/>
  <c r="K91" i="57"/>
  <c r="H91" i="57"/>
  <c r="AC90" i="57"/>
  <c r="AE90" i="57" s="1"/>
  <c r="AF90" i="57" s="1"/>
  <c r="V90" i="57"/>
  <c r="X90" i="57" s="1"/>
  <c r="Y90" i="57" s="1"/>
  <c r="R90" i="57"/>
  <c r="O90" i="57"/>
  <c r="K90" i="57"/>
  <c r="H90" i="57"/>
  <c r="AE89" i="57"/>
  <c r="AF89" i="57" s="1"/>
  <c r="AC89" i="57"/>
  <c r="V89" i="57"/>
  <c r="X89" i="57" s="1"/>
  <c r="Y89" i="57" s="1"/>
  <c r="R89" i="57"/>
  <c r="O89" i="57"/>
  <c r="K89" i="57"/>
  <c r="H89" i="57"/>
  <c r="AE88" i="57"/>
  <c r="AF88" i="57" s="1"/>
  <c r="AC88" i="57"/>
  <c r="V88" i="57"/>
  <c r="X88" i="57" s="1"/>
  <c r="Y88" i="57" s="1"/>
  <c r="R88" i="57"/>
  <c r="O88" i="57"/>
  <c r="K88" i="57"/>
  <c r="H88" i="57"/>
  <c r="AF87" i="57"/>
  <c r="AE87" i="57"/>
  <c r="AC87" i="57"/>
  <c r="X87" i="57"/>
  <c r="Y87" i="57" s="1"/>
  <c r="V87" i="57"/>
  <c r="R87" i="57"/>
  <c r="O87" i="57"/>
  <c r="K87" i="57"/>
  <c r="H87" i="57"/>
  <c r="AC86" i="57"/>
  <c r="AE86" i="57" s="1"/>
  <c r="AF86" i="57" s="1"/>
  <c r="Y86" i="57"/>
  <c r="V86" i="57"/>
  <c r="X86" i="57" s="1"/>
  <c r="R86" i="57"/>
  <c r="O86" i="57"/>
  <c r="K86" i="57"/>
  <c r="H86" i="57"/>
  <c r="AE85" i="57"/>
  <c r="AF85" i="57" s="1"/>
  <c r="AC85" i="57"/>
  <c r="V85" i="57"/>
  <c r="X85" i="57" s="1"/>
  <c r="Y85" i="57" s="1"/>
  <c r="R85" i="57"/>
  <c r="O85" i="57"/>
  <c r="K85" i="57"/>
  <c r="H85" i="57"/>
  <c r="AE84" i="57"/>
  <c r="AF84" i="57" s="1"/>
  <c r="AC84" i="57"/>
  <c r="V84" i="57"/>
  <c r="X84" i="57" s="1"/>
  <c r="Y84" i="57" s="1"/>
  <c r="R84" i="57"/>
  <c r="O84" i="57"/>
  <c r="K84" i="57"/>
  <c r="H84" i="57"/>
  <c r="AF83" i="57"/>
  <c r="AE83" i="57"/>
  <c r="AC83" i="57"/>
  <c r="X83" i="57"/>
  <c r="Y83" i="57" s="1"/>
  <c r="V83" i="57"/>
  <c r="R83" i="57"/>
  <c r="O83" i="57"/>
  <c r="K83" i="57"/>
  <c r="H83" i="57"/>
  <c r="AC82" i="57"/>
  <c r="AE82" i="57" s="1"/>
  <c r="AF82" i="57" s="1"/>
  <c r="Y82" i="57"/>
  <c r="V82" i="57"/>
  <c r="X82" i="57" s="1"/>
  <c r="R82" i="57"/>
  <c r="O82" i="57"/>
  <c r="K82" i="57"/>
  <c r="H82" i="57"/>
  <c r="AE81" i="57"/>
  <c r="AF81" i="57" s="1"/>
  <c r="AC81" i="57"/>
  <c r="V81" i="57"/>
  <c r="X81" i="57" s="1"/>
  <c r="Y81" i="57" s="1"/>
  <c r="R81" i="57"/>
  <c r="O81" i="57"/>
  <c r="K81" i="57"/>
  <c r="H81" i="57"/>
  <c r="AE80" i="57"/>
  <c r="AF80" i="57" s="1"/>
  <c r="AC80" i="57"/>
  <c r="V80" i="57"/>
  <c r="X80" i="57" s="1"/>
  <c r="Y80" i="57" s="1"/>
  <c r="R80" i="57"/>
  <c r="O80" i="57"/>
  <c r="K80" i="57"/>
  <c r="H80" i="57"/>
  <c r="AF79" i="57"/>
  <c r="AE79" i="57"/>
  <c r="AC79" i="57"/>
  <c r="X79" i="57"/>
  <c r="Y79" i="57" s="1"/>
  <c r="V79" i="57"/>
  <c r="R79" i="57"/>
  <c r="O79" i="57"/>
  <c r="K79" i="57"/>
  <c r="H79" i="57"/>
  <c r="AC78" i="57"/>
  <c r="AE78" i="57" s="1"/>
  <c r="AF78" i="57" s="1"/>
  <c r="Y78" i="57"/>
  <c r="V78" i="57"/>
  <c r="X78" i="57" s="1"/>
  <c r="R78" i="57"/>
  <c r="O78" i="57"/>
  <c r="K78" i="57"/>
  <c r="H78" i="57"/>
  <c r="AE77" i="57"/>
  <c r="AF77" i="57" s="1"/>
  <c r="AC77" i="57"/>
  <c r="V77" i="57"/>
  <c r="X77" i="57" s="1"/>
  <c r="Y77" i="57" s="1"/>
  <c r="R77" i="57"/>
  <c r="O77" i="57"/>
  <c r="K77" i="57"/>
  <c r="H77" i="57"/>
  <c r="AE76" i="57"/>
  <c r="AF76" i="57" s="1"/>
  <c r="AC76" i="57"/>
  <c r="V76" i="57"/>
  <c r="X76" i="57" s="1"/>
  <c r="Y76" i="57" s="1"/>
  <c r="R76" i="57"/>
  <c r="O76" i="57"/>
  <c r="K76" i="57"/>
  <c r="H76" i="57"/>
  <c r="AF75" i="57"/>
  <c r="AE75" i="57"/>
  <c r="AC75" i="57"/>
  <c r="X75" i="57"/>
  <c r="Y75" i="57" s="1"/>
  <c r="V75" i="57"/>
  <c r="R75" i="57"/>
  <c r="O75" i="57"/>
  <c r="K75" i="57"/>
  <c r="H75" i="57"/>
  <c r="AC74" i="57"/>
  <c r="AE74" i="57" s="1"/>
  <c r="AF74" i="57" s="1"/>
  <c r="Y74" i="57"/>
  <c r="V74" i="57"/>
  <c r="X74" i="57" s="1"/>
  <c r="R74" i="57"/>
  <c r="O74" i="57"/>
  <c r="K74" i="57"/>
  <c r="H74" i="57"/>
  <c r="AE73" i="57"/>
  <c r="AF73" i="57" s="1"/>
  <c r="AC73" i="57"/>
  <c r="V73" i="57"/>
  <c r="X73" i="57" s="1"/>
  <c r="Y73" i="57" s="1"/>
  <c r="R73" i="57"/>
  <c r="O73" i="57"/>
  <c r="K73" i="57"/>
  <c r="H73" i="57"/>
  <c r="AE72" i="57"/>
  <c r="AF72" i="57" s="1"/>
  <c r="AC72" i="57"/>
  <c r="V72" i="57"/>
  <c r="X72" i="57" s="1"/>
  <c r="Y72" i="57" s="1"/>
  <c r="R72" i="57"/>
  <c r="O72" i="57"/>
  <c r="K72" i="57"/>
  <c r="H72" i="57"/>
  <c r="AF71" i="57"/>
  <c r="AE71" i="57"/>
  <c r="AC71" i="57"/>
  <c r="X71" i="57"/>
  <c r="Y71" i="57" s="1"/>
  <c r="V71" i="57"/>
  <c r="R71" i="57"/>
  <c r="O71" i="57"/>
  <c r="K71" i="57"/>
  <c r="H71" i="57"/>
  <c r="AC70" i="57"/>
  <c r="AE70" i="57" s="1"/>
  <c r="AF70" i="57" s="1"/>
  <c r="Y70" i="57"/>
  <c r="V70" i="57"/>
  <c r="X70" i="57" s="1"/>
  <c r="R70" i="57"/>
  <c r="O70" i="57"/>
  <c r="K70" i="57"/>
  <c r="H70" i="57"/>
  <c r="AE69" i="57"/>
  <c r="AF69" i="57" s="1"/>
  <c r="AC69" i="57"/>
  <c r="V69" i="57"/>
  <c r="X69" i="57" s="1"/>
  <c r="Y69" i="57" s="1"/>
  <c r="R69" i="57"/>
  <c r="O69" i="57"/>
  <c r="K69" i="57"/>
  <c r="H69" i="57"/>
  <c r="AE68" i="57"/>
  <c r="AF68" i="57" s="1"/>
  <c r="AC68" i="57"/>
  <c r="V68" i="57"/>
  <c r="X68" i="57" s="1"/>
  <c r="Y68" i="57" s="1"/>
  <c r="R68" i="57"/>
  <c r="O68" i="57"/>
  <c r="K68" i="57"/>
  <c r="H68" i="57"/>
  <c r="AF67" i="57"/>
  <c r="AE67" i="57"/>
  <c r="AC67" i="57"/>
  <c r="X67" i="57"/>
  <c r="Y67" i="57" s="1"/>
  <c r="V67" i="57"/>
  <c r="R67" i="57"/>
  <c r="O67" i="57"/>
  <c r="K67" i="57"/>
  <c r="H67" i="57"/>
  <c r="AC66" i="57"/>
  <c r="AE66" i="57" s="1"/>
  <c r="AF66" i="57" s="1"/>
  <c r="Y66" i="57"/>
  <c r="V66" i="57"/>
  <c r="X66" i="57" s="1"/>
  <c r="R66" i="57"/>
  <c r="O66" i="57"/>
  <c r="K66" i="57"/>
  <c r="H66" i="57"/>
  <c r="AE65" i="57"/>
  <c r="AF65" i="57" s="1"/>
  <c r="AC65" i="57"/>
  <c r="V65" i="57"/>
  <c r="X65" i="57" s="1"/>
  <c r="Y65" i="57" s="1"/>
  <c r="Q65" i="57"/>
  <c r="R65" i="57" s="1"/>
  <c r="O65" i="57"/>
  <c r="H65" i="57"/>
  <c r="J65" i="57" s="1"/>
  <c r="K65" i="57" s="1"/>
  <c r="AF64" i="57"/>
  <c r="AE64" i="57"/>
  <c r="AC64" i="57"/>
  <c r="X64" i="57"/>
  <c r="Y64" i="57" s="1"/>
  <c r="V64" i="57"/>
  <c r="O64" i="57"/>
  <c r="Q64" i="57" s="1"/>
  <c r="R64" i="57" s="1"/>
  <c r="K64" i="57"/>
  <c r="H64" i="57"/>
  <c r="J64" i="57" s="1"/>
  <c r="AE63" i="57"/>
  <c r="AF63" i="57" s="1"/>
  <c r="AC63" i="57"/>
  <c r="V63" i="57"/>
  <c r="X63" i="57" s="1"/>
  <c r="Y63" i="57" s="1"/>
  <c r="R63" i="57"/>
  <c r="O63" i="57"/>
  <c r="K63" i="57"/>
  <c r="H63" i="57"/>
  <c r="AE62" i="57"/>
  <c r="AF62" i="57" s="1"/>
  <c r="AC62" i="57"/>
  <c r="V62" i="57"/>
  <c r="X62" i="57" s="1"/>
  <c r="Y62" i="57" s="1"/>
  <c r="R62" i="57"/>
  <c r="O62" i="57"/>
  <c r="K62" i="57"/>
  <c r="H62" i="57"/>
  <c r="AF61" i="57"/>
  <c r="AE61" i="57"/>
  <c r="AC61" i="57"/>
  <c r="X61" i="57"/>
  <c r="Y61" i="57" s="1"/>
  <c r="V61" i="57"/>
  <c r="O61" i="57"/>
  <c r="Q61" i="57" s="1"/>
  <c r="R61" i="57" s="1"/>
  <c r="K61" i="57"/>
  <c r="H61" i="57"/>
  <c r="J61" i="57" s="1"/>
  <c r="AE60" i="57"/>
  <c r="AF60" i="57" s="1"/>
  <c r="AC60" i="57"/>
  <c r="V60" i="57"/>
  <c r="X60" i="57" s="1"/>
  <c r="Y60" i="57" s="1"/>
  <c r="R60" i="57"/>
  <c r="O60" i="57"/>
  <c r="K60" i="57"/>
  <c r="H60" i="57"/>
  <c r="AE59" i="57"/>
  <c r="AF59" i="57" s="1"/>
  <c r="AC59" i="57"/>
  <c r="V59" i="57"/>
  <c r="X59" i="57" s="1"/>
  <c r="Y59" i="57" s="1"/>
  <c r="R59" i="57"/>
  <c r="O59" i="57"/>
  <c r="K59" i="57"/>
  <c r="H59" i="57"/>
  <c r="AF58" i="57"/>
  <c r="AE58" i="57"/>
  <c r="AC58" i="57"/>
  <c r="X58" i="57"/>
  <c r="Y58" i="57" s="1"/>
  <c r="V58" i="57"/>
  <c r="O58" i="57"/>
  <c r="Q58" i="57" s="1"/>
  <c r="R58" i="57" s="1"/>
  <c r="K58" i="57"/>
  <c r="H58" i="57"/>
  <c r="J58" i="57" s="1"/>
  <c r="AE57" i="57"/>
  <c r="AF57" i="57" s="1"/>
  <c r="AC57" i="57"/>
  <c r="V57" i="57"/>
  <c r="X57" i="57" s="1"/>
  <c r="Y57" i="57" s="1"/>
  <c r="R57" i="57"/>
  <c r="O57" i="57"/>
  <c r="K57" i="57"/>
  <c r="H57" i="57"/>
  <c r="AE56" i="57"/>
  <c r="AF56" i="57" s="1"/>
  <c r="AC56" i="57"/>
  <c r="V56" i="57"/>
  <c r="X56" i="57" s="1"/>
  <c r="Y56" i="57" s="1"/>
  <c r="R56" i="57"/>
  <c r="O56" i="57"/>
  <c r="K56" i="57"/>
  <c r="H56" i="57"/>
  <c r="AF55" i="57"/>
  <c r="AE55" i="57"/>
  <c r="AC55" i="57"/>
  <c r="X55" i="57"/>
  <c r="Y55" i="57" s="1"/>
  <c r="V55" i="57"/>
  <c r="O55" i="57"/>
  <c r="Q55" i="57" s="1"/>
  <c r="R55" i="57" s="1"/>
  <c r="K55" i="57"/>
  <c r="H55" i="57"/>
  <c r="J55" i="57" s="1"/>
  <c r="AE54" i="57"/>
  <c r="AF54" i="57" s="1"/>
  <c r="AC54" i="57"/>
  <c r="V54" i="57"/>
  <c r="X54" i="57" s="1"/>
  <c r="Y54" i="57" s="1"/>
  <c r="R54" i="57"/>
  <c r="O54" i="57"/>
  <c r="K54" i="57"/>
  <c r="H54" i="57"/>
  <c r="AE53" i="57"/>
  <c r="AF53" i="57" s="1"/>
  <c r="AC53" i="57"/>
  <c r="V53" i="57"/>
  <c r="X53" i="57" s="1"/>
  <c r="Y53" i="57" s="1"/>
  <c r="R53" i="57"/>
  <c r="O53" i="57"/>
  <c r="K53" i="57"/>
  <c r="H53" i="57"/>
  <c r="AF52" i="57"/>
  <c r="AE52" i="57"/>
  <c r="AC52" i="57"/>
  <c r="X52" i="57"/>
  <c r="Y52" i="57" s="1"/>
  <c r="V52" i="57"/>
  <c r="O52" i="57"/>
  <c r="Q52" i="57" s="1"/>
  <c r="R52" i="57" s="1"/>
  <c r="K52" i="57"/>
  <c r="H52" i="57"/>
  <c r="J52" i="57" s="1"/>
  <c r="AE51" i="57"/>
  <c r="AF51" i="57" s="1"/>
  <c r="AC51" i="57"/>
  <c r="V51" i="57"/>
  <c r="X51" i="57" s="1"/>
  <c r="Y51" i="57" s="1"/>
  <c r="Q51" i="57"/>
  <c r="R51" i="57" s="1"/>
  <c r="O51" i="57"/>
  <c r="H51" i="57"/>
  <c r="J51" i="57" s="1"/>
  <c r="K51" i="57" s="1"/>
  <c r="AC50" i="57"/>
  <c r="AE50" i="57" s="1"/>
  <c r="AF50" i="57" s="1"/>
  <c r="Y50" i="57"/>
  <c r="X50" i="57"/>
  <c r="V50" i="57"/>
  <c r="R50" i="57"/>
  <c r="O50" i="57"/>
  <c r="K50" i="57"/>
  <c r="H50" i="57"/>
  <c r="AE49" i="57"/>
  <c r="AF49" i="57" s="1"/>
  <c r="AC49" i="57"/>
  <c r="V49" i="57"/>
  <c r="X49" i="57" s="1"/>
  <c r="Y49" i="57" s="1"/>
  <c r="R49" i="57"/>
  <c r="O49" i="57"/>
  <c r="K49" i="57"/>
  <c r="H49" i="57"/>
  <c r="AC48" i="57"/>
  <c r="AE48" i="57" s="1"/>
  <c r="AF48" i="57" s="1"/>
  <c r="Y48" i="57"/>
  <c r="X48" i="57"/>
  <c r="V48" i="57"/>
  <c r="Q48" i="57"/>
  <c r="R48" i="57" s="1"/>
  <c r="O48" i="57"/>
  <c r="H48" i="57"/>
  <c r="J48" i="57" s="1"/>
  <c r="K48" i="57" s="1"/>
  <c r="AC47" i="57"/>
  <c r="AE47" i="57" s="1"/>
  <c r="AF47" i="57" s="1"/>
  <c r="Y47" i="57"/>
  <c r="X47" i="57"/>
  <c r="V47" i="57"/>
  <c r="R47" i="57"/>
  <c r="O47" i="57"/>
  <c r="K47" i="57"/>
  <c r="H47" i="57"/>
  <c r="AE46" i="57"/>
  <c r="AF46" i="57" s="1"/>
  <c r="AC46" i="57"/>
  <c r="V46" i="57"/>
  <c r="X46" i="57" s="1"/>
  <c r="Y46" i="57" s="1"/>
  <c r="R46" i="57"/>
  <c r="O46" i="57"/>
  <c r="K46" i="57"/>
  <c r="H46" i="57"/>
  <c r="AC45" i="57"/>
  <c r="AE45" i="57" s="1"/>
  <c r="AF45" i="57" s="1"/>
  <c r="Y45" i="57"/>
  <c r="X45" i="57"/>
  <c r="V45" i="57"/>
  <c r="Q45" i="57"/>
  <c r="R45" i="57" s="1"/>
  <c r="O45" i="57"/>
  <c r="H45" i="57"/>
  <c r="J45" i="57" s="1"/>
  <c r="K45" i="57" s="1"/>
  <c r="AC44" i="57"/>
  <c r="AE44" i="57" s="1"/>
  <c r="AF44" i="57" s="1"/>
  <c r="Y44" i="57"/>
  <c r="X44" i="57"/>
  <c r="V44" i="57"/>
  <c r="Q44" i="57"/>
  <c r="R44" i="57" s="1"/>
  <c r="O44" i="57"/>
  <c r="H44" i="57"/>
  <c r="J44" i="57" s="1"/>
  <c r="K44" i="57" s="1"/>
  <c r="AC43" i="57"/>
  <c r="AE43" i="57" s="1"/>
  <c r="AF43" i="57" s="1"/>
  <c r="Y43" i="57"/>
  <c r="X43" i="57"/>
  <c r="V43" i="57"/>
  <c r="R43" i="57"/>
  <c r="O43" i="57"/>
  <c r="K43" i="57"/>
  <c r="H43" i="57"/>
  <c r="AE42" i="57"/>
  <c r="AF42" i="57" s="1"/>
  <c r="AC42" i="57"/>
  <c r="V42" i="57"/>
  <c r="X42" i="57" s="1"/>
  <c r="Y42" i="57" s="1"/>
  <c r="R42" i="57"/>
  <c r="O42" i="57"/>
  <c r="K42" i="57"/>
  <c r="H42" i="57"/>
  <c r="AC41" i="57"/>
  <c r="AE41" i="57" s="1"/>
  <c r="AF41" i="57" s="1"/>
  <c r="Y41" i="57"/>
  <c r="X41" i="57"/>
  <c r="V41" i="57"/>
  <c r="Q41" i="57"/>
  <c r="R41" i="57" s="1"/>
  <c r="O41" i="57"/>
  <c r="H41" i="57"/>
  <c r="J41" i="57" s="1"/>
  <c r="K41" i="57" s="1"/>
  <c r="AC40" i="57"/>
  <c r="AE40" i="57" s="1"/>
  <c r="AF40" i="57" s="1"/>
  <c r="Y40" i="57"/>
  <c r="X40" i="57"/>
  <c r="V40" i="57"/>
  <c r="R40" i="57"/>
  <c r="O40" i="57"/>
  <c r="K40" i="57"/>
  <c r="H40" i="57"/>
  <c r="AE39" i="57"/>
  <c r="AF39" i="57" s="1"/>
  <c r="AC39" i="57"/>
  <c r="V39" i="57"/>
  <c r="X39" i="57" s="1"/>
  <c r="Y39" i="57" s="1"/>
  <c r="R39" i="57"/>
  <c r="O39" i="57"/>
  <c r="K39" i="57"/>
  <c r="H39" i="57"/>
  <c r="AC38" i="57"/>
  <c r="AE38" i="57" s="1"/>
  <c r="AF38" i="57" s="1"/>
  <c r="Y38" i="57"/>
  <c r="X38" i="57"/>
  <c r="V38" i="57"/>
  <c r="Q38" i="57"/>
  <c r="R38" i="57" s="1"/>
  <c r="O38" i="57"/>
  <c r="H38" i="57"/>
  <c r="J38" i="57" s="1"/>
  <c r="K38" i="57" s="1"/>
  <c r="AC37" i="57"/>
  <c r="AE37" i="57" s="1"/>
  <c r="AF37" i="57" s="1"/>
  <c r="Y37" i="57"/>
  <c r="X37" i="57"/>
  <c r="V37" i="57"/>
  <c r="Q37" i="57"/>
  <c r="R37" i="57" s="1"/>
  <c r="O37" i="57"/>
  <c r="H37" i="57"/>
  <c r="J37" i="57" s="1"/>
  <c r="K37" i="57" s="1"/>
  <c r="AC36" i="57"/>
  <c r="AE36" i="57" s="1"/>
  <c r="AF36" i="57" s="1"/>
  <c r="Y36" i="57"/>
  <c r="X36" i="57"/>
  <c r="V36" i="57"/>
  <c r="R36" i="57"/>
  <c r="O36" i="57"/>
  <c r="K36" i="57"/>
  <c r="H36" i="57"/>
  <c r="AE35" i="57"/>
  <c r="AF35" i="57" s="1"/>
  <c r="AC35" i="57"/>
  <c r="V35" i="57"/>
  <c r="X35" i="57" s="1"/>
  <c r="Y35" i="57" s="1"/>
  <c r="R35" i="57"/>
  <c r="O35" i="57"/>
  <c r="K35" i="57"/>
  <c r="H35" i="57"/>
  <c r="AC34" i="57"/>
  <c r="AE34" i="57" s="1"/>
  <c r="AF34" i="57" s="1"/>
  <c r="Y34" i="57"/>
  <c r="X34" i="57"/>
  <c r="V34" i="57"/>
  <c r="Q34" i="57"/>
  <c r="R34" i="57" s="1"/>
  <c r="O34" i="57"/>
  <c r="H34" i="57"/>
  <c r="J34" i="57" s="1"/>
  <c r="K34" i="57" s="1"/>
  <c r="AC33" i="57"/>
  <c r="AE33" i="57" s="1"/>
  <c r="AF33" i="57" s="1"/>
  <c r="Y33" i="57"/>
  <c r="X33" i="57"/>
  <c r="V33" i="57"/>
  <c r="R33" i="57"/>
  <c r="O33" i="57"/>
  <c r="K33" i="57"/>
  <c r="H33" i="57"/>
  <c r="AE32" i="57"/>
  <c r="AF32" i="57" s="1"/>
  <c r="AC32" i="57"/>
  <c r="V32" i="57"/>
  <c r="X32" i="57" s="1"/>
  <c r="Y32" i="57" s="1"/>
  <c r="R32" i="57"/>
  <c r="O32" i="57"/>
  <c r="K32" i="57"/>
  <c r="H32" i="57"/>
  <c r="AC31" i="57"/>
  <c r="AE31" i="57" s="1"/>
  <c r="AF31" i="57" s="1"/>
  <c r="Y31" i="57"/>
  <c r="X31" i="57"/>
  <c r="V31" i="57"/>
  <c r="Q31" i="57"/>
  <c r="R31" i="57" s="1"/>
  <c r="O31" i="57"/>
  <c r="H31" i="57"/>
  <c r="J31" i="57" s="1"/>
  <c r="K31" i="57" s="1"/>
  <c r="AC30" i="57"/>
  <c r="AE30" i="57" s="1"/>
  <c r="AF30" i="57" s="1"/>
  <c r="Y30" i="57"/>
  <c r="X30" i="57"/>
  <c r="V30" i="57"/>
  <c r="Q30" i="57"/>
  <c r="R30" i="57" s="1"/>
  <c r="O30" i="57"/>
  <c r="H30" i="57"/>
  <c r="J30" i="57" s="1"/>
  <c r="K30" i="57" s="1"/>
  <c r="AC29" i="57"/>
  <c r="AE29" i="57" s="1"/>
  <c r="AF29" i="57" s="1"/>
  <c r="Y29" i="57"/>
  <c r="X29" i="57"/>
  <c r="V29" i="57"/>
  <c r="R29" i="57"/>
  <c r="O29" i="57"/>
  <c r="K29" i="57"/>
  <c r="H29" i="57"/>
  <c r="AE28" i="57"/>
  <c r="AF28" i="57" s="1"/>
  <c r="AC28" i="57"/>
  <c r="V28" i="57"/>
  <c r="X28" i="57" s="1"/>
  <c r="Y28" i="57" s="1"/>
  <c r="R28" i="57"/>
  <c r="O28" i="57"/>
  <c r="K28" i="57"/>
  <c r="H28" i="57"/>
  <c r="AC27" i="57"/>
  <c r="AE27" i="57" s="1"/>
  <c r="AF27" i="57" s="1"/>
  <c r="Y27" i="57"/>
  <c r="X27" i="57"/>
  <c r="V27" i="57"/>
  <c r="Q27" i="57"/>
  <c r="R27" i="57" s="1"/>
  <c r="O27" i="57"/>
  <c r="H27" i="57"/>
  <c r="J27" i="57" s="1"/>
  <c r="K27" i="57" s="1"/>
  <c r="AC26" i="57"/>
  <c r="AE26" i="57" s="1"/>
  <c r="AF26" i="57" s="1"/>
  <c r="Y26" i="57"/>
  <c r="X26" i="57"/>
  <c r="V26" i="57"/>
  <c r="Q26" i="57"/>
  <c r="R26" i="57" s="1"/>
  <c r="O26" i="57"/>
  <c r="H26" i="57"/>
  <c r="J26" i="57" s="1"/>
  <c r="K26" i="57" s="1"/>
  <c r="AC25" i="57"/>
  <c r="AE25" i="57" s="1"/>
  <c r="AF25" i="57" s="1"/>
  <c r="Y25" i="57"/>
  <c r="X25" i="57"/>
  <c r="V25" i="57"/>
  <c r="R25" i="57"/>
  <c r="O25" i="57"/>
  <c r="K25" i="57"/>
  <c r="H25" i="57"/>
  <c r="AE24" i="57"/>
  <c r="AF24" i="57" s="1"/>
  <c r="AC24" i="57"/>
  <c r="V24" i="57"/>
  <c r="X24" i="57" s="1"/>
  <c r="Y24" i="57" s="1"/>
  <c r="R24" i="57"/>
  <c r="O24" i="57"/>
  <c r="K24" i="57"/>
  <c r="H24" i="57"/>
  <c r="AC23" i="57"/>
  <c r="AE23" i="57" s="1"/>
  <c r="AF23" i="57" s="1"/>
  <c r="Y23" i="57"/>
  <c r="X23" i="57"/>
  <c r="V23" i="57"/>
  <c r="R23" i="57"/>
  <c r="O23" i="57"/>
  <c r="K23" i="57"/>
  <c r="H23" i="57"/>
  <c r="AE22" i="57"/>
  <c r="AF22" i="57" s="1"/>
  <c r="AC22" i="57"/>
  <c r="V22" i="57"/>
  <c r="X22" i="57" s="1"/>
  <c r="Y22" i="57" s="1"/>
  <c r="O22" i="57"/>
  <c r="Q22" i="57" s="1"/>
  <c r="R22" i="57" s="1"/>
  <c r="K22" i="57"/>
  <c r="J22" i="57"/>
  <c r="H22" i="57"/>
  <c r="AE21" i="57"/>
  <c r="AF21" i="57" s="1"/>
  <c r="AC21" i="57"/>
  <c r="V21" i="57"/>
  <c r="X21" i="57" s="1"/>
  <c r="Y21" i="57" s="1"/>
  <c r="O21" i="57"/>
  <c r="Q21" i="57" s="1"/>
  <c r="R21" i="57" s="1"/>
  <c r="K21" i="57"/>
  <c r="J21" i="57"/>
  <c r="H21" i="57"/>
  <c r="AE20" i="57"/>
  <c r="AF20" i="57" s="1"/>
  <c r="AC20" i="57"/>
  <c r="V20" i="57"/>
  <c r="X20" i="57" s="1"/>
  <c r="Y20" i="57" s="1"/>
  <c r="O20" i="57"/>
  <c r="Q20" i="57" s="1"/>
  <c r="R20" i="57" s="1"/>
  <c r="K20" i="57"/>
  <c r="J20" i="57"/>
  <c r="H20" i="57"/>
  <c r="AE19" i="57"/>
  <c r="AF19" i="57" s="1"/>
  <c r="AC19" i="57"/>
  <c r="V19" i="57"/>
  <c r="X19" i="57" s="1"/>
  <c r="Y19" i="57" s="1"/>
  <c r="R19" i="57"/>
  <c r="O19" i="57"/>
  <c r="K19" i="57"/>
  <c r="H19" i="57"/>
  <c r="AC18" i="57"/>
  <c r="AE18" i="57" s="1"/>
  <c r="AF18" i="57" s="1"/>
  <c r="Y18" i="57"/>
  <c r="X18" i="57"/>
  <c r="V18" i="57"/>
  <c r="R18" i="57"/>
  <c r="O18" i="57"/>
  <c r="K18" i="57"/>
  <c r="H18" i="57"/>
  <c r="AE17" i="57"/>
  <c r="AF17" i="57" s="1"/>
  <c r="AC17" i="57"/>
  <c r="V17" i="57"/>
  <c r="X17" i="57" s="1"/>
  <c r="Y17" i="57" s="1"/>
  <c r="O17" i="57"/>
  <c r="Q17" i="57" s="1"/>
  <c r="R17" i="57" s="1"/>
  <c r="K17" i="57"/>
  <c r="J17" i="57"/>
  <c r="H17" i="57"/>
  <c r="AE16" i="57"/>
  <c r="AF16" i="57" s="1"/>
  <c r="AC16" i="57"/>
  <c r="V16" i="57"/>
  <c r="X16" i="57" s="1"/>
  <c r="Y16" i="57" s="1"/>
  <c r="O16" i="57"/>
  <c r="Q16" i="57" s="1"/>
  <c r="R16" i="57" s="1"/>
  <c r="K16" i="57"/>
  <c r="J16" i="57"/>
  <c r="H16" i="57"/>
  <c r="AE15" i="57"/>
  <c r="AF15" i="57" s="1"/>
  <c r="AF125" i="57" s="1"/>
  <c r="Q141" i="57" s="1"/>
  <c r="Q142" i="57" s="1"/>
  <c r="AC15" i="57"/>
  <c r="V15" i="57"/>
  <c r="X15" i="57" s="1"/>
  <c r="Y15" i="57" s="1"/>
  <c r="O15" i="57"/>
  <c r="Q15" i="57" s="1"/>
  <c r="R15" i="57" s="1"/>
  <c r="K15" i="57"/>
  <c r="K125" i="57" s="1"/>
  <c r="G141" i="57" s="1"/>
  <c r="J15" i="57"/>
  <c r="H15" i="57"/>
  <c r="AD12" i="57"/>
  <c r="W12" i="57"/>
  <c r="P12" i="57"/>
  <c r="I12" i="57"/>
  <c r="Q3" i="57"/>
  <c r="P13" i="57" s="1"/>
  <c r="P142" i="56"/>
  <c r="M142" i="56"/>
  <c r="I142" i="56"/>
  <c r="F142" i="56"/>
  <c r="P141" i="56"/>
  <c r="M141" i="56"/>
  <c r="I141" i="56"/>
  <c r="F141" i="56"/>
  <c r="D125" i="56"/>
  <c r="AC124" i="56"/>
  <c r="AE124" i="56" s="1"/>
  <c r="AF124" i="56" s="1"/>
  <c r="V124" i="56"/>
  <c r="X124" i="56" s="1"/>
  <c r="Y124" i="56" s="1"/>
  <c r="R124" i="56"/>
  <c r="O124" i="56"/>
  <c r="K124" i="56"/>
  <c r="H124" i="56"/>
  <c r="AF123" i="56"/>
  <c r="AE123" i="56"/>
  <c r="AC123" i="56"/>
  <c r="Y123" i="56"/>
  <c r="X123" i="56"/>
  <c r="V123" i="56"/>
  <c r="R123" i="56"/>
  <c r="O123" i="56"/>
  <c r="K123" i="56"/>
  <c r="H123" i="56"/>
  <c r="AC122" i="56"/>
  <c r="AE122" i="56" s="1"/>
  <c r="AF122" i="56" s="1"/>
  <c r="V122" i="56"/>
  <c r="X122" i="56" s="1"/>
  <c r="Y122" i="56" s="1"/>
  <c r="R122" i="56"/>
  <c r="O122" i="56"/>
  <c r="K122" i="56"/>
  <c r="H122" i="56"/>
  <c r="AF121" i="56"/>
  <c r="AE121" i="56"/>
  <c r="AC121" i="56"/>
  <c r="Y121" i="56"/>
  <c r="X121" i="56"/>
  <c r="V121" i="56"/>
  <c r="R121" i="56"/>
  <c r="O121" i="56"/>
  <c r="K121" i="56"/>
  <c r="H121" i="56"/>
  <c r="AE120" i="56"/>
  <c r="AF120" i="56" s="1"/>
  <c r="AC120" i="56"/>
  <c r="V120" i="56"/>
  <c r="X120" i="56" s="1"/>
  <c r="Y120" i="56" s="1"/>
  <c r="R120" i="56"/>
  <c r="O120" i="56"/>
  <c r="K120" i="56"/>
  <c r="H120" i="56"/>
  <c r="AF119" i="56"/>
  <c r="AE119" i="56"/>
  <c r="AC119" i="56"/>
  <c r="X119" i="56"/>
  <c r="Y119" i="56" s="1"/>
  <c r="V119" i="56"/>
  <c r="R119" i="56"/>
  <c r="O119" i="56"/>
  <c r="K119" i="56"/>
  <c r="H119" i="56"/>
  <c r="AE118" i="56"/>
  <c r="AF118" i="56" s="1"/>
  <c r="AC118" i="56"/>
  <c r="V118" i="56"/>
  <c r="X118" i="56" s="1"/>
  <c r="Y118" i="56" s="1"/>
  <c r="R118" i="56"/>
  <c r="O118" i="56"/>
  <c r="K118" i="56"/>
  <c r="H118" i="56"/>
  <c r="AF117" i="56"/>
  <c r="AE117" i="56"/>
  <c r="AC117" i="56"/>
  <c r="X117" i="56"/>
  <c r="Y117" i="56" s="1"/>
  <c r="V117" i="56"/>
  <c r="R117" i="56"/>
  <c r="O117" i="56"/>
  <c r="K117" i="56"/>
  <c r="H117" i="56"/>
  <c r="AC116" i="56"/>
  <c r="AE116" i="56" s="1"/>
  <c r="AF116" i="56" s="1"/>
  <c r="V116" i="56"/>
  <c r="X116" i="56" s="1"/>
  <c r="Y116" i="56" s="1"/>
  <c r="R116" i="56"/>
  <c r="O116" i="56"/>
  <c r="K116" i="56"/>
  <c r="H116" i="56"/>
  <c r="AF115" i="56"/>
  <c r="AE115" i="56"/>
  <c r="AC115" i="56"/>
  <c r="Y115" i="56"/>
  <c r="X115" i="56"/>
  <c r="V115" i="56"/>
  <c r="R115" i="56"/>
  <c r="O115" i="56"/>
  <c r="K115" i="56"/>
  <c r="H115" i="56"/>
  <c r="AC114" i="56"/>
  <c r="AE114" i="56" s="1"/>
  <c r="AF114" i="56" s="1"/>
  <c r="V114" i="56"/>
  <c r="X114" i="56" s="1"/>
  <c r="Y114" i="56" s="1"/>
  <c r="R114" i="56"/>
  <c r="O114" i="56"/>
  <c r="K114" i="56"/>
  <c r="H114" i="56"/>
  <c r="AF113" i="56"/>
  <c r="AE113" i="56"/>
  <c r="AC113" i="56"/>
  <c r="Y113" i="56"/>
  <c r="X113" i="56"/>
  <c r="V113" i="56"/>
  <c r="R113" i="56"/>
  <c r="O113" i="56"/>
  <c r="K113" i="56"/>
  <c r="H113" i="56"/>
  <c r="AE112" i="56"/>
  <c r="AF112" i="56" s="1"/>
  <c r="AC112" i="56"/>
  <c r="V112" i="56"/>
  <c r="X112" i="56" s="1"/>
  <c r="Y112" i="56" s="1"/>
  <c r="R112" i="56"/>
  <c r="O112" i="56"/>
  <c r="K112" i="56"/>
  <c r="H112" i="56"/>
  <c r="AF111" i="56"/>
  <c r="AE111" i="56"/>
  <c r="AC111" i="56"/>
  <c r="X111" i="56"/>
  <c r="Y111" i="56" s="1"/>
  <c r="V111" i="56"/>
  <c r="R111" i="56"/>
  <c r="O111" i="56"/>
  <c r="K111" i="56"/>
  <c r="H111" i="56"/>
  <c r="AE110" i="56"/>
  <c r="AF110" i="56" s="1"/>
  <c r="AC110" i="56"/>
  <c r="V110" i="56"/>
  <c r="X110" i="56" s="1"/>
  <c r="Y110" i="56" s="1"/>
  <c r="R110" i="56"/>
  <c r="O110" i="56"/>
  <c r="K110" i="56"/>
  <c r="H110" i="56"/>
  <c r="AF109" i="56"/>
  <c r="AE109" i="56"/>
  <c r="AC109" i="56"/>
  <c r="X109" i="56"/>
  <c r="Y109" i="56" s="1"/>
  <c r="V109" i="56"/>
  <c r="R109" i="56"/>
  <c r="O109" i="56"/>
  <c r="K109" i="56"/>
  <c r="H109" i="56"/>
  <c r="AC108" i="56"/>
  <c r="AE108" i="56" s="1"/>
  <c r="AF108" i="56" s="1"/>
  <c r="V108" i="56"/>
  <c r="X108" i="56" s="1"/>
  <c r="Y108" i="56" s="1"/>
  <c r="R108" i="56"/>
  <c r="O108" i="56"/>
  <c r="K108" i="56"/>
  <c r="H108" i="56"/>
  <c r="AF107" i="56"/>
  <c r="AE107" i="56"/>
  <c r="AC107" i="56"/>
  <c r="Y107" i="56"/>
  <c r="X107" i="56"/>
  <c r="V107" i="56"/>
  <c r="R107" i="56"/>
  <c r="O107" i="56"/>
  <c r="K107" i="56"/>
  <c r="H107" i="56"/>
  <c r="AC106" i="56"/>
  <c r="AE106" i="56" s="1"/>
  <c r="AF106" i="56" s="1"/>
  <c r="V106" i="56"/>
  <c r="X106" i="56" s="1"/>
  <c r="Y106" i="56" s="1"/>
  <c r="R106" i="56"/>
  <c r="O106" i="56"/>
  <c r="K106" i="56"/>
  <c r="H106" i="56"/>
  <c r="AF105" i="56"/>
  <c r="AE105" i="56"/>
  <c r="AC105" i="56"/>
  <c r="Y105" i="56"/>
  <c r="X105" i="56"/>
  <c r="V105" i="56"/>
  <c r="R105" i="56"/>
  <c r="O105" i="56"/>
  <c r="K105" i="56"/>
  <c r="H105" i="56"/>
  <c r="AE104" i="56"/>
  <c r="AF104" i="56" s="1"/>
  <c r="AC104" i="56"/>
  <c r="V104" i="56"/>
  <c r="X104" i="56" s="1"/>
  <c r="Y104" i="56" s="1"/>
  <c r="R104" i="56"/>
  <c r="O104" i="56"/>
  <c r="K104" i="56"/>
  <c r="H104" i="56"/>
  <c r="AF103" i="56"/>
  <c r="AE103" i="56"/>
  <c r="AC103" i="56"/>
  <c r="X103" i="56"/>
  <c r="Y103" i="56" s="1"/>
  <c r="V103" i="56"/>
  <c r="R103" i="56"/>
  <c r="O103" i="56"/>
  <c r="K103" i="56"/>
  <c r="H103" i="56"/>
  <c r="AE102" i="56"/>
  <c r="AF102" i="56" s="1"/>
  <c r="AC102" i="56"/>
  <c r="V102" i="56"/>
  <c r="X102" i="56" s="1"/>
  <c r="Y102" i="56" s="1"/>
  <c r="R102" i="56"/>
  <c r="O102" i="56"/>
  <c r="K102" i="56"/>
  <c r="H102" i="56"/>
  <c r="AF101" i="56"/>
  <c r="AE101" i="56"/>
  <c r="AC101" i="56"/>
  <c r="X101" i="56"/>
  <c r="Y101" i="56" s="1"/>
  <c r="V101" i="56"/>
  <c r="R101" i="56"/>
  <c r="O101" i="56"/>
  <c r="K101" i="56"/>
  <c r="H101" i="56"/>
  <c r="AC100" i="56"/>
  <c r="AE100" i="56" s="1"/>
  <c r="AF100" i="56" s="1"/>
  <c r="V100" i="56"/>
  <c r="X100" i="56" s="1"/>
  <c r="Y100" i="56" s="1"/>
  <c r="R100" i="56"/>
  <c r="O100" i="56"/>
  <c r="K100" i="56"/>
  <c r="H100" i="56"/>
  <c r="AF99" i="56"/>
  <c r="AE99" i="56"/>
  <c r="AC99" i="56"/>
  <c r="Y99" i="56"/>
  <c r="X99" i="56"/>
  <c r="V99" i="56"/>
  <c r="R99" i="56"/>
  <c r="O99" i="56"/>
  <c r="K99" i="56"/>
  <c r="H99" i="56"/>
  <c r="AC98" i="56"/>
  <c r="AE98" i="56" s="1"/>
  <c r="AF98" i="56" s="1"/>
  <c r="V98" i="56"/>
  <c r="X98" i="56" s="1"/>
  <c r="Y98" i="56" s="1"/>
  <c r="R98" i="56"/>
  <c r="O98" i="56"/>
  <c r="K98" i="56"/>
  <c r="H98" i="56"/>
  <c r="AF97" i="56"/>
  <c r="AE97" i="56"/>
  <c r="AC97" i="56"/>
  <c r="Y97" i="56"/>
  <c r="X97" i="56"/>
  <c r="V97" i="56"/>
  <c r="R97" i="56"/>
  <c r="O97" i="56"/>
  <c r="K97" i="56"/>
  <c r="H97" i="56"/>
  <c r="AE96" i="56"/>
  <c r="AF96" i="56" s="1"/>
  <c r="AC96" i="56"/>
  <c r="V96" i="56"/>
  <c r="X96" i="56" s="1"/>
  <c r="Y96" i="56" s="1"/>
  <c r="R96" i="56"/>
  <c r="O96" i="56"/>
  <c r="K96" i="56"/>
  <c r="H96" i="56"/>
  <c r="AF95" i="56"/>
  <c r="AE95" i="56"/>
  <c r="AC95" i="56"/>
  <c r="X95" i="56"/>
  <c r="Y95" i="56" s="1"/>
  <c r="V95" i="56"/>
  <c r="R95" i="56"/>
  <c r="O95" i="56"/>
  <c r="K95" i="56"/>
  <c r="H95" i="56"/>
  <c r="AE94" i="56"/>
  <c r="AF94" i="56" s="1"/>
  <c r="AC94" i="56"/>
  <c r="V94" i="56"/>
  <c r="X94" i="56" s="1"/>
  <c r="Y94" i="56" s="1"/>
  <c r="R94" i="56"/>
  <c r="O94" i="56"/>
  <c r="K94" i="56"/>
  <c r="H94" i="56"/>
  <c r="AF93" i="56"/>
  <c r="AE93" i="56"/>
  <c r="AC93" i="56"/>
  <c r="X93" i="56"/>
  <c r="Y93" i="56" s="1"/>
  <c r="V93" i="56"/>
  <c r="R93" i="56"/>
  <c r="O93" i="56"/>
  <c r="K93" i="56"/>
  <c r="H93" i="56"/>
  <c r="AC92" i="56"/>
  <c r="AE92" i="56" s="1"/>
  <c r="AF92" i="56" s="1"/>
  <c r="V92" i="56"/>
  <c r="X92" i="56" s="1"/>
  <c r="Y92" i="56" s="1"/>
  <c r="R92" i="56"/>
  <c r="O92" i="56"/>
  <c r="K92" i="56"/>
  <c r="H92" i="56"/>
  <c r="AF91" i="56"/>
  <c r="AE91" i="56"/>
  <c r="AC91" i="56"/>
  <c r="Y91" i="56"/>
  <c r="X91" i="56"/>
  <c r="V91" i="56"/>
  <c r="R91" i="56"/>
  <c r="O91" i="56"/>
  <c r="K91" i="56"/>
  <c r="H91" i="56"/>
  <c r="AC90" i="56"/>
  <c r="AE90" i="56" s="1"/>
  <c r="AF90" i="56" s="1"/>
  <c r="V90" i="56"/>
  <c r="X90" i="56" s="1"/>
  <c r="Y90" i="56" s="1"/>
  <c r="R90" i="56"/>
  <c r="O90" i="56"/>
  <c r="K90" i="56"/>
  <c r="H90" i="56"/>
  <c r="AF89" i="56"/>
  <c r="AE89" i="56"/>
  <c r="AC89" i="56"/>
  <c r="Y89" i="56"/>
  <c r="X89" i="56"/>
  <c r="V89" i="56"/>
  <c r="R89" i="56"/>
  <c r="O89" i="56"/>
  <c r="K89" i="56"/>
  <c r="H89" i="56"/>
  <c r="AE88" i="56"/>
  <c r="AF88" i="56" s="1"/>
  <c r="AC88" i="56"/>
  <c r="V88" i="56"/>
  <c r="X88" i="56" s="1"/>
  <c r="Y88" i="56" s="1"/>
  <c r="R88" i="56"/>
  <c r="O88" i="56"/>
  <c r="K88" i="56"/>
  <c r="H88" i="56"/>
  <c r="AF87" i="56"/>
  <c r="AE87" i="56"/>
  <c r="AC87" i="56"/>
  <c r="X87" i="56"/>
  <c r="Y87" i="56" s="1"/>
  <c r="V87" i="56"/>
  <c r="R87" i="56"/>
  <c r="O87" i="56"/>
  <c r="K87" i="56"/>
  <c r="H87" i="56"/>
  <c r="AE86" i="56"/>
  <c r="AF86" i="56" s="1"/>
  <c r="AC86" i="56"/>
  <c r="V86" i="56"/>
  <c r="X86" i="56" s="1"/>
  <c r="Y86" i="56" s="1"/>
  <c r="R86" i="56"/>
  <c r="O86" i="56"/>
  <c r="K86" i="56"/>
  <c r="H86" i="56"/>
  <c r="AF85" i="56"/>
  <c r="AE85" i="56"/>
  <c r="AC85" i="56"/>
  <c r="X85" i="56"/>
  <c r="Y85" i="56" s="1"/>
  <c r="V85" i="56"/>
  <c r="R85" i="56"/>
  <c r="O85" i="56"/>
  <c r="K85" i="56"/>
  <c r="H85" i="56"/>
  <c r="AC84" i="56"/>
  <c r="AE84" i="56" s="1"/>
  <c r="AF84" i="56" s="1"/>
  <c r="Y84" i="56"/>
  <c r="V84" i="56"/>
  <c r="X84" i="56" s="1"/>
  <c r="R84" i="56"/>
  <c r="O84" i="56"/>
  <c r="K84" i="56"/>
  <c r="H84" i="56"/>
  <c r="AE83" i="56"/>
  <c r="AF83" i="56" s="1"/>
  <c r="AC83" i="56"/>
  <c r="V83" i="56"/>
  <c r="X83" i="56" s="1"/>
  <c r="Y83" i="56" s="1"/>
  <c r="R83" i="56"/>
  <c r="O83" i="56"/>
  <c r="K83" i="56"/>
  <c r="H83" i="56"/>
  <c r="AE82" i="56"/>
  <c r="AF82" i="56" s="1"/>
  <c r="AC82" i="56"/>
  <c r="V82" i="56"/>
  <c r="X82" i="56" s="1"/>
  <c r="Y82" i="56" s="1"/>
  <c r="R82" i="56"/>
  <c r="O82" i="56"/>
  <c r="K82" i="56"/>
  <c r="H82" i="56"/>
  <c r="AF81" i="56"/>
  <c r="AE81" i="56"/>
  <c r="AC81" i="56"/>
  <c r="X81" i="56"/>
  <c r="Y81" i="56" s="1"/>
  <c r="V81" i="56"/>
  <c r="R81" i="56"/>
  <c r="O81" i="56"/>
  <c r="K81" i="56"/>
  <c r="H81" i="56"/>
  <c r="AC80" i="56"/>
  <c r="AE80" i="56" s="1"/>
  <c r="AF80" i="56" s="1"/>
  <c r="Y80" i="56"/>
  <c r="V80" i="56"/>
  <c r="X80" i="56" s="1"/>
  <c r="R80" i="56"/>
  <c r="O80" i="56"/>
  <c r="K80" i="56"/>
  <c r="H80" i="56"/>
  <c r="AE79" i="56"/>
  <c r="AF79" i="56" s="1"/>
  <c r="AC79" i="56"/>
  <c r="V79" i="56"/>
  <c r="X79" i="56" s="1"/>
  <c r="Y79" i="56" s="1"/>
  <c r="R79" i="56"/>
  <c r="O79" i="56"/>
  <c r="K79" i="56"/>
  <c r="H79" i="56"/>
  <c r="AE78" i="56"/>
  <c r="AF78" i="56" s="1"/>
  <c r="AC78" i="56"/>
  <c r="V78" i="56"/>
  <c r="X78" i="56" s="1"/>
  <c r="Y78" i="56" s="1"/>
  <c r="R78" i="56"/>
  <c r="O78" i="56"/>
  <c r="K78" i="56"/>
  <c r="H78" i="56"/>
  <c r="AF77" i="56"/>
  <c r="AE77" i="56"/>
  <c r="AC77" i="56"/>
  <c r="X77" i="56"/>
  <c r="Y77" i="56" s="1"/>
  <c r="V77" i="56"/>
  <c r="R77" i="56"/>
  <c r="O77" i="56"/>
  <c r="K77" i="56"/>
  <c r="H77" i="56"/>
  <c r="AC76" i="56"/>
  <c r="AE76" i="56" s="1"/>
  <c r="AF76" i="56" s="1"/>
  <c r="Y76" i="56"/>
  <c r="V76" i="56"/>
  <c r="X76" i="56" s="1"/>
  <c r="R76" i="56"/>
  <c r="O76" i="56"/>
  <c r="K76" i="56"/>
  <c r="H76" i="56"/>
  <c r="AE75" i="56"/>
  <c r="AF75" i="56" s="1"/>
  <c r="AC75" i="56"/>
  <c r="V75" i="56"/>
  <c r="X75" i="56" s="1"/>
  <c r="Y75" i="56" s="1"/>
  <c r="R75" i="56"/>
  <c r="O75" i="56"/>
  <c r="K75" i="56"/>
  <c r="H75" i="56"/>
  <c r="AE74" i="56"/>
  <c r="AF74" i="56" s="1"/>
  <c r="AC74" i="56"/>
  <c r="V74" i="56"/>
  <c r="X74" i="56" s="1"/>
  <c r="Y74" i="56" s="1"/>
  <c r="R74" i="56"/>
  <c r="O74" i="56"/>
  <c r="K74" i="56"/>
  <c r="H74" i="56"/>
  <c r="AF73" i="56"/>
  <c r="AE73" i="56"/>
  <c r="AC73" i="56"/>
  <c r="X73" i="56"/>
  <c r="Y73" i="56" s="1"/>
  <c r="V73" i="56"/>
  <c r="R73" i="56"/>
  <c r="O73" i="56"/>
  <c r="K73" i="56"/>
  <c r="H73" i="56"/>
  <c r="AC72" i="56"/>
  <c r="AE72" i="56" s="1"/>
  <c r="AF72" i="56" s="1"/>
  <c r="Y72" i="56"/>
  <c r="V72" i="56"/>
  <c r="X72" i="56" s="1"/>
  <c r="R72" i="56"/>
  <c r="O72" i="56"/>
  <c r="K72" i="56"/>
  <c r="H72" i="56"/>
  <c r="AE71" i="56"/>
  <c r="AF71" i="56" s="1"/>
  <c r="AC71" i="56"/>
  <c r="V71" i="56"/>
  <c r="X71" i="56" s="1"/>
  <c r="Y71" i="56" s="1"/>
  <c r="R71" i="56"/>
  <c r="O71" i="56"/>
  <c r="K71" i="56"/>
  <c r="H71" i="56"/>
  <c r="AE70" i="56"/>
  <c r="AF70" i="56" s="1"/>
  <c r="AC70" i="56"/>
  <c r="V70" i="56"/>
  <c r="X70" i="56" s="1"/>
  <c r="Y70" i="56" s="1"/>
  <c r="R70" i="56"/>
  <c r="O70" i="56"/>
  <c r="K70" i="56"/>
  <c r="H70" i="56"/>
  <c r="AF69" i="56"/>
  <c r="AE69" i="56"/>
  <c r="AC69" i="56"/>
  <c r="X69" i="56"/>
  <c r="Y69" i="56" s="1"/>
  <c r="V69" i="56"/>
  <c r="R69" i="56"/>
  <c r="O69" i="56"/>
  <c r="K69" i="56"/>
  <c r="H69" i="56"/>
  <c r="AC68" i="56"/>
  <c r="AE68" i="56" s="1"/>
  <c r="AF68" i="56" s="1"/>
  <c r="Y68" i="56"/>
  <c r="V68" i="56"/>
  <c r="X68" i="56" s="1"/>
  <c r="R68" i="56"/>
  <c r="O68" i="56"/>
  <c r="K68" i="56"/>
  <c r="H68" i="56"/>
  <c r="AE67" i="56"/>
  <c r="AF67" i="56" s="1"/>
  <c r="AC67" i="56"/>
  <c r="V67" i="56"/>
  <c r="X67" i="56" s="1"/>
  <c r="Y67" i="56" s="1"/>
  <c r="R67" i="56"/>
  <c r="O67" i="56"/>
  <c r="K67" i="56"/>
  <c r="H67" i="56"/>
  <c r="AE66" i="56"/>
  <c r="AF66" i="56" s="1"/>
  <c r="AC66" i="56"/>
  <c r="V66" i="56"/>
  <c r="X66" i="56" s="1"/>
  <c r="Y66" i="56" s="1"/>
  <c r="R66" i="56"/>
  <c r="O66" i="56"/>
  <c r="K66" i="56"/>
  <c r="H66" i="56"/>
  <c r="AF65" i="56"/>
  <c r="AE65" i="56"/>
  <c r="AC65" i="56"/>
  <c r="X65" i="56"/>
  <c r="Y65" i="56" s="1"/>
  <c r="V65" i="56"/>
  <c r="O65" i="56"/>
  <c r="Q65" i="56" s="1"/>
  <c r="R65" i="56" s="1"/>
  <c r="K65" i="56"/>
  <c r="H65" i="56"/>
  <c r="J65" i="56" s="1"/>
  <c r="AE64" i="56"/>
  <c r="AF64" i="56" s="1"/>
  <c r="AC64" i="56"/>
  <c r="V64" i="56"/>
  <c r="X64" i="56" s="1"/>
  <c r="Y64" i="56" s="1"/>
  <c r="Q64" i="56"/>
  <c r="R64" i="56" s="1"/>
  <c r="O64" i="56"/>
  <c r="H64" i="56"/>
  <c r="J64" i="56" s="1"/>
  <c r="K64" i="56" s="1"/>
  <c r="AF63" i="56"/>
  <c r="AE63" i="56"/>
  <c r="AC63" i="56"/>
  <c r="X63" i="56"/>
  <c r="Y63" i="56" s="1"/>
  <c r="V63" i="56"/>
  <c r="R63" i="56"/>
  <c r="O63" i="56"/>
  <c r="K63" i="56"/>
  <c r="H63" i="56"/>
  <c r="AC62" i="56"/>
  <c r="AE62" i="56" s="1"/>
  <c r="AF62" i="56" s="1"/>
  <c r="Y62" i="56"/>
  <c r="V62" i="56"/>
  <c r="X62" i="56" s="1"/>
  <c r="R62" i="56"/>
  <c r="O62" i="56"/>
  <c r="K62" i="56"/>
  <c r="H62" i="56"/>
  <c r="AE61" i="56"/>
  <c r="AF61" i="56" s="1"/>
  <c r="AC61" i="56"/>
  <c r="V61" i="56"/>
  <c r="X61" i="56" s="1"/>
  <c r="Y61" i="56" s="1"/>
  <c r="Q61" i="56"/>
  <c r="R61" i="56" s="1"/>
  <c r="O61" i="56"/>
  <c r="H61" i="56"/>
  <c r="J61" i="56" s="1"/>
  <c r="K61" i="56" s="1"/>
  <c r="AF60" i="56"/>
  <c r="AE60" i="56"/>
  <c r="AC60" i="56"/>
  <c r="X60" i="56"/>
  <c r="Y60" i="56" s="1"/>
  <c r="V60" i="56"/>
  <c r="R60" i="56"/>
  <c r="O60" i="56"/>
  <c r="K60" i="56"/>
  <c r="H60" i="56"/>
  <c r="AC59" i="56"/>
  <c r="AE59" i="56" s="1"/>
  <c r="AF59" i="56" s="1"/>
  <c r="Y59" i="56"/>
  <c r="V59" i="56"/>
  <c r="X59" i="56" s="1"/>
  <c r="R59" i="56"/>
  <c r="O59" i="56"/>
  <c r="K59" i="56"/>
  <c r="H59" i="56"/>
  <c r="AE58" i="56"/>
  <c r="AF58" i="56" s="1"/>
  <c r="AC58" i="56"/>
  <c r="V58" i="56"/>
  <c r="X58" i="56" s="1"/>
  <c r="Y58" i="56" s="1"/>
  <c r="Q58" i="56"/>
  <c r="R58" i="56" s="1"/>
  <c r="O58" i="56"/>
  <c r="H58" i="56"/>
  <c r="J58" i="56" s="1"/>
  <c r="K58" i="56" s="1"/>
  <c r="AF57" i="56"/>
  <c r="AE57" i="56"/>
  <c r="AC57" i="56"/>
  <c r="X57" i="56"/>
  <c r="Y57" i="56" s="1"/>
  <c r="V57" i="56"/>
  <c r="R57" i="56"/>
  <c r="O57" i="56"/>
  <c r="K57" i="56"/>
  <c r="H57" i="56"/>
  <c r="AC56" i="56"/>
  <c r="AE56" i="56" s="1"/>
  <c r="AF56" i="56" s="1"/>
  <c r="Y56" i="56"/>
  <c r="V56" i="56"/>
  <c r="X56" i="56" s="1"/>
  <c r="R56" i="56"/>
  <c r="O56" i="56"/>
  <c r="K56" i="56"/>
  <c r="H56" i="56"/>
  <c r="AE55" i="56"/>
  <c r="AF55" i="56" s="1"/>
  <c r="AC55" i="56"/>
  <c r="V55" i="56"/>
  <c r="X55" i="56" s="1"/>
  <c r="Y55" i="56" s="1"/>
  <c r="Q55" i="56"/>
  <c r="R55" i="56" s="1"/>
  <c r="O55" i="56"/>
  <c r="H55" i="56"/>
  <c r="J55" i="56" s="1"/>
  <c r="K55" i="56" s="1"/>
  <c r="AF54" i="56"/>
  <c r="AE54" i="56"/>
  <c r="AC54" i="56"/>
  <c r="X54" i="56"/>
  <c r="Y54" i="56" s="1"/>
  <c r="V54" i="56"/>
  <c r="R54" i="56"/>
  <c r="O54" i="56"/>
  <c r="K54" i="56"/>
  <c r="H54" i="56"/>
  <c r="AC53" i="56"/>
  <c r="AE53" i="56" s="1"/>
  <c r="AF53" i="56" s="1"/>
  <c r="Y53" i="56"/>
  <c r="V53" i="56"/>
  <c r="X53" i="56" s="1"/>
  <c r="R53" i="56"/>
  <c r="O53" i="56"/>
  <c r="K53" i="56"/>
  <c r="H53" i="56"/>
  <c r="AE52" i="56"/>
  <c r="AF52" i="56" s="1"/>
  <c r="AC52" i="56"/>
  <c r="V52" i="56"/>
  <c r="X52" i="56" s="1"/>
  <c r="Y52" i="56" s="1"/>
  <c r="Q52" i="56"/>
  <c r="R52" i="56" s="1"/>
  <c r="O52" i="56"/>
  <c r="H52" i="56"/>
  <c r="J52" i="56" s="1"/>
  <c r="K52" i="56" s="1"/>
  <c r="AF51" i="56"/>
  <c r="AE51" i="56"/>
  <c r="AC51" i="56"/>
  <c r="X51" i="56"/>
  <c r="Y51" i="56" s="1"/>
  <c r="V51" i="56"/>
  <c r="O51" i="56"/>
  <c r="Q51" i="56" s="1"/>
  <c r="R51" i="56" s="1"/>
  <c r="K51" i="56"/>
  <c r="J51" i="56"/>
  <c r="H51" i="56"/>
  <c r="AE50" i="56"/>
  <c r="AF50" i="56" s="1"/>
  <c r="AC50" i="56"/>
  <c r="V50" i="56"/>
  <c r="X50" i="56" s="1"/>
  <c r="Y50" i="56" s="1"/>
  <c r="R50" i="56"/>
  <c r="O50" i="56"/>
  <c r="K50" i="56"/>
  <c r="H50" i="56"/>
  <c r="AC49" i="56"/>
  <c r="AE49" i="56" s="1"/>
  <c r="AF49" i="56" s="1"/>
  <c r="Y49" i="56"/>
  <c r="X49" i="56"/>
  <c r="V49" i="56"/>
  <c r="R49" i="56"/>
  <c r="O49" i="56"/>
  <c r="K49" i="56"/>
  <c r="H49" i="56"/>
  <c r="AE48" i="56"/>
  <c r="AF48" i="56" s="1"/>
  <c r="AC48" i="56"/>
  <c r="V48" i="56"/>
  <c r="X48" i="56" s="1"/>
  <c r="Y48" i="56" s="1"/>
  <c r="O48" i="56"/>
  <c r="Q48" i="56" s="1"/>
  <c r="R48" i="56" s="1"/>
  <c r="K48" i="56"/>
  <c r="J48" i="56"/>
  <c r="H48" i="56"/>
  <c r="AE47" i="56"/>
  <c r="AF47" i="56" s="1"/>
  <c r="AC47" i="56"/>
  <c r="V47" i="56"/>
  <c r="X47" i="56" s="1"/>
  <c r="Y47" i="56" s="1"/>
  <c r="R47" i="56"/>
  <c r="O47" i="56"/>
  <c r="K47" i="56"/>
  <c r="H47" i="56"/>
  <c r="AC46" i="56"/>
  <c r="AE46" i="56" s="1"/>
  <c r="AF46" i="56" s="1"/>
  <c r="Y46" i="56"/>
  <c r="X46" i="56"/>
  <c r="V46" i="56"/>
  <c r="R46" i="56"/>
  <c r="O46" i="56"/>
  <c r="K46" i="56"/>
  <c r="H46" i="56"/>
  <c r="AE45" i="56"/>
  <c r="AF45" i="56" s="1"/>
  <c r="AC45" i="56"/>
  <c r="V45" i="56"/>
  <c r="X45" i="56" s="1"/>
  <c r="Y45" i="56" s="1"/>
  <c r="O45" i="56"/>
  <c r="Q45" i="56" s="1"/>
  <c r="R45" i="56" s="1"/>
  <c r="K45" i="56"/>
  <c r="J45" i="56"/>
  <c r="H45" i="56"/>
  <c r="AE44" i="56"/>
  <c r="AF44" i="56" s="1"/>
  <c r="AC44" i="56"/>
  <c r="V44" i="56"/>
  <c r="X44" i="56" s="1"/>
  <c r="Y44" i="56" s="1"/>
  <c r="O44" i="56"/>
  <c r="Q44" i="56" s="1"/>
  <c r="R44" i="56" s="1"/>
  <c r="K44" i="56"/>
  <c r="J44" i="56"/>
  <c r="H44" i="56"/>
  <c r="AE43" i="56"/>
  <c r="AF43" i="56" s="1"/>
  <c r="AC43" i="56"/>
  <c r="V43" i="56"/>
  <c r="X43" i="56" s="1"/>
  <c r="Y43" i="56" s="1"/>
  <c r="R43" i="56"/>
  <c r="O43" i="56"/>
  <c r="K43" i="56"/>
  <c r="H43" i="56"/>
  <c r="AC42" i="56"/>
  <c r="AE42" i="56" s="1"/>
  <c r="AF42" i="56" s="1"/>
  <c r="Y42" i="56"/>
  <c r="X42" i="56"/>
  <c r="V42" i="56"/>
  <c r="R42" i="56"/>
  <c r="O42" i="56"/>
  <c r="K42" i="56"/>
  <c r="H42" i="56"/>
  <c r="AE41" i="56"/>
  <c r="AF41" i="56" s="1"/>
  <c r="AC41" i="56"/>
  <c r="V41" i="56"/>
  <c r="X41" i="56" s="1"/>
  <c r="Y41" i="56" s="1"/>
  <c r="O41" i="56"/>
  <c r="Q41" i="56" s="1"/>
  <c r="R41" i="56" s="1"/>
  <c r="K41" i="56"/>
  <c r="J41" i="56"/>
  <c r="H41" i="56"/>
  <c r="AE40" i="56"/>
  <c r="AF40" i="56" s="1"/>
  <c r="AC40" i="56"/>
  <c r="V40" i="56"/>
  <c r="X40" i="56" s="1"/>
  <c r="Y40" i="56" s="1"/>
  <c r="R40" i="56"/>
  <c r="O40" i="56"/>
  <c r="K40" i="56"/>
  <c r="H40" i="56"/>
  <c r="AC39" i="56"/>
  <c r="AE39" i="56" s="1"/>
  <c r="AF39" i="56" s="1"/>
  <c r="Y39" i="56"/>
  <c r="X39" i="56"/>
  <c r="V39" i="56"/>
  <c r="R39" i="56"/>
  <c r="O39" i="56"/>
  <c r="K39" i="56"/>
  <c r="H39" i="56"/>
  <c r="AE38" i="56"/>
  <c r="AF38" i="56" s="1"/>
  <c r="AC38" i="56"/>
  <c r="V38" i="56"/>
  <c r="X38" i="56" s="1"/>
  <c r="Y38" i="56" s="1"/>
  <c r="O38" i="56"/>
  <c r="Q38" i="56" s="1"/>
  <c r="R38" i="56" s="1"/>
  <c r="K38" i="56"/>
  <c r="J38" i="56"/>
  <c r="H38" i="56"/>
  <c r="AE37" i="56"/>
  <c r="AF37" i="56" s="1"/>
  <c r="AC37" i="56"/>
  <c r="V37" i="56"/>
  <c r="X37" i="56" s="1"/>
  <c r="Y37" i="56" s="1"/>
  <c r="O37" i="56"/>
  <c r="Q37" i="56" s="1"/>
  <c r="R37" i="56" s="1"/>
  <c r="K37" i="56"/>
  <c r="J37" i="56"/>
  <c r="H37" i="56"/>
  <c r="AE36" i="56"/>
  <c r="AF36" i="56" s="1"/>
  <c r="AC36" i="56"/>
  <c r="V36" i="56"/>
  <c r="X36" i="56" s="1"/>
  <c r="Y36" i="56" s="1"/>
  <c r="R36" i="56"/>
  <c r="O36" i="56"/>
  <c r="K36" i="56"/>
  <c r="H36" i="56"/>
  <c r="AC35" i="56"/>
  <c r="AE35" i="56" s="1"/>
  <c r="AF35" i="56" s="1"/>
  <c r="Y35" i="56"/>
  <c r="X35" i="56"/>
  <c r="V35" i="56"/>
  <c r="R35" i="56"/>
  <c r="O35" i="56"/>
  <c r="K35" i="56"/>
  <c r="H35" i="56"/>
  <c r="AE34" i="56"/>
  <c r="AF34" i="56" s="1"/>
  <c r="AC34" i="56"/>
  <c r="V34" i="56"/>
  <c r="X34" i="56" s="1"/>
  <c r="Y34" i="56" s="1"/>
  <c r="O34" i="56"/>
  <c r="Q34" i="56" s="1"/>
  <c r="R34" i="56" s="1"/>
  <c r="K34" i="56"/>
  <c r="J34" i="56"/>
  <c r="H34" i="56"/>
  <c r="AE33" i="56"/>
  <c r="AF33" i="56" s="1"/>
  <c r="AC33" i="56"/>
  <c r="V33" i="56"/>
  <c r="X33" i="56" s="1"/>
  <c r="Y33" i="56" s="1"/>
  <c r="R33" i="56"/>
  <c r="O33" i="56"/>
  <c r="K33" i="56"/>
  <c r="H33" i="56"/>
  <c r="AC32" i="56"/>
  <c r="AE32" i="56" s="1"/>
  <c r="AF32" i="56" s="1"/>
  <c r="Y32" i="56"/>
  <c r="X32" i="56"/>
  <c r="V32" i="56"/>
  <c r="R32" i="56"/>
  <c r="O32" i="56"/>
  <c r="K32" i="56"/>
  <c r="H32" i="56"/>
  <c r="AE31" i="56"/>
  <c r="AF31" i="56" s="1"/>
  <c r="AC31" i="56"/>
  <c r="V31" i="56"/>
  <c r="X31" i="56" s="1"/>
  <c r="Y31" i="56" s="1"/>
  <c r="O31" i="56"/>
  <c r="Q31" i="56" s="1"/>
  <c r="R31" i="56" s="1"/>
  <c r="K31" i="56"/>
  <c r="J31" i="56"/>
  <c r="H31" i="56"/>
  <c r="AE30" i="56"/>
  <c r="AF30" i="56" s="1"/>
  <c r="AC30" i="56"/>
  <c r="V30" i="56"/>
  <c r="X30" i="56" s="1"/>
  <c r="Y30" i="56" s="1"/>
  <c r="O30" i="56"/>
  <c r="Q30" i="56" s="1"/>
  <c r="R30" i="56" s="1"/>
  <c r="K30" i="56"/>
  <c r="J30" i="56"/>
  <c r="H30" i="56"/>
  <c r="AE29" i="56"/>
  <c r="AF29" i="56" s="1"/>
  <c r="AC29" i="56"/>
  <c r="V29" i="56"/>
  <c r="X29" i="56" s="1"/>
  <c r="Y29" i="56" s="1"/>
  <c r="R29" i="56"/>
  <c r="O29" i="56"/>
  <c r="K29" i="56"/>
  <c r="H29" i="56"/>
  <c r="AC28" i="56"/>
  <c r="AE28" i="56" s="1"/>
  <c r="AF28" i="56" s="1"/>
  <c r="Y28" i="56"/>
  <c r="X28" i="56"/>
  <c r="V28" i="56"/>
  <c r="R28" i="56"/>
  <c r="O28" i="56"/>
  <c r="K28" i="56"/>
  <c r="H28" i="56"/>
  <c r="AE27" i="56"/>
  <c r="AF27" i="56" s="1"/>
  <c r="AC27" i="56"/>
  <c r="V27" i="56"/>
  <c r="X27" i="56" s="1"/>
  <c r="Y27" i="56" s="1"/>
  <c r="O27" i="56"/>
  <c r="Q27" i="56" s="1"/>
  <c r="R27" i="56" s="1"/>
  <c r="K27" i="56"/>
  <c r="J27" i="56"/>
  <c r="H27" i="56"/>
  <c r="AE26" i="56"/>
  <c r="AF26" i="56" s="1"/>
  <c r="AC26" i="56"/>
  <c r="V26" i="56"/>
  <c r="X26" i="56" s="1"/>
  <c r="Y26" i="56" s="1"/>
  <c r="O26" i="56"/>
  <c r="Q26" i="56" s="1"/>
  <c r="R26" i="56" s="1"/>
  <c r="K26" i="56"/>
  <c r="J26" i="56"/>
  <c r="H26" i="56"/>
  <c r="AE25" i="56"/>
  <c r="AF25" i="56" s="1"/>
  <c r="AC25" i="56"/>
  <c r="V25" i="56"/>
  <c r="X25" i="56" s="1"/>
  <c r="Y25" i="56" s="1"/>
  <c r="R25" i="56"/>
  <c r="O25" i="56"/>
  <c r="K25" i="56"/>
  <c r="H25" i="56"/>
  <c r="AC24" i="56"/>
  <c r="AE24" i="56" s="1"/>
  <c r="AF24" i="56" s="1"/>
  <c r="Y24" i="56"/>
  <c r="X24" i="56"/>
  <c r="V24" i="56"/>
  <c r="R24" i="56"/>
  <c r="O24" i="56"/>
  <c r="K24" i="56"/>
  <c r="H24" i="56"/>
  <c r="AE23" i="56"/>
  <c r="AF23" i="56" s="1"/>
  <c r="AC23" i="56"/>
  <c r="V23" i="56"/>
  <c r="X23" i="56" s="1"/>
  <c r="Y23" i="56" s="1"/>
  <c r="R23" i="56"/>
  <c r="O23" i="56"/>
  <c r="K23" i="56"/>
  <c r="H23" i="56"/>
  <c r="AC22" i="56"/>
  <c r="AE22" i="56" s="1"/>
  <c r="AF22" i="56" s="1"/>
  <c r="Y22" i="56"/>
  <c r="X22" i="56"/>
  <c r="V22" i="56"/>
  <c r="Q22" i="56"/>
  <c r="R22" i="56" s="1"/>
  <c r="O22" i="56"/>
  <c r="H22" i="56"/>
  <c r="J22" i="56" s="1"/>
  <c r="K22" i="56" s="1"/>
  <c r="AC21" i="56"/>
  <c r="AE21" i="56" s="1"/>
  <c r="AF21" i="56" s="1"/>
  <c r="Y21" i="56"/>
  <c r="X21" i="56"/>
  <c r="V21" i="56"/>
  <c r="Q21" i="56"/>
  <c r="R21" i="56" s="1"/>
  <c r="O21" i="56"/>
  <c r="H21" i="56"/>
  <c r="J21" i="56" s="1"/>
  <c r="K21" i="56" s="1"/>
  <c r="AC20" i="56"/>
  <c r="AE20" i="56" s="1"/>
  <c r="AF20" i="56" s="1"/>
  <c r="Y20" i="56"/>
  <c r="X20" i="56"/>
  <c r="V20" i="56"/>
  <c r="Q20" i="56"/>
  <c r="R20" i="56" s="1"/>
  <c r="O20" i="56"/>
  <c r="H20" i="56"/>
  <c r="J20" i="56" s="1"/>
  <c r="K20" i="56" s="1"/>
  <c r="AC19" i="56"/>
  <c r="AE19" i="56" s="1"/>
  <c r="AF19" i="56" s="1"/>
  <c r="Y19" i="56"/>
  <c r="X19" i="56"/>
  <c r="V19" i="56"/>
  <c r="R19" i="56"/>
  <c r="O19" i="56"/>
  <c r="K19" i="56"/>
  <c r="H19" i="56"/>
  <c r="AE18" i="56"/>
  <c r="AF18" i="56" s="1"/>
  <c r="AC18" i="56"/>
  <c r="V18" i="56"/>
  <c r="X18" i="56" s="1"/>
  <c r="Y18" i="56" s="1"/>
  <c r="R18" i="56"/>
  <c r="O18" i="56"/>
  <c r="K18" i="56"/>
  <c r="H18" i="56"/>
  <c r="AC17" i="56"/>
  <c r="AE17" i="56" s="1"/>
  <c r="AF17" i="56" s="1"/>
  <c r="Y17" i="56"/>
  <c r="X17" i="56"/>
  <c r="V17" i="56"/>
  <c r="Q17" i="56"/>
  <c r="R17" i="56" s="1"/>
  <c r="O17" i="56"/>
  <c r="H17" i="56"/>
  <c r="J17" i="56" s="1"/>
  <c r="K17" i="56" s="1"/>
  <c r="AC16" i="56"/>
  <c r="AE16" i="56" s="1"/>
  <c r="AF16" i="56" s="1"/>
  <c r="Y16" i="56"/>
  <c r="X16" i="56"/>
  <c r="V16" i="56"/>
  <c r="Q16" i="56"/>
  <c r="R16" i="56" s="1"/>
  <c r="O16" i="56"/>
  <c r="H16" i="56"/>
  <c r="J16" i="56" s="1"/>
  <c r="K16" i="56" s="1"/>
  <c r="AC15" i="56"/>
  <c r="AE15" i="56" s="1"/>
  <c r="AF15" i="56" s="1"/>
  <c r="Y15" i="56"/>
  <c r="X15" i="56"/>
  <c r="V15" i="56"/>
  <c r="Q15" i="56"/>
  <c r="R15" i="56" s="1"/>
  <c r="O15" i="56"/>
  <c r="H15" i="56"/>
  <c r="J15" i="56" s="1"/>
  <c r="K15" i="56" s="1"/>
  <c r="K125" i="56" s="1"/>
  <c r="G141" i="56" s="1"/>
  <c r="P13" i="56"/>
  <c r="AD12" i="56"/>
  <c r="W12" i="56"/>
  <c r="P12" i="56"/>
  <c r="I12" i="56"/>
  <c r="Q3" i="56"/>
  <c r="AD13" i="56" s="1"/>
  <c r="P142" i="55"/>
  <c r="M142" i="55"/>
  <c r="I142" i="55"/>
  <c r="F142" i="55"/>
  <c r="P141" i="55"/>
  <c r="M141" i="55"/>
  <c r="I141" i="55"/>
  <c r="F141" i="55"/>
  <c r="D125" i="55"/>
  <c r="AC124" i="55"/>
  <c r="AE124" i="55" s="1"/>
  <c r="AF124" i="55" s="1"/>
  <c r="V124" i="55"/>
  <c r="X124" i="55" s="1"/>
  <c r="Y124" i="55" s="1"/>
  <c r="R124" i="55"/>
  <c r="O124" i="55"/>
  <c r="K124" i="55"/>
  <c r="H124" i="55"/>
  <c r="AF123" i="55"/>
  <c r="AE123" i="55"/>
  <c r="AC123" i="55"/>
  <c r="Y123" i="55"/>
  <c r="X123" i="55"/>
  <c r="V123" i="55"/>
  <c r="R123" i="55"/>
  <c r="O123" i="55"/>
  <c r="K123" i="55"/>
  <c r="H123" i="55"/>
  <c r="AC122" i="55"/>
  <c r="AE122" i="55" s="1"/>
  <c r="AF122" i="55" s="1"/>
  <c r="V122" i="55"/>
  <c r="X122" i="55" s="1"/>
  <c r="Y122" i="55" s="1"/>
  <c r="R122" i="55"/>
  <c r="O122" i="55"/>
  <c r="K122" i="55"/>
  <c r="H122" i="55"/>
  <c r="AF121" i="55"/>
  <c r="AE121" i="55"/>
  <c r="AC121" i="55"/>
  <c r="Y121" i="55"/>
  <c r="X121" i="55"/>
  <c r="V121" i="55"/>
  <c r="R121" i="55"/>
  <c r="O121" i="55"/>
  <c r="K121" i="55"/>
  <c r="H121" i="55"/>
  <c r="AE120" i="55"/>
  <c r="AF120" i="55" s="1"/>
  <c r="AC120" i="55"/>
  <c r="V120" i="55"/>
  <c r="X120" i="55" s="1"/>
  <c r="Y120" i="55" s="1"/>
  <c r="R120" i="55"/>
  <c r="O120" i="55"/>
  <c r="K120" i="55"/>
  <c r="H120" i="55"/>
  <c r="AF119" i="55"/>
  <c r="AE119" i="55"/>
  <c r="AC119" i="55"/>
  <c r="X119" i="55"/>
  <c r="Y119" i="55" s="1"/>
  <c r="V119" i="55"/>
  <c r="R119" i="55"/>
  <c r="O119" i="55"/>
  <c r="K119" i="55"/>
  <c r="H119" i="55"/>
  <c r="AC118" i="55"/>
  <c r="AE118" i="55" s="1"/>
  <c r="AF118" i="55" s="1"/>
  <c r="V118" i="55"/>
  <c r="X118" i="55" s="1"/>
  <c r="Y118" i="55" s="1"/>
  <c r="R118" i="55"/>
  <c r="O118" i="55"/>
  <c r="K118" i="55"/>
  <c r="H118" i="55"/>
  <c r="AF117" i="55"/>
  <c r="AE117" i="55"/>
  <c r="AC117" i="55"/>
  <c r="X117" i="55"/>
  <c r="Y117" i="55" s="1"/>
  <c r="V117" i="55"/>
  <c r="R117" i="55"/>
  <c r="O117" i="55"/>
  <c r="K117" i="55"/>
  <c r="H117" i="55"/>
  <c r="AC116" i="55"/>
  <c r="AE116" i="55" s="1"/>
  <c r="AF116" i="55" s="1"/>
  <c r="V116" i="55"/>
  <c r="X116" i="55" s="1"/>
  <c r="Y116" i="55" s="1"/>
  <c r="R116" i="55"/>
  <c r="O116" i="55"/>
  <c r="K116" i="55"/>
  <c r="H116" i="55"/>
  <c r="AF115" i="55"/>
  <c r="AE115" i="55"/>
  <c r="AC115" i="55"/>
  <c r="Y115" i="55"/>
  <c r="X115" i="55"/>
  <c r="V115" i="55"/>
  <c r="R115" i="55"/>
  <c r="O115" i="55"/>
  <c r="K115" i="55"/>
  <c r="H115" i="55"/>
  <c r="AC114" i="55"/>
  <c r="AE114" i="55" s="1"/>
  <c r="AF114" i="55" s="1"/>
  <c r="V114" i="55"/>
  <c r="X114" i="55" s="1"/>
  <c r="Y114" i="55" s="1"/>
  <c r="R114" i="55"/>
  <c r="O114" i="55"/>
  <c r="K114" i="55"/>
  <c r="H114" i="55"/>
  <c r="AF113" i="55"/>
  <c r="AE113" i="55"/>
  <c r="AC113" i="55"/>
  <c r="Y113" i="55"/>
  <c r="X113" i="55"/>
  <c r="V113" i="55"/>
  <c r="R113" i="55"/>
  <c r="O113" i="55"/>
  <c r="K113" i="55"/>
  <c r="H113" i="55"/>
  <c r="AE112" i="55"/>
  <c r="AF112" i="55" s="1"/>
  <c r="AC112" i="55"/>
  <c r="V112" i="55"/>
  <c r="X112" i="55" s="1"/>
  <c r="Y112" i="55" s="1"/>
  <c r="R112" i="55"/>
  <c r="O112" i="55"/>
  <c r="K112" i="55"/>
  <c r="H112" i="55"/>
  <c r="AF111" i="55"/>
  <c r="AE111" i="55"/>
  <c r="AC111" i="55"/>
  <c r="X111" i="55"/>
  <c r="Y111" i="55" s="1"/>
  <c r="V111" i="55"/>
  <c r="R111" i="55"/>
  <c r="O111" i="55"/>
  <c r="K111" i="55"/>
  <c r="H111" i="55"/>
  <c r="AE110" i="55"/>
  <c r="AF110" i="55" s="1"/>
  <c r="AC110" i="55"/>
  <c r="V110" i="55"/>
  <c r="X110" i="55" s="1"/>
  <c r="Y110" i="55" s="1"/>
  <c r="R110" i="55"/>
  <c r="O110" i="55"/>
  <c r="K110" i="55"/>
  <c r="H110" i="55"/>
  <c r="AF109" i="55"/>
  <c r="AE109" i="55"/>
  <c r="AC109" i="55"/>
  <c r="X109" i="55"/>
  <c r="Y109" i="55" s="1"/>
  <c r="V109" i="55"/>
  <c r="R109" i="55"/>
  <c r="O109" i="55"/>
  <c r="K109" i="55"/>
  <c r="H109" i="55"/>
  <c r="AC108" i="55"/>
  <c r="AE108" i="55" s="1"/>
  <c r="AF108" i="55" s="1"/>
  <c r="V108" i="55"/>
  <c r="X108" i="55" s="1"/>
  <c r="Y108" i="55" s="1"/>
  <c r="R108" i="55"/>
  <c r="O108" i="55"/>
  <c r="K108" i="55"/>
  <c r="H108" i="55"/>
  <c r="AF107" i="55"/>
  <c r="AE107" i="55"/>
  <c r="AC107" i="55"/>
  <c r="Y107" i="55"/>
  <c r="X107" i="55"/>
  <c r="V107" i="55"/>
  <c r="R107" i="55"/>
  <c r="O107" i="55"/>
  <c r="K107" i="55"/>
  <c r="H107" i="55"/>
  <c r="AE106" i="55"/>
  <c r="AF106" i="55" s="1"/>
  <c r="AC106" i="55"/>
  <c r="V106" i="55"/>
  <c r="X106" i="55" s="1"/>
  <c r="Y106" i="55" s="1"/>
  <c r="R106" i="55"/>
  <c r="O106" i="55"/>
  <c r="K106" i="55"/>
  <c r="H106" i="55"/>
  <c r="AF105" i="55"/>
  <c r="AE105" i="55"/>
  <c r="AC105" i="55"/>
  <c r="Y105" i="55"/>
  <c r="X105" i="55"/>
  <c r="V105" i="55"/>
  <c r="R105" i="55"/>
  <c r="O105" i="55"/>
  <c r="K105" i="55"/>
  <c r="H105" i="55"/>
  <c r="AE104" i="55"/>
  <c r="AF104" i="55" s="1"/>
  <c r="AC104" i="55"/>
  <c r="V104" i="55"/>
  <c r="X104" i="55" s="1"/>
  <c r="Y104" i="55" s="1"/>
  <c r="R104" i="55"/>
  <c r="O104" i="55"/>
  <c r="K104" i="55"/>
  <c r="H104" i="55"/>
  <c r="AF103" i="55"/>
  <c r="AE103" i="55"/>
  <c r="AC103" i="55"/>
  <c r="X103" i="55"/>
  <c r="Y103" i="55" s="1"/>
  <c r="V103" i="55"/>
  <c r="R103" i="55"/>
  <c r="O103" i="55"/>
  <c r="K103" i="55"/>
  <c r="H103" i="55"/>
  <c r="AE102" i="55"/>
  <c r="AF102" i="55" s="1"/>
  <c r="AC102" i="55"/>
  <c r="V102" i="55"/>
  <c r="X102" i="55" s="1"/>
  <c r="Y102" i="55" s="1"/>
  <c r="R102" i="55"/>
  <c r="O102" i="55"/>
  <c r="K102" i="55"/>
  <c r="H102" i="55"/>
  <c r="AF101" i="55"/>
  <c r="AE101" i="55"/>
  <c r="AC101" i="55"/>
  <c r="X101" i="55"/>
  <c r="Y101" i="55" s="1"/>
  <c r="V101" i="55"/>
  <c r="R101" i="55"/>
  <c r="O101" i="55"/>
  <c r="K101" i="55"/>
  <c r="H101" i="55"/>
  <c r="AC100" i="55"/>
  <c r="AE100" i="55" s="1"/>
  <c r="AF100" i="55" s="1"/>
  <c r="V100" i="55"/>
  <c r="X100" i="55" s="1"/>
  <c r="Y100" i="55" s="1"/>
  <c r="R100" i="55"/>
  <c r="O100" i="55"/>
  <c r="K100" i="55"/>
  <c r="H100" i="55"/>
  <c r="AF99" i="55"/>
  <c r="AE99" i="55"/>
  <c r="AC99" i="55"/>
  <c r="Y99" i="55"/>
  <c r="X99" i="55"/>
  <c r="V99" i="55"/>
  <c r="R99" i="55"/>
  <c r="O99" i="55"/>
  <c r="K99" i="55"/>
  <c r="H99" i="55"/>
  <c r="AC98" i="55"/>
  <c r="AE98" i="55" s="1"/>
  <c r="AF98" i="55" s="1"/>
  <c r="V98" i="55"/>
  <c r="X98" i="55" s="1"/>
  <c r="Y98" i="55" s="1"/>
  <c r="R98" i="55"/>
  <c r="O98" i="55"/>
  <c r="K98" i="55"/>
  <c r="H98" i="55"/>
  <c r="AF97" i="55"/>
  <c r="AE97" i="55"/>
  <c r="AC97" i="55"/>
  <c r="Y97" i="55"/>
  <c r="X97" i="55"/>
  <c r="V97" i="55"/>
  <c r="R97" i="55"/>
  <c r="O97" i="55"/>
  <c r="K97" i="55"/>
  <c r="H97" i="55"/>
  <c r="AE96" i="55"/>
  <c r="AF96" i="55" s="1"/>
  <c r="AC96" i="55"/>
  <c r="V96" i="55"/>
  <c r="X96" i="55" s="1"/>
  <c r="Y96" i="55" s="1"/>
  <c r="R96" i="55"/>
  <c r="O96" i="55"/>
  <c r="K96" i="55"/>
  <c r="H96" i="55"/>
  <c r="AE95" i="55"/>
  <c r="AF95" i="55" s="1"/>
  <c r="AC95" i="55"/>
  <c r="V95" i="55"/>
  <c r="X95" i="55" s="1"/>
  <c r="Y95" i="55" s="1"/>
  <c r="R95" i="55"/>
  <c r="O95" i="55"/>
  <c r="K95" i="55"/>
  <c r="H95" i="55"/>
  <c r="AE94" i="55"/>
  <c r="AF94" i="55" s="1"/>
  <c r="AC94" i="55"/>
  <c r="V94" i="55"/>
  <c r="X94" i="55" s="1"/>
  <c r="Y94" i="55" s="1"/>
  <c r="R94" i="55"/>
  <c r="O94" i="55"/>
  <c r="K94" i="55"/>
  <c r="H94" i="55"/>
  <c r="AF93" i="55"/>
  <c r="AE93" i="55"/>
  <c r="AC93" i="55"/>
  <c r="Y93" i="55"/>
  <c r="X93" i="55"/>
  <c r="V93" i="55"/>
  <c r="R93" i="55"/>
  <c r="O93" i="55"/>
  <c r="K93" i="55"/>
  <c r="H93" i="55"/>
  <c r="AC92" i="55"/>
  <c r="AE92" i="55" s="1"/>
  <c r="AF92" i="55" s="1"/>
  <c r="Y92" i="55"/>
  <c r="V92" i="55"/>
  <c r="X92" i="55" s="1"/>
  <c r="R92" i="55"/>
  <c r="O92" i="55"/>
  <c r="K92" i="55"/>
  <c r="H92" i="55"/>
  <c r="AE91" i="55"/>
  <c r="AF91" i="55" s="1"/>
  <c r="AC91" i="55"/>
  <c r="X91" i="55"/>
  <c r="Y91" i="55" s="1"/>
  <c r="V91" i="55"/>
  <c r="R91" i="55"/>
  <c r="O91" i="55"/>
  <c r="K91" i="55"/>
  <c r="H91" i="55"/>
  <c r="AE90" i="55"/>
  <c r="AF90" i="55" s="1"/>
  <c r="AC90" i="55"/>
  <c r="Y90" i="55"/>
  <c r="V90" i="55"/>
  <c r="X90" i="55" s="1"/>
  <c r="R90" i="55"/>
  <c r="O90" i="55"/>
  <c r="K90" i="55"/>
  <c r="H90" i="55"/>
  <c r="AF89" i="55"/>
  <c r="AE89" i="55"/>
  <c r="AC89" i="55"/>
  <c r="Y89" i="55"/>
  <c r="X89" i="55"/>
  <c r="V89" i="55"/>
  <c r="R89" i="55"/>
  <c r="O89" i="55"/>
  <c r="K89" i="55"/>
  <c r="H89" i="55"/>
  <c r="AE88" i="55"/>
  <c r="AF88" i="55" s="1"/>
  <c r="AC88" i="55"/>
  <c r="Y88" i="55"/>
  <c r="V88" i="55"/>
  <c r="X88" i="55" s="1"/>
  <c r="R88" i="55"/>
  <c r="O88" i="55"/>
  <c r="K88" i="55"/>
  <c r="H88" i="55"/>
  <c r="AF87" i="55"/>
  <c r="AE87" i="55"/>
  <c r="AC87" i="55"/>
  <c r="V87" i="55"/>
  <c r="X87" i="55" s="1"/>
  <c r="Y87" i="55" s="1"/>
  <c r="R87" i="55"/>
  <c r="O87" i="55"/>
  <c r="K87" i="55"/>
  <c r="H87" i="55"/>
  <c r="AE86" i="55"/>
  <c r="AF86" i="55" s="1"/>
  <c r="AC86" i="55"/>
  <c r="V86" i="55"/>
  <c r="X86" i="55" s="1"/>
  <c r="Y86" i="55" s="1"/>
  <c r="R86" i="55"/>
  <c r="O86" i="55"/>
  <c r="K86" i="55"/>
  <c r="H86" i="55"/>
  <c r="AF85" i="55"/>
  <c r="AE85" i="55"/>
  <c r="AC85" i="55"/>
  <c r="Y85" i="55"/>
  <c r="X85" i="55"/>
  <c r="V85" i="55"/>
  <c r="R85" i="55"/>
  <c r="O85" i="55"/>
  <c r="K85" i="55"/>
  <c r="H85" i="55"/>
  <c r="AC84" i="55"/>
  <c r="AE84" i="55" s="1"/>
  <c r="AF84" i="55" s="1"/>
  <c r="Y84" i="55"/>
  <c r="V84" i="55"/>
  <c r="X84" i="55" s="1"/>
  <c r="R84" i="55"/>
  <c r="O84" i="55"/>
  <c r="K84" i="55"/>
  <c r="H84" i="55"/>
  <c r="AE83" i="55"/>
  <c r="AF83" i="55" s="1"/>
  <c r="AC83" i="55"/>
  <c r="V83" i="55"/>
  <c r="X83" i="55" s="1"/>
  <c r="Y83" i="55" s="1"/>
  <c r="R83" i="55"/>
  <c r="O83" i="55"/>
  <c r="K83" i="55"/>
  <c r="H83" i="55"/>
  <c r="AE82" i="55"/>
  <c r="AF82" i="55" s="1"/>
  <c r="AC82" i="55"/>
  <c r="V82" i="55"/>
  <c r="X82" i="55" s="1"/>
  <c r="Y82" i="55" s="1"/>
  <c r="R82" i="55"/>
  <c r="O82" i="55"/>
  <c r="K82" i="55"/>
  <c r="H82" i="55"/>
  <c r="AF81" i="55"/>
  <c r="AE81" i="55"/>
  <c r="AC81" i="55"/>
  <c r="Y81" i="55"/>
  <c r="X81" i="55"/>
  <c r="V81" i="55"/>
  <c r="R81" i="55"/>
  <c r="O81" i="55"/>
  <c r="K81" i="55"/>
  <c r="H81" i="55"/>
  <c r="AC80" i="55"/>
  <c r="AE80" i="55" s="1"/>
  <c r="AF80" i="55" s="1"/>
  <c r="Y80" i="55"/>
  <c r="V80" i="55"/>
  <c r="X80" i="55" s="1"/>
  <c r="R80" i="55"/>
  <c r="O80" i="55"/>
  <c r="K80" i="55"/>
  <c r="H80" i="55"/>
  <c r="AE79" i="55"/>
  <c r="AF79" i="55" s="1"/>
  <c r="AC79" i="55"/>
  <c r="V79" i="55"/>
  <c r="X79" i="55" s="1"/>
  <c r="Y79" i="55" s="1"/>
  <c r="R79" i="55"/>
  <c r="O79" i="55"/>
  <c r="K79" i="55"/>
  <c r="H79" i="55"/>
  <c r="AC78" i="55"/>
  <c r="AE78" i="55" s="1"/>
  <c r="AF78" i="55" s="1"/>
  <c r="Y78" i="55"/>
  <c r="V78" i="55"/>
  <c r="X78" i="55" s="1"/>
  <c r="R78" i="55"/>
  <c r="O78" i="55"/>
  <c r="K78" i="55"/>
  <c r="H78" i="55"/>
  <c r="AE77" i="55"/>
  <c r="AF77" i="55" s="1"/>
  <c r="AC77" i="55"/>
  <c r="Y77" i="55"/>
  <c r="V77" i="55"/>
  <c r="X77" i="55" s="1"/>
  <c r="R77" i="55"/>
  <c r="O77" i="55"/>
  <c r="K77" i="55"/>
  <c r="H77" i="55"/>
  <c r="AC76" i="55"/>
  <c r="AE76" i="55" s="1"/>
  <c r="AF76" i="55" s="1"/>
  <c r="V76" i="55"/>
  <c r="X76" i="55" s="1"/>
  <c r="Y76" i="55" s="1"/>
  <c r="R76" i="55"/>
  <c r="O76" i="55"/>
  <c r="K76" i="55"/>
  <c r="H76" i="55"/>
  <c r="AE75" i="55"/>
  <c r="AF75" i="55" s="1"/>
  <c r="AC75" i="55"/>
  <c r="X75" i="55"/>
  <c r="Y75" i="55" s="1"/>
  <c r="V75" i="55"/>
  <c r="R75" i="55"/>
  <c r="O75" i="55"/>
  <c r="K75" i="55"/>
  <c r="H75" i="55"/>
  <c r="AC74" i="55"/>
  <c r="AE74" i="55" s="1"/>
  <c r="AF74" i="55" s="1"/>
  <c r="V74" i="55"/>
  <c r="X74" i="55" s="1"/>
  <c r="Y74" i="55" s="1"/>
  <c r="R74" i="55"/>
  <c r="O74" i="55"/>
  <c r="K74" i="55"/>
  <c r="H74" i="55"/>
  <c r="AE73" i="55"/>
  <c r="AF73" i="55" s="1"/>
  <c r="AC73" i="55"/>
  <c r="V73" i="55"/>
  <c r="X73" i="55" s="1"/>
  <c r="Y73" i="55" s="1"/>
  <c r="R73" i="55"/>
  <c r="O73" i="55"/>
  <c r="K73" i="55"/>
  <c r="H73" i="55"/>
  <c r="AC72" i="55"/>
  <c r="AE72" i="55" s="1"/>
  <c r="AF72" i="55" s="1"/>
  <c r="V72" i="55"/>
  <c r="X72" i="55" s="1"/>
  <c r="Y72" i="55" s="1"/>
  <c r="R72" i="55"/>
  <c r="O72" i="55"/>
  <c r="K72" i="55"/>
  <c r="H72" i="55"/>
  <c r="AF71" i="55"/>
  <c r="AE71" i="55"/>
  <c r="AC71" i="55"/>
  <c r="V71" i="55"/>
  <c r="X71" i="55" s="1"/>
  <c r="Y71" i="55" s="1"/>
  <c r="R71" i="55"/>
  <c r="O71" i="55"/>
  <c r="K71" i="55"/>
  <c r="H71" i="55"/>
  <c r="AC70" i="55"/>
  <c r="AE70" i="55" s="1"/>
  <c r="AF70" i="55" s="1"/>
  <c r="V70" i="55"/>
  <c r="X70" i="55" s="1"/>
  <c r="Y70" i="55" s="1"/>
  <c r="R70" i="55"/>
  <c r="O70" i="55"/>
  <c r="K70" i="55"/>
  <c r="H70" i="55"/>
  <c r="AE69" i="55"/>
  <c r="AF69" i="55" s="1"/>
  <c r="AC69" i="55"/>
  <c r="V69" i="55"/>
  <c r="X69" i="55" s="1"/>
  <c r="Y69" i="55" s="1"/>
  <c r="R69" i="55"/>
  <c r="O69" i="55"/>
  <c r="K69" i="55"/>
  <c r="H69" i="55"/>
  <c r="AE68" i="55"/>
  <c r="AF68" i="55" s="1"/>
  <c r="AC68" i="55"/>
  <c r="V68" i="55"/>
  <c r="X68" i="55" s="1"/>
  <c r="Y68" i="55" s="1"/>
  <c r="R68" i="55"/>
  <c r="O68" i="55"/>
  <c r="K68" i="55"/>
  <c r="H68" i="55"/>
  <c r="AE67" i="55"/>
  <c r="AF67" i="55" s="1"/>
  <c r="AC67" i="55"/>
  <c r="V67" i="55"/>
  <c r="X67" i="55" s="1"/>
  <c r="Y67" i="55" s="1"/>
  <c r="R67" i="55"/>
  <c r="O67" i="55"/>
  <c r="K67" i="55"/>
  <c r="H67" i="55"/>
  <c r="AC66" i="55"/>
  <c r="AE66" i="55" s="1"/>
  <c r="AF66" i="55" s="1"/>
  <c r="Y66" i="55"/>
  <c r="V66" i="55"/>
  <c r="X66" i="55" s="1"/>
  <c r="R66" i="55"/>
  <c r="O66" i="55"/>
  <c r="K66" i="55"/>
  <c r="H66" i="55"/>
  <c r="AE65" i="55"/>
  <c r="AF65" i="55" s="1"/>
  <c r="AC65" i="55"/>
  <c r="V65" i="55"/>
  <c r="X65" i="55" s="1"/>
  <c r="Y65" i="55" s="1"/>
  <c r="O65" i="55"/>
  <c r="Q65" i="55" s="1"/>
  <c r="R65" i="55" s="1"/>
  <c r="H65" i="55"/>
  <c r="J65" i="55" s="1"/>
  <c r="K65" i="55" s="1"/>
  <c r="AE64" i="55"/>
  <c r="AF64" i="55" s="1"/>
  <c r="AC64" i="55"/>
  <c r="V64" i="55"/>
  <c r="X64" i="55" s="1"/>
  <c r="Y64" i="55" s="1"/>
  <c r="O64" i="55"/>
  <c r="Q64" i="55" s="1"/>
  <c r="R64" i="55" s="1"/>
  <c r="K64" i="55"/>
  <c r="H64" i="55"/>
  <c r="J64" i="55" s="1"/>
  <c r="AE63" i="55"/>
  <c r="AF63" i="55" s="1"/>
  <c r="AC63" i="55"/>
  <c r="Y63" i="55"/>
  <c r="V63" i="55"/>
  <c r="X63" i="55" s="1"/>
  <c r="R63" i="55"/>
  <c r="O63" i="55"/>
  <c r="K63" i="55"/>
  <c r="H63" i="55"/>
  <c r="AC62" i="55"/>
  <c r="AE62" i="55" s="1"/>
  <c r="AF62" i="55" s="1"/>
  <c r="V62" i="55"/>
  <c r="X62" i="55" s="1"/>
  <c r="Y62" i="55" s="1"/>
  <c r="R62" i="55"/>
  <c r="O62" i="55"/>
  <c r="K62" i="55"/>
  <c r="H62" i="55"/>
  <c r="AF61" i="55"/>
  <c r="AE61" i="55"/>
  <c r="AC61" i="55"/>
  <c r="X61" i="55"/>
  <c r="Y61" i="55" s="1"/>
  <c r="V61" i="55"/>
  <c r="O61" i="55"/>
  <c r="Q61" i="55" s="1"/>
  <c r="R61" i="55" s="1"/>
  <c r="H61" i="55"/>
  <c r="J61" i="55" s="1"/>
  <c r="K61" i="55" s="1"/>
  <c r="AE60" i="55"/>
  <c r="AF60" i="55" s="1"/>
  <c r="AC60" i="55"/>
  <c r="V60" i="55"/>
  <c r="X60" i="55" s="1"/>
  <c r="Y60" i="55" s="1"/>
  <c r="R60" i="55"/>
  <c r="O60" i="55"/>
  <c r="K60" i="55"/>
  <c r="H60" i="55"/>
  <c r="AE59" i="55"/>
  <c r="AF59" i="55" s="1"/>
  <c r="AC59" i="55"/>
  <c r="V59" i="55"/>
  <c r="X59" i="55" s="1"/>
  <c r="Y59" i="55" s="1"/>
  <c r="R59" i="55"/>
  <c r="O59" i="55"/>
  <c r="K59" i="55"/>
  <c r="H59" i="55"/>
  <c r="AF58" i="55"/>
  <c r="AE58" i="55"/>
  <c r="AC58" i="55"/>
  <c r="V58" i="55"/>
  <c r="X58" i="55" s="1"/>
  <c r="Y58" i="55" s="1"/>
  <c r="O58" i="55"/>
  <c r="Q58" i="55" s="1"/>
  <c r="R58" i="55" s="1"/>
  <c r="H58" i="55"/>
  <c r="J58" i="55" s="1"/>
  <c r="K58" i="55" s="1"/>
  <c r="AE57" i="55"/>
  <c r="AF57" i="55" s="1"/>
  <c r="AC57" i="55"/>
  <c r="V57" i="55"/>
  <c r="X57" i="55" s="1"/>
  <c r="Y57" i="55" s="1"/>
  <c r="R57" i="55"/>
  <c r="O57" i="55"/>
  <c r="K57" i="55"/>
  <c r="H57" i="55"/>
  <c r="AE56" i="55"/>
  <c r="AF56" i="55" s="1"/>
  <c r="AC56" i="55"/>
  <c r="V56" i="55"/>
  <c r="X56" i="55" s="1"/>
  <c r="Y56" i="55" s="1"/>
  <c r="R56" i="55"/>
  <c r="O56" i="55"/>
  <c r="K56" i="55"/>
  <c r="H56" i="55"/>
  <c r="AE55" i="55"/>
  <c r="AF55" i="55" s="1"/>
  <c r="AC55" i="55"/>
  <c r="V55" i="55"/>
  <c r="X55" i="55" s="1"/>
  <c r="Y55" i="55" s="1"/>
  <c r="O55" i="55"/>
  <c r="Q55" i="55" s="1"/>
  <c r="R55" i="55" s="1"/>
  <c r="K55" i="55"/>
  <c r="H55" i="55"/>
  <c r="J55" i="55" s="1"/>
  <c r="AE54" i="55"/>
  <c r="AF54" i="55" s="1"/>
  <c r="AC54" i="55"/>
  <c r="Y54" i="55"/>
  <c r="V54" i="55"/>
  <c r="X54" i="55" s="1"/>
  <c r="R54" i="55"/>
  <c r="O54" i="55"/>
  <c r="K54" i="55"/>
  <c r="H54" i="55"/>
  <c r="AC53" i="55"/>
  <c r="AE53" i="55" s="1"/>
  <c r="AF53" i="55" s="1"/>
  <c r="V53" i="55"/>
  <c r="X53" i="55" s="1"/>
  <c r="Y53" i="55" s="1"/>
  <c r="R53" i="55"/>
  <c r="O53" i="55"/>
  <c r="K53" i="55"/>
  <c r="H53" i="55"/>
  <c r="AE52" i="55"/>
  <c r="AF52" i="55" s="1"/>
  <c r="AC52" i="55"/>
  <c r="X52" i="55"/>
  <c r="Y52" i="55" s="1"/>
  <c r="V52" i="55"/>
  <c r="O52" i="55"/>
  <c r="Q52" i="55" s="1"/>
  <c r="R52" i="55" s="1"/>
  <c r="K52" i="55"/>
  <c r="H52" i="55"/>
  <c r="J52" i="55" s="1"/>
  <c r="AE51" i="55"/>
  <c r="AF51" i="55" s="1"/>
  <c r="AC51" i="55"/>
  <c r="Y51" i="55"/>
  <c r="V51" i="55"/>
  <c r="X51" i="55" s="1"/>
  <c r="O51" i="55"/>
  <c r="Q51" i="55" s="1"/>
  <c r="R51" i="55" s="1"/>
  <c r="H51" i="55"/>
  <c r="J51" i="55" s="1"/>
  <c r="K51" i="55" s="1"/>
  <c r="AF50" i="55"/>
  <c r="AC50" i="55"/>
  <c r="AE50" i="55" s="1"/>
  <c r="X50" i="55"/>
  <c r="Y50" i="55" s="1"/>
  <c r="V50" i="55"/>
  <c r="R50" i="55"/>
  <c r="O50" i="55"/>
  <c r="K50" i="55"/>
  <c r="H50" i="55"/>
  <c r="AC49" i="55"/>
  <c r="AE49" i="55" s="1"/>
  <c r="AF49" i="55" s="1"/>
  <c r="V49" i="55"/>
  <c r="X49" i="55" s="1"/>
  <c r="Y49" i="55" s="1"/>
  <c r="R49" i="55"/>
  <c r="O49" i="55"/>
  <c r="K49" i="55"/>
  <c r="H49" i="55"/>
  <c r="AF48" i="55"/>
  <c r="AC48" i="55"/>
  <c r="AE48" i="55" s="1"/>
  <c r="X48" i="55"/>
  <c r="Y48" i="55" s="1"/>
  <c r="V48" i="55"/>
  <c r="O48" i="55"/>
  <c r="Q48" i="55" s="1"/>
  <c r="R48" i="55" s="1"/>
  <c r="H48" i="55"/>
  <c r="J48" i="55" s="1"/>
  <c r="K48" i="55" s="1"/>
  <c r="AF47" i="55"/>
  <c r="AC47" i="55"/>
  <c r="AE47" i="55" s="1"/>
  <c r="X47" i="55"/>
  <c r="Y47" i="55" s="1"/>
  <c r="V47" i="55"/>
  <c r="R47" i="55"/>
  <c r="O47" i="55"/>
  <c r="K47" i="55"/>
  <c r="H47" i="55"/>
  <c r="AC46" i="55"/>
  <c r="AE46" i="55" s="1"/>
  <c r="AF46" i="55" s="1"/>
  <c r="X46" i="55"/>
  <c r="Y46" i="55" s="1"/>
  <c r="V46" i="55"/>
  <c r="R46" i="55"/>
  <c r="O46" i="55"/>
  <c r="K46" i="55"/>
  <c r="H46" i="55"/>
  <c r="AC45" i="55"/>
  <c r="AE45" i="55" s="1"/>
  <c r="AF45" i="55" s="1"/>
  <c r="Y45" i="55"/>
  <c r="X45" i="55"/>
  <c r="V45" i="55"/>
  <c r="Q45" i="55"/>
  <c r="R45" i="55" s="1"/>
  <c r="O45" i="55"/>
  <c r="H45" i="55"/>
  <c r="J45" i="55" s="1"/>
  <c r="K45" i="55" s="1"/>
  <c r="AF44" i="55"/>
  <c r="AC44" i="55"/>
  <c r="AE44" i="55" s="1"/>
  <c r="X44" i="55"/>
  <c r="Y44" i="55" s="1"/>
  <c r="V44" i="55"/>
  <c r="O44" i="55"/>
  <c r="Q44" i="55" s="1"/>
  <c r="R44" i="55" s="1"/>
  <c r="J44" i="55"/>
  <c r="K44" i="55" s="1"/>
  <c r="H44" i="55"/>
  <c r="AC43" i="55"/>
  <c r="AE43" i="55" s="1"/>
  <c r="AF43" i="55" s="1"/>
  <c r="Y43" i="55"/>
  <c r="X43" i="55"/>
  <c r="V43" i="55"/>
  <c r="R43" i="55"/>
  <c r="O43" i="55"/>
  <c r="K43" i="55"/>
  <c r="H43" i="55"/>
  <c r="AE42" i="55"/>
  <c r="AF42" i="55" s="1"/>
  <c r="AC42" i="55"/>
  <c r="V42" i="55"/>
  <c r="X42" i="55" s="1"/>
  <c r="Y42" i="55" s="1"/>
  <c r="R42" i="55"/>
  <c r="O42" i="55"/>
  <c r="K42" i="55"/>
  <c r="H42" i="55"/>
  <c r="AF41" i="55"/>
  <c r="AC41" i="55"/>
  <c r="AE41" i="55" s="1"/>
  <c r="X41" i="55"/>
  <c r="Y41" i="55" s="1"/>
  <c r="V41" i="55"/>
  <c r="O41" i="55"/>
  <c r="Q41" i="55" s="1"/>
  <c r="R41" i="55" s="1"/>
  <c r="J41" i="55"/>
  <c r="K41" i="55" s="1"/>
  <c r="H41" i="55"/>
  <c r="AC40" i="55"/>
  <c r="AE40" i="55" s="1"/>
  <c r="AF40" i="55" s="1"/>
  <c r="Y40" i="55"/>
  <c r="X40" i="55"/>
  <c r="V40" i="55"/>
  <c r="R40" i="55"/>
  <c r="O40" i="55"/>
  <c r="K40" i="55"/>
  <c r="H40" i="55"/>
  <c r="AE39" i="55"/>
  <c r="AF39" i="55" s="1"/>
  <c r="AC39" i="55"/>
  <c r="V39" i="55"/>
  <c r="X39" i="55" s="1"/>
  <c r="Y39" i="55" s="1"/>
  <c r="R39" i="55"/>
  <c r="O39" i="55"/>
  <c r="K39" i="55"/>
  <c r="H39" i="55"/>
  <c r="AF38" i="55"/>
  <c r="AC38" i="55"/>
  <c r="AE38" i="55" s="1"/>
  <c r="X38" i="55"/>
  <c r="Y38" i="55" s="1"/>
  <c r="V38" i="55"/>
  <c r="O38" i="55"/>
  <c r="Q38" i="55" s="1"/>
  <c r="R38" i="55" s="1"/>
  <c r="J38" i="55"/>
  <c r="K38" i="55" s="1"/>
  <c r="H38" i="55"/>
  <c r="AC37" i="55"/>
  <c r="AE37" i="55" s="1"/>
  <c r="AF37" i="55" s="1"/>
  <c r="Y37" i="55"/>
  <c r="X37" i="55"/>
  <c r="V37" i="55"/>
  <c r="Q37" i="55"/>
  <c r="R37" i="55" s="1"/>
  <c r="O37" i="55"/>
  <c r="H37" i="55"/>
  <c r="J37" i="55" s="1"/>
  <c r="K37" i="55" s="1"/>
  <c r="AF36" i="55"/>
  <c r="AC36" i="55"/>
  <c r="AE36" i="55" s="1"/>
  <c r="X36" i="55"/>
  <c r="Y36" i="55" s="1"/>
  <c r="V36" i="55"/>
  <c r="R36" i="55"/>
  <c r="O36" i="55"/>
  <c r="K36" i="55"/>
  <c r="H36" i="55"/>
  <c r="AC35" i="55"/>
  <c r="AE35" i="55" s="1"/>
  <c r="AF35" i="55" s="1"/>
  <c r="X35" i="55"/>
  <c r="Y35" i="55" s="1"/>
  <c r="V35" i="55"/>
  <c r="R35" i="55"/>
  <c r="O35" i="55"/>
  <c r="K35" i="55"/>
  <c r="H35" i="55"/>
  <c r="AC34" i="55"/>
  <c r="AE34" i="55" s="1"/>
  <c r="AF34" i="55" s="1"/>
  <c r="Y34" i="55"/>
  <c r="X34" i="55"/>
  <c r="V34" i="55"/>
  <c r="Q34" i="55"/>
  <c r="R34" i="55" s="1"/>
  <c r="O34" i="55"/>
  <c r="H34" i="55"/>
  <c r="J34" i="55" s="1"/>
  <c r="K34" i="55" s="1"/>
  <c r="AF33" i="55"/>
  <c r="AC33" i="55"/>
  <c r="AE33" i="55" s="1"/>
  <c r="X33" i="55"/>
  <c r="Y33" i="55" s="1"/>
  <c r="V33" i="55"/>
  <c r="R33" i="55"/>
  <c r="O33" i="55"/>
  <c r="K33" i="55"/>
  <c r="H33" i="55"/>
  <c r="AC32" i="55"/>
  <c r="AE32" i="55" s="1"/>
  <c r="AF32" i="55" s="1"/>
  <c r="X32" i="55"/>
  <c r="Y32" i="55" s="1"/>
  <c r="V32" i="55"/>
  <c r="R32" i="55"/>
  <c r="O32" i="55"/>
  <c r="K32" i="55"/>
  <c r="H32" i="55"/>
  <c r="AC31" i="55"/>
  <c r="AE31" i="55" s="1"/>
  <c r="AF31" i="55" s="1"/>
  <c r="Y31" i="55"/>
  <c r="X31" i="55"/>
  <c r="V31" i="55"/>
  <c r="Q31" i="55"/>
  <c r="R31" i="55" s="1"/>
  <c r="O31" i="55"/>
  <c r="H31" i="55"/>
  <c r="J31" i="55" s="1"/>
  <c r="K31" i="55" s="1"/>
  <c r="AF30" i="55"/>
  <c r="AC30" i="55"/>
  <c r="AE30" i="55" s="1"/>
  <c r="X30" i="55"/>
  <c r="Y30" i="55" s="1"/>
  <c r="V30" i="55"/>
  <c r="O30" i="55"/>
  <c r="Q30" i="55" s="1"/>
  <c r="R30" i="55" s="1"/>
  <c r="J30" i="55"/>
  <c r="K30" i="55" s="1"/>
  <c r="H30" i="55"/>
  <c r="AC29" i="55"/>
  <c r="AE29" i="55" s="1"/>
  <c r="AF29" i="55" s="1"/>
  <c r="Y29" i="55"/>
  <c r="X29" i="55"/>
  <c r="V29" i="55"/>
  <c r="R29" i="55"/>
  <c r="O29" i="55"/>
  <c r="K29" i="55"/>
  <c r="H29" i="55"/>
  <c r="AE28" i="55"/>
  <c r="AF28" i="55" s="1"/>
  <c r="AC28" i="55"/>
  <c r="V28" i="55"/>
  <c r="X28" i="55" s="1"/>
  <c r="Y28" i="55" s="1"/>
  <c r="R28" i="55"/>
  <c r="O28" i="55"/>
  <c r="K28" i="55"/>
  <c r="H28" i="55"/>
  <c r="AF27" i="55"/>
  <c r="AC27" i="55"/>
  <c r="AE27" i="55" s="1"/>
  <c r="X27" i="55"/>
  <c r="Y27" i="55" s="1"/>
  <c r="V27" i="55"/>
  <c r="O27" i="55"/>
  <c r="Q27" i="55" s="1"/>
  <c r="R27" i="55" s="1"/>
  <c r="J27" i="55"/>
  <c r="K27" i="55" s="1"/>
  <c r="H27" i="55"/>
  <c r="AC26" i="55"/>
  <c r="AE26" i="55" s="1"/>
  <c r="AF26" i="55" s="1"/>
  <c r="Y26" i="55"/>
  <c r="X26" i="55"/>
  <c r="V26" i="55"/>
  <c r="Q26" i="55"/>
  <c r="R26" i="55" s="1"/>
  <c r="O26" i="55"/>
  <c r="H26" i="55"/>
  <c r="J26" i="55" s="1"/>
  <c r="K26" i="55" s="1"/>
  <c r="AF25" i="55"/>
  <c r="AC25" i="55"/>
  <c r="AE25" i="55" s="1"/>
  <c r="X25" i="55"/>
  <c r="Y25" i="55" s="1"/>
  <c r="V25" i="55"/>
  <c r="R25" i="55"/>
  <c r="O25" i="55"/>
  <c r="K25" i="55"/>
  <c r="H25" i="55"/>
  <c r="AC24" i="55"/>
  <c r="AE24" i="55" s="1"/>
  <c r="AF24" i="55" s="1"/>
  <c r="X24" i="55"/>
  <c r="Y24" i="55" s="1"/>
  <c r="V24" i="55"/>
  <c r="R24" i="55"/>
  <c r="O24" i="55"/>
  <c r="K24" i="55"/>
  <c r="H24" i="55"/>
  <c r="AC23" i="55"/>
  <c r="AE23" i="55" s="1"/>
  <c r="AF23" i="55" s="1"/>
  <c r="Y23" i="55"/>
  <c r="X23" i="55"/>
  <c r="V23" i="55"/>
  <c r="R23" i="55"/>
  <c r="O23" i="55"/>
  <c r="K23" i="55"/>
  <c r="H23" i="55"/>
  <c r="AE22" i="55"/>
  <c r="AF22" i="55" s="1"/>
  <c r="AC22" i="55"/>
  <c r="V22" i="55"/>
  <c r="X22" i="55" s="1"/>
  <c r="Y22" i="55" s="1"/>
  <c r="R22" i="55"/>
  <c r="O22" i="55"/>
  <c r="Q22" i="55" s="1"/>
  <c r="J22" i="55"/>
  <c r="K22" i="55" s="1"/>
  <c r="H22" i="55"/>
  <c r="AC21" i="55"/>
  <c r="AE21" i="55" s="1"/>
  <c r="AF21" i="55" s="1"/>
  <c r="X21" i="55"/>
  <c r="Y21" i="55" s="1"/>
  <c r="V21" i="55"/>
  <c r="O21" i="55"/>
  <c r="Q21" i="55" s="1"/>
  <c r="R21" i="55" s="1"/>
  <c r="K21" i="55"/>
  <c r="J21" i="55"/>
  <c r="H21" i="55"/>
  <c r="AE20" i="55"/>
  <c r="AF20" i="55" s="1"/>
  <c r="AC20" i="55"/>
  <c r="V20" i="55"/>
  <c r="X20" i="55" s="1"/>
  <c r="Y20" i="55" s="1"/>
  <c r="R20" i="55"/>
  <c r="O20" i="55"/>
  <c r="Q20" i="55" s="1"/>
  <c r="H20" i="55"/>
  <c r="J20" i="55" s="1"/>
  <c r="K20" i="55" s="1"/>
  <c r="AC19" i="55"/>
  <c r="AE19" i="55" s="1"/>
  <c r="AF19" i="55" s="1"/>
  <c r="Y19" i="55"/>
  <c r="X19" i="55"/>
  <c r="V19" i="55"/>
  <c r="R19" i="55"/>
  <c r="O19" i="55"/>
  <c r="K19" i="55"/>
  <c r="H19" i="55"/>
  <c r="AE18" i="55"/>
  <c r="AF18" i="55" s="1"/>
  <c r="AC18" i="55"/>
  <c r="V18" i="55"/>
  <c r="X18" i="55" s="1"/>
  <c r="Y18" i="55" s="1"/>
  <c r="R18" i="55"/>
  <c r="O18" i="55"/>
  <c r="K18" i="55"/>
  <c r="H18" i="55"/>
  <c r="AC17" i="55"/>
  <c r="AE17" i="55" s="1"/>
  <c r="AF17" i="55" s="1"/>
  <c r="Y17" i="55"/>
  <c r="X17" i="55"/>
  <c r="V17" i="55"/>
  <c r="Q17" i="55"/>
  <c r="R17" i="55" s="1"/>
  <c r="O17" i="55"/>
  <c r="H17" i="55"/>
  <c r="J17" i="55" s="1"/>
  <c r="K17" i="55" s="1"/>
  <c r="AC16" i="55"/>
  <c r="AE16" i="55" s="1"/>
  <c r="AF16" i="55" s="1"/>
  <c r="Y16" i="55"/>
  <c r="X16" i="55"/>
  <c r="V16" i="55"/>
  <c r="Q16" i="55"/>
  <c r="R16" i="55" s="1"/>
  <c r="O16" i="55"/>
  <c r="H16" i="55"/>
  <c r="J16" i="55" s="1"/>
  <c r="K16" i="55" s="1"/>
  <c r="AC15" i="55"/>
  <c r="AE15" i="55" s="1"/>
  <c r="AF15" i="55" s="1"/>
  <c r="Y15" i="55"/>
  <c r="X15" i="55"/>
  <c r="V15" i="55"/>
  <c r="Q15" i="55"/>
  <c r="R15" i="55" s="1"/>
  <c r="O15" i="55"/>
  <c r="H15" i="55"/>
  <c r="J15" i="55" s="1"/>
  <c r="K15" i="55" s="1"/>
  <c r="AD12" i="55"/>
  <c r="W12" i="55"/>
  <c r="P12" i="55"/>
  <c r="I12" i="55"/>
  <c r="Q3" i="55"/>
  <c r="AD13" i="55" s="1"/>
  <c r="P142" i="54"/>
  <c r="M142" i="54"/>
  <c r="I142" i="54"/>
  <c r="F142" i="54"/>
  <c r="P141" i="54"/>
  <c r="M141" i="54"/>
  <c r="I141" i="54"/>
  <c r="F141" i="54"/>
  <c r="D125" i="54"/>
  <c r="AE124" i="54"/>
  <c r="AF124" i="54" s="1"/>
  <c r="AC124" i="54"/>
  <c r="V124" i="54"/>
  <c r="X124" i="54" s="1"/>
  <c r="Y124" i="54" s="1"/>
  <c r="R124" i="54"/>
  <c r="O124" i="54"/>
  <c r="K124" i="54"/>
  <c r="H124" i="54"/>
  <c r="AC123" i="54"/>
  <c r="AE123" i="54" s="1"/>
  <c r="AF123" i="54" s="1"/>
  <c r="X123" i="54"/>
  <c r="Y123" i="54" s="1"/>
  <c r="V123" i="54"/>
  <c r="R123" i="54"/>
  <c r="O123" i="54"/>
  <c r="K123" i="54"/>
  <c r="H123" i="54"/>
  <c r="AC122" i="54"/>
  <c r="AE122" i="54" s="1"/>
  <c r="AF122" i="54" s="1"/>
  <c r="V122" i="54"/>
  <c r="X122" i="54" s="1"/>
  <c r="Y122" i="54" s="1"/>
  <c r="R122" i="54"/>
  <c r="O122" i="54"/>
  <c r="K122" i="54"/>
  <c r="H122" i="54"/>
  <c r="AC121" i="54"/>
  <c r="AE121" i="54" s="1"/>
  <c r="AF121" i="54" s="1"/>
  <c r="Y121" i="54"/>
  <c r="X121" i="54"/>
  <c r="V121" i="54"/>
  <c r="R121" i="54"/>
  <c r="O121" i="54"/>
  <c r="K121" i="54"/>
  <c r="H121" i="54"/>
  <c r="AC120" i="54"/>
  <c r="AE120" i="54" s="1"/>
  <c r="AF120" i="54" s="1"/>
  <c r="V120" i="54"/>
  <c r="X120" i="54" s="1"/>
  <c r="Y120" i="54" s="1"/>
  <c r="R120" i="54"/>
  <c r="O120" i="54"/>
  <c r="K120" i="54"/>
  <c r="H120" i="54"/>
  <c r="AC119" i="54"/>
  <c r="AE119" i="54" s="1"/>
  <c r="AF119" i="54" s="1"/>
  <c r="X119" i="54"/>
  <c r="Y119" i="54" s="1"/>
  <c r="V119" i="54"/>
  <c r="R119" i="54"/>
  <c r="O119" i="54"/>
  <c r="K119" i="54"/>
  <c r="H119" i="54"/>
  <c r="AC118" i="54"/>
  <c r="AE118" i="54" s="1"/>
  <c r="AF118" i="54" s="1"/>
  <c r="X118" i="54"/>
  <c r="Y118" i="54" s="1"/>
  <c r="V118" i="54"/>
  <c r="R118" i="54"/>
  <c r="O118" i="54"/>
  <c r="K118" i="54"/>
  <c r="H118" i="54"/>
  <c r="AC117" i="54"/>
  <c r="AE117" i="54" s="1"/>
  <c r="AF117" i="54" s="1"/>
  <c r="X117" i="54"/>
  <c r="Y117" i="54" s="1"/>
  <c r="V117" i="54"/>
  <c r="R117" i="54"/>
  <c r="O117" i="54"/>
  <c r="K117" i="54"/>
  <c r="H117" i="54"/>
  <c r="AC116" i="54"/>
  <c r="AE116" i="54" s="1"/>
  <c r="AF116" i="54" s="1"/>
  <c r="V116" i="54"/>
  <c r="X116" i="54" s="1"/>
  <c r="Y116" i="54" s="1"/>
  <c r="R116" i="54"/>
  <c r="O116" i="54"/>
  <c r="K116" i="54"/>
  <c r="H116" i="54"/>
  <c r="AC115" i="54"/>
  <c r="AE115" i="54" s="1"/>
  <c r="AF115" i="54" s="1"/>
  <c r="X115" i="54"/>
  <c r="Y115" i="54" s="1"/>
  <c r="V115" i="54"/>
  <c r="R115" i="54"/>
  <c r="O115" i="54"/>
  <c r="K115" i="54"/>
  <c r="H115" i="54"/>
  <c r="AC114" i="54"/>
  <c r="AE114" i="54" s="1"/>
  <c r="AF114" i="54" s="1"/>
  <c r="V114" i="54"/>
  <c r="X114" i="54" s="1"/>
  <c r="Y114" i="54" s="1"/>
  <c r="R114" i="54"/>
  <c r="O114" i="54"/>
  <c r="K114" i="54"/>
  <c r="H114" i="54"/>
  <c r="AC113" i="54"/>
  <c r="AE113" i="54" s="1"/>
  <c r="AF113" i="54" s="1"/>
  <c r="X113" i="54"/>
  <c r="Y113" i="54" s="1"/>
  <c r="V113" i="54"/>
  <c r="R113" i="54"/>
  <c r="O113" i="54"/>
  <c r="K113" i="54"/>
  <c r="H113" i="54"/>
  <c r="AC112" i="54"/>
  <c r="AE112" i="54" s="1"/>
  <c r="AF112" i="54" s="1"/>
  <c r="V112" i="54"/>
  <c r="X112" i="54" s="1"/>
  <c r="Y112" i="54" s="1"/>
  <c r="R112" i="54"/>
  <c r="O112" i="54"/>
  <c r="K112" i="54"/>
  <c r="H112" i="54"/>
  <c r="AF111" i="54"/>
  <c r="AC111" i="54"/>
  <c r="AE111" i="54" s="1"/>
  <c r="X111" i="54"/>
  <c r="Y111" i="54" s="1"/>
  <c r="V111" i="54"/>
  <c r="R111" i="54"/>
  <c r="O111" i="54"/>
  <c r="K111" i="54"/>
  <c r="H111" i="54"/>
  <c r="AF110" i="54"/>
  <c r="AC110" i="54"/>
  <c r="AE110" i="54" s="1"/>
  <c r="V110" i="54"/>
  <c r="X110" i="54" s="1"/>
  <c r="Y110" i="54" s="1"/>
  <c r="R110" i="54"/>
  <c r="O110" i="54"/>
  <c r="K110" i="54"/>
  <c r="H110" i="54"/>
  <c r="AC109" i="54"/>
  <c r="AE109" i="54" s="1"/>
  <c r="AF109" i="54" s="1"/>
  <c r="X109" i="54"/>
  <c r="Y109" i="54" s="1"/>
  <c r="V109" i="54"/>
  <c r="R109" i="54"/>
  <c r="O109" i="54"/>
  <c r="K109" i="54"/>
  <c r="H109" i="54"/>
  <c r="AE108" i="54"/>
  <c r="AF108" i="54" s="1"/>
  <c r="AC108" i="54"/>
  <c r="V108" i="54"/>
  <c r="X108" i="54" s="1"/>
  <c r="Y108" i="54" s="1"/>
  <c r="R108" i="54"/>
  <c r="O108" i="54"/>
  <c r="K108" i="54"/>
  <c r="H108" i="54"/>
  <c r="AC107" i="54"/>
  <c r="AE107" i="54" s="1"/>
  <c r="AF107" i="54" s="1"/>
  <c r="X107" i="54"/>
  <c r="Y107" i="54" s="1"/>
  <c r="V107" i="54"/>
  <c r="R107" i="54"/>
  <c r="O107" i="54"/>
  <c r="K107" i="54"/>
  <c r="H107" i="54"/>
  <c r="AC106" i="54"/>
  <c r="AE106" i="54" s="1"/>
  <c r="AF106" i="54" s="1"/>
  <c r="V106" i="54"/>
  <c r="X106" i="54" s="1"/>
  <c r="Y106" i="54" s="1"/>
  <c r="R106" i="54"/>
  <c r="O106" i="54"/>
  <c r="K106" i="54"/>
  <c r="H106" i="54"/>
  <c r="AC105" i="54"/>
  <c r="AE105" i="54" s="1"/>
  <c r="AF105" i="54" s="1"/>
  <c r="Y105" i="54"/>
  <c r="X105" i="54"/>
  <c r="V105" i="54"/>
  <c r="R105" i="54"/>
  <c r="O105" i="54"/>
  <c r="K105" i="54"/>
  <c r="H105" i="54"/>
  <c r="AC104" i="54"/>
  <c r="AE104" i="54" s="1"/>
  <c r="AF104" i="54" s="1"/>
  <c r="V104" i="54"/>
  <c r="X104" i="54" s="1"/>
  <c r="Y104" i="54" s="1"/>
  <c r="R104" i="54"/>
  <c r="O104" i="54"/>
  <c r="K104" i="54"/>
  <c r="H104" i="54"/>
  <c r="AC103" i="54"/>
  <c r="AE103" i="54" s="1"/>
  <c r="AF103" i="54" s="1"/>
  <c r="X103" i="54"/>
  <c r="Y103" i="54" s="1"/>
  <c r="V103" i="54"/>
  <c r="R103" i="54"/>
  <c r="O103" i="54"/>
  <c r="K103" i="54"/>
  <c r="H103" i="54"/>
  <c r="AC102" i="54"/>
  <c r="AE102" i="54" s="1"/>
  <c r="AF102" i="54" s="1"/>
  <c r="X102" i="54"/>
  <c r="Y102" i="54" s="1"/>
  <c r="V102" i="54"/>
  <c r="R102" i="54"/>
  <c r="O102" i="54"/>
  <c r="K102" i="54"/>
  <c r="H102" i="54"/>
  <c r="AC101" i="54"/>
  <c r="AE101" i="54" s="1"/>
  <c r="AF101" i="54" s="1"/>
  <c r="X101" i="54"/>
  <c r="Y101" i="54" s="1"/>
  <c r="V101" i="54"/>
  <c r="R101" i="54"/>
  <c r="O101" i="54"/>
  <c r="K101" i="54"/>
  <c r="H101" i="54"/>
  <c r="AC100" i="54"/>
  <c r="AE100" i="54" s="1"/>
  <c r="AF100" i="54" s="1"/>
  <c r="V100" i="54"/>
  <c r="X100" i="54" s="1"/>
  <c r="Y100" i="54" s="1"/>
  <c r="R100" i="54"/>
  <c r="O100" i="54"/>
  <c r="K100" i="54"/>
  <c r="H100" i="54"/>
  <c r="AC99" i="54"/>
  <c r="AE99" i="54" s="1"/>
  <c r="AF99" i="54" s="1"/>
  <c r="X99" i="54"/>
  <c r="Y99" i="54" s="1"/>
  <c r="V99" i="54"/>
  <c r="R99" i="54"/>
  <c r="O99" i="54"/>
  <c r="K99" i="54"/>
  <c r="H99" i="54"/>
  <c r="AC98" i="54"/>
  <c r="AE98" i="54" s="1"/>
  <c r="AF98" i="54" s="1"/>
  <c r="V98" i="54"/>
  <c r="X98" i="54" s="1"/>
  <c r="Y98" i="54" s="1"/>
  <c r="R98" i="54"/>
  <c r="O98" i="54"/>
  <c r="K98" i="54"/>
  <c r="H98" i="54"/>
  <c r="AC97" i="54"/>
  <c r="AE97" i="54" s="1"/>
  <c r="AF97" i="54" s="1"/>
  <c r="X97" i="54"/>
  <c r="Y97" i="54" s="1"/>
  <c r="V97" i="54"/>
  <c r="R97" i="54"/>
  <c r="O97" i="54"/>
  <c r="K97" i="54"/>
  <c r="H97" i="54"/>
  <c r="AC96" i="54"/>
  <c r="AE96" i="54" s="1"/>
  <c r="AF96" i="54" s="1"/>
  <c r="V96" i="54"/>
  <c r="X96" i="54" s="1"/>
  <c r="Y96" i="54" s="1"/>
  <c r="R96" i="54"/>
  <c r="O96" i="54"/>
  <c r="K96" i="54"/>
  <c r="H96" i="54"/>
  <c r="AF95" i="54"/>
  <c r="AC95" i="54"/>
  <c r="AE95" i="54" s="1"/>
  <c r="X95" i="54"/>
  <c r="Y95" i="54" s="1"/>
  <c r="V95" i="54"/>
  <c r="R95" i="54"/>
  <c r="O95" i="54"/>
  <c r="K95" i="54"/>
  <c r="H95" i="54"/>
  <c r="AF94" i="54"/>
  <c r="AC94" i="54"/>
  <c r="AE94" i="54" s="1"/>
  <c r="V94" i="54"/>
  <c r="X94" i="54" s="1"/>
  <c r="Y94" i="54" s="1"/>
  <c r="R94" i="54"/>
  <c r="O94" i="54"/>
  <c r="K94" i="54"/>
  <c r="H94" i="54"/>
  <c r="AC93" i="54"/>
  <c r="AE93" i="54" s="1"/>
  <c r="AF93" i="54" s="1"/>
  <c r="X93" i="54"/>
  <c r="Y93" i="54" s="1"/>
  <c r="V93" i="54"/>
  <c r="R93" i="54"/>
  <c r="O93" i="54"/>
  <c r="K93" i="54"/>
  <c r="H93" i="54"/>
  <c r="AE92" i="54"/>
  <c r="AF92" i="54" s="1"/>
  <c r="AC92" i="54"/>
  <c r="V92" i="54"/>
  <c r="X92" i="54" s="1"/>
  <c r="Y92" i="54" s="1"/>
  <c r="R92" i="54"/>
  <c r="O92" i="54"/>
  <c r="K92" i="54"/>
  <c r="H92" i="54"/>
  <c r="AC91" i="54"/>
  <c r="AE91" i="54" s="1"/>
  <c r="AF91" i="54" s="1"/>
  <c r="X91" i="54"/>
  <c r="Y91" i="54" s="1"/>
  <c r="V91" i="54"/>
  <c r="R91" i="54"/>
  <c r="O91" i="54"/>
  <c r="K91" i="54"/>
  <c r="H91" i="54"/>
  <c r="AC90" i="54"/>
  <c r="AE90" i="54" s="1"/>
  <c r="AF90" i="54" s="1"/>
  <c r="V90" i="54"/>
  <c r="X90" i="54" s="1"/>
  <c r="Y90" i="54" s="1"/>
  <c r="R90" i="54"/>
  <c r="O90" i="54"/>
  <c r="K90" i="54"/>
  <c r="H90" i="54"/>
  <c r="AC89" i="54"/>
  <c r="AE89" i="54" s="1"/>
  <c r="AF89" i="54" s="1"/>
  <c r="Y89" i="54"/>
  <c r="X89" i="54"/>
  <c r="V89" i="54"/>
  <c r="R89" i="54"/>
  <c r="O89" i="54"/>
  <c r="K89" i="54"/>
  <c r="H89" i="54"/>
  <c r="AC88" i="54"/>
  <c r="AE88" i="54" s="1"/>
  <c r="AF88" i="54" s="1"/>
  <c r="V88" i="54"/>
  <c r="X88" i="54" s="1"/>
  <c r="Y88" i="54" s="1"/>
  <c r="R88" i="54"/>
  <c r="O88" i="54"/>
  <c r="K88" i="54"/>
  <c r="H88" i="54"/>
  <c r="AC87" i="54"/>
  <c r="AE87" i="54" s="1"/>
  <c r="AF87" i="54" s="1"/>
  <c r="X87" i="54"/>
  <c r="Y87" i="54" s="1"/>
  <c r="V87" i="54"/>
  <c r="R87" i="54"/>
  <c r="O87" i="54"/>
  <c r="K87" i="54"/>
  <c r="H87" i="54"/>
  <c r="AC86" i="54"/>
  <c r="AE86" i="54" s="1"/>
  <c r="AF86" i="54" s="1"/>
  <c r="X86" i="54"/>
  <c r="Y86" i="54" s="1"/>
  <c r="V86" i="54"/>
  <c r="R86" i="54"/>
  <c r="O86" i="54"/>
  <c r="K86" i="54"/>
  <c r="H86" i="54"/>
  <c r="AC85" i="54"/>
  <c r="AE85" i="54" s="1"/>
  <c r="AF85" i="54" s="1"/>
  <c r="X85" i="54"/>
  <c r="Y85" i="54" s="1"/>
  <c r="V85" i="54"/>
  <c r="R85" i="54"/>
  <c r="O85" i="54"/>
  <c r="K85" i="54"/>
  <c r="H85" i="54"/>
  <c r="AC84" i="54"/>
  <c r="AE84" i="54" s="1"/>
  <c r="AF84" i="54" s="1"/>
  <c r="V84" i="54"/>
  <c r="X84" i="54" s="1"/>
  <c r="Y84" i="54" s="1"/>
  <c r="R84" i="54"/>
  <c r="O84" i="54"/>
  <c r="K84" i="54"/>
  <c r="H84" i="54"/>
  <c r="AC83" i="54"/>
  <c r="AE83" i="54" s="1"/>
  <c r="AF83" i="54" s="1"/>
  <c r="X83" i="54"/>
  <c r="Y83" i="54" s="1"/>
  <c r="V83" i="54"/>
  <c r="R83" i="54"/>
  <c r="O83" i="54"/>
  <c r="K83" i="54"/>
  <c r="H83" i="54"/>
  <c r="AC82" i="54"/>
  <c r="AE82" i="54" s="1"/>
  <c r="AF82" i="54" s="1"/>
  <c r="V82" i="54"/>
  <c r="X82" i="54" s="1"/>
  <c r="Y82" i="54" s="1"/>
  <c r="R82" i="54"/>
  <c r="O82" i="54"/>
  <c r="K82" i="54"/>
  <c r="H82" i="54"/>
  <c r="AC81" i="54"/>
  <c r="AE81" i="54" s="1"/>
  <c r="AF81" i="54" s="1"/>
  <c r="X81" i="54"/>
  <c r="Y81" i="54" s="1"/>
  <c r="V81" i="54"/>
  <c r="R81" i="54"/>
  <c r="O81" i="54"/>
  <c r="K81" i="54"/>
  <c r="H81" i="54"/>
  <c r="AC80" i="54"/>
  <c r="AE80" i="54" s="1"/>
  <c r="AF80" i="54" s="1"/>
  <c r="V80" i="54"/>
  <c r="X80" i="54" s="1"/>
  <c r="Y80" i="54" s="1"/>
  <c r="R80" i="54"/>
  <c r="O80" i="54"/>
  <c r="K80" i="54"/>
  <c r="H80" i="54"/>
  <c r="AF79" i="54"/>
  <c r="AC79" i="54"/>
  <c r="AE79" i="54" s="1"/>
  <c r="X79" i="54"/>
  <c r="Y79" i="54" s="1"/>
  <c r="V79" i="54"/>
  <c r="R79" i="54"/>
  <c r="O79" i="54"/>
  <c r="K79" i="54"/>
  <c r="H79" i="54"/>
  <c r="AF78" i="54"/>
  <c r="AC78" i="54"/>
  <c r="AE78" i="54" s="1"/>
  <c r="V78" i="54"/>
  <c r="X78" i="54" s="1"/>
  <c r="Y78" i="54" s="1"/>
  <c r="R78" i="54"/>
  <c r="O78" i="54"/>
  <c r="K78" i="54"/>
  <c r="H78" i="54"/>
  <c r="AC77" i="54"/>
  <c r="AE77" i="54" s="1"/>
  <c r="AF77" i="54" s="1"/>
  <c r="X77" i="54"/>
  <c r="Y77" i="54" s="1"/>
  <c r="V77" i="54"/>
  <c r="R77" i="54"/>
  <c r="O77" i="54"/>
  <c r="K77" i="54"/>
  <c r="H77" i="54"/>
  <c r="AE76" i="54"/>
  <c r="AF76" i="54" s="1"/>
  <c r="AC76" i="54"/>
  <c r="V76" i="54"/>
  <c r="X76" i="54" s="1"/>
  <c r="Y76" i="54" s="1"/>
  <c r="R76" i="54"/>
  <c r="O76" i="54"/>
  <c r="K76" i="54"/>
  <c r="H76" i="54"/>
  <c r="AC75" i="54"/>
  <c r="AE75" i="54" s="1"/>
  <c r="AF75" i="54" s="1"/>
  <c r="X75" i="54"/>
  <c r="Y75" i="54" s="1"/>
  <c r="V75" i="54"/>
  <c r="R75" i="54"/>
  <c r="O75" i="54"/>
  <c r="K75" i="54"/>
  <c r="H75" i="54"/>
  <c r="AC74" i="54"/>
  <c r="AE74" i="54" s="1"/>
  <c r="AF74" i="54" s="1"/>
  <c r="V74" i="54"/>
  <c r="X74" i="54" s="1"/>
  <c r="Y74" i="54" s="1"/>
  <c r="R74" i="54"/>
  <c r="O74" i="54"/>
  <c r="K74" i="54"/>
  <c r="H74" i="54"/>
  <c r="AC73" i="54"/>
  <c r="AE73" i="54" s="1"/>
  <c r="AF73" i="54" s="1"/>
  <c r="Y73" i="54"/>
  <c r="X73" i="54"/>
  <c r="V73" i="54"/>
  <c r="R73" i="54"/>
  <c r="O73" i="54"/>
  <c r="K73" i="54"/>
  <c r="H73" i="54"/>
  <c r="AC72" i="54"/>
  <c r="AE72" i="54" s="1"/>
  <c r="AF72" i="54" s="1"/>
  <c r="V72" i="54"/>
  <c r="X72" i="54" s="1"/>
  <c r="Y72" i="54" s="1"/>
  <c r="R72" i="54"/>
  <c r="O72" i="54"/>
  <c r="K72" i="54"/>
  <c r="H72" i="54"/>
  <c r="AC71" i="54"/>
  <c r="AE71" i="54" s="1"/>
  <c r="AF71" i="54" s="1"/>
  <c r="X71" i="54"/>
  <c r="Y71" i="54" s="1"/>
  <c r="V71" i="54"/>
  <c r="R71" i="54"/>
  <c r="O71" i="54"/>
  <c r="K71" i="54"/>
  <c r="H71" i="54"/>
  <c r="AC70" i="54"/>
  <c r="AE70" i="54" s="1"/>
  <c r="AF70" i="54" s="1"/>
  <c r="X70" i="54"/>
  <c r="Y70" i="54" s="1"/>
  <c r="V70" i="54"/>
  <c r="R70" i="54"/>
  <c r="O70" i="54"/>
  <c r="K70" i="54"/>
  <c r="H70" i="54"/>
  <c r="AC69" i="54"/>
  <c r="AE69" i="54" s="1"/>
  <c r="AF69" i="54" s="1"/>
  <c r="X69" i="54"/>
  <c r="Y69" i="54" s="1"/>
  <c r="V69" i="54"/>
  <c r="R69" i="54"/>
  <c r="O69" i="54"/>
  <c r="K69" i="54"/>
  <c r="H69" i="54"/>
  <c r="AC68" i="54"/>
  <c r="AE68" i="54" s="1"/>
  <c r="AF68" i="54" s="1"/>
  <c r="V68" i="54"/>
  <c r="X68" i="54" s="1"/>
  <c r="Y68" i="54" s="1"/>
  <c r="R68" i="54"/>
  <c r="O68" i="54"/>
  <c r="K68" i="54"/>
  <c r="H68" i="54"/>
  <c r="AC67" i="54"/>
  <c r="AE67" i="54" s="1"/>
  <c r="AF67" i="54" s="1"/>
  <c r="X67" i="54"/>
  <c r="Y67" i="54" s="1"/>
  <c r="V67" i="54"/>
  <c r="R67" i="54"/>
  <c r="O67" i="54"/>
  <c r="K67" i="54"/>
  <c r="H67" i="54"/>
  <c r="AC66" i="54"/>
  <c r="AE66" i="54" s="1"/>
  <c r="AF66" i="54" s="1"/>
  <c r="V66" i="54"/>
  <c r="X66" i="54" s="1"/>
  <c r="Y66" i="54" s="1"/>
  <c r="R66" i="54"/>
  <c r="O66" i="54"/>
  <c r="K66" i="54"/>
  <c r="H66" i="54"/>
  <c r="AC65" i="54"/>
  <c r="AE65" i="54" s="1"/>
  <c r="AF65" i="54" s="1"/>
  <c r="X65" i="54"/>
  <c r="Y65" i="54" s="1"/>
  <c r="V65" i="54"/>
  <c r="O65" i="54"/>
  <c r="Q65" i="54" s="1"/>
  <c r="R65" i="54" s="1"/>
  <c r="H65" i="54"/>
  <c r="J65" i="54" s="1"/>
  <c r="K65" i="54" s="1"/>
  <c r="AF64" i="54"/>
  <c r="AC64" i="54"/>
  <c r="AE64" i="54" s="1"/>
  <c r="X64" i="54"/>
  <c r="Y64" i="54" s="1"/>
  <c r="V64" i="54"/>
  <c r="R64" i="54"/>
  <c r="O64" i="54"/>
  <c r="Q64" i="54" s="1"/>
  <c r="H64" i="54"/>
  <c r="J64" i="54" s="1"/>
  <c r="K64" i="54" s="1"/>
  <c r="AC63" i="54"/>
  <c r="AE63" i="54" s="1"/>
  <c r="AF63" i="54" s="1"/>
  <c r="X63" i="54"/>
  <c r="Y63" i="54" s="1"/>
  <c r="V63" i="54"/>
  <c r="R63" i="54"/>
  <c r="O63" i="54"/>
  <c r="K63" i="54"/>
  <c r="H63" i="54"/>
  <c r="AE62" i="54"/>
  <c r="AF62" i="54" s="1"/>
  <c r="AC62" i="54"/>
  <c r="V62" i="54"/>
  <c r="X62" i="54" s="1"/>
  <c r="Y62" i="54" s="1"/>
  <c r="R62" i="54"/>
  <c r="O62" i="54"/>
  <c r="K62" i="54"/>
  <c r="H62" i="54"/>
  <c r="AC61" i="54"/>
  <c r="AE61" i="54" s="1"/>
  <c r="AF61" i="54" s="1"/>
  <c r="X61" i="54"/>
  <c r="Y61" i="54" s="1"/>
  <c r="V61" i="54"/>
  <c r="O61" i="54"/>
  <c r="Q61" i="54" s="1"/>
  <c r="R61" i="54" s="1"/>
  <c r="H61" i="54"/>
  <c r="J61" i="54" s="1"/>
  <c r="K61" i="54" s="1"/>
  <c r="AC60" i="54"/>
  <c r="AE60" i="54" s="1"/>
  <c r="AF60" i="54" s="1"/>
  <c r="Y60" i="54"/>
  <c r="X60" i="54"/>
  <c r="V60" i="54"/>
  <c r="R60" i="54"/>
  <c r="O60" i="54"/>
  <c r="K60" i="54"/>
  <c r="H60" i="54"/>
  <c r="AC59" i="54"/>
  <c r="AE59" i="54" s="1"/>
  <c r="AF59" i="54" s="1"/>
  <c r="V59" i="54"/>
  <c r="X59" i="54" s="1"/>
  <c r="Y59" i="54" s="1"/>
  <c r="R59" i="54"/>
  <c r="O59" i="54"/>
  <c r="K59" i="54"/>
  <c r="H59" i="54"/>
  <c r="AC58" i="54"/>
  <c r="AE58" i="54" s="1"/>
  <c r="AF58" i="54" s="1"/>
  <c r="X58" i="54"/>
  <c r="Y58" i="54" s="1"/>
  <c r="V58" i="54"/>
  <c r="O58" i="54"/>
  <c r="Q58" i="54" s="1"/>
  <c r="R58" i="54" s="1"/>
  <c r="J58" i="54"/>
  <c r="K58" i="54" s="1"/>
  <c r="H58" i="54"/>
  <c r="AC57" i="54"/>
  <c r="AE57" i="54" s="1"/>
  <c r="AF57" i="54" s="1"/>
  <c r="X57" i="54"/>
  <c r="Y57" i="54" s="1"/>
  <c r="V57" i="54"/>
  <c r="R57" i="54"/>
  <c r="O57" i="54"/>
  <c r="K57" i="54"/>
  <c r="H57" i="54"/>
  <c r="AC56" i="54"/>
  <c r="AE56" i="54" s="1"/>
  <c r="AF56" i="54" s="1"/>
  <c r="V56" i="54"/>
  <c r="X56" i="54" s="1"/>
  <c r="Y56" i="54" s="1"/>
  <c r="R56" i="54"/>
  <c r="O56" i="54"/>
  <c r="K56" i="54"/>
  <c r="H56" i="54"/>
  <c r="AF55" i="54"/>
  <c r="AC55" i="54"/>
  <c r="AE55" i="54" s="1"/>
  <c r="X55" i="54"/>
  <c r="Y55" i="54" s="1"/>
  <c r="V55" i="54"/>
  <c r="O55" i="54"/>
  <c r="Q55" i="54" s="1"/>
  <c r="R55" i="54" s="1"/>
  <c r="H55" i="54"/>
  <c r="J55" i="54" s="1"/>
  <c r="K55" i="54" s="1"/>
  <c r="AC54" i="54"/>
  <c r="AE54" i="54" s="1"/>
  <c r="AF54" i="54" s="1"/>
  <c r="X54" i="54"/>
  <c r="Y54" i="54" s="1"/>
  <c r="V54" i="54"/>
  <c r="R54" i="54"/>
  <c r="O54" i="54"/>
  <c r="K54" i="54"/>
  <c r="H54" i="54"/>
  <c r="AC53" i="54"/>
  <c r="AE53" i="54" s="1"/>
  <c r="AF53" i="54" s="1"/>
  <c r="V53" i="54"/>
  <c r="X53" i="54" s="1"/>
  <c r="Y53" i="54" s="1"/>
  <c r="R53" i="54"/>
  <c r="O53" i="54"/>
  <c r="K53" i="54"/>
  <c r="H53" i="54"/>
  <c r="AF52" i="54"/>
  <c r="AC52" i="54"/>
  <c r="AE52" i="54" s="1"/>
  <c r="X52" i="54"/>
  <c r="Y52" i="54" s="1"/>
  <c r="V52" i="54"/>
  <c r="R52" i="54"/>
  <c r="O52" i="54"/>
  <c r="Q52" i="54" s="1"/>
  <c r="H52" i="54"/>
  <c r="J52" i="54" s="1"/>
  <c r="K52" i="54" s="1"/>
  <c r="AC51" i="54"/>
  <c r="AE51" i="54" s="1"/>
  <c r="AF51" i="54" s="1"/>
  <c r="X51" i="54"/>
  <c r="Y51" i="54" s="1"/>
  <c r="V51" i="54"/>
  <c r="Q51" i="54"/>
  <c r="R51" i="54" s="1"/>
  <c r="O51" i="54"/>
  <c r="H51" i="54"/>
  <c r="J51" i="54" s="1"/>
  <c r="K51" i="54" s="1"/>
  <c r="AE50" i="54"/>
  <c r="AF50" i="54" s="1"/>
  <c r="AC50" i="54"/>
  <c r="V50" i="54"/>
  <c r="X50" i="54" s="1"/>
  <c r="Y50" i="54" s="1"/>
  <c r="R50" i="54"/>
  <c r="O50" i="54"/>
  <c r="K50" i="54"/>
  <c r="H50" i="54"/>
  <c r="AC49" i="54"/>
  <c r="AE49" i="54" s="1"/>
  <c r="AF49" i="54" s="1"/>
  <c r="V49" i="54"/>
  <c r="X49" i="54" s="1"/>
  <c r="Y49" i="54" s="1"/>
  <c r="R49" i="54"/>
  <c r="O49" i="54"/>
  <c r="K49" i="54"/>
  <c r="H49" i="54"/>
  <c r="AE48" i="54"/>
  <c r="AF48" i="54" s="1"/>
  <c r="AC48" i="54"/>
  <c r="V48" i="54"/>
  <c r="X48" i="54" s="1"/>
  <c r="Y48" i="54" s="1"/>
  <c r="O48" i="54"/>
  <c r="Q48" i="54" s="1"/>
  <c r="R48" i="54" s="1"/>
  <c r="H48" i="54"/>
  <c r="J48" i="54" s="1"/>
  <c r="K48" i="54" s="1"/>
  <c r="AE47" i="54"/>
  <c r="AF47" i="54" s="1"/>
  <c r="AC47" i="54"/>
  <c r="V47" i="54"/>
  <c r="X47" i="54" s="1"/>
  <c r="Y47" i="54" s="1"/>
  <c r="R47" i="54"/>
  <c r="O47" i="54"/>
  <c r="K47" i="54"/>
  <c r="H47" i="54"/>
  <c r="AC46" i="54"/>
  <c r="AE46" i="54" s="1"/>
  <c r="AF46" i="54" s="1"/>
  <c r="V46" i="54"/>
  <c r="X46" i="54" s="1"/>
  <c r="Y46" i="54" s="1"/>
  <c r="R46" i="54"/>
  <c r="O46" i="54"/>
  <c r="K46" i="54"/>
  <c r="H46" i="54"/>
  <c r="AE45" i="54"/>
  <c r="AF45" i="54" s="1"/>
  <c r="AC45" i="54"/>
  <c r="V45" i="54"/>
  <c r="X45" i="54" s="1"/>
  <c r="Y45" i="54" s="1"/>
  <c r="O45" i="54"/>
  <c r="Q45" i="54" s="1"/>
  <c r="R45" i="54" s="1"/>
  <c r="H45" i="54"/>
  <c r="J45" i="54" s="1"/>
  <c r="K45" i="54" s="1"/>
  <c r="AE44" i="54"/>
  <c r="AF44" i="54" s="1"/>
  <c r="AC44" i="54"/>
  <c r="V44" i="54"/>
  <c r="X44" i="54" s="1"/>
  <c r="Y44" i="54" s="1"/>
  <c r="O44" i="54"/>
  <c r="Q44" i="54" s="1"/>
  <c r="R44" i="54" s="1"/>
  <c r="H44" i="54"/>
  <c r="J44" i="54" s="1"/>
  <c r="K44" i="54" s="1"/>
  <c r="AE43" i="54"/>
  <c r="AF43" i="54" s="1"/>
  <c r="AC43" i="54"/>
  <c r="V43" i="54"/>
  <c r="X43" i="54" s="1"/>
  <c r="Y43" i="54" s="1"/>
  <c r="R43" i="54"/>
  <c r="O43" i="54"/>
  <c r="K43" i="54"/>
  <c r="H43" i="54"/>
  <c r="AC42" i="54"/>
  <c r="AE42" i="54" s="1"/>
  <c r="AF42" i="54" s="1"/>
  <c r="V42" i="54"/>
  <c r="X42" i="54" s="1"/>
  <c r="Y42" i="54" s="1"/>
  <c r="R42" i="54"/>
  <c r="O42" i="54"/>
  <c r="K42" i="54"/>
  <c r="H42" i="54"/>
  <c r="AE41" i="54"/>
  <c r="AF41" i="54" s="1"/>
  <c r="AC41" i="54"/>
  <c r="V41" i="54"/>
  <c r="X41" i="54" s="1"/>
  <c r="Y41" i="54" s="1"/>
  <c r="O41" i="54"/>
  <c r="Q41" i="54" s="1"/>
  <c r="R41" i="54" s="1"/>
  <c r="H41" i="54"/>
  <c r="J41" i="54" s="1"/>
  <c r="K41" i="54" s="1"/>
  <c r="AE40" i="54"/>
  <c r="AF40" i="54" s="1"/>
  <c r="AC40" i="54"/>
  <c r="V40" i="54"/>
  <c r="X40" i="54" s="1"/>
  <c r="Y40" i="54" s="1"/>
  <c r="R40" i="54"/>
  <c r="O40" i="54"/>
  <c r="K40" i="54"/>
  <c r="H40" i="54"/>
  <c r="AC39" i="54"/>
  <c r="AE39" i="54" s="1"/>
  <c r="AF39" i="54" s="1"/>
  <c r="V39" i="54"/>
  <c r="X39" i="54" s="1"/>
  <c r="Y39" i="54" s="1"/>
  <c r="R39" i="54"/>
  <c r="O39" i="54"/>
  <c r="K39" i="54"/>
  <c r="H39" i="54"/>
  <c r="AE38" i="54"/>
  <c r="AF38" i="54" s="1"/>
  <c r="AC38" i="54"/>
  <c r="V38" i="54"/>
  <c r="X38" i="54" s="1"/>
  <c r="Y38" i="54" s="1"/>
  <c r="O38" i="54"/>
  <c r="Q38" i="54" s="1"/>
  <c r="R38" i="54" s="1"/>
  <c r="H38" i="54"/>
  <c r="J38" i="54" s="1"/>
  <c r="K38" i="54" s="1"/>
  <c r="AE37" i="54"/>
  <c r="AF37" i="54" s="1"/>
  <c r="AC37" i="54"/>
  <c r="V37" i="54"/>
  <c r="X37" i="54" s="1"/>
  <c r="Y37" i="54" s="1"/>
  <c r="O37" i="54"/>
  <c r="Q37" i="54" s="1"/>
  <c r="R37" i="54" s="1"/>
  <c r="H37" i="54"/>
  <c r="J37" i="54" s="1"/>
  <c r="K37" i="54" s="1"/>
  <c r="AE36" i="54"/>
  <c r="AF36" i="54" s="1"/>
  <c r="AC36" i="54"/>
  <c r="V36" i="54"/>
  <c r="X36" i="54" s="1"/>
  <c r="Y36" i="54" s="1"/>
  <c r="R36" i="54"/>
  <c r="O36" i="54"/>
  <c r="K36" i="54"/>
  <c r="H36" i="54"/>
  <c r="AC35" i="54"/>
  <c r="AE35" i="54" s="1"/>
  <c r="AF35" i="54" s="1"/>
  <c r="V35" i="54"/>
  <c r="X35" i="54" s="1"/>
  <c r="Y35" i="54" s="1"/>
  <c r="R35" i="54"/>
  <c r="O35" i="54"/>
  <c r="K35" i="54"/>
  <c r="H35" i="54"/>
  <c r="AE34" i="54"/>
  <c r="AF34" i="54" s="1"/>
  <c r="AC34" i="54"/>
  <c r="V34" i="54"/>
  <c r="X34" i="54" s="1"/>
  <c r="Y34" i="54" s="1"/>
  <c r="O34" i="54"/>
  <c r="Q34" i="54" s="1"/>
  <c r="R34" i="54" s="1"/>
  <c r="H34" i="54"/>
  <c r="J34" i="54" s="1"/>
  <c r="K34" i="54" s="1"/>
  <c r="AE33" i="54"/>
  <c r="AF33" i="54" s="1"/>
  <c r="AC33" i="54"/>
  <c r="V33" i="54"/>
  <c r="X33" i="54" s="1"/>
  <c r="Y33" i="54" s="1"/>
  <c r="R33" i="54"/>
  <c r="O33" i="54"/>
  <c r="K33" i="54"/>
  <c r="H33" i="54"/>
  <c r="AC32" i="54"/>
  <c r="AE32" i="54" s="1"/>
  <c r="AF32" i="54" s="1"/>
  <c r="V32" i="54"/>
  <c r="X32" i="54" s="1"/>
  <c r="Y32" i="54" s="1"/>
  <c r="R32" i="54"/>
  <c r="O32" i="54"/>
  <c r="K32" i="54"/>
  <c r="H32" i="54"/>
  <c r="AE31" i="54"/>
  <c r="AF31" i="54" s="1"/>
  <c r="AC31" i="54"/>
  <c r="V31" i="54"/>
  <c r="X31" i="54" s="1"/>
  <c r="Y31" i="54" s="1"/>
  <c r="O31" i="54"/>
  <c r="Q31" i="54" s="1"/>
  <c r="R31" i="54" s="1"/>
  <c r="H31" i="54"/>
  <c r="J31" i="54" s="1"/>
  <c r="K31" i="54" s="1"/>
  <c r="AE30" i="54"/>
  <c r="AF30" i="54" s="1"/>
  <c r="AC30" i="54"/>
  <c r="V30" i="54"/>
  <c r="X30" i="54" s="1"/>
  <c r="Y30" i="54" s="1"/>
  <c r="O30" i="54"/>
  <c r="Q30" i="54" s="1"/>
  <c r="R30" i="54" s="1"/>
  <c r="H30" i="54"/>
  <c r="J30" i="54" s="1"/>
  <c r="K30" i="54" s="1"/>
  <c r="AE29" i="54"/>
  <c r="AF29" i="54" s="1"/>
  <c r="AC29" i="54"/>
  <c r="V29" i="54"/>
  <c r="X29" i="54" s="1"/>
  <c r="Y29" i="54" s="1"/>
  <c r="R29" i="54"/>
  <c r="O29" i="54"/>
  <c r="K29" i="54"/>
  <c r="H29" i="54"/>
  <c r="AC28" i="54"/>
  <c r="AE28" i="54" s="1"/>
  <c r="AF28" i="54" s="1"/>
  <c r="V28" i="54"/>
  <c r="X28" i="54" s="1"/>
  <c r="Y28" i="54" s="1"/>
  <c r="R28" i="54"/>
  <c r="O28" i="54"/>
  <c r="K28" i="54"/>
  <c r="H28" i="54"/>
  <c r="AE27" i="54"/>
  <c r="AF27" i="54" s="1"/>
  <c r="AC27" i="54"/>
  <c r="V27" i="54"/>
  <c r="X27" i="54" s="1"/>
  <c r="Y27" i="54" s="1"/>
  <c r="O27" i="54"/>
  <c r="Q27" i="54" s="1"/>
  <c r="R27" i="54" s="1"/>
  <c r="H27" i="54"/>
  <c r="J27" i="54" s="1"/>
  <c r="K27" i="54" s="1"/>
  <c r="AE26" i="54"/>
  <c r="AF26" i="54" s="1"/>
  <c r="AC26" i="54"/>
  <c r="V26" i="54"/>
  <c r="X26" i="54" s="1"/>
  <c r="Y26" i="54" s="1"/>
  <c r="O26" i="54"/>
  <c r="Q26" i="54" s="1"/>
  <c r="R26" i="54" s="1"/>
  <c r="H26" i="54"/>
  <c r="J26" i="54" s="1"/>
  <c r="K26" i="54" s="1"/>
  <c r="AE25" i="54"/>
  <c r="AF25" i="54" s="1"/>
  <c r="AC25" i="54"/>
  <c r="V25" i="54"/>
  <c r="X25" i="54" s="1"/>
  <c r="Y25" i="54" s="1"/>
  <c r="R25" i="54"/>
  <c r="O25" i="54"/>
  <c r="K25" i="54"/>
  <c r="H25" i="54"/>
  <c r="AC24" i="54"/>
  <c r="AE24" i="54" s="1"/>
  <c r="AF24" i="54" s="1"/>
  <c r="V24" i="54"/>
  <c r="X24" i="54" s="1"/>
  <c r="Y24" i="54" s="1"/>
  <c r="R24" i="54"/>
  <c r="O24" i="54"/>
  <c r="K24" i="54"/>
  <c r="H24" i="54"/>
  <c r="AE23" i="54"/>
  <c r="AF23" i="54" s="1"/>
  <c r="AC23" i="54"/>
  <c r="V23" i="54"/>
  <c r="X23" i="54" s="1"/>
  <c r="Y23" i="54" s="1"/>
  <c r="R23" i="54"/>
  <c r="O23" i="54"/>
  <c r="K23" i="54"/>
  <c r="H23" i="54"/>
  <c r="AC22" i="54"/>
  <c r="AE22" i="54" s="1"/>
  <c r="AF22" i="54" s="1"/>
  <c r="V22" i="54"/>
  <c r="X22" i="54" s="1"/>
  <c r="Y22" i="54" s="1"/>
  <c r="Q22" i="54"/>
  <c r="R22" i="54" s="1"/>
  <c r="O22" i="54"/>
  <c r="H22" i="54"/>
  <c r="J22" i="54" s="1"/>
  <c r="K22" i="54" s="1"/>
  <c r="AC21" i="54"/>
  <c r="AE21" i="54" s="1"/>
  <c r="AF21" i="54" s="1"/>
  <c r="V21" i="54"/>
  <c r="X21" i="54" s="1"/>
  <c r="Y21" i="54" s="1"/>
  <c r="Q21" i="54"/>
  <c r="R21" i="54" s="1"/>
  <c r="O21" i="54"/>
  <c r="H21" i="54"/>
  <c r="J21" i="54" s="1"/>
  <c r="K21" i="54" s="1"/>
  <c r="AC20" i="54"/>
  <c r="AE20" i="54" s="1"/>
  <c r="AF20" i="54" s="1"/>
  <c r="V20" i="54"/>
  <c r="X20" i="54" s="1"/>
  <c r="Y20" i="54" s="1"/>
  <c r="Q20" i="54"/>
  <c r="R20" i="54" s="1"/>
  <c r="O20" i="54"/>
  <c r="H20" i="54"/>
  <c r="J20" i="54" s="1"/>
  <c r="K20" i="54" s="1"/>
  <c r="AC19" i="54"/>
  <c r="AE19" i="54" s="1"/>
  <c r="AF19" i="54" s="1"/>
  <c r="V19" i="54"/>
  <c r="X19" i="54" s="1"/>
  <c r="Y19" i="54" s="1"/>
  <c r="R19" i="54"/>
  <c r="O19" i="54"/>
  <c r="K19" i="54"/>
  <c r="H19" i="54"/>
  <c r="AE18" i="54"/>
  <c r="AF18" i="54" s="1"/>
  <c r="AC18" i="54"/>
  <c r="V18" i="54"/>
  <c r="X18" i="54" s="1"/>
  <c r="Y18" i="54" s="1"/>
  <c r="R18" i="54"/>
  <c r="O18" i="54"/>
  <c r="K18" i="54"/>
  <c r="H18" i="54"/>
  <c r="AC17" i="54"/>
  <c r="AE17" i="54" s="1"/>
  <c r="AF17" i="54" s="1"/>
  <c r="V17" i="54"/>
  <c r="X17" i="54" s="1"/>
  <c r="Y17" i="54" s="1"/>
  <c r="Q17" i="54"/>
  <c r="R17" i="54" s="1"/>
  <c r="O17" i="54"/>
  <c r="H17" i="54"/>
  <c r="J17" i="54" s="1"/>
  <c r="K17" i="54" s="1"/>
  <c r="AC16" i="54"/>
  <c r="AE16" i="54" s="1"/>
  <c r="AF16" i="54" s="1"/>
  <c r="V16" i="54"/>
  <c r="X16" i="54" s="1"/>
  <c r="Y16" i="54" s="1"/>
  <c r="Q16" i="54"/>
  <c r="R16" i="54" s="1"/>
  <c r="O16" i="54"/>
  <c r="H16" i="54"/>
  <c r="J16" i="54" s="1"/>
  <c r="K16" i="54" s="1"/>
  <c r="AC15" i="54"/>
  <c r="AE15" i="54" s="1"/>
  <c r="AF15" i="54" s="1"/>
  <c r="V15" i="54"/>
  <c r="X15" i="54" s="1"/>
  <c r="Y15" i="54" s="1"/>
  <c r="Y125" i="54" s="1"/>
  <c r="N141" i="54" s="1"/>
  <c r="N142" i="54" s="1"/>
  <c r="Q15" i="54"/>
  <c r="R15" i="54" s="1"/>
  <c r="O15" i="54"/>
  <c r="H15" i="54"/>
  <c r="J15" i="54" s="1"/>
  <c r="K15" i="54" s="1"/>
  <c r="I13" i="54"/>
  <c r="AD12" i="54"/>
  <c r="W12" i="54"/>
  <c r="P12" i="54"/>
  <c r="I12" i="54"/>
  <c r="Q3" i="54"/>
  <c r="AD13" i="54" s="1"/>
  <c r="P142" i="53"/>
  <c r="M142" i="53"/>
  <c r="I142" i="53"/>
  <c r="F142" i="53"/>
  <c r="P141" i="53"/>
  <c r="M141" i="53"/>
  <c r="I141" i="53"/>
  <c r="F141" i="53"/>
  <c r="D125" i="53"/>
  <c r="AC124" i="53"/>
  <c r="AE124" i="53" s="1"/>
  <c r="AF124" i="53" s="1"/>
  <c r="V124" i="53"/>
  <c r="X124" i="53" s="1"/>
  <c r="Y124" i="53" s="1"/>
  <c r="R124" i="53"/>
  <c r="O124" i="53"/>
  <c r="K124" i="53"/>
  <c r="H124" i="53"/>
  <c r="AF123" i="53"/>
  <c r="AE123" i="53"/>
  <c r="AC123" i="53"/>
  <c r="Y123" i="53"/>
  <c r="X123" i="53"/>
  <c r="V123" i="53"/>
  <c r="R123" i="53"/>
  <c r="O123" i="53"/>
  <c r="K123" i="53"/>
  <c r="H123" i="53"/>
  <c r="AC122" i="53"/>
  <c r="AE122" i="53" s="1"/>
  <c r="AF122" i="53" s="1"/>
  <c r="V122" i="53"/>
  <c r="X122" i="53" s="1"/>
  <c r="Y122" i="53" s="1"/>
  <c r="R122" i="53"/>
  <c r="O122" i="53"/>
  <c r="K122" i="53"/>
  <c r="H122" i="53"/>
  <c r="AF121" i="53"/>
  <c r="AE121" i="53"/>
  <c r="AC121" i="53"/>
  <c r="Y121" i="53"/>
  <c r="X121" i="53"/>
  <c r="V121" i="53"/>
  <c r="R121" i="53"/>
  <c r="O121" i="53"/>
  <c r="K121" i="53"/>
  <c r="H121" i="53"/>
  <c r="AE120" i="53"/>
  <c r="AF120" i="53" s="1"/>
  <c r="AC120" i="53"/>
  <c r="V120" i="53"/>
  <c r="X120" i="53" s="1"/>
  <c r="Y120" i="53" s="1"/>
  <c r="R120" i="53"/>
  <c r="O120" i="53"/>
  <c r="K120" i="53"/>
  <c r="H120" i="53"/>
  <c r="AF119" i="53"/>
  <c r="AE119" i="53"/>
  <c r="AC119" i="53"/>
  <c r="X119" i="53"/>
  <c r="Y119" i="53" s="1"/>
  <c r="V119" i="53"/>
  <c r="R119" i="53"/>
  <c r="O119" i="53"/>
  <c r="K119" i="53"/>
  <c r="H119" i="53"/>
  <c r="AE118" i="53"/>
  <c r="AF118" i="53" s="1"/>
  <c r="AC118" i="53"/>
  <c r="V118" i="53"/>
  <c r="X118" i="53" s="1"/>
  <c r="Y118" i="53" s="1"/>
  <c r="R118" i="53"/>
  <c r="O118" i="53"/>
  <c r="K118" i="53"/>
  <c r="H118" i="53"/>
  <c r="AF117" i="53"/>
  <c r="AE117" i="53"/>
  <c r="AC117" i="53"/>
  <c r="X117" i="53"/>
  <c r="Y117" i="53" s="1"/>
  <c r="V117" i="53"/>
  <c r="R117" i="53"/>
  <c r="O117" i="53"/>
  <c r="K117" i="53"/>
  <c r="H117" i="53"/>
  <c r="AC116" i="53"/>
  <c r="AE116" i="53" s="1"/>
  <c r="AF116" i="53" s="1"/>
  <c r="V116" i="53"/>
  <c r="X116" i="53" s="1"/>
  <c r="Y116" i="53" s="1"/>
  <c r="R116" i="53"/>
  <c r="O116" i="53"/>
  <c r="K116" i="53"/>
  <c r="H116" i="53"/>
  <c r="AF115" i="53"/>
  <c r="AE115" i="53"/>
  <c r="AC115" i="53"/>
  <c r="Y115" i="53"/>
  <c r="X115" i="53"/>
  <c r="V115" i="53"/>
  <c r="R115" i="53"/>
  <c r="O115" i="53"/>
  <c r="K115" i="53"/>
  <c r="H115" i="53"/>
  <c r="AC114" i="53"/>
  <c r="AE114" i="53" s="1"/>
  <c r="AF114" i="53" s="1"/>
  <c r="V114" i="53"/>
  <c r="X114" i="53" s="1"/>
  <c r="Y114" i="53" s="1"/>
  <c r="R114" i="53"/>
  <c r="O114" i="53"/>
  <c r="K114" i="53"/>
  <c r="H114" i="53"/>
  <c r="AF113" i="53"/>
  <c r="AE113" i="53"/>
  <c r="AC113" i="53"/>
  <c r="Y113" i="53"/>
  <c r="X113" i="53"/>
  <c r="V113" i="53"/>
  <c r="R113" i="53"/>
  <c r="O113" i="53"/>
  <c r="K113" i="53"/>
  <c r="H113" i="53"/>
  <c r="AE112" i="53"/>
  <c r="AF112" i="53" s="1"/>
  <c r="AC112" i="53"/>
  <c r="V112" i="53"/>
  <c r="X112" i="53" s="1"/>
  <c r="Y112" i="53" s="1"/>
  <c r="R112" i="53"/>
  <c r="O112" i="53"/>
  <c r="K112" i="53"/>
  <c r="H112" i="53"/>
  <c r="AF111" i="53"/>
  <c r="AE111" i="53"/>
  <c r="AC111" i="53"/>
  <c r="X111" i="53"/>
  <c r="Y111" i="53" s="1"/>
  <c r="V111" i="53"/>
  <c r="R111" i="53"/>
  <c r="O111" i="53"/>
  <c r="K111" i="53"/>
  <c r="H111" i="53"/>
  <c r="AE110" i="53"/>
  <c r="AF110" i="53" s="1"/>
  <c r="AC110" i="53"/>
  <c r="V110" i="53"/>
  <c r="X110" i="53" s="1"/>
  <c r="Y110" i="53" s="1"/>
  <c r="R110" i="53"/>
  <c r="O110" i="53"/>
  <c r="K110" i="53"/>
  <c r="H110" i="53"/>
  <c r="AF109" i="53"/>
  <c r="AE109" i="53"/>
  <c r="AC109" i="53"/>
  <c r="X109" i="53"/>
  <c r="Y109" i="53" s="1"/>
  <c r="V109" i="53"/>
  <c r="R109" i="53"/>
  <c r="O109" i="53"/>
  <c r="K109" i="53"/>
  <c r="H109" i="53"/>
  <c r="AC108" i="53"/>
  <c r="AE108" i="53" s="1"/>
  <c r="AF108" i="53" s="1"/>
  <c r="V108" i="53"/>
  <c r="X108" i="53" s="1"/>
  <c r="Y108" i="53" s="1"/>
  <c r="R108" i="53"/>
  <c r="O108" i="53"/>
  <c r="K108" i="53"/>
  <c r="H108" i="53"/>
  <c r="AF107" i="53"/>
  <c r="AE107" i="53"/>
  <c r="AC107" i="53"/>
  <c r="Y107" i="53"/>
  <c r="X107" i="53"/>
  <c r="V107" i="53"/>
  <c r="R107" i="53"/>
  <c r="O107" i="53"/>
  <c r="K107" i="53"/>
  <c r="H107" i="53"/>
  <c r="AC106" i="53"/>
  <c r="AE106" i="53" s="1"/>
  <c r="AF106" i="53" s="1"/>
  <c r="V106" i="53"/>
  <c r="X106" i="53" s="1"/>
  <c r="Y106" i="53" s="1"/>
  <c r="R106" i="53"/>
  <c r="O106" i="53"/>
  <c r="K106" i="53"/>
  <c r="H106" i="53"/>
  <c r="AF105" i="53"/>
  <c r="AE105" i="53"/>
  <c r="AC105" i="53"/>
  <c r="Y105" i="53"/>
  <c r="X105" i="53"/>
  <c r="V105" i="53"/>
  <c r="R105" i="53"/>
  <c r="O105" i="53"/>
  <c r="K105" i="53"/>
  <c r="H105" i="53"/>
  <c r="AE104" i="53"/>
  <c r="AF104" i="53" s="1"/>
  <c r="AC104" i="53"/>
  <c r="V104" i="53"/>
  <c r="X104" i="53" s="1"/>
  <c r="Y104" i="53" s="1"/>
  <c r="R104" i="53"/>
  <c r="O104" i="53"/>
  <c r="K104" i="53"/>
  <c r="H104" i="53"/>
  <c r="AF103" i="53"/>
  <c r="AE103" i="53"/>
  <c r="AC103" i="53"/>
  <c r="X103" i="53"/>
  <c r="Y103" i="53" s="1"/>
  <c r="V103" i="53"/>
  <c r="R103" i="53"/>
  <c r="O103" i="53"/>
  <c r="K103" i="53"/>
  <c r="H103" i="53"/>
  <c r="AE102" i="53"/>
  <c r="AF102" i="53" s="1"/>
  <c r="AC102" i="53"/>
  <c r="V102" i="53"/>
  <c r="X102" i="53" s="1"/>
  <c r="Y102" i="53" s="1"/>
  <c r="R102" i="53"/>
  <c r="O102" i="53"/>
  <c r="K102" i="53"/>
  <c r="H102" i="53"/>
  <c r="AF101" i="53"/>
  <c r="AE101" i="53"/>
  <c r="AC101" i="53"/>
  <c r="X101" i="53"/>
  <c r="Y101" i="53" s="1"/>
  <c r="V101" i="53"/>
  <c r="R101" i="53"/>
  <c r="O101" i="53"/>
  <c r="K101" i="53"/>
  <c r="H101" i="53"/>
  <c r="AC100" i="53"/>
  <c r="AE100" i="53" s="1"/>
  <c r="AF100" i="53" s="1"/>
  <c r="V100" i="53"/>
  <c r="X100" i="53" s="1"/>
  <c r="Y100" i="53" s="1"/>
  <c r="R100" i="53"/>
  <c r="O100" i="53"/>
  <c r="K100" i="53"/>
  <c r="H100" i="53"/>
  <c r="AF99" i="53"/>
  <c r="AE99" i="53"/>
  <c r="AC99" i="53"/>
  <c r="Y99" i="53"/>
  <c r="X99" i="53"/>
  <c r="V99" i="53"/>
  <c r="R99" i="53"/>
  <c r="O99" i="53"/>
  <c r="K99" i="53"/>
  <c r="H99" i="53"/>
  <c r="AC98" i="53"/>
  <c r="AE98" i="53" s="1"/>
  <c r="AF98" i="53" s="1"/>
  <c r="V98" i="53"/>
  <c r="X98" i="53" s="1"/>
  <c r="Y98" i="53" s="1"/>
  <c r="R98" i="53"/>
  <c r="O98" i="53"/>
  <c r="K98" i="53"/>
  <c r="H98" i="53"/>
  <c r="AF97" i="53"/>
  <c r="AE97" i="53"/>
  <c r="AC97" i="53"/>
  <c r="Y97" i="53"/>
  <c r="X97" i="53"/>
  <c r="V97" i="53"/>
  <c r="R97" i="53"/>
  <c r="O97" i="53"/>
  <c r="K97" i="53"/>
  <c r="H97" i="53"/>
  <c r="AE96" i="53"/>
  <c r="AF96" i="53" s="1"/>
  <c r="AC96" i="53"/>
  <c r="V96" i="53"/>
  <c r="X96" i="53" s="1"/>
  <c r="Y96" i="53" s="1"/>
  <c r="R96" i="53"/>
  <c r="O96" i="53"/>
  <c r="K96" i="53"/>
  <c r="H96" i="53"/>
  <c r="AF95" i="53"/>
  <c r="AE95" i="53"/>
  <c r="AC95" i="53"/>
  <c r="X95" i="53"/>
  <c r="Y95" i="53" s="1"/>
  <c r="V95" i="53"/>
  <c r="R95" i="53"/>
  <c r="O95" i="53"/>
  <c r="K95" i="53"/>
  <c r="H95" i="53"/>
  <c r="AE94" i="53"/>
  <c r="AF94" i="53" s="1"/>
  <c r="AC94" i="53"/>
  <c r="V94" i="53"/>
  <c r="X94" i="53" s="1"/>
  <c r="Y94" i="53" s="1"/>
  <c r="R94" i="53"/>
  <c r="O94" i="53"/>
  <c r="K94" i="53"/>
  <c r="H94" i="53"/>
  <c r="AF93" i="53"/>
  <c r="AE93" i="53"/>
  <c r="AC93" i="53"/>
  <c r="X93" i="53"/>
  <c r="Y93" i="53" s="1"/>
  <c r="V93" i="53"/>
  <c r="R93" i="53"/>
  <c r="O93" i="53"/>
  <c r="K93" i="53"/>
  <c r="H93" i="53"/>
  <c r="AC92" i="53"/>
  <c r="AE92" i="53" s="1"/>
  <c r="AF92" i="53" s="1"/>
  <c r="V92" i="53"/>
  <c r="X92" i="53" s="1"/>
  <c r="Y92" i="53" s="1"/>
  <c r="R92" i="53"/>
  <c r="O92" i="53"/>
  <c r="K92" i="53"/>
  <c r="H92" i="53"/>
  <c r="AF91" i="53"/>
  <c r="AE91" i="53"/>
  <c r="AC91" i="53"/>
  <c r="Y91" i="53"/>
  <c r="X91" i="53"/>
  <c r="V91" i="53"/>
  <c r="R91" i="53"/>
  <c r="O91" i="53"/>
  <c r="K91" i="53"/>
  <c r="H91" i="53"/>
  <c r="AC90" i="53"/>
  <c r="AE90" i="53" s="1"/>
  <c r="AF90" i="53" s="1"/>
  <c r="V90" i="53"/>
  <c r="X90" i="53" s="1"/>
  <c r="Y90" i="53" s="1"/>
  <c r="R90" i="53"/>
  <c r="O90" i="53"/>
  <c r="K90" i="53"/>
  <c r="H90" i="53"/>
  <c r="AF89" i="53"/>
  <c r="AE89" i="53"/>
  <c r="AC89" i="53"/>
  <c r="Y89" i="53"/>
  <c r="X89" i="53"/>
  <c r="V89" i="53"/>
  <c r="R89" i="53"/>
  <c r="O89" i="53"/>
  <c r="K89" i="53"/>
  <c r="H89" i="53"/>
  <c r="AE88" i="53"/>
  <c r="AF88" i="53" s="1"/>
  <c r="AC88" i="53"/>
  <c r="V88" i="53"/>
  <c r="X88" i="53" s="1"/>
  <c r="Y88" i="53" s="1"/>
  <c r="R88" i="53"/>
  <c r="O88" i="53"/>
  <c r="K88" i="53"/>
  <c r="H88" i="53"/>
  <c r="AF87" i="53"/>
  <c r="AE87" i="53"/>
  <c r="AC87" i="53"/>
  <c r="X87" i="53"/>
  <c r="Y87" i="53" s="1"/>
  <c r="V87" i="53"/>
  <c r="R87" i="53"/>
  <c r="O87" i="53"/>
  <c r="K87" i="53"/>
  <c r="H87" i="53"/>
  <c r="AE86" i="53"/>
  <c r="AF86" i="53" s="1"/>
  <c r="AC86" i="53"/>
  <c r="V86" i="53"/>
  <c r="X86" i="53" s="1"/>
  <c r="Y86" i="53" s="1"/>
  <c r="R86" i="53"/>
  <c r="O86" i="53"/>
  <c r="K86" i="53"/>
  <c r="H86" i="53"/>
  <c r="AF85" i="53"/>
  <c r="AE85" i="53"/>
  <c r="AC85" i="53"/>
  <c r="X85" i="53"/>
  <c r="Y85" i="53" s="1"/>
  <c r="V85" i="53"/>
  <c r="R85" i="53"/>
  <c r="O85" i="53"/>
  <c r="K85" i="53"/>
  <c r="H85" i="53"/>
  <c r="AC84" i="53"/>
  <c r="AE84" i="53" s="1"/>
  <c r="AF84" i="53" s="1"/>
  <c r="V84" i="53"/>
  <c r="X84" i="53" s="1"/>
  <c r="Y84" i="53" s="1"/>
  <c r="R84" i="53"/>
  <c r="O84" i="53"/>
  <c r="K84" i="53"/>
  <c r="H84" i="53"/>
  <c r="AF83" i="53"/>
  <c r="AE83" i="53"/>
  <c r="AC83" i="53"/>
  <c r="Y83" i="53"/>
  <c r="X83" i="53"/>
  <c r="V83" i="53"/>
  <c r="R83" i="53"/>
  <c r="O83" i="53"/>
  <c r="K83" i="53"/>
  <c r="H83" i="53"/>
  <c r="AC82" i="53"/>
  <c r="AE82" i="53" s="1"/>
  <c r="AF82" i="53" s="1"/>
  <c r="V82" i="53"/>
  <c r="X82" i="53" s="1"/>
  <c r="Y82" i="53" s="1"/>
  <c r="R82" i="53"/>
  <c r="O82" i="53"/>
  <c r="K82" i="53"/>
  <c r="H82" i="53"/>
  <c r="AF81" i="53"/>
  <c r="AE81" i="53"/>
  <c r="AC81" i="53"/>
  <c r="Y81" i="53"/>
  <c r="X81" i="53"/>
  <c r="V81" i="53"/>
  <c r="R81" i="53"/>
  <c r="O81" i="53"/>
  <c r="K81" i="53"/>
  <c r="H81" i="53"/>
  <c r="AE80" i="53"/>
  <c r="AF80" i="53" s="1"/>
  <c r="AC80" i="53"/>
  <c r="V80" i="53"/>
  <c r="X80" i="53" s="1"/>
  <c r="Y80" i="53" s="1"/>
  <c r="R80" i="53"/>
  <c r="O80" i="53"/>
  <c r="K80" i="53"/>
  <c r="H80" i="53"/>
  <c r="AF79" i="53"/>
  <c r="AE79" i="53"/>
  <c r="AC79" i="53"/>
  <c r="X79" i="53"/>
  <c r="Y79" i="53" s="1"/>
  <c r="V79" i="53"/>
  <c r="R79" i="53"/>
  <c r="O79" i="53"/>
  <c r="K79" i="53"/>
  <c r="H79" i="53"/>
  <c r="AC78" i="53"/>
  <c r="AE78" i="53" s="1"/>
  <c r="AF78" i="53" s="1"/>
  <c r="Y78" i="53"/>
  <c r="V78" i="53"/>
  <c r="X78" i="53" s="1"/>
  <c r="R78" i="53"/>
  <c r="O78" i="53"/>
  <c r="K78" i="53"/>
  <c r="H78" i="53"/>
  <c r="AE77" i="53"/>
  <c r="AF77" i="53" s="1"/>
  <c r="AC77" i="53"/>
  <c r="V77" i="53"/>
  <c r="X77" i="53" s="1"/>
  <c r="Y77" i="53" s="1"/>
  <c r="R77" i="53"/>
  <c r="O77" i="53"/>
  <c r="K77" i="53"/>
  <c r="H77" i="53"/>
  <c r="AE76" i="53"/>
  <c r="AF76" i="53" s="1"/>
  <c r="AC76" i="53"/>
  <c r="V76" i="53"/>
  <c r="X76" i="53" s="1"/>
  <c r="Y76" i="53" s="1"/>
  <c r="R76" i="53"/>
  <c r="O76" i="53"/>
  <c r="K76" i="53"/>
  <c r="H76" i="53"/>
  <c r="AF75" i="53"/>
  <c r="AE75" i="53"/>
  <c r="AC75" i="53"/>
  <c r="X75" i="53"/>
  <c r="Y75" i="53" s="1"/>
  <c r="V75" i="53"/>
  <c r="R75" i="53"/>
  <c r="O75" i="53"/>
  <c r="K75" i="53"/>
  <c r="H75" i="53"/>
  <c r="AC74" i="53"/>
  <c r="AE74" i="53" s="1"/>
  <c r="AF74" i="53" s="1"/>
  <c r="Y74" i="53"/>
  <c r="V74" i="53"/>
  <c r="X74" i="53" s="1"/>
  <c r="R74" i="53"/>
  <c r="O74" i="53"/>
  <c r="K74" i="53"/>
  <c r="H74" i="53"/>
  <c r="AE73" i="53"/>
  <c r="AF73" i="53" s="1"/>
  <c r="AC73" i="53"/>
  <c r="V73" i="53"/>
  <c r="X73" i="53" s="1"/>
  <c r="Y73" i="53" s="1"/>
  <c r="R73" i="53"/>
  <c r="O73" i="53"/>
  <c r="K73" i="53"/>
  <c r="H73" i="53"/>
  <c r="AE72" i="53"/>
  <c r="AF72" i="53" s="1"/>
  <c r="AC72" i="53"/>
  <c r="V72" i="53"/>
  <c r="X72" i="53" s="1"/>
  <c r="Y72" i="53" s="1"/>
  <c r="R72" i="53"/>
  <c r="O72" i="53"/>
  <c r="K72" i="53"/>
  <c r="H72" i="53"/>
  <c r="AF71" i="53"/>
  <c r="AE71" i="53"/>
  <c r="AC71" i="53"/>
  <c r="X71" i="53"/>
  <c r="Y71" i="53" s="1"/>
  <c r="V71" i="53"/>
  <c r="R71" i="53"/>
  <c r="O71" i="53"/>
  <c r="K71" i="53"/>
  <c r="H71" i="53"/>
  <c r="AC70" i="53"/>
  <c r="AE70" i="53" s="1"/>
  <c r="AF70" i="53" s="1"/>
  <c r="Y70" i="53"/>
  <c r="V70" i="53"/>
  <c r="X70" i="53" s="1"/>
  <c r="R70" i="53"/>
  <c r="O70" i="53"/>
  <c r="K70" i="53"/>
  <c r="H70" i="53"/>
  <c r="AE69" i="53"/>
  <c r="AF69" i="53" s="1"/>
  <c r="AC69" i="53"/>
  <c r="V69" i="53"/>
  <c r="X69" i="53" s="1"/>
  <c r="Y69" i="53" s="1"/>
  <c r="R69" i="53"/>
  <c r="O69" i="53"/>
  <c r="K69" i="53"/>
  <c r="H69" i="53"/>
  <c r="AE68" i="53"/>
  <c r="AF68" i="53" s="1"/>
  <c r="AC68" i="53"/>
  <c r="V68" i="53"/>
  <c r="X68" i="53" s="1"/>
  <c r="Y68" i="53" s="1"/>
  <c r="R68" i="53"/>
  <c r="O68" i="53"/>
  <c r="K68" i="53"/>
  <c r="H68" i="53"/>
  <c r="AF67" i="53"/>
  <c r="AE67" i="53"/>
  <c r="AC67" i="53"/>
  <c r="X67" i="53"/>
  <c r="Y67" i="53" s="1"/>
  <c r="V67" i="53"/>
  <c r="R67" i="53"/>
  <c r="O67" i="53"/>
  <c r="K67" i="53"/>
  <c r="H67" i="53"/>
  <c r="AC66" i="53"/>
  <c r="AE66" i="53" s="1"/>
  <c r="AF66" i="53" s="1"/>
  <c r="Y66" i="53"/>
  <c r="V66" i="53"/>
  <c r="X66" i="53" s="1"/>
  <c r="R66" i="53"/>
  <c r="O66" i="53"/>
  <c r="K66" i="53"/>
  <c r="H66" i="53"/>
  <c r="AE65" i="53"/>
  <c r="AF65" i="53" s="1"/>
  <c r="AC65" i="53"/>
  <c r="V65" i="53"/>
  <c r="X65" i="53" s="1"/>
  <c r="Y65" i="53" s="1"/>
  <c r="Q65" i="53"/>
  <c r="R65" i="53" s="1"/>
  <c r="O65" i="53"/>
  <c r="H65" i="53"/>
  <c r="J65" i="53" s="1"/>
  <c r="K65" i="53" s="1"/>
  <c r="AF64" i="53"/>
  <c r="AE64" i="53"/>
  <c r="AC64" i="53"/>
  <c r="X64" i="53"/>
  <c r="Y64" i="53" s="1"/>
  <c r="V64" i="53"/>
  <c r="O64" i="53"/>
  <c r="Q64" i="53" s="1"/>
  <c r="R64" i="53" s="1"/>
  <c r="K64" i="53"/>
  <c r="H64" i="53"/>
  <c r="J64" i="53" s="1"/>
  <c r="AE63" i="53"/>
  <c r="AF63" i="53" s="1"/>
  <c r="AC63" i="53"/>
  <c r="V63" i="53"/>
  <c r="X63" i="53" s="1"/>
  <c r="Y63" i="53" s="1"/>
  <c r="R63" i="53"/>
  <c r="O63" i="53"/>
  <c r="K63" i="53"/>
  <c r="H63" i="53"/>
  <c r="AE62" i="53"/>
  <c r="AF62" i="53" s="1"/>
  <c r="AC62" i="53"/>
  <c r="V62" i="53"/>
  <c r="X62" i="53" s="1"/>
  <c r="Y62" i="53" s="1"/>
  <c r="R62" i="53"/>
  <c r="O62" i="53"/>
  <c r="K62" i="53"/>
  <c r="H62" i="53"/>
  <c r="AF61" i="53"/>
  <c r="AE61" i="53"/>
  <c r="AC61" i="53"/>
  <c r="X61" i="53"/>
  <c r="Y61" i="53" s="1"/>
  <c r="V61" i="53"/>
  <c r="O61" i="53"/>
  <c r="Q61" i="53" s="1"/>
  <c r="R61" i="53" s="1"/>
  <c r="K61" i="53"/>
  <c r="H61" i="53"/>
  <c r="J61" i="53" s="1"/>
  <c r="AE60" i="53"/>
  <c r="AF60" i="53" s="1"/>
  <c r="AC60" i="53"/>
  <c r="V60" i="53"/>
  <c r="X60" i="53" s="1"/>
  <c r="Y60" i="53" s="1"/>
  <c r="R60" i="53"/>
  <c r="O60" i="53"/>
  <c r="K60" i="53"/>
  <c r="H60" i="53"/>
  <c r="AE59" i="53"/>
  <c r="AF59" i="53" s="1"/>
  <c r="AC59" i="53"/>
  <c r="V59" i="53"/>
  <c r="X59" i="53" s="1"/>
  <c r="Y59" i="53" s="1"/>
  <c r="R59" i="53"/>
  <c r="O59" i="53"/>
  <c r="K59" i="53"/>
  <c r="H59" i="53"/>
  <c r="AF58" i="53"/>
  <c r="AE58" i="53"/>
  <c r="AC58" i="53"/>
  <c r="X58" i="53"/>
  <c r="Y58" i="53" s="1"/>
  <c r="V58" i="53"/>
  <c r="O58" i="53"/>
  <c r="Q58" i="53" s="1"/>
  <c r="R58" i="53" s="1"/>
  <c r="K58" i="53"/>
  <c r="H58" i="53"/>
  <c r="J58" i="53" s="1"/>
  <c r="AE57" i="53"/>
  <c r="AF57" i="53" s="1"/>
  <c r="AC57" i="53"/>
  <c r="V57" i="53"/>
  <c r="X57" i="53" s="1"/>
  <c r="Y57" i="53" s="1"/>
  <c r="R57" i="53"/>
  <c r="O57" i="53"/>
  <c r="K57" i="53"/>
  <c r="H57" i="53"/>
  <c r="AE56" i="53"/>
  <c r="AF56" i="53" s="1"/>
  <c r="AC56" i="53"/>
  <c r="V56" i="53"/>
  <c r="X56" i="53" s="1"/>
  <c r="Y56" i="53" s="1"/>
  <c r="R56" i="53"/>
  <c r="O56" i="53"/>
  <c r="K56" i="53"/>
  <c r="H56" i="53"/>
  <c r="AF55" i="53"/>
  <c r="AE55" i="53"/>
  <c r="AC55" i="53"/>
  <c r="X55" i="53"/>
  <c r="Y55" i="53" s="1"/>
  <c r="V55" i="53"/>
  <c r="O55" i="53"/>
  <c r="Q55" i="53" s="1"/>
  <c r="R55" i="53" s="1"/>
  <c r="K55" i="53"/>
  <c r="H55" i="53"/>
  <c r="J55" i="53" s="1"/>
  <c r="AE54" i="53"/>
  <c r="AF54" i="53" s="1"/>
  <c r="AC54" i="53"/>
  <c r="V54" i="53"/>
  <c r="X54" i="53" s="1"/>
  <c r="Y54" i="53" s="1"/>
  <c r="R54" i="53"/>
  <c r="O54" i="53"/>
  <c r="K54" i="53"/>
  <c r="H54" i="53"/>
  <c r="AE53" i="53"/>
  <c r="AF53" i="53" s="1"/>
  <c r="AC53" i="53"/>
  <c r="V53" i="53"/>
  <c r="X53" i="53" s="1"/>
  <c r="Y53" i="53" s="1"/>
  <c r="R53" i="53"/>
  <c r="O53" i="53"/>
  <c r="K53" i="53"/>
  <c r="H53" i="53"/>
  <c r="AF52" i="53"/>
  <c r="AE52" i="53"/>
  <c r="AC52" i="53"/>
  <c r="X52" i="53"/>
  <c r="Y52" i="53" s="1"/>
  <c r="V52" i="53"/>
  <c r="O52" i="53"/>
  <c r="Q52" i="53" s="1"/>
  <c r="R52" i="53" s="1"/>
  <c r="K52" i="53"/>
  <c r="H52" i="53"/>
  <c r="J52" i="53" s="1"/>
  <c r="AE51" i="53"/>
  <c r="AF51" i="53" s="1"/>
  <c r="AC51" i="53"/>
  <c r="V51" i="53"/>
  <c r="X51" i="53" s="1"/>
  <c r="Y51" i="53" s="1"/>
  <c r="Q51" i="53"/>
  <c r="R51" i="53" s="1"/>
  <c r="O51" i="53"/>
  <c r="H51" i="53"/>
  <c r="J51" i="53" s="1"/>
  <c r="K51" i="53" s="1"/>
  <c r="AC50" i="53"/>
  <c r="AE50" i="53" s="1"/>
  <c r="AF50" i="53" s="1"/>
  <c r="Y50" i="53"/>
  <c r="X50" i="53"/>
  <c r="V50" i="53"/>
  <c r="R50" i="53"/>
  <c r="O50" i="53"/>
  <c r="K50" i="53"/>
  <c r="H50" i="53"/>
  <c r="AE49" i="53"/>
  <c r="AF49" i="53" s="1"/>
  <c r="AC49" i="53"/>
  <c r="V49" i="53"/>
  <c r="X49" i="53" s="1"/>
  <c r="Y49" i="53" s="1"/>
  <c r="R49" i="53"/>
  <c r="O49" i="53"/>
  <c r="K49" i="53"/>
  <c r="H49" i="53"/>
  <c r="AC48" i="53"/>
  <c r="AE48" i="53" s="1"/>
  <c r="AF48" i="53" s="1"/>
  <c r="Y48" i="53"/>
  <c r="X48" i="53"/>
  <c r="V48" i="53"/>
  <c r="Q48" i="53"/>
  <c r="R48" i="53" s="1"/>
  <c r="O48" i="53"/>
  <c r="H48" i="53"/>
  <c r="J48" i="53" s="1"/>
  <c r="K48" i="53" s="1"/>
  <c r="AC47" i="53"/>
  <c r="AE47" i="53" s="1"/>
  <c r="AF47" i="53" s="1"/>
  <c r="Y47" i="53"/>
  <c r="X47" i="53"/>
  <c r="V47" i="53"/>
  <c r="R47" i="53"/>
  <c r="O47" i="53"/>
  <c r="K47" i="53"/>
  <c r="H47" i="53"/>
  <c r="AE46" i="53"/>
  <c r="AF46" i="53" s="1"/>
  <c r="AC46" i="53"/>
  <c r="V46" i="53"/>
  <c r="X46" i="53" s="1"/>
  <c r="Y46" i="53" s="1"/>
  <c r="R46" i="53"/>
  <c r="O46" i="53"/>
  <c r="K46" i="53"/>
  <c r="H46" i="53"/>
  <c r="AC45" i="53"/>
  <c r="AE45" i="53" s="1"/>
  <c r="AF45" i="53" s="1"/>
  <c r="Y45" i="53"/>
  <c r="X45" i="53"/>
  <c r="V45" i="53"/>
  <c r="Q45" i="53"/>
  <c r="R45" i="53" s="1"/>
  <c r="O45" i="53"/>
  <c r="H45" i="53"/>
  <c r="J45" i="53" s="1"/>
  <c r="K45" i="53" s="1"/>
  <c r="AC44" i="53"/>
  <c r="AE44" i="53" s="1"/>
  <c r="AF44" i="53" s="1"/>
  <c r="Y44" i="53"/>
  <c r="X44" i="53"/>
  <c r="V44" i="53"/>
  <c r="Q44" i="53"/>
  <c r="R44" i="53" s="1"/>
  <c r="O44" i="53"/>
  <c r="H44" i="53"/>
  <c r="J44" i="53" s="1"/>
  <c r="K44" i="53" s="1"/>
  <c r="AC43" i="53"/>
  <c r="AE43" i="53" s="1"/>
  <c r="AF43" i="53" s="1"/>
  <c r="Y43" i="53"/>
  <c r="X43" i="53"/>
  <c r="V43" i="53"/>
  <c r="R43" i="53"/>
  <c r="O43" i="53"/>
  <c r="K43" i="53"/>
  <c r="H43" i="53"/>
  <c r="AE42" i="53"/>
  <c r="AF42" i="53" s="1"/>
  <c r="AC42" i="53"/>
  <c r="V42" i="53"/>
  <c r="X42" i="53" s="1"/>
  <c r="Y42" i="53" s="1"/>
  <c r="R42" i="53"/>
  <c r="O42" i="53"/>
  <c r="K42" i="53"/>
  <c r="H42" i="53"/>
  <c r="AC41" i="53"/>
  <c r="AE41" i="53" s="1"/>
  <c r="AF41" i="53" s="1"/>
  <c r="Y41" i="53"/>
  <c r="X41" i="53"/>
  <c r="V41" i="53"/>
  <c r="Q41" i="53"/>
  <c r="R41" i="53" s="1"/>
  <c r="O41" i="53"/>
  <c r="H41" i="53"/>
  <c r="J41" i="53" s="1"/>
  <c r="K41" i="53" s="1"/>
  <c r="AC40" i="53"/>
  <c r="AE40" i="53" s="1"/>
  <c r="AF40" i="53" s="1"/>
  <c r="Y40" i="53"/>
  <c r="X40" i="53"/>
  <c r="V40" i="53"/>
  <c r="R40" i="53"/>
  <c r="O40" i="53"/>
  <c r="K40" i="53"/>
  <c r="H40" i="53"/>
  <c r="AE39" i="53"/>
  <c r="AF39" i="53" s="1"/>
  <c r="AC39" i="53"/>
  <c r="V39" i="53"/>
  <c r="X39" i="53" s="1"/>
  <c r="Y39" i="53" s="1"/>
  <c r="R39" i="53"/>
  <c r="O39" i="53"/>
  <c r="K39" i="53"/>
  <c r="H39" i="53"/>
  <c r="AC38" i="53"/>
  <c r="AE38" i="53" s="1"/>
  <c r="AF38" i="53" s="1"/>
  <c r="Y38" i="53"/>
  <c r="X38" i="53"/>
  <c r="V38" i="53"/>
  <c r="Q38" i="53"/>
  <c r="R38" i="53" s="1"/>
  <c r="O38" i="53"/>
  <c r="H38" i="53"/>
  <c r="J38" i="53" s="1"/>
  <c r="K38" i="53" s="1"/>
  <c r="AC37" i="53"/>
  <c r="AE37" i="53" s="1"/>
  <c r="AF37" i="53" s="1"/>
  <c r="Y37" i="53"/>
  <c r="X37" i="53"/>
  <c r="V37" i="53"/>
  <c r="Q37" i="53"/>
  <c r="R37" i="53" s="1"/>
  <c r="O37" i="53"/>
  <c r="H37" i="53"/>
  <c r="J37" i="53" s="1"/>
  <c r="K37" i="53" s="1"/>
  <c r="AC36" i="53"/>
  <c r="AE36" i="53" s="1"/>
  <c r="AF36" i="53" s="1"/>
  <c r="Y36" i="53"/>
  <c r="X36" i="53"/>
  <c r="V36" i="53"/>
  <c r="R36" i="53"/>
  <c r="O36" i="53"/>
  <c r="K36" i="53"/>
  <c r="H36" i="53"/>
  <c r="AE35" i="53"/>
  <c r="AF35" i="53" s="1"/>
  <c r="AC35" i="53"/>
  <c r="V35" i="53"/>
  <c r="X35" i="53" s="1"/>
  <c r="Y35" i="53" s="1"/>
  <c r="R35" i="53"/>
  <c r="O35" i="53"/>
  <c r="K35" i="53"/>
  <c r="H35" i="53"/>
  <c r="AC34" i="53"/>
  <c r="AE34" i="53" s="1"/>
  <c r="AF34" i="53" s="1"/>
  <c r="Y34" i="53"/>
  <c r="X34" i="53"/>
  <c r="V34" i="53"/>
  <c r="Q34" i="53"/>
  <c r="R34" i="53" s="1"/>
  <c r="O34" i="53"/>
  <c r="H34" i="53"/>
  <c r="J34" i="53" s="1"/>
  <c r="K34" i="53" s="1"/>
  <c r="AC33" i="53"/>
  <c r="AE33" i="53" s="1"/>
  <c r="AF33" i="53" s="1"/>
  <c r="Y33" i="53"/>
  <c r="X33" i="53"/>
  <c r="V33" i="53"/>
  <c r="R33" i="53"/>
  <c r="O33" i="53"/>
  <c r="K33" i="53"/>
  <c r="H33" i="53"/>
  <c r="AE32" i="53"/>
  <c r="AF32" i="53" s="1"/>
  <c r="AC32" i="53"/>
  <c r="V32" i="53"/>
  <c r="X32" i="53" s="1"/>
  <c r="Y32" i="53" s="1"/>
  <c r="R32" i="53"/>
  <c r="O32" i="53"/>
  <c r="K32" i="53"/>
  <c r="H32" i="53"/>
  <c r="AC31" i="53"/>
  <c r="AE31" i="53" s="1"/>
  <c r="AF31" i="53" s="1"/>
  <c r="Y31" i="53"/>
  <c r="X31" i="53"/>
  <c r="V31" i="53"/>
  <c r="Q31" i="53"/>
  <c r="R31" i="53" s="1"/>
  <c r="O31" i="53"/>
  <c r="H31" i="53"/>
  <c r="J31" i="53" s="1"/>
  <c r="K31" i="53" s="1"/>
  <c r="AC30" i="53"/>
  <c r="AE30" i="53" s="1"/>
  <c r="AF30" i="53" s="1"/>
  <c r="Y30" i="53"/>
  <c r="X30" i="53"/>
  <c r="V30" i="53"/>
  <c r="Q30" i="53"/>
  <c r="R30" i="53" s="1"/>
  <c r="O30" i="53"/>
  <c r="H30" i="53"/>
  <c r="J30" i="53" s="1"/>
  <c r="K30" i="53" s="1"/>
  <c r="AC29" i="53"/>
  <c r="AE29" i="53" s="1"/>
  <c r="AF29" i="53" s="1"/>
  <c r="Y29" i="53"/>
  <c r="X29" i="53"/>
  <c r="V29" i="53"/>
  <c r="R29" i="53"/>
  <c r="O29" i="53"/>
  <c r="K29" i="53"/>
  <c r="H29" i="53"/>
  <c r="AE28" i="53"/>
  <c r="AF28" i="53" s="1"/>
  <c r="AC28" i="53"/>
  <c r="V28" i="53"/>
  <c r="X28" i="53" s="1"/>
  <c r="Y28" i="53" s="1"/>
  <c r="R28" i="53"/>
  <c r="O28" i="53"/>
  <c r="K28" i="53"/>
  <c r="H28" i="53"/>
  <c r="AC27" i="53"/>
  <c r="AE27" i="53" s="1"/>
  <c r="AF27" i="53" s="1"/>
  <c r="Y27" i="53"/>
  <c r="X27" i="53"/>
  <c r="V27" i="53"/>
  <c r="Q27" i="53"/>
  <c r="R27" i="53" s="1"/>
  <c r="O27" i="53"/>
  <c r="H27" i="53"/>
  <c r="J27" i="53" s="1"/>
  <c r="K27" i="53" s="1"/>
  <c r="AC26" i="53"/>
  <c r="AE26" i="53" s="1"/>
  <c r="AF26" i="53" s="1"/>
  <c r="Y26" i="53"/>
  <c r="X26" i="53"/>
  <c r="V26" i="53"/>
  <c r="Q26" i="53"/>
  <c r="R26" i="53" s="1"/>
  <c r="O26" i="53"/>
  <c r="H26" i="53"/>
  <c r="J26" i="53" s="1"/>
  <c r="K26" i="53" s="1"/>
  <c r="AC25" i="53"/>
  <c r="AE25" i="53" s="1"/>
  <c r="AF25" i="53" s="1"/>
  <c r="Y25" i="53"/>
  <c r="X25" i="53"/>
  <c r="V25" i="53"/>
  <c r="R25" i="53"/>
  <c r="O25" i="53"/>
  <c r="K25" i="53"/>
  <c r="H25" i="53"/>
  <c r="AE24" i="53"/>
  <c r="AF24" i="53" s="1"/>
  <c r="AC24" i="53"/>
  <c r="V24" i="53"/>
  <c r="X24" i="53" s="1"/>
  <c r="Y24" i="53" s="1"/>
  <c r="R24" i="53"/>
  <c r="O24" i="53"/>
  <c r="K24" i="53"/>
  <c r="H24" i="53"/>
  <c r="AC23" i="53"/>
  <c r="AE23" i="53" s="1"/>
  <c r="AF23" i="53" s="1"/>
  <c r="Y23" i="53"/>
  <c r="X23" i="53"/>
  <c r="V23" i="53"/>
  <c r="R23" i="53"/>
  <c r="O23" i="53"/>
  <c r="K23" i="53"/>
  <c r="H23" i="53"/>
  <c r="AE22" i="53"/>
  <c r="AF22" i="53" s="1"/>
  <c r="AC22" i="53"/>
  <c r="V22" i="53"/>
  <c r="X22" i="53" s="1"/>
  <c r="Y22" i="53" s="1"/>
  <c r="O22" i="53"/>
  <c r="Q22" i="53" s="1"/>
  <c r="R22" i="53" s="1"/>
  <c r="K22" i="53"/>
  <c r="J22" i="53"/>
  <c r="H22" i="53"/>
  <c r="AE21" i="53"/>
  <c r="AF21" i="53" s="1"/>
  <c r="AC21" i="53"/>
  <c r="V21" i="53"/>
  <c r="X21" i="53" s="1"/>
  <c r="Y21" i="53" s="1"/>
  <c r="O21" i="53"/>
  <c r="Q21" i="53" s="1"/>
  <c r="R21" i="53" s="1"/>
  <c r="K21" i="53"/>
  <c r="J21" i="53"/>
  <c r="H21" i="53"/>
  <c r="AE20" i="53"/>
  <c r="AF20" i="53" s="1"/>
  <c r="AC20" i="53"/>
  <c r="V20" i="53"/>
  <c r="X20" i="53" s="1"/>
  <c r="Y20" i="53" s="1"/>
  <c r="O20" i="53"/>
  <c r="Q20" i="53" s="1"/>
  <c r="R20" i="53" s="1"/>
  <c r="K20" i="53"/>
  <c r="J20" i="53"/>
  <c r="H20" i="53"/>
  <c r="AE19" i="53"/>
  <c r="AF19" i="53" s="1"/>
  <c r="AC19" i="53"/>
  <c r="V19" i="53"/>
  <c r="X19" i="53" s="1"/>
  <c r="Y19" i="53" s="1"/>
  <c r="R19" i="53"/>
  <c r="O19" i="53"/>
  <c r="K19" i="53"/>
  <c r="H19" i="53"/>
  <c r="AC18" i="53"/>
  <c r="AE18" i="53" s="1"/>
  <c r="AF18" i="53" s="1"/>
  <c r="Y18" i="53"/>
  <c r="X18" i="53"/>
  <c r="V18" i="53"/>
  <c r="R18" i="53"/>
  <c r="O18" i="53"/>
  <c r="K18" i="53"/>
  <c r="H18" i="53"/>
  <c r="AE17" i="53"/>
  <c r="AF17" i="53" s="1"/>
  <c r="AC17" i="53"/>
  <c r="V17" i="53"/>
  <c r="X17" i="53" s="1"/>
  <c r="Y17" i="53" s="1"/>
  <c r="O17" i="53"/>
  <c r="Q17" i="53" s="1"/>
  <c r="R17" i="53" s="1"/>
  <c r="K17" i="53"/>
  <c r="J17" i="53"/>
  <c r="H17" i="53"/>
  <c r="AE16" i="53"/>
  <c r="AF16" i="53" s="1"/>
  <c r="AC16" i="53"/>
  <c r="V16" i="53"/>
  <c r="X16" i="53" s="1"/>
  <c r="Y16" i="53" s="1"/>
  <c r="O16" i="53"/>
  <c r="Q16" i="53" s="1"/>
  <c r="R16" i="53" s="1"/>
  <c r="K16" i="53"/>
  <c r="J16" i="53"/>
  <c r="H16" i="53"/>
  <c r="AE15" i="53"/>
  <c r="AF15" i="53" s="1"/>
  <c r="AC15" i="53"/>
  <c r="V15" i="53"/>
  <c r="X15" i="53" s="1"/>
  <c r="Y15" i="53" s="1"/>
  <c r="Y125" i="53" s="1"/>
  <c r="N141" i="53" s="1"/>
  <c r="N142" i="53" s="1"/>
  <c r="O15" i="53"/>
  <c r="Q15" i="53" s="1"/>
  <c r="R15" i="53" s="1"/>
  <c r="K15" i="53"/>
  <c r="J15" i="53"/>
  <c r="H15" i="53"/>
  <c r="AD12" i="53"/>
  <c r="W12" i="53"/>
  <c r="P12" i="53"/>
  <c r="I12" i="53"/>
  <c r="Q3" i="53"/>
  <c r="P13" i="53" s="1"/>
  <c r="P142" i="52"/>
  <c r="M142" i="52"/>
  <c r="I142" i="52"/>
  <c r="F142" i="52"/>
  <c r="P141" i="52"/>
  <c r="M141" i="52"/>
  <c r="I141" i="52"/>
  <c r="F141" i="52"/>
  <c r="D125" i="52"/>
  <c r="AC124" i="52"/>
  <c r="AE124" i="52" s="1"/>
  <c r="AF124" i="52" s="1"/>
  <c r="V124" i="52"/>
  <c r="X124" i="52" s="1"/>
  <c r="Y124" i="52" s="1"/>
  <c r="R124" i="52"/>
  <c r="O124" i="52"/>
  <c r="K124" i="52"/>
  <c r="H124" i="52"/>
  <c r="AF123" i="52"/>
  <c r="AE123" i="52"/>
  <c r="AC123" i="52"/>
  <c r="Y123" i="52"/>
  <c r="X123" i="52"/>
  <c r="V123" i="52"/>
  <c r="R123" i="52"/>
  <c r="O123" i="52"/>
  <c r="K123" i="52"/>
  <c r="H123" i="52"/>
  <c r="AC122" i="52"/>
  <c r="AE122" i="52" s="1"/>
  <c r="AF122" i="52" s="1"/>
  <c r="V122" i="52"/>
  <c r="X122" i="52" s="1"/>
  <c r="Y122" i="52" s="1"/>
  <c r="R122" i="52"/>
  <c r="O122" i="52"/>
  <c r="K122" i="52"/>
  <c r="H122" i="52"/>
  <c r="AF121" i="52"/>
  <c r="AE121" i="52"/>
  <c r="AC121" i="52"/>
  <c r="Y121" i="52"/>
  <c r="X121" i="52"/>
  <c r="V121" i="52"/>
  <c r="R121" i="52"/>
  <c r="O121" i="52"/>
  <c r="K121" i="52"/>
  <c r="H121" i="52"/>
  <c r="AE120" i="52"/>
  <c r="AF120" i="52" s="1"/>
  <c r="AC120" i="52"/>
  <c r="V120" i="52"/>
  <c r="X120" i="52" s="1"/>
  <c r="Y120" i="52" s="1"/>
  <c r="R120" i="52"/>
  <c r="O120" i="52"/>
  <c r="K120" i="52"/>
  <c r="H120" i="52"/>
  <c r="AF119" i="52"/>
  <c r="AE119" i="52"/>
  <c r="AC119" i="52"/>
  <c r="X119" i="52"/>
  <c r="Y119" i="52" s="1"/>
  <c r="V119" i="52"/>
  <c r="R119" i="52"/>
  <c r="O119" i="52"/>
  <c r="K119" i="52"/>
  <c r="H119" i="52"/>
  <c r="AC118" i="52"/>
  <c r="AE118" i="52" s="1"/>
  <c r="AF118" i="52" s="1"/>
  <c r="V118" i="52"/>
  <c r="X118" i="52" s="1"/>
  <c r="Y118" i="52" s="1"/>
  <c r="R118" i="52"/>
  <c r="O118" i="52"/>
  <c r="K118" i="52"/>
  <c r="H118" i="52"/>
  <c r="AF117" i="52"/>
  <c r="AE117" i="52"/>
  <c r="AC117" i="52"/>
  <c r="X117" i="52"/>
  <c r="Y117" i="52" s="1"/>
  <c r="V117" i="52"/>
  <c r="R117" i="52"/>
  <c r="O117" i="52"/>
  <c r="K117" i="52"/>
  <c r="H117" i="52"/>
  <c r="AC116" i="52"/>
  <c r="AE116" i="52" s="1"/>
  <c r="AF116" i="52" s="1"/>
  <c r="V116" i="52"/>
  <c r="X116" i="52" s="1"/>
  <c r="Y116" i="52" s="1"/>
  <c r="R116" i="52"/>
  <c r="O116" i="52"/>
  <c r="K116" i="52"/>
  <c r="H116" i="52"/>
  <c r="AF115" i="52"/>
  <c r="AE115" i="52"/>
  <c r="AC115" i="52"/>
  <c r="Y115" i="52"/>
  <c r="X115" i="52"/>
  <c r="V115" i="52"/>
  <c r="R115" i="52"/>
  <c r="O115" i="52"/>
  <c r="K115" i="52"/>
  <c r="H115" i="52"/>
  <c r="AC114" i="52"/>
  <c r="AE114" i="52" s="1"/>
  <c r="AF114" i="52" s="1"/>
  <c r="V114" i="52"/>
  <c r="X114" i="52" s="1"/>
  <c r="Y114" i="52" s="1"/>
  <c r="R114" i="52"/>
  <c r="O114" i="52"/>
  <c r="K114" i="52"/>
  <c r="H114" i="52"/>
  <c r="AF113" i="52"/>
  <c r="AE113" i="52"/>
  <c r="AC113" i="52"/>
  <c r="Y113" i="52"/>
  <c r="X113" i="52"/>
  <c r="V113" i="52"/>
  <c r="R113" i="52"/>
  <c r="O113" i="52"/>
  <c r="K113" i="52"/>
  <c r="H113" i="52"/>
  <c r="AE112" i="52"/>
  <c r="AF112" i="52" s="1"/>
  <c r="AC112" i="52"/>
  <c r="V112" i="52"/>
  <c r="X112" i="52" s="1"/>
  <c r="Y112" i="52" s="1"/>
  <c r="R112" i="52"/>
  <c r="O112" i="52"/>
  <c r="K112" i="52"/>
  <c r="H112" i="52"/>
  <c r="AF111" i="52"/>
  <c r="AE111" i="52"/>
  <c r="AC111" i="52"/>
  <c r="X111" i="52"/>
  <c r="Y111" i="52" s="1"/>
  <c r="V111" i="52"/>
  <c r="R111" i="52"/>
  <c r="O111" i="52"/>
  <c r="K111" i="52"/>
  <c r="H111" i="52"/>
  <c r="AE110" i="52"/>
  <c r="AF110" i="52" s="1"/>
  <c r="AC110" i="52"/>
  <c r="V110" i="52"/>
  <c r="X110" i="52" s="1"/>
  <c r="Y110" i="52" s="1"/>
  <c r="R110" i="52"/>
  <c r="O110" i="52"/>
  <c r="K110" i="52"/>
  <c r="H110" i="52"/>
  <c r="AF109" i="52"/>
  <c r="AE109" i="52"/>
  <c r="AC109" i="52"/>
  <c r="X109" i="52"/>
  <c r="Y109" i="52" s="1"/>
  <c r="V109" i="52"/>
  <c r="R109" i="52"/>
  <c r="O109" i="52"/>
  <c r="K109" i="52"/>
  <c r="H109" i="52"/>
  <c r="AC108" i="52"/>
  <c r="AE108" i="52" s="1"/>
  <c r="AF108" i="52" s="1"/>
  <c r="V108" i="52"/>
  <c r="X108" i="52" s="1"/>
  <c r="Y108" i="52" s="1"/>
  <c r="R108" i="52"/>
  <c r="O108" i="52"/>
  <c r="K108" i="52"/>
  <c r="H108" i="52"/>
  <c r="AF107" i="52"/>
  <c r="AE107" i="52"/>
  <c r="AC107" i="52"/>
  <c r="Y107" i="52"/>
  <c r="X107" i="52"/>
  <c r="V107" i="52"/>
  <c r="R107" i="52"/>
  <c r="O107" i="52"/>
  <c r="K107" i="52"/>
  <c r="H107" i="52"/>
  <c r="AC106" i="52"/>
  <c r="AE106" i="52" s="1"/>
  <c r="AF106" i="52" s="1"/>
  <c r="V106" i="52"/>
  <c r="X106" i="52" s="1"/>
  <c r="Y106" i="52" s="1"/>
  <c r="R106" i="52"/>
  <c r="O106" i="52"/>
  <c r="K106" i="52"/>
  <c r="H106" i="52"/>
  <c r="AF105" i="52"/>
  <c r="AE105" i="52"/>
  <c r="AC105" i="52"/>
  <c r="Y105" i="52"/>
  <c r="X105" i="52"/>
  <c r="V105" i="52"/>
  <c r="R105" i="52"/>
  <c r="O105" i="52"/>
  <c r="K105" i="52"/>
  <c r="H105" i="52"/>
  <c r="AE104" i="52"/>
  <c r="AF104" i="52" s="1"/>
  <c r="AC104" i="52"/>
  <c r="V104" i="52"/>
  <c r="X104" i="52" s="1"/>
  <c r="Y104" i="52" s="1"/>
  <c r="R104" i="52"/>
  <c r="O104" i="52"/>
  <c r="K104" i="52"/>
  <c r="H104" i="52"/>
  <c r="AF103" i="52"/>
  <c r="AE103" i="52"/>
  <c r="AC103" i="52"/>
  <c r="X103" i="52"/>
  <c r="Y103" i="52" s="1"/>
  <c r="V103" i="52"/>
  <c r="R103" i="52"/>
  <c r="O103" i="52"/>
  <c r="K103" i="52"/>
  <c r="H103" i="52"/>
  <c r="AE102" i="52"/>
  <c r="AF102" i="52" s="1"/>
  <c r="AC102" i="52"/>
  <c r="V102" i="52"/>
  <c r="X102" i="52" s="1"/>
  <c r="Y102" i="52" s="1"/>
  <c r="R102" i="52"/>
  <c r="O102" i="52"/>
  <c r="K102" i="52"/>
  <c r="H102" i="52"/>
  <c r="AF101" i="52"/>
  <c r="AE101" i="52"/>
  <c r="AC101" i="52"/>
  <c r="X101" i="52"/>
  <c r="Y101" i="52" s="1"/>
  <c r="V101" i="52"/>
  <c r="R101" i="52"/>
  <c r="O101" i="52"/>
  <c r="K101" i="52"/>
  <c r="H101" i="52"/>
  <c r="AC100" i="52"/>
  <c r="AE100" i="52" s="1"/>
  <c r="AF100" i="52" s="1"/>
  <c r="V100" i="52"/>
  <c r="X100" i="52" s="1"/>
  <c r="Y100" i="52" s="1"/>
  <c r="R100" i="52"/>
  <c r="O100" i="52"/>
  <c r="K100" i="52"/>
  <c r="H100" i="52"/>
  <c r="AF99" i="52"/>
  <c r="AE99" i="52"/>
  <c r="AC99" i="52"/>
  <c r="Y99" i="52"/>
  <c r="X99" i="52"/>
  <c r="V99" i="52"/>
  <c r="R99" i="52"/>
  <c r="O99" i="52"/>
  <c r="K99" i="52"/>
  <c r="H99" i="52"/>
  <c r="AC98" i="52"/>
  <c r="AE98" i="52" s="1"/>
  <c r="AF98" i="52" s="1"/>
  <c r="V98" i="52"/>
  <c r="X98" i="52" s="1"/>
  <c r="Y98" i="52" s="1"/>
  <c r="R98" i="52"/>
  <c r="O98" i="52"/>
  <c r="K98" i="52"/>
  <c r="H98" i="52"/>
  <c r="AF97" i="52"/>
  <c r="AE97" i="52"/>
  <c r="AC97" i="52"/>
  <c r="Y97" i="52"/>
  <c r="X97" i="52"/>
  <c r="V97" i="52"/>
  <c r="R97" i="52"/>
  <c r="O97" i="52"/>
  <c r="K97" i="52"/>
  <c r="H97" i="52"/>
  <c r="AE96" i="52"/>
  <c r="AF96" i="52" s="1"/>
  <c r="AC96" i="52"/>
  <c r="V96" i="52"/>
  <c r="X96" i="52" s="1"/>
  <c r="Y96" i="52" s="1"/>
  <c r="R96" i="52"/>
  <c r="O96" i="52"/>
  <c r="K96" i="52"/>
  <c r="H96" i="52"/>
  <c r="AF95" i="52"/>
  <c r="AE95" i="52"/>
  <c r="AC95" i="52"/>
  <c r="X95" i="52"/>
  <c r="Y95" i="52" s="1"/>
  <c r="V95" i="52"/>
  <c r="R95" i="52"/>
  <c r="O95" i="52"/>
  <c r="K95" i="52"/>
  <c r="H95" i="52"/>
  <c r="AE94" i="52"/>
  <c r="AF94" i="52" s="1"/>
  <c r="AC94" i="52"/>
  <c r="V94" i="52"/>
  <c r="X94" i="52" s="1"/>
  <c r="Y94" i="52" s="1"/>
  <c r="R94" i="52"/>
  <c r="O94" i="52"/>
  <c r="K94" i="52"/>
  <c r="H94" i="52"/>
  <c r="AF93" i="52"/>
  <c r="AE93" i="52"/>
  <c r="AC93" i="52"/>
  <c r="X93" i="52"/>
  <c r="Y93" i="52" s="1"/>
  <c r="V93" i="52"/>
  <c r="R93" i="52"/>
  <c r="O93" i="52"/>
  <c r="K93" i="52"/>
  <c r="H93" i="52"/>
  <c r="AC92" i="52"/>
  <c r="AE92" i="52" s="1"/>
  <c r="AF92" i="52" s="1"/>
  <c r="Y92" i="52"/>
  <c r="V92" i="52"/>
  <c r="X92" i="52" s="1"/>
  <c r="R92" i="52"/>
  <c r="O92" i="52"/>
  <c r="K92" i="52"/>
  <c r="H92" i="52"/>
  <c r="AE91" i="52"/>
  <c r="AF91" i="52" s="1"/>
  <c r="AC91" i="52"/>
  <c r="V91" i="52"/>
  <c r="X91" i="52" s="1"/>
  <c r="Y91" i="52" s="1"/>
  <c r="R91" i="52"/>
  <c r="O91" i="52"/>
  <c r="K91" i="52"/>
  <c r="H91" i="52"/>
  <c r="AE90" i="52"/>
  <c r="AF90" i="52" s="1"/>
  <c r="AC90" i="52"/>
  <c r="V90" i="52"/>
  <c r="X90" i="52" s="1"/>
  <c r="Y90" i="52" s="1"/>
  <c r="R90" i="52"/>
  <c r="O90" i="52"/>
  <c r="K90" i="52"/>
  <c r="H90" i="52"/>
  <c r="AF89" i="52"/>
  <c r="AE89" i="52"/>
  <c r="AC89" i="52"/>
  <c r="X89" i="52"/>
  <c r="Y89" i="52" s="1"/>
  <c r="V89" i="52"/>
  <c r="R89" i="52"/>
  <c r="O89" i="52"/>
  <c r="K89" i="52"/>
  <c r="H89" i="52"/>
  <c r="AC88" i="52"/>
  <c r="AE88" i="52" s="1"/>
  <c r="AF88" i="52" s="1"/>
  <c r="Y88" i="52"/>
  <c r="V88" i="52"/>
  <c r="X88" i="52" s="1"/>
  <c r="R88" i="52"/>
  <c r="O88" i="52"/>
  <c r="K88" i="52"/>
  <c r="H88" i="52"/>
  <c r="AE87" i="52"/>
  <c r="AF87" i="52" s="1"/>
  <c r="AC87" i="52"/>
  <c r="V87" i="52"/>
  <c r="X87" i="52" s="1"/>
  <c r="Y87" i="52" s="1"/>
  <c r="R87" i="52"/>
  <c r="O87" i="52"/>
  <c r="K87" i="52"/>
  <c r="H87" i="52"/>
  <c r="AE86" i="52"/>
  <c r="AF86" i="52" s="1"/>
  <c r="AC86" i="52"/>
  <c r="V86" i="52"/>
  <c r="X86" i="52" s="1"/>
  <c r="Y86" i="52" s="1"/>
  <c r="R86" i="52"/>
  <c r="O86" i="52"/>
  <c r="K86" i="52"/>
  <c r="H86" i="52"/>
  <c r="AF85" i="52"/>
  <c r="AE85" i="52"/>
  <c r="AC85" i="52"/>
  <c r="X85" i="52"/>
  <c r="Y85" i="52" s="1"/>
  <c r="V85" i="52"/>
  <c r="R85" i="52"/>
  <c r="O85" i="52"/>
  <c r="K85" i="52"/>
  <c r="H85" i="52"/>
  <c r="AC84" i="52"/>
  <c r="AE84" i="52" s="1"/>
  <c r="AF84" i="52" s="1"/>
  <c r="Y84" i="52"/>
  <c r="V84" i="52"/>
  <c r="X84" i="52" s="1"/>
  <c r="R84" i="52"/>
  <c r="O84" i="52"/>
  <c r="K84" i="52"/>
  <c r="H84" i="52"/>
  <c r="AE83" i="52"/>
  <c r="AF83" i="52" s="1"/>
  <c r="AC83" i="52"/>
  <c r="V83" i="52"/>
  <c r="X83" i="52" s="1"/>
  <c r="Y83" i="52" s="1"/>
  <c r="R83" i="52"/>
  <c r="O83" i="52"/>
  <c r="K83" i="52"/>
  <c r="H83" i="52"/>
  <c r="AE82" i="52"/>
  <c r="AF82" i="52" s="1"/>
  <c r="AC82" i="52"/>
  <c r="V82" i="52"/>
  <c r="X82" i="52" s="1"/>
  <c r="Y82" i="52" s="1"/>
  <c r="R82" i="52"/>
  <c r="O82" i="52"/>
  <c r="K82" i="52"/>
  <c r="H82" i="52"/>
  <c r="AF81" i="52"/>
  <c r="AE81" i="52"/>
  <c r="AC81" i="52"/>
  <c r="X81" i="52"/>
  <c r="Y81" i="52" s="1"/>
  <c r="V81" i="52"/>
  <c r="R81" i="52"/>
  <c r="O81" i="52"/>
  <c r="K81" i="52"/>
  <c r="H81" i="52"/>
  <c r="AC80" i="52"/>
  <c r="AE80" i="52" s="1"/>
  <c r="AF80" i="52" s="1"/>
  <c r="Y80" i="52"/>
  <c r="V80" i="52"/>
  <c r="X80" i="52" s="1"/>
  <c r="R80" i="52"/>
  <c r="O80" i="52"/>
  <c r="K80" i="52"/>
  <c r="H80" i="52"/>
  <c r="AE79" i="52"/>
  <c r="AF79" i="52" s="1"/>
  <c r="AC79" i="52"/>
  <c r="V79" i="52"/>
  <c r="X79" i="52" s="1"/>
  <c r="Y79" i="52" s="1"/>
  <c r="R79" i="52"/>
  <c r="O79" i="52"/>
  <c r="K79" i="52"/>
  <c r="H79" i="52"/>
  <c r="AE78" i="52"/>
  <c r="AF78" i="52" s="1"/>
  <c r="AC78" i="52"/>
  <c r="V78" i="52"/>
  <c r="X78" i="52" s="1"/>
  <c r="Y78" i="52" s="1"/>
  <c r="R78" i="52"/>
  <c r="O78" i="52"/>
  <c r="K78" i="52"/>
  <c r="H78" i="52"/>
  <c r="AF77" i="52"/>
  <c r="AE77" i="52"/>
  <c r="AC77" i="52"/>
  <c r="X77" i="52"/>
  <c r="Y77" i="52" s="1"/>
  <c r="V77" i="52"/>
  <c r="R77" i="52"/>
  <c r="O77" i="52"/>
  <c r="K77" i="52"/>
  <c r="H77" i="52"/>
  <c r="AC76" i="52"/>
  <c r="AE76" i="52" s="1"/>
  <c r="AF76" i="52" s="1"/>
  <c r="Y76" i="52"/>
  <c r="V76" i="52"/>
  <c r="X76" i="52" s="1"/>
  <c r="R76" i="52"/>
  <c r="O76" i="52"/>
  <c r="K76" i="52"/>
  <c r="H76" i="52"/>
  <c r="AE75" i="52"/>
  <c r="AF75" i="52" s="1"/>
  <c r="AC75" i="52"/>
  <c r="V75" i="52"/>
  <c r="X75" i="52" s="1"/>
  <c r="Y75" i="52" s="1"/>
  <c r="R75" i="52"/>
  <c r="O75" i="52"/>
  <c r="K75" i="52"/>
  <c r="H75" i="52"/>
  <c r="AE74" i="52"/>
  <c r="AF74" i="52" s="1"/>
  <c r="AC74" i="52"/>
  <c r="V74" i="52"/>
  <c r="X74" i="52" s="1"/>
  <c r="Y74" i="52" s="1"/>
  <c r="R74" i="52"/>
  <c r="O74" i="52"/>
  <c r="K74" i="52"/>
  <c r="H74" i="52"/>
  <c r="AF73" i="52"/>
  <c r="AE73" i="52"/>
  <c r="AC73" i="52"/>
  <c r="X73" i="52"/>
  <c r="Y73" i="52" s="1"/>
  <c r="V73" i="52"/>
  <c r="R73" i="52"/>
  <c r="O73" i="52"/>
  <c r="K73" i="52"/>
  <c r="H73" i="52"/>
  <c r="AC72" i="52"/>
  <c r="AE72" i="52" s="1"/>
  <c r="AF72" i="52" s="1"/>
  <c r="Y72" i="52"/>
  <c r="V72" i="52"/>
  <c r="X72" i="52" s="1"/>
  <c r="R72" i="52"/>
  <c r="O72" i="52"/>
  <c r="K72" i="52"/>
  <c r="H72" i="52"/>
  <c r="AE71" i="52"/>
  <c r="AF71" i="52" s="1"/>
  <c r="AC71" i="52"/>
  <c r="V71" i="52"/>
  <c r="X71" i="52" s="1"/>
  <c r="Y71" i="52" s="1"/>
  <c r="R71" i="52"/>
  <c r="O71" i="52"/>
  <c r="K71" i="52"/>
  <c r="H71" i="52"/>
  <c r="AE70" i="52"/>
  <c r="AF70" i="52" s="1"/>
  <c r="AC70" i="52"/>
  <c r="V70" i="52"/>
  <c r="X70" i="52" s="1"/>
  <c r="Y70" i="52" s="1"/>
  <c r="R70" i="52"/>
  <c r="O70" i="52"/>
  <c r="K70" i="52"/>
  <c r="H70" i="52"/>
  <c r="AF69" i="52"/>
  <c r="AE69" i="52"/>
  <c r="AC69" i="52"/>
  <c r="X69" i="52"/>
  <c r="Y69" i="52" s="1"/>
  <c r="V69" i="52"/>
  <c r="R69" i="52"/>
  <c r="O69" i="52"/>
  <c r="K69" i="52"/>
  <c r="H69" i="52"/>
  <c r="AC68" i="52"/>
  <c r="AE68" i="52" s="1"/>
  <c r="AF68" i="52" s="1"/>
  <c r="Y68" i="52"/>
  <c r="V68" i="52"/>
  <c r="X68" i="52" s="1"/>
  <c r="R68" i="52"/>
  <c r="O68" i="52"/>
  <c r="K68" i="52"/>
  <c r="H68" i="52"/>
  <c r="AE67" i="52"/>
  <c r="AF67" i="52" s="1"/>
  <c r="AC67" i="52"/>
  <c r="V67" i="52"/>
  <c r="X67" i="52" s="1"/>
  <c r="Y67" i="52" s="1"/>
  <c r="R67" i="52"/>
  <c r="O67" i="52"/>
  <c r="K67" i="52"/>
  <c r="H67" i="52"/>
  <c r="AE66" i="52"/>
  <c r="AF66" i="52" s="1"/>
  <c r="AC66" i="52"/>
  <c r="V66" i="52"/>
  <c r="X66" i="52" s="1"/>
  <c r="Y66" i="52" s="1"/>
  <c r="R66" i="52"/>
  <c r="O66" i="52"/>
  <c r="K66" i="52"/>
  <c r="H66" i="52"/>
  <c r="AF65" i="52"/>
  <c r="AE65" i="52"/>
  <c r="AC65" i="52"/>
  <c r="X65" i="52"/>
  <c r="Y65" i="52" s="1"/>
  <c r="V65" i="52"/>
  <c r="O65" i="52"/>
  <c r="Q65" i="52" s="1"/>
  <c r="R65" i="52" s="1"/>
  <c r="K65" i="52"/>
  <c r="H65" i="52"/>
  <c r="J65" i="52" s="1"/>
  <c r="AE64" i="52"/>
  <c r="AF64" i="52" s="1"/>
  <c r="AC64" i="52"/>
  <c r="V64" i="52"/>
  <c r="X64" i="52" s="1"/>
  <c r="Y64" i="52" s="1"/>
  <c r="Q64" i="52"/>
  <c r="R64" i="52" s="1"/>
  <c r="O64" i="52"/>
  <c r="H64" i="52"/>
  <c r="J64" i="52" s="1"/>
  <c r="K64" i="52" s="1"/>
  <c r="AF63" i="52"/>
  <c r="AE63" i="52"/>
  <c r="AC63" i="52"/>
  <c r="X63" i="52"/>
  <c r="Y63" i="52" s="1"/>
  <c r="V63" i="52"/>
  <c r="R63" i="52"/>
  <c r="O63" i="52"/>
  <c r="K63" i="52"/>
  <c r="H63" i="52"/>
  <c r="AC62" i="52"/>
  <c r="AE62" i="52" s="1"/>
  <c r="AF62" i="52" s="1"/>
  <c r="Y62" i="52"/>
  <c r="V62" i="52"/>
  <c r="X62" i="52" s="1"/>
  <c r="R62" i="52"/>
  <c r="O62" i="52"/>
  <c r="K62" i="52"/>
  <c r="H62" i="52"/>
  <c r="AE61" i="52"/>
  <c r="AF61" i="52" s="1"/>
  <c r="AC61" i="52"/>
  <c r="V61" i="52"/>
  <c r="X61" i="52" s="1"/>
  <c r="Y61" i="52" s="1"/>
  <c r="Q61" i="52"/>
  <c r="R61" i="52" s="1"/>
  <c r="O61" i="52"/>
  <c r="H61" i="52"/>
  <c r="J61" i="52" s="1"/>
  <c r="K61" i="52" s="1"/>
  <c r="AF60" i="52"/>
  <c r="AE60" i="52"/>
  <c r="AC60" i="52"/>
  <c r="X60" i="52"/>
  <c r="Y60" i="52" s="1"/>
  <c r="V60" i="52"/>
  <c r="R60" i="52"/>
  <c r="O60" i="52"/>
  <c r="K60" i="52"/>
  <c r="H60" i="52"/>
  <c r="AC59" i="52"/>
  <c r="AE59" i="52" s="1"/>
  <c r="AF59" i="52" s="1"/>
  <c r="Y59" i="52"/>
  <c r="V59" i="52"/>
  <c r="X59" i="52" s="1"/>
  <c r="R59" i="52"/>
  <c r="O59" i="52"/>
  <c r="K59" i="52"/>
  <c r="H59" i="52"/>
  <c r="AE58" i="52"/>
  <c r="AF58" i="52" s="1"/>
  <c r="AC58" i="52"/>
  <c r="V58" i="52"/>
  <c r="X58" i="52" s="1"/>
  <c r="Y58" i="52" s="1"/>
  <c r="Q58" i="52"/>
  <c r="R58" i="52" s="1"/>
  <c r="O58" i="52"/>
  <c r="H58" i="52"/>
  <c r="J58" i="52" s="1"/>
  <c r="K58" i="52" s="1"/>
  <c r="AF57" i="52"/>
  <c r="AE57" i="52"/>
  <c r="AC57" i="52"/>
  <c r="X57" i="52"/>
  <c r="Y57" i="52" s="1"/>
  <c r="V57" i="52"/>
  <c r="R57" i="52"/>
  <c r="O57" i="52"/>
  <c r="K57" i="52"/>
  <c r="H57" i="52"/>
  <c r="AC56" i="52"/>
  <c r="AE56" i="52" s="1"/>
  <c r="AF56" i="52" s="1"/>
  <c r="Y56" i="52"/>
  <c r="V56" i="52"/>
  <c r="X56" i="52" s="1"/>
  <c r="R56" i="52"/>
  <c r="O56" i="52"/>
  <c r="K56" i="52"/>
  <c r="H56" i="52"/>
  <c r="AE55" i="52"/>
  <c r="AF55" i="52" s="1"/>
  <c r="AC55" i="52"/>
  <c r="V55" i="52"/>
  <c r="X55" i="52" s="1"/>
  <c r="Y55" i="52" s="1"/>
  <c r="Q55" i="52"/>
  <c r="R55" i="52" s="1"/>
  <c r="O55" i="52"/>
  <c r="H55" i="52"/>
  <c r="J55" i="52" s="1"/>
  <c r="K55" i="52" s="1"/>
  <c r="AF54" i="52"/>
  <c r="AE54" i="52"/>
  <c r="AC54" i="52"/>
  <c r="X54" i="52"/>
  <c r="Y54" i="52" s="1"/>
  <c r="V54" i="52"/>
  <c r="R54" i="52"/>
  <c r="O54" i="52"/>
  <c r="K54" i="52"/>
  <c r="H54" i="52"/>
  <c r="AC53" i="52"/>
  <c r="AE53" i="52" s="1"/>
  <c r="AF53" i="52" s="1"/>
  <c r="Y53" i="52"/>
  <c r="V53" i="52"/>
  <c r="X53" i="52" s="1"/>
  <c r="R53" i="52"/>
  <c r="O53" i="52"/>
  <c r="K53" i="52"/>
  <c r="H53" i="52"/>
  <c r="AE52" i="52"/>
  <c r="AF52" i="52" s="1"/>
  <c r="AC52" i="52"/>
  <c r="V52" i="52"/>
  <c r="X52" i="52" s="1"/>
  <c r="Y52" i="52" s="1"/>
  <c r="Q52" i="52"/>
  <c r="R52" i="52" s="1"/>
  <c r="O52" i="52"/>
  <c r="H52" i="52"/>
  <c r="J52" i="52" s="1"/>
  <c r="K52" i="52" s="1"/>
  <c r="AF51" i="52"/>
  <c r="AE51" i="52"/>
  <c r="AC51" i="52"/>
  <c r="X51" i="52"/>
  <c r="Y51" i="52" s="1"/>
  <c r="V51" i="52"/>
  <c r="O51" i="52"/>
  <c r="Q51" i="52" s="1"/>
  <c r="R51" i="52" s="1"/>
  <c r="K51" i="52"/>
  <c r="J51" i="52"/>
  <c r="H51" i="52"/>
  <c r="AE50" i="52"/>
  <c r="AF50" i="52" s="1"/>
  <c r="AC50" i="52"/>
  <c r="V50" i="52"/>
  <c r="X50" i="52" s="1"/>
  <c r="Y50" i="52" s="1"/>
  <c r="R50" i="52"/>
  <c r="O50" i="52"/>
  <c r="K50" i="52"/>
  <c r="H50" i="52"/>
  <c r="AC49" i="52"/>
  <c r="AE49" i="52" s="1"/>
  <c r="AF49" i="52" s="1"/>
  <c r="Y49" i="52"/>
  <c r="X49" i="52"/>
  <c r="V49" i="52"/>
  <c r="R49" i="52"/>
  <c r="O49" i="52"/>
  <c r="K49" i="52"/>
  <c r="H49" i="52"/>
  <c r="AE48" i="52"/>
  <c r="AF48" i="52" s="1"/>
  <c r="AC48" i="52"/>
  <c r="V48" i="52"/>
  <c r="X48" i="52" s="1"/>
  <c r="Y48" i="52" s="1"/>
  <c r="O48" i="52"/>
  <c r="Q48" i="52" s="1"/>
  <c r="R48" i="52" s="1"/>
  <c r="K48" i="52"/>
  <c r="J48" i="52"/>
  <c r="H48" i="52"/>
  <c r="AE47" i="52"/>
  <c r="AF47" i="52" s="1"/>
  <c r="AC47" i="52"/>
  <c r="V47" i="52"/>
  <c r="X47" i="52" s="1"/>
  <c r="Y47" i="52" s="1"/>
  <c r="R47" i="52"/>
  <c r="O47" i="52"/>
  <c r="K47" i="52"/>
  <c r="H47" i="52"/>
  <c r="AC46" i="52"/>
  <c r="AE46" i="52" s="1"/>
  <c r="AF46" i="52" s="1"/>
  <c r="Y46" i="52"/>
  <c r="X46" i="52"/>
  <c r="V46" i="52"/>
  <c r="R46" i="52"/>
  <c r="O46" i="52"/>
  <c r="K46" i="52"/>
  <c r="H46" i="52"/>
  <c r="AE45" i="52"/>
  <c r="AF45" i="52" s="1"/>
  <c r="AC45" i="52"/>
  <c r="V45" i="52"/>
  <c r="X45" i="52" s="1"/>
  <c r="Y45" i="52" s="1"/>
  <c r="O45" i="52"/>
  <c r="Q45" i="52" s="1"/>
  <c r="R45" i="52" s="1"/>
  <c r="K45" i="52"/>
  <c r="J45" i="52"/>
  <c r="H45" i="52"/>
  <c r="AE44" i="52"/>
  <c r="AF44" i="52" s="1"/>
  <c r="AC44" i="52"/>
  <c r="V44" i="52"/>
  <c r="X44" i="52" s="1"/>
  <c r="Y44" i="52" s="1"/>
  <c r="O44" i="52"/>
  <c r="Q44" i="52" s="1"/>
  <c r="R44" i="52" s="1"/>
  <c r="K44" i="52"/>
  <c r="J44" i="52"/>
  <c r="H44" i="52"/>
  <c r="AE43" i="52"/>
  <c r="AF43" i="52" s="1"/>
  <c r="AC43" i="52"/>
  <c r="V43" i="52"/>
  <c r="X43" i="52" s="1"/>
  <c r="Y43" i="52" s="1"/>
  <c r="R43" i="52"/>
  <c r="O43" i="52"/>
  <c r="K43" i="52"/>
  <c r="H43" i="52"/>
  <c r="AC42" i="52"/>
  <c r="AE42" i="52" s="1"/>
  <c r="AF42" i="52" s="1"/>
  <c r="Y42" i="52"/>
  <c r="X42" i="52"/>
  <c r="V42" i="52"/>
  <c r="R42" i="52"/>
  <c r="O42" i="52"/>
  <c r="K42" i="52"/>
  <c r="H42" i="52"/>
  <c r="AE41" i="52"/>
  <c r="AF41" i="52" s="1"/>
  <c r="AC41" i="52"/>
  <c r="V41" i="52"/>
  <c r="X41" i="52" s="1"/>
  <c r="Y41" i="52" s="1"/>
  <c r="O41" i="52"/>
  <c r="Q41" i="52" s="1"/>
  <c r="R41" i="52" s="1"/>
  <c r="K41" i="52"/>
  <c r="J41" i="52"/>
  <c r="H41" i="52"/>
  <c r="AE40" i="52"/>
  <c r="AF40" i="52" s="1"/>
  <c r="AC40" i="52"/>
  <c r="V40" i="52"/>
  <c r="X40" i="52" s="1"/>
  <c r="Y40" i="52" s="1"/>
  <c r="R40" i="52"/>
  <c r="O40" i="52"/>
  <c r="K40" i="52"/>
  <c r="H40" i="52"/>
  <c r="AC39" i="52"/>
  <c r="AE39" i="52" s="1"/>
  <c r="AF39" i="52" s="1"/>
  <c r="Y39" i="52"/>
  <c r="X39" i="52"/>
  <c r="V39" i="52"/>
  <c r="R39" i="52"/>
  <c r="O39" i="52"/>
  <c r="K39" i="52"/>
  <c r="H39" i="52"/>
  <c r="AE38" i="52"/>
  <c r="AF38" i="52" s="1"/>
  <c r="AC38" i="52"/>
  <c r="V38" i="52"/>
  <c r="X38" i="52" s="1"/>
  <c r="Y38" i="52" s="1"/>
  <c r="O38" i="52"/>
  <c r="Q38" i="52" s="1"/>
  <c r="R38" i="52" s="1"/>
  <c r="K38" i="52"/>
  <c r="J38" i="52"/>
  <c r="H38" i="52"/>
  <c r="AE37" i="52"/>
  <c r="AF37" i="52" s="1"/>
  <c r="AC37" i="52"/>
  <c r="V37" i="52"/>
  <c r="X37" i="52" s="1"/>
  <c r="Y37" i="52" s="1"/>
  <c r="O37" i="52"/>
  <c r="Q37" i="52" s="1"/>
  <c r="R37" i="52" s="1"/>
  <c r="K37" i="52"/>
  <c r="J37" i="52"/>
  <c r="H37" i="52"/>
  <c r="AE36" i="52"/>
  <c r="AF36" i="52" s="1"/>
  <c r="AC36" i="52"/>
  <c r="V36" i="52"/>
  <c r="X36" i="52" s="1"/>
  <c r="Y36" i="52" s="1"/>
  <c r="R36" i="52"/>
  <c r="O36" i="52"/>
  <c r="K36" i="52"/>
  <c r="H36" i="52"/>
  <c r="AC35" i="52"/>
  <c r="AE35" i="52" s="1"/>
  <c r="AF35" i="52" s="1"/>
  <c r="Y35" i="52"/>
  <c r="X35" i="52"/>
  <c r="V35" i="52"/>
  <c r="R35" i="52"/>
  <c r="O35" i="52"/>
  <c r="K35" i="52"/>
  <c r="H35" i="52"/>
  <c r="AE34" i="52"/>
  <c r="AF34" i="52" s="1"/>
  <c r="AC34" i="52"/>
  <c r="V34" i="52"/>
  <c r="X34" i="52" s="1"/>
  <c r="Y34" i="52" s="1"/>
  <c r="O34" i="52"/>
  <c r="Q34" i="52" s="1"/>
  <c r="R34" i="52" s="1"/>
  <c r="K34" i="52"/>
  <c r="J34" i="52"/>
  <c r="H34" i="52"/>
  <c r="AE33" i="52"/>
  <c r="AF33" i="52" s="1"/>
  <c r="AC33" i="52"/>
  <c r="V33" i="52"/>
  <c r="X33" i="52" s="1"/>
  <c r="Y33" i="52" s="1"/>
  <c r="R33" i="52"/>
  <c r="O33" i="52"/>
  <c r="K33" i="52"/>
  <c r="H33" i="52"/>
  <c r="AC32" i="52"/>
  <c r="AE32" i="52" s="1"/>
  <c r="AF32" i="52" s="1"/>
  <c r="Y32" i="52"/>
  <c r="X32" i="52"/>
  <c r="V32" i="52"/>
  <c r="R32" i="52"/>
  <c r="O32" i="52"/>
  <c r="K32" i="52"/>
  <c r="H32" i="52"/>
  <c r="AE31" i="52"/>
  <c r="AF31" i="52" s="1"/>
  <c r="AC31" i="52"/>
  <c r="V31" i="52"/>
  <c r="X31" i="52" s="1"/>
  <c r="Y31" i="52" s="1"/>
  <c r="O31" i="52"/>
  <c r="Q31" i="52" s="1"/>
  <c r="R31" i="52" s="1"/>
  <c r="K31" i="52"/>
  <c r="J31" i="52"/>
  <c r="H31" i="52"/>
  <c r="AE30" i="52"/>
  <c r="AF30" i="52" s="1"/>
  <c r="AC30" i="52"/>
  <c r="V30" i="52"/>
  <c r="X30" i="52" s="1"/>
  <c r="Y30" i="52" s="1"/>
  <c r="O30" i="52"/>
  <c r="Q30" i="52" s="1"/>
  <c r="R30" i="52" s="1"/>
  <c r="K30" i="52"/>
  <c r="J30" i="52"/>
  <c r="H30" i="52"/>
  <c r="AE29" i="52"/>
  <c r="AF29" i="52" s="1"/>
  <c r="AC29" i="52"/>
  <c r="V29" i="52"/>
  <c r="X29" i="52" s="1"/>
  <c r="Y29" i="52" s="1"/>
  <c r="R29" i="52"/>
  <c r="O29" i="52"/>
  <c r="K29" i="52"/>
  <c r="H29" i="52"/>
  <c r="AC28" i="52"/>
  <c r="AE28" i="52" s="1"/>
  <c r="AF28" i="52" s="1"/>
  <c r="Y28" i="52"/>
  <c r="X28" i="52"/>
  <c r="V28" i="52"/>
  <c r="R28" i="52"/>
  <c r="O28" i="52"/>
  <c r="K28" i="52"/>
  <c r="H28" i="52"/>
  <c r="AE27" i="52"/>
  <c r="AF27" i="52" s="1"/>
  <c r="AC27" i="52"/>
  <c r="V27" i="52"/>
  <c r="X27" i="52" s="1"/>
  <c r="Y27" i="52" s="1"/>
  <c r="O27" i="52"/>
  <c r="Q27" i="52" s="1"/>
  <c r="R27" i="52" s="1"/>
  <c r="K27" i="52"/>
  <c r="J27" i="52"/>
  <c r="H27" i="52"/>
  <c r="AE26" i="52"/>
  <c r="AF26" i="52" s="1"/>
  <c r="AC26" i="52"/>
  <c r="V26" i="52"/>
  <c r="X26" i="52" s="1"/>
  <c r="Y26" i="52" s="1"/>
  <c r="O26" i="52"/>
  <c r="Q26" i="52" s="1"/>
  <c r="R26" i="52" s="1"/>
  <c r="K26" i="52"/>
  <c r="J26" i="52"/>
  <c r="H26" i="52"/>
  <c r="AE25" i="52"/>
  <c r="AF25" i="52" s="1"/>
  <c r="AC25" i="52"/>
  <c r="V25" i="52"/>
  <c r="X25" i="52" s="1"/>
  <c r="Y25" i="52" s="1"/>
  <c r="R25" i="52"/>
  <c r="O25" i="52"/>
  <c r="K25" i="52"/>
  <c r="H25" i="52"/>
  <c r="AC24" i="52"/>
  <c r="AE24" i="52" s="1"/>
  <c r="AF24" i="52" s="1"/>
  <c r="Y24" i="52"/>
  <c r="X24" i="52"/>
  <c r="V24" i="52"/>
  <c r="R24" i="52"/>
  <c r="O24" i="52"/>
  <c r="K24" i="52"/>
  <c r="H24" i="52"/>
  <c r="AE23" i="52"/>
  <c r="AF23" i="52" s="1"/>
  <c r="AC23" i="52"/>
  <c r="V23" i="52"/>
  <c r="X23" i="52" s="1"/>
  <c r="Y23" i="52" s="1"/>
  <c r="R23" i="52"/>
  <c r="O23" i="52"/>
  <c r="K23" i="52"/>
  <c r="H23" i="52"/>
  <c r="AC22" i="52"/>
  <c r="AE22" i="52" s="1"/>
  <c r="AF22" i="52" s="1"/>
  <c r="Y22" i="52"/>
  <c r="X22" i="52"/>
  <c r="V22" i="52"/>
  <c r="Q22" i="52"/>
  <c r="R22" i="52" s="1"/>
  <c r="O22" i="52"/>
  <c r="H22" i="52"/>
  <c r="J22" i="52" s="1"/>
  <c r="K22" i="52" s="1"/>
  <c r="AC21" i="52"/>
  <c r="AE21" i="52" s="1"/>
  <c r="AF21" i="52" s="1"/>
  <c r="Y21" i="52"/>
  <c r="X21" i="52"/>
  <c r="V21" i="52"/>
  <c r="Q21" i="52"/>
  <c r="R21" i="52" s="1"/>
  <c r="O21" i="52"/>
  <c r="H21" i="52"/>
  <c r="J21" i="52" s="1"/>
  <c r="K21" i="52" s="1"/>
  <c r="AC20" i="52"/>
  <c r="AE20" i="52" s="1"/>
  <c r="AF20" i="52" s="1"/>
  <c r="Y20" i="52"/>
  <c r="X20" i="52"/>
  <c r="V20" i="52"/>
  <c r="Q20" i="52"/>
  <c r="R20" i="52" s="1"/>
  <c r="O20" i="52"/>
  <c r="H20" i="52"/>
  <c r="J20" i="52" s="1"/>
  <c r="K20" i="52" s="1"/>
  <c r="AC19" i="52"/>
  <c r="AE19" i="52" s="1"/>
  <c r="AF19" i="52" s="1"/>
  <c r="Y19" i="52"/>
  <c r="X19" i="52"/>
  <c r="V19" i="52"/>
  <c r="R19" i="52"/>
  <c r="O19" i="52"/>
  <c r="K19" i="52"/>
  <c r="H19" i="52"/>
  <c r="AE18" i="52"/>
  <c r="AF18" i="52" s="1"/>
  <c r="AC18" i="52"/>
  <c r="V18" i="52"/>
  <c r="X18" i="52" s="1"/>
  <c r="Y18" i="52" s="1"/>
  <c r="R18" i="52"/>
  <c r="O18" i="52"/>
  <c r="K18" i="52"/>
  <c r="H18" i="52"/>
  <c r="AC17" i="52"/>
  <c r="AE17" i="52" s="1"/>
  <c r="AF17" i="52" s="1"/>
  <c r="Y17" i="52"/>
  <c r="X17" i="52"/>
  <c r="V17" i="52"/>
  <c r="Q17" i="52"/>
  <c r="R17" i="52" s="1"/>
  <c r="O17" i="52"/>
  <c r="H17" i="52"/>
  <c r="J17" i="52" s="1"/>
  <c r="K17" i="52" s="1"/>
  <c r="AC16" i="52"/>
  <c r="AE16" i="52" s="1"/>
  <c r="AF16" i="52" s="1"/>
  <c r="Y16" i="52"/>
  <c r="X16" i="52"/>
  <c r="V16" i="52"/>
  <c r="Q16" i="52"/>
  <c r="R16" i="52" s="1"/>
  <c r="O16" i="52"/>
  <c r="H16" i="52"/>
  <c r="J16" i="52" s="1"/>
  <c r="K16" i="52" s="1"/>
  <c r="AC15" i="52"/>
  <c r="AE15" i="52" s="1"/>
  <c r="AF15" i="52" s="1"/>
  <c r="Y15" i="52"/>
  <c r="X15" i="52"/>
  <c r="V15" i="52"/>
  <c r="Q15" i="52"/>
  <c r="R15" i="52" s="1"/>
  <c r="O15" i="52"/>
  <c r="H15" i="52"/>
  <c r="J15" i="52" s="1"/>
  <c r="K15" i="52" s="1"/>
  <c r="K125" i="52" s="1"/>
  <c r="G141" i="52" s="1"/>
  <c r="P13" i="52"/>
  <c r="I13" i="52"/>
  <c r="AD12" i="52"/>
  <c r="W12" i="52"/>
  <c r="P12" i="52"/>
  <c r="I12" i="52"/>
  <c r="Q3" i="52"/>
  <c r="AD13" i="52" s="1"/>
  <c r="P142" i="51"/>
  <c r="M142" i="51"/>
  <c r="I142" i="51"/>
  <c r="F142" i="51"/>
  <c r="P141" i="51"/>
  <c r="M141" i="51"/>
  <c r="I141" i="51"/>
  <c r="F141" i="51"/>
  <c r="D125" i="51"/>
  <c r="AC124" i="51"/>
  <c r="AE124" i="51" s="1"/>
  <c r="AF124" i="51" s="1"/>
  <c r="V124" i="51"/>
  <c r="X124" i="51" s="1"/>
  <c r="Y124" i="51" s="1"/>
  <c r="R124" i="51"/>
  <c r="O124" i="51"/>
  <c r="K124" i="51"/>
  <c r="H124" i="51"/>
  <c r="AF123" i="51"/>
  <c r="AE123" i="51"/>
  <c r="AC123" i="51"/>
  <c r="Y123" i="51"/>
  <c r="X123" i="51"/>
  <c r="V123" i="51"/>
  <c r="R123" i="51"/>
  <c r="O123" i="51"/>
  <c r="K123" i="51"/>
  <c r="H123" i="51"/>
  <c r="AC122" i="51"/>
  <c r="AE122" i="51" s="1"/>
  <c r="AF122" i="51" s="1"/>
  <c r="V122" i="51"/>
  <c r="X122" i="51" s="1"/>
  <c r="Y122" i="51" s="1"/>
  <c r="R122" i="51"/>
  <c r="O122" i="51"/>
  <c r="K122" i="51"/>
  <c r="H122" i="51"/>
  <c r="AF121" i="51"/>
  <c r="AE121" i="51"/>
  <c r="AC121" i="51"/>
  <c r="Y121" i="51"/>
  <c r="X121" i="51"/>
  <c r="V121" i="51"/>
  <c r="R121" i="51"/>
  <c r="O121" i="51"/>
  <c r="K121" i="51"/>
  <c r="H121" i="51"/>
  <c r="AE120" i="51"/>
  <c r="AF120" i="51" s="1"/>
  <c r="AC120" i="51"/>
  <c r="V120" i="51"/>
  <c r="X120" i="51" s="1"/>
  <c r="Y120" i="51" s="1"/>
  <c r="R120" i="51"/>
  <c r="O120" i="51"/>
  <c r="K120" i="51"/>
  <c r="H120" i="51"/>
  <c r="AF119" i="51"/>
  <c r="AE119" i="51"/>
  <c r="AC119" i="51"/>
  <c r="X119" i="51"/>
  <c r="Y119" i="51" s="1"/>
  <c r="V119" i="51"/>
  <c r="R119" i="51"/>
  <c r="O119" i="51"/>
  <c r="K119" i="51"/>
  <c r="H119" i="51"/>
  <c r="AC118" i="51"/>
  <c r="AE118" i="51" s="1"/>
  <c r="AF118" i="51" s="1"/>
  <c r="V118" i="51"/>
  <c r="X118" i="51" s="1"/>
  <c r="Y118" i="51" s="1"/>
  <c r="R118" i="51"/>
  <c r="O118" i="51"/>
  <c r="K118" i="51"/>
  <c r="H118" i="51"/>
  <c r="AF117" i="51"/>
  <c r="AE117" i="51"/>
  <c r="AC117" i="51"/>
  <c r="X117" i="51"/>
  <c r="Y117" i="51" s="1"/>
  <c r="V117" i="51"/>
  <c r="R117" i="51"/>
  <c r="O117" i="51"/>
  <c r="K117" i="51"/>
  <c r="H117" i="51"/>
  <c r="AC116" i="51"/>
  <c r="AE116" i="51" s="1"/>
  <c r="AF116" i="51" s="1"/>
  <c r="V116" i="51"/>
  <c r="X116" i="51" s="1"/>
  <c r="Y116" i="51" s="1"/>
  <c r="R116" i="51"/>
  <c r="O116" i="51"/>
  <c r="K116" i="51"/>
  <c r="H116" i="51"/>
  <c r="AF115" i="51"/>
  <c r="AE115" i="51"/>
  <c r="AC115" i="51"/>
  <c r="Y115" i="51"/>
  <c r="X115" i="51"/>
  <c r="V115" i="51"/>
  <c r="R115" i="51"/>
  <c r="O115" i="51"/>
  <c r="K115" i="51"/>
  <c r="H115" i="51"/>
  <c r="AC114" i="51"/>
  <c r="AE114" i="51" s="1"/>
  <c r="AF114" i="51" s="1"/>
  <c r="V114" i="51"/>
  <c r="X114" i="51" s="1"/>
  <c r="Y114" i="51" s="1"/>
  <c r="R114" i="51"/>
  <c r="O114" i="51"/>
  <c r="K114" i="51"/>
  <c r="H114" i="51"/>
  <c r="AF113" i="51"/>
  <c r="AE113" i="51"/>
  <c r="AC113" i="51"/>
  <c r="Y113" i="51"/>
  <c r="X113" i="51"/>
  <c r="V113" i="51"/>
  <c r="R113" i="51"/>
  <c r="O113" i="51"/>
  <c r="K113" i="51"/>
  <c r="H113" i="51"/>
  <c r="AE112" i="51"/>
  <c r="AF112" i="51" s="1"/>
  <c r="AC112" i="51"/>
  <c r="V112" i="51"/>
  <c r="X112" i="51" s="1"/>
  <c r="Y112" i="51" s="1"/>
  <c r="R112" i="51"/>
  <c r="O112" i="51"/>
  <c r="K112" i="51"/>
  <c r="H112" i="51"/>
  <c r="AF111" i="51"/>
  <c r="AE111" i="51"/>
  <c r="AC111" i="51"/>
  <c r="X111" i="51"/>
  <c r="Y111" i="51" s="1"/>
  <c r="V111" i="51"/>
  <c r="R111" i="51"/>
  <c r="O111" i="51"/>
  <c r="K111" i="51"/>
  <c r="H111" i="51"/>
  <c r="AE110" i="51"/>
  <c r="AF110" i="51" s="1"/>
  <c r="AC110" i="51"/>
  <c r="V110" i="51"/>
  <c r="X110" i="51" s="1"/>
  <c r="Y110" i="51" s="1"/>
  <c r="R110" i="51"/>
  <c r="O110" i="51"/>
  <c r="K110" i="51"/>
  <c r="H110" i="51"/>
  <c r="AF109" i="51"/>
  <c r="AE109" i="51"/>
  <c r="AC109" i="51"/>
  <c r="X109" i="51"/>
  <c r="Y109" i="51" s="1"/>
  <c r="V109" i="51"/>
  <c r="R109" i="51"/>
  <c r="O109" i="51"/>
  <c r="K109" i="51"/>
  <c r="H109" i="51"/>
  <c r="AC108" i="51"/>
  <c r="AE108" i="51" s="1"/>
  <c r="AF108" i="51" s="1"/>
  <c r="V108" i="51"/>
  <c r="X108" i="51" s="1"/>
  <c r="Y108" i="51" s="1"/>
  <c r="R108" i="51"/>
  <c r="O108" i="51"/>
  <c r="K108" i="51"/>
  <c r="H108" i="51"/>
  <c r="AF107" i="51"/>
  <c r="AE107" i="51"/>
  <c r="AC107" i="51"/>
  <c r="Y107" i="51"/>
  <c r="X107" i="51"/>
  <c r="V107" i="51"/>
  <c r="R107" i="51"/>
  <c r="O107" i="51"/>
  <c r="K107" i="51"/>
  <c r="H107" i="51"/>
  <c r="AC106" i="51"/>
  <c r="AE106" i="51" s="1"/>
  <c r="AF106" i="51" s="1"/>
  <c r="V106" i="51"/>
  <c r="X106" i="51" s="1"/>
  <c r="Y106" i="51" s="1"/>
  <c r="R106" i="51"/>
  <c r="O106" i="51"/>
  <c r="K106" i="51"/>
  <c r="H106" i="51"/>
  <c r="AF105" i="51"/>
  <c r="AE105" i="51"/>
  <c r="AC105" i="51"/>
  <c r="Y105" i="51"/>
  <c r="X105" i="51"/>
  <c r="V105" i="51"/>
  <c r="R105" i="51"/>
  <c r="O105" i="51"/>
  <c r="K105" i="51"/>
  <c r="H105" i="51"/>
  <c r="AE104" i="51"/>
  <c r="AF104" i="51" s="1"/>
  <c r="AC104" i="51"/>
  <c r="V104" i="51"/>
  <c r="X104" i="51" s="1"/>
  <c r="Y104" i="51" s="1"/>
  <c r="R104" i="51"/>
  <c r="O104" i="51"/>
  <c r="K104" i="51"/>
  <c r="H104" i="51"/>
  <c r="AF103" i="51"/>
  <c r="AE103" i="51"/>
  <c r="AC103" i="51"/>
  <c r="X103" i="51"/>
  <c r="Y103" i="51" s="1"/>
  <c r="V103" i="51"/>
  <c r="R103" i="51"/>
  <c r="O103" i="51"/>
  <c r="K103" i="51"/>
  <c r="H103" i="51"/>
  <c r="AE102" i="51"/>
  <c r="AF102" i="51" s="1"/>
  <c r="AC102" i="51"/>
  <c r="V102" i="51"/>
  <c r="X102" i="51" s="1"/>
  <c r="Y102" i="51" s="1"/>
  <c r="R102" i="51"/>
  <c r="O102" i="51"/>
  <c r="K102" i="51"/>
  <c r="H102" i="51"/>
  <c r="AF101" i="51"/>
  <c r="AE101" i="51"/>
  <c r="AC101" i="51"/>
  <c r="X101" i="51"/>
  <c r="Y101" i="51" s="1"/>
  <c r="V101" i="51"/>
  <c r="R101" i="51"/>
  <c r="O101" i="51"/>
  <c r="K101" i="51"/>
  <c r="H101" i="51"/>
  <c r="AC100" i="51"/>
  <c r="AE100" i="51" s="1"/>
  <c r="AF100" i="51" s="1"/>
  <c r="V100" i="51"/>
  <c r="X100" i="51" s="1"/>
  <c r="Y100" i="51" s="1"/>
  <c r="R100" i="51"/>
  <c r="O100" i="51"/>
  <c r="K100" i="51"/>
  <c r="H100" i="51"/>
  <c r="AF99" i="51"/>
  <c r="AE99" i="51"/>
  <c r="AC99" i="51"/>
  <c r="Y99" i="51"/>
  <c r="X99" i="51"/>
  <c r="V99" i="51"/>
  <c r="R99" i="51"/>
  <c r="O99" i="51"/>
  <c r="K99" i="51"/>
  <c r="H99" i="51"/>
  <c r="AC98" i="51"/>
  <c r="AE98" i="51" s="1"/>
  <c r="AF98" i="51" s="1"/>
  <c r="V98" i="51"/>
  <c r="X98" i="51" s="1"/>
  <c r="Y98" i="51" s="1"/>
  <c r="R98" i="51"/>
  <c r="O98" i="51"/>
  <c r="K98" i="51"/>
  <c r="H98" i="51"/>
  <c r="AF97" i="51"/>
  <c r="AE97" i="51"/>
  <c r="AC97" i="51"/>
  <c r="Y97" i="51"/>
  <c r="X97" i="51"/>
  <c r="V97" i="51"/>
  <c r="R97" i="51"/>
  <c r="O97" i="51"/>
  <c r="K97" i="51"/>
  <c r="H97" i="51"/>
  <c r="AE96" i="51"/>
  <c r="AF96" i="51" s="1"/>
  <c r="AC96" i="51"/>
  <c r="V96" i="51"/>
  <c r="X96" i="51" s="1"/>
  <c r="Y96" i="51" s="1"/>
  <c r="R96" i="51"/>
  <c r="O96" i="51"/>
  <c r="K96" i="51"/>
  <c r="H96" i="51"/>
  <c r="AF95" i="51"/>
  <c r="AE95" i="51"/>
  <c r="AC95" i="51"/>
  <c r="X95" i="51"/>
  <c r="Y95" i="51" s="1"/>
  <c r="V95" i="51"/>
  <c r="R95" i="51"/>
  <c r="O95" i="51"/>
  <c r="K95" i="51"/>
  <c r="H95" i="51"/>
  <c r="AE94" i="51"/>
  <c r="AF94" i="51" s="1"/>
  <c r="AC94" i="51"/>
  <c r="V94" i="51"/>
  <c r="X94" i="51" s="1"/>
  <c r="Y94" i="51" s="1"/>
  <c r="R94" i="51"/>
  <c r="O94" i="51"/>
  <c r="K94" i="51"/>
  <c r="H94" i="51"/>
  <c r="AF93" i="51"/>
  <c r="AE93" i="51"/>
  <c r="AC93" i="51"/>
  <c r="X93" i="51"/>
  <c r="Y93" i="51" s="1"/>
  <c r="V93" i="51"/>
  <c r="R93" i="51"/>
  <c r="O93" i="51"/>
  <c r="K93" i="51"/>
  <c r="H93" i="51"/>
  <c r="AC92" i="51"/>
  <c r="AE92" i="51" s="1"/>
  <c r="AF92" i="51" s="1"/>
  <c r="V92" i="51"/>
  <c r="X92" i="51" s="1"/>
  <c r="Y92" i="51" s="1"/>
  <c r="R92" i="51"/>
  <c r="O92" i="51"/>
  <c r="K92" i="51"/>
  <c r="H92" i="51"/>
  <c r="AF91" i="51"/>
  <c r="AE91" i="51"/>
  <c r="AC91" i="51"/>
  <c r="Y91" i="51"/>
  <c r="X91" i="51"/>
  <c r="V91" i="51"/>
  <c r="R91" i="51"/>
  <c r="O91" i="51"/>
  <c r="K91" i="51"/>
  <c r="H91" i="51"/>
  <c r="AC90" i="51"/>
  <c r="AE90" i="51" s="1"/>
  <c r="AF90" i="51" s="1"/>
  <c r="Y90" i="51"/>
  <c r="V90" i="51"/>
  <c r="X90" i="51" s="1"/>
  <c r="R90" i="51"/>
  <c r="O90" i="51"/>
  <c r="K90" i="51"/>
  <c r="H90" i="51"/>
  <c r="AE89" i="51"/>
  <c r="AF89" i="51" s="1"/>
  <c r="AC89" i="51"/>
  <c r="V89" i="51"/>
  <c r="X89" i="51" s="1"/>
  <c r="Y89" i="51" s="1"/>
  <c r="R89" i="51"/>
  <c r="O89" i="51"/>
  <c r="K89" i="51"/>
  <c r="H89" i="51"/>
  <c r="AE88" i="51"/>
  <c r="AF88" i="51" s="1"/>
  <c r="AC88" i="51"/>
  <c r="V88" i="51"/>
  <c r="X88" i="51" s="1"/>
  <c r="Y88" i="51" s="1"/>
  <c r="R88" i="51"/>
  <c r="O88" i="51"/>
  <c r="K88" i="51"/>
  <c r="H88" i="51"/>
  <c r="AF87" i="51"/>
  <c r="AE87" i="51"/>
  <c r="AC87" i="51"/>
  <c r="Y87" i="51"/>
  <c r="X87" i="51"/>
  <c r="V87" i="51"/>
  <c r="R87" i="51"/>
  <c r="O87" i="51"/>
  <c r="K87" i="51"/>
  <c r="H87" i="51"/>
  <c r="AC86" i="51"/>
  <c r="AE86" i="51" s="1"/>
  <c r="AF86" i="51" s="1"/>
  <c r="Y86" i="51"/>
  <c r="V86" i="51"/>
  <c r="X86" i="51" s="1"/>
  <c r="R86" i="51"/>
  <c r="O86" i="51"/>
  <c r="K86" i="51"/>
  <c r="H86" i="51"/>
  <c r="AE85" i="51"/>
  <c r="AF85" i="51" s="1"/>
  <c r="AC85" i="51"/>
  <c r="V85" i="51"/>
  <c r="X85" i="51" s="1"/>
  <c r="Y85" i="51" s="1"/>
  <c r="R85" i="51"/>
  <c r="O85" i="51"/>
  <c r="K85" i="51"/>
  <c r="H85" i="51"/>
  <c r="AE84" i="51"/>
  <c r="AF84" i="51" s="1"/>
  <c r="AC84" i="51"/>
  <c r="V84" i="51"/>
  <c r="X84" i="51" s="1"/>
  <c r="Y84" i="51" s="1"/>
  <c r="R84" i="51"/>
  <c r="O84" i="51"/>
  <c r="K84" i="51"/>
  <c r="H84" i="51"/>
  <c r="AF83" i="51"/>
  <c r="AE83" i="51"/>
  <c r="AC83" i="51"/>
  <c r="Y83" i="51"/>
  <c r="X83" i="51"/>
  <c r="V83" i="51"/>
  <c r="R83" i="51"/>
  <c r="O83" i="51"/>
  <c r="K83" i="51"/>
  <c r="H83" i="51"/>
  <c r="AC82" i="51"/>
  <c r="AE82" i="51" s="1"/>
  <c r="AF82" i="51" s="1"/>
  <c r="Y82" i="51"/>
  <c r="V82" i="51"/>
  <c r="X82" i="51" s="1"/>
  <c r="R82" i="51"/>
  <c r="O82" i="51"/>
  <c r="K82" i="51"/>
  <c r="H82" i="51"/>
  <c r="AE81" i="51"/>
  <c r="AF81" i="51" s="1"/>
  <c r="AC81" i="51"/>
  <c r="V81" i="51"/>
  <c r="X81" i="51" s="1"/>
  <c r="Y81" i="51" s="1"/>
  <c r="R81" i="51"/>
  <c r="O81" i="51"/>
  <c r="K81" i="51"/>
  <c r="H81" i="51"/>
  <c r="AE80" i="51"/>
  <c r="AF80" i="51" s="1"/>
  <c r="AC80" i="51"/>
  <c r="V80" i="51"/>
  <c r="X80" i="51" s="1"/>
  <c r="Y80" i="51" s="1"/>
  <c r="R80" i="51"/>
  <c r="O80" i="51"/>
  <c r="K80" i="51"/>
  <c r="H80" i="51"/>
  <c r="AF79" i="51"/>
  <c r="AE79" i="51"/>
  <c r="AC79" i="51"/>
  <c r="Y79" i="51"/>
  <c r="X79" i="51"/>
  <c r="V79" i="51"/>
  <c r="R79" i="51"/>
  <c r="O79" i="51"/>
  <c r="K79" i="51"/>
  <c r="H79" i="51"/>
  <c r="AC78" i="51"/>
  <c r="AE78" i="51" s="1"/>
  <c r="AF78" i="51" s="1"/>
  <c r="Y78" i="51"/>
  <c r="V78" i="51"/>
  <c r="X78" i="51" s="1"/>
  <c r="R78" i="51"/>
  <c r="O78" i="51"/>
  <c r="K78" i="51"/>
  <c r="H78" i="51"/>
  <c r="AE77" i="51"/>
  <c r="AF77" i="51" s="1"/>
  <c r="AC77" i="51"/>
  <c r="V77" i="51"/>
  <c r="X77" i="51" s="1"/>
  <c r="Y77" i="51" s="1"/>
  <c r="R77" i="51"/>
  <c r="O77" i="51"/>
  <c r="K77" i="51"/>
  <c r="H77" i="51"/>
  <c r="AE76" i="51"/>
  <c r="AF76" i="51" s="1"/>
  <c r="AC76" i="51"/>
  <c r="V76" i="51"/>
  <c r="X76" i="51" s="1"/>
  <c r="Y76" i="51" s="1"/>
  <c r="R76" i="51"/>
  <c r="O76" i="51"/>
  <c r="K76" i="51"/>
  <c r="H76" i="51"/>
  <c r="AF75" i="51"/>
  <c r="AE75" i="51"/>
  <c r="AC75" i="51"/>
  <c r="Y75" i="51"/>
  <c r="X75" i="51"/>
  <c r="V75" i="51"/>
  <c r="R75" i="51"/>
  <c r="O75" i="51"/>
  <c r="K75" i="51"/>
  <c r="H75" i="51"/>
  <c r="AC74" i="51"/>
  <c r="AE74" i="51" s="1"/>
  <c r="AF74" i="51" s="1"/>
  <c r="Y74" i="51"/>
  <c r="V74" i="51"/>
  <c r="X74" i="51" s="1"/>
  <c r="R74" i="51"/>
  <c r="O74" i="51"/>
  <c r="K74" i="51"/>
  <c r="H74" i="51"/>
  <c r="AE73" i="51"/>
  <c r="AF73" i="51" s="1"/>
  <c r="AC73" i="51"/>
  <c r="V73" i="51"/>
  <c r="X73" i="51" s="1"/>
  <c r="Y73" i="51" s="1"/>
  <c r="R73" i="51"/>
  <c r="O73" i="51"/>
  <c r="K73" i="51"/>
  <c r="H73" i="51"/>
  <c r="AE72" i="51"/>
  <c r="AF72" i="51" s="1"/>
  <c r="AC72" i="51"/>
  <c r="V72" i="51"/>
  <c r="X72" i="51" s="1"/>
  <c r="Y72" i="51" s="1"/>
  <c r="R72" i="51"/>
  <c r="O72" i="51"/>
  <c r="K72" i="51"/>
  <c r="H72" i="51"/>
  <c r="AF71" i="51"/>
  <c r="AE71" i="51"/>
  <c r="AC71" i="51"/>
  <c r="Y71" i="51"/>
  <c r="X71" i="51"/>
  <c r="V71" i="51"/>
  <c r="R71" i="51"/>
  <c r="O71" i="51"/>
  <c r="K71" i="51"/>
  <c r="H71" i="51"/>
  <c r="AC70" i="51"/>
  <c r="AE70" i="51" s="1"/>
  <c r="AF70" i="51" s="1"/>
  <c r="Y70" i="51"/>
  <c r="V70" i="51"/>
  <c r="X70" i="51" s="1"/>
  <c r="R70" i="51"/>
  <c r="O70" i="51"/>
  <c r="K70" i="51"/>
  <c r="H70" i="51"/>
  <c r="AE69" i="51"/>
  <c r="AF69" i="51" s="1"/>
  <c r="AC69" i="51"/>
  <c r="V69" i="51"/>
  <c r="X69" i="51" s="1"/>
  <c r="Y69" i="51" s="1"/>
  <c r="R69" i="51"/>
  <c r="O69" i="51"/>
  <c r="K69" i="51"/>
  <c r="H69" i="51"/>
  <c r="AE68" i="51"/>
  <c r="AF68" i="51" s="1"/>
  <c r="AC68" i="51"/>
  <c r="V68" i="51"/>
  <c r="X68" i="51" s="1"/>
  <c r="Y68" i="51" s="1"/>
  <c r="R68" i="51"/>
  <c r="O68" i="51"/>
  <c r="K68" i="51"/>
  <c r="H68" i="51"/>
  <c r="AF67" i="51"/>
  <c r="AE67" i="51"/>
  <c r="AC67" i="51"/>
  <c r="Y67" i="51"/>
  <c r="X67" i="51"/>
  <c r="V67" i="51"/>
  <c r="R67" i="51"/>
  <c r="O67" i="51"/>
  <c r="K67" i="51"/>
  <c r="H67" i="51"/>
  <c r="AC66" i="51"/>
  <c r="AE66" i="51" s="1"/>
  <c r="AF66" i="51" s="1"/>
  <c r="Y66" i="51"/>
  <c r="V66" i="51"/>
  <c r="X66" i="51" s="1"/>
  <c r="R66" i="51"/>
  <c r="O66" i="51"/>
  <c r="K66" i="51"/>
  <c r="H66" i="51"/>
  <c r="AE65" i="51"/>
  <c r="AF65" i="51" s="1"/>
  <c r="AC65" i="51"/>
  <c r="V65" i="51"/>
  <c r="X65" i="51" s="1"/>
  <c r="Y65" i="51" s="1"/>
  <c r="Q65" i="51"/>
  <c r="R65" i="51" s="1"/>
  <c r="O65" i="51"/>
  <c r="H65" i="51"/>
  <c r="J65" i="51" s="1"/>
  <c r="K65" i="51" s="1"/>
  <c r="AF64" i="51"/>
  <c r="AE64" i="51"/>
  <c r="AC64" i="51"/>
  <c r="Y64" i="51"/>
  <c r="X64" i="51"/>
  <c r="V64" i="51"/>
  <c r="O64" i="51"/>
  <c r="Q64" i="51" s="1"/>
  <c r="R64" i="51" s="1"/>
  <c r="K64" i="51"/>
  <c r="H64" i="51"/>
  <c r="J64" i="51" s="1"/>
  <c r="AE63" i="51"/>
  <c r="AF63" i="51" s="1"/>
  <c r="AC63" i="51"/>
  <c r="V63" i="51"/>
  <c r="X63" i="51" s="1"/>
  <c r="Y63" i="51" s="1"/>
  <c r="R63" i="51"/>
  <c r="O63" i="51"/>
  <c r="K63" i="51"/>
  <c r="H63" i="51"/>
  <c r="AC62" i="51"/>
  <c r="AE62" i="51" s="1"/>
  <c r="AF62" i="51" s="1"/>
  <c r="V62" i="51"/>
  <c r="X62" i="51" s="1"/>
  <c r="Y62" i="51" s="1"/>
  <c r="R62" i="51"/>
  <c r="O62" i="51"/>
  <c r="K62" i="51"/>
  <c r="H62" i="51"/>
  <c r="AE61" i="51"/>
  <c r="AF61" i="51" s="1"/>
  <c r="AC61" i="51"/>
  <c r="V61" i="51"/>
  <c r="X61" i="51" s="1"/>
  <c r="Y61" i="51" s="1"/>
  <c r="O61" i="51"/>
  <c r="Q61" i="51" s="1"/>
  <c r="R61" i="51" s="1"/>
  <c r="H61" i="51"/>
  <c r="J61" i="51" s="1"/>
  <c r="K61" i="51" s="1"/>
  <c r="AE60" i="51"/>
  <c r="AF60" i="51" s="1"/>
  <c r="AC60" i="51"/>
  <c r="V60" i="51"/>
  <c r="X60" i="51" s="1"/>
  <c r="Y60" i="51" s="1"/>
  <c r="R60" i="51"/>
  <c r="O60" i="51"/>
  <c r="K60" i="51"/>
  <c r="H60" i="51"/>
  <c r="AC59" i="51"/>
  <c r="AE59" i="51" s="1"/>
  <c r="AF59" i="51" s="1"/>
  <c r="V59" i="51"/>
  <c r="X59" i="51" s="1"/>
  <c r="Y59" i="51" s="1"/>
  <c r="R59" i="51"/>
  <c r="O59" i="51"/>
  <c r="K59" i="51"/>
  <c r="H59" i="51"/>
  <c r="AE58" i="51"/>
  <c r="AF58" i="51" s="1"/>
  <c r="AC58" i="51"/>
  <c r="V58" i="51"/>
  <c r="X58" i="51" s="1"/>
  <c r="Y58" i="51" s="1"/>
  <c r="O58" i="51"/>
  <c r="Q58" i="51" s="1"/>
  <c r="R58" i="51" s="1"/>
  <c r="H58" i="51"/>
  <c r="J58" i="51" s="1"/>
  <c r="K58" i="51" s="1"/>
  <c r="AE57" i="51"/>
  <c r="AF57" i="51" s="1"/>
  <c r="AC57" i="51"/>
  <c r="V57" i="51"/>
  <c r="X57" i="51" s="1"/>
  <c r="Y57" i="51" s="1"/>
  <c r="R57" i="51"/>
  <c r="O57" i="51"/>
  <c r="K57" i="51"/>
  <c r="H57" i="51"/>
  <c r="AC56" i="51"/>
  <c r="AE56" i="51" s="1"/>
  <c r="AF56" i="51" s="1"/>
  <c r="V56" i="51"/>
  <c r="X56" i="51" s="1"/>
  <c r="Y56" i="51" s="1"/>
  <c r="R56" i="51"/>
  <c r="O56" i="51"/>
  <c r="K56" i="51"/>
  <c r="H56" i="51"/>
  <c r="AE55" i="51"/>
  <c r="AF55" i="51" s="1"/>
  <c r="AC55" i="51"/>
  <c r="Y55" i="51"/>
  <c r="V55" i="51"/>
  <c r="X55" i="51" s="1"/>
  <c r="O55" i="51"/>
  <c r="Q55" i="51" s="1"/>
  <c r="R55" i="51" s="1"/>
  <c r="H55" i="51"/>
  <c r="J55" i="51" s="1"/>
  <c r="K55" i="51" s="1"/>
  <c r="AE54" i="51"/>
  <c r="AF54" i="51" s="1"/>
  <c r="AC54" i="51"/>
  <c r="V54" i="51"/>
  <c r="X54" i="51" s="1"/>
  <c r="Y54" i="51" s="1"/>
  <c r="R54" i="51"/>
  <c r="O54" i="51"/>
  <c r="K54" i="51"/>
  <c r="H54" i="51"/>
  <c r="AC53" i="51"/>
  <c r="AE53" i="51" s="1"/>
  <c r="AF53" i="51" s="1"/>
  <c r="V53" i="51"/>
  <c r="X53" i="51" s="1"/>
  <c r="Y53" i="51" s="1"/>
  <c r="R53" i="51"/>
  <c r="O53" i="51"/>
  <c r="K53" i="51"/>
  <c r="H53" i="51"/>
  <c r="AE52" i="51"/>
  <c r="AF52" i="51" s="1"/>
  <c r="AC52" i="51"/>
  <c r="V52" i="51"/>
  <c r="X52" i="51" s="1"/>
  <c r="Y52" i="51" s="1"/>
  <c r="O52" i="51"/>
  <c r="Q52" i="51" s="1"/>
  <c r="R52" i="51" s="1"/>
  <c r="H52" i="51"/>
  <c r="J52" i="51" s="1"/>
  <c r="K52" i="51" s="1"/>
  <c r="AE51" i="51"/>
  <c r="AF51" i="51" s="1"/>
  <c r="AC51" i="51"/>
  <c r="V51" i="51"/>
  <c r="X51" i="51" s="1"/>
  <c r="Y51" i="51" s="1"/>
  <c r="O51" i="51"/>
  <c r="Q51" i="51" s="1"/>
  <c r="R51" i="51" s="1"/>
  <c r="J51" i="51"/>
  <c r="K51" i="51" s="1"/>
  <c r="H51" i="51"/>
  <c r="AC50" i="51"/>
  <c r="AE50" i="51" s="1"/>
  <c r="AF50" i="51" s="1"/>
  <c r="V50" i="51"/>
  <c r="X50" i="51" s="1"/>
  <c r="Y50" i="51" s="1"/>
  <c r="R50" i="51"/>
  <c r="O50" i="51"/>
  <c r="K50" i="51"/>
  <c r="H50" i="51"/>
  <c r="AC49" i="51"/>
  <c r="AE49" i="51" s="1"/>
  <c r="AF49" i="51" s="1"/>
  <c r="X49" i="51"/>
  <c r="Y49" i="51" s="1"/>
  <c r="V49" i="51"/>
  <c r="R49" i="51"/>
  <c r="O49" i="51"/>
  <c r="K49" i="51"/>
  <c r="H49" i="51"/>
  <c r="AC48" i="51"/>
  <c r="AE48" i="51" s="1"/>
  <c r="AF48" i="51" s="1"/>
  <c r="V48" i="51"/>
  <c r="X48" i="51" s="1"/>
  <c r="Y48" i="51" s="1"/>
  <c r="O48" i="51"/>
  <c r="Q48" i="51" s="1"/>
  <c r="R48" i="51" s="1"/>
  <c r="J48" i="51"/>
  <c r="K48" i="51" s="1"/>
  <c r="H48" i="51"/>
  <c r="AC47" i="51"/>
  <c r="AE47" i="51" s="1"/>
  <c r="AF47" i="51" s="1"/>
  <c r="V47" i="51"/>
  <c r="X47" i="51" s="1"/>
  <c r="Y47" i="51" s="1"/>
  <c r="R47" i="51"/>
  <c r="O47" i="51"/>
  <c r="K47" i="51"/>
  <c r="H47" i="51"/>
  <c r="AC46" i="51"/>
  <c r="AE46" i="51" s="1"/>
  <c r="AF46" i="51" s="1"/>
  <c r="X46" i="51"/>
  <c r="Y46" i="51" s="1"/>
  <c r="V46" i="51"/>
  <c r="R46" i="51"/>
  <c r="O46" i="51"/>
  <c r="K46" i="51"/>
  <c r="H46" i="51"/>
  <c r="AC45" i="51"/>
  <c r="AE45" i="51" s="1"/>
  <c r="AF45" i="51" s="1"/>
  <c r="V45" i="51"/>
  <c r="X45" i="51" s="1"/>
  <c r="Y45" i="51" s="1"/>
  <c r="O45" i="51"/>
  <c r="Q45" i="51" s="1"/>
  <c r="R45" i="51" s="1"/>
  <c r="J45" i="51"/>
  <c r="K45" i="51" s="1"/>
  <c r="H45" i="51"/>
  <c r="AC44" i="51"/>
  <c r="AE44" i="51" s="1"/>
  <c r="AF44" i="51" s="1"/>
  <c r="V44" i="51"/>
  <c r="X44" i="51" s="1"/>
  <c r="Y44" i="51" s="1"/>
  <c r="O44" i="51"/>
  <c r="Q44" i="51" s="1"/>
  <c r="R44" i="51" s="1"/>
  <c r="J44" i="51"/>
  <c r="K44" i="51" s="1"/>
  <c r="H44" i="51"/>
  <c r="AC43" i="51"/>
  <c r="AE43" i="51" s="1"/>
  <c r="AF43" i="51" s="1"/>
  <c r="V43" i="51"/>
  <c r="X43" i="51" s="1"/>
  <c r="Y43" i="51" s="1"/>
  <c r="R43" i="51"/>
  <c r="O43" i="51"/>
  <c r="K43" i="51"/>
  <c r="H43" i="51"/>
  <c r="AC42" i="51"/>
  <c r="AE42" i="51" s="1"/>
  <c r="AF42" i="51" s="1"/>
  <c r="X42" i="51"/>
  <c r="Y42" i="51" s="1"/>
  <c r="V42" i="51"/>
  <c r="R42" i="51"/>
  <c r="O42" i="51"/>
  <c r="K42" i="51"/>
  <c r="H42" i="51"/>
  <c r="AC41" i="51"/>
  <c r="AE41" i="51" s="1"/>
  <c r="AF41" i="51" s="1"/>
  <c r="V41" i="51"/>
  <c r="X41" i="51" s="1"/>
  <c r="Y41" i="51" s="1"/>
  <c r="O41" i="51"/>
  <c r="Q41" i="51" s="1"/>
  <c r="R41" i="51" s="1"/>
  <c r="J41" i="51"/>
  <c r="K41" i="51" s="1"/>
  <c r="H41" i="51"/>
  <c r="AC40" i="51"/>
  <c r="AE40" i="51" s="1"/>
  <c r="AF40" i="51" s="1"/>
  <c r="V40" i="51"/>
  <c r="X40" i="51" s="1"/>
  <c r="Y40" i="51" s="1"/>
  <c r="R40" i="51"/>
  <c r="O40" i="51"/>
  <c r="K40" i="51"/>
  <c r="H40" i="51"/>
  <c r="AC39" i="51"/>
  <c r="AE39" i="51" s="1"/>
  <c r="AF39" i="51" s="1"/>
  <c r="X39" i="51"/>
  <c r="Y39" i="51" s="1"/>
  <c r="V39" i="51"/>
  <c r="R39" i="51"/>
  <c r="O39" i="51"/>
  <c r="K39" i="51"/>
  <c r="H39" i="51"/>
  <c r="AC38" i="51"/>
  <c r="AE38" i="51" s="1"/>
  <c r="AF38" i="51" s="1"/>
  <c r="V38" i="51"/>
  <c r="X38" i="51" s="1"/>
  <c r="Y38" i="51" s="1"/>
  <c r="O38" i="51"/>
  <c r="Q38" i="51" s="1"/>
  <c r="R38" i="51" s="1"/>
  <c r="J38" i="51"/>
  <c r="K38" i="51" s="1"/>
  <c r="H38" i="51"/>
  <c r="AC37" i="51"/>
  <c r="AE37" i="51" s="1"/>
  <c r="AF37" i="51" s="1"/>
  <c r="V37" i="51"/>
  <c r="X37" i="51" s="1"/>
  <c r="Y37" i="51" s="1"/>
  <c r="O37" i="51"/>
  <c r="Q37" i="51" s="1"/>
  <c r="R37" i="51" s="1"/>
  <c r="J37" i="51"/>
  <c r="K37" i="51" s="1"/>
  <c r="H37" i="51"/>
  <c r="AC36" i="51"/>
  <c r="AE36" i="51" s="1"/>
  <c r="AF36" i="51" s="1"/>
  <c r="V36" i="51"/>
  <c r="X36" i="51" s="1"/>
  <c r="Y36" i="51" s="1"/>
  <c r="R36" i="51"/>
  <c r="O36" i="51"/>
  <c r="K36" i="51"/>
  <c r="H36" i="51"/>
  <c r="AC35" i="51"/>
  <c r="AE35" i="51" s="1"/>
  <c r="AF35" i="51" s="1"/>
  <c r="X35" i="51"/>
  <c r="Y35" i="51" s="1"/>
  <c r="V35" i="51"/>
  <c r="R35" i="51"/>
  <c r="O35" i="51"/>
  <c r="K35" i="51"/>
  <c r="H35" i="51"/>
  <c r="AC34" i="51"/>
  <c r="AE34" i="51" s="1"/>
  <c r="AF34" i="51" s="1"/>
  <c r="V34" i="51"/>
  <c r="X34" i="51" s="1"/>
  <c r="Y34" i="51" s="1"/>
  <c r="O34" i="51"/>
  <c r="Q34" i="51" s="1"/>
  <c r="R34" i="51" s="1"/>
  <c r="J34" i="51"/>
  <c r="K34" i="51" s="1"/>
  <c r="H34" i="51"/>
  <c r="AC33" i="51"/>
  <c r="AE33" i="51" s="1"/>
  <c r="AF33" i="51" s="1"/>
  <c r="V33" i="51"/>
  <c r="X33" i="51" s="1"/>
  <c r="Y33" i="51" s="1"/>
  <c r="R33" i="51"/>
  <c r="O33" i="51"/>
  <c r="K33" i="51"/>
  <c r="H33" i="51"/>
  <c r="AC32" i="51"/>
  <c r="AE32" i="51" s="1"/>
  <c r="AF32" i="51" s="1"/>
  <c r="X32" i="51"/>
  <c r="Y32" i="51" s="1"/>
  <c r="V32" i="51"/>
  <c r="R32" i="51"/>
  <c r="O32" i="51"/>
  <c r="K32" i="51"/>
  <c r="H32" i="51"/>
  <c r="AC31" i="51"/>
  <c r="AE31" i="51" s="1"/>
  <c r="AF31" i="51" s="1"/>
  <c r="V31" i="51"/>
  <c r="X31" i="51" s="1"/>
  <c r="Y31" i="51" s="1"/>
  <c r="O31" i="51"/>
  <c r="Q31" i="51" s="1"/>
  <c r="R31" i="51" s="1"/>
  <c r="J31" i="51"/>
  <c r="K31" i="51" s="1"/>
  <c r="H31" i="51"/>
  <c r="AC30" i="51"/>
  <c r="AE30" i="51" s="1"/>
  <c r="AF30" i="51" s="1"/>
  <c r="V30" i="51"/>
  <c r="X30" i="51" s="1"/>
  <c r="Y30" i="51" s="1"/>
  <c r="R30" i="51"/>
  <c r="O30" i="51"/>
  <c r="Q30" i="51" s="1"/>
  <c r="J30" i="51"/>
  <c r="K30" i="51" s="1"/>
  <c r="H30" i="51"/>
  <c r="AC29" i="51"/>
  <c r="AE29" i="51" s="1"/>
  <c r="AF29" i="51" s="1"/>
  <c r="V29" i="51"/>
  <c r="X29" i="51" s="1"/>
  <c r="Y29" i="51" s="1"/>
  <c r="R29" i="51"/>
  <c r="O29" i="51"/>
  <c r="K29" i="51"/>
  <c r="H29" i="51"/>
  <c r="AF28" i="51"/>
  <c r="AC28" i="51"/>
  <c r="AE28" i="51" s="1"/>
  <c r="X28" i="51"/>
  <c r="Y28" i="51" s="1"/>
  <c r="V28" i="51"/>
  <c r="R28" i="51"/>
  <c r="O28" i="51"/>
  <c r="K28" i="51"/>
  <c r="H28" i="51"/>
  <c r="AC27" i="51"/>
  <c r="AE27" i="51" s="1"/>
  <c r="AF27" i="51" s="1"/>
  <c r="V27" i="51"/>
  <c r="X27" i="51" s="1"/>
  <c r="Y27" i="51" s="1"/>
  <c r="R27" i="51"/>
  <c r="O27" i="51"/>
  <c r="Q27" i="51" s="1"/>
  <c r="J27" i="51"/>
  <c r="K27" i="51" s="1"/>
  <c r="H27" i="51"/>
  <c r="AC26" i="51"/>
  <c r="AE26" i="51" s="1"/>
  <c r="AF26" i="51" s="1"/>
  <c r="V26" i="51"/>
  <c r="X26" i="51" s="1"/>
  <c r="Y26" i="51" s="1"/>
  <c r="R26" i="51"/>
  <c r="O26" i="51"/>
  <c r="Q26" i="51" s="1"/>
  <c r="J26" i="51"/>
  <c r="K26" i="51" s="1"/>
  <c r="H26" i="51"/>
  <c r="AC25" i="51"/>
  <c r="AE25" i="51" s="1"/>
  <c r="AF25" i="51" s="1"/>
  <c r="V25" i="51"/>
  <c r="X25" i="51" s="1"/>
  <c r="Y25" i="51" s="1"/>
  <c r="R25" i="51"/>
  <c r="O25" i="51"/>
  <c r="K25" i="51"/>
  <c r="H25" i="51"/>
  <c r="AF24" i="51"/>
  <c r="AC24" i="51"/>
  <c r="AE24" i="51" s="1"/>
  <c r="X24" i="51"/>
  <c r="Y24" i="51" s="1"/>
  <c r="V24" i="51"/>
  <c r="R24" i="51"/>
  <c r="O24" i="51"/>
  <c r="K24" i="51"/>
  <c r="H24" i="51"/>
  <c r="AC23" i="51"/>
  <c r="AE23" i="51" s="1"/>
  <c r="AF23" i="51" s="1"/>
  <c r="V23" i="51"/>
  <c r="X23" i="51" s="1"/>
  <c r="Y23" i="51" s="1"/>
  <c r="R23" i="51"/>
  <c r="O23" i="51"/>
  <c r="K23" i="51"/>
  <c r="H23" i="51"/>
  <c r="AF22" i="51"/>
  <c r="AC22" i="51"/>
  <c r="AE22" i="51" s="1"/>
  <c r="X22" i="51"/>
  <c r="Y22" i="51" s="1"/>
  <c r="V22" i="51"/>
  <c r="O22" i="51"/>
  <c r="Q22" i="51" s="1"/>
  <c r="R22" i="51" s="1"/>
  <c r="H22" i="51"/>
  <c r="J22" i="51" s="1"/>
  <c r="K22" i="51" s="1"/>
  <c r="AF21" i="51"/>
  <c r="AC21" i="51"/>
  <c r="AE21" i="51" s="1"/>
  <c r="X21" i="51"/>
  <c r="Y21" i="51" s="1"/>
  <c r="V21" i="51"/>
  <c r="O21" i="51"/>
  <c r="Q21" i="51" s="1"/>
  <c r="R21" i="51" s="1"/>
  <c r="H21" i="51"/>
  <c r="J21" i="51" s="1"/>
  <c r="K21" i="51" s="1"/>
  <c r="AF20" i="51"/>
  <c r="AC20" i="51"/>
  <c r="AE20" i="51" s="1"/>
  <c r="X20" i="51"/>
  <c r="Y20" i="51" s="1"/>
  <c r="V20" i="51"/>
  <c r="O20" i="51"/>
  <c r="Q20" i="51" s="1"/>
  <c r="R20" i="51" s="1"/>
  <c r="H20" i="51"/>
  <c r="J20" i="51" s="1"/>
  <c r="K20" i="51" s="1"/>
  <c r="AF19" i="51"/>
  <c r="AC19" i="51"/>
  <c r="AE19" i="51" s="1"/>
  <c r="X19" i="51"/>
  <c r="Y19" i="51" s="1"/>
  <c r="V19" i="51"/>
  <c r="R19" i="51"/>
  <c r="O19" i="51"/>
  <c r="K19" i="51"/>
  <c r="H19" i="51"/>
  <c r="AC18" i="51"/>
  <c r="AE18" i="51" s="1"/>
  <c r="AF18" i="51" s="1"/>
  <c r="V18" i="51"/>
  <c r="X18" i="51" s="1"/>
  <c r="Y18" i="51" s="1"/>
  <c r="R18" i="51"/>
  <c r="O18" i="51"/>
  <c r="K18" i="51"/>
  <c r="H18" i="51"/>
  <c r="AF17" i="51"/>
  <c r="AE17" i="51"/>
  <c r="AC17" i="51"/>
  <c r="X17" i="51"/>
  <c r="Y17" i="51" s="1"/>
  <c r="V17" i="51"/>
  <c r="O17" i="51"/>
  <c r="Q17" i="51" s="1"/>
  <c r="R17" i="51" s="1"/>
  <c r="H17" i="51"/>
  <c r="J17" i="51" s="1"/>
  <c r="K17" i="51" s="1"/>
  <c r="AF16" i="51"/>
  <c r="AE16" i="51"/>
  <c r="AC16" i="51"/>
  <c r="Y16" i="51"/>
  <c r="X16" i="51"/>
  <c r="V16" i="51"/>
  <c r="O16" i="51"/>
  <c r="Q16" i="51" s="1"/>
  <c r="R16" i="51" s="1"/>
  <c r="H16" i="51"/>
  <c r="J16" i="51" s="1"/>
  <c r="K16" i="51" s="1"/>
  <c r="AF15" i="51"/>
  <c r="AE15" i="51"/>
  <c r="AC15" i="51"/>
  <c r="X15" i="51"/>
  <c r="Y15" i="51" s="1"/>
  <c r="Y125" i="51" s="1"/>
  <c r="N141" i="51" s="1"/>
  <c r="N142" i="51" s="1"/>
  <c r="V15" i="51"/>
  <c r="Q15" i="51"/>
  <c r="R15" i="51" s="1"/>
  <c r="O15" i="51"/>
  <c r="H15" i="51"/>
  <c r="J15" i="51" s="1"/>
  <c r="K15" i="51" s="1"/>
  <c r="K125" i="51" s="1"/>
  <c r="G141" i="51" s="1"/>
  <c r="AD12" i="51"/>
  <c r="W12" i="51"/>
  <c r="P12" i="51"/>
  <c r="I12" i="51"/>
  <c r="Q3" i="51"/>
  <c r="AD13" i="51" s="1"/>
  <c r="P142" i="50"/>
  <c r="M142" i="50"/>
  <c r="I142" i="50"/>
  <c r="F142" i="50"/>
  <c r="P141" i="50"/>
  <c r="M141" i="50"/>
  <c r="I141" i="50"/>
  <c r="F141" i="50"/>
  <c r="D125" i="50"/>
  <c r="AC124" i="50"/>
  <c r="AE124" i="50" s="1"/>
  <c r="AF124" i="50" s="1"/>
  <c r="V124" i="50"/>
  <c r="X124" i="50" s="1"/>
  <c r="Y124" i="50" s="1"/>
  <c r="R124" i="50"/>
  <c r="O124" i="50"/>
  <c r="K124" i="50"/>
  <c r="H124" i="50"/>
  <c r="AF123" i="50"/>
  <c r="AE123" i="50"/>
  <c r="AC123" i="50"/>
  <c r="Y123" i="50"/>
  <c r="X123" i="50"/>
  <c r="V123" i="50"/>
  <c r="R123" i="50"/>
  <c r="O123" i="50"/>
  <c r="K123" i="50"/>
  <c r="H123" i="50"/>
  <c r="AC122" i="50"/>
  <c r="AE122" i="50" s="1"/>
  <c r="AF122" i="50" s="1"/>
  <c r="V122" i="50"/>
  <c r="X122" i="50" s="1"/>
  <c r="Y122" i="50" s="1"/>
  <c r="R122" i="50"/>
  <c r="O122" i="50"/>
  <c r="K122" i="50"/>
  <c r="H122" i="50"/>
  <c r="AF121" i="50"/>
  <c r="AE121" i="50"/>
  <c r="AC121" i="50"/>
  <c r="Y121" i="50"/>
  <c r="X121" i="50"/>
  <c r="V121" i="50"/>
  <c r="R121" i="50"/>
  <c r="O121" i="50"/>
  <c r="K121" i="50"/>
  <c r="H121" i="50"/>
  <c r="AE120" i="50"/>
  <c r="AF120" i="50" s="1"/>
  <c r="AC120" i="50"/>
  <c r="V120" i="50"/>
  <c r="X120" i="50" s="1"/>
  <c r="Y120" i="50" s="1"/>
  <c r="R120" i="50"/>
  <c r="O120" i="50"/>
  <c r="K120" i="50"/>
  <c r="H120" i="50"/>
  <c r="AF119" i="50"/>
  <c r="AE119" i="50"/>
  <c r="AC119" i="50"/>
  <c r="X119" i="50"/>
  <c r="Y119" i="50" s="1"/>
  <c r="V119" i="50"/>
  <c r="R119" i="50"/>
  <c r="O119" i="50"/>
  <c r="K119" i="50"/>
  <c r="H119" i="50"/>
  <c r="AC118" i="50"/>
  <c r="AE118" i="50" s="1"/>
  <c r="AF118" i="50" s="1"/>
  <c r="V118" i="50"/>
  <c r="X118" i="50" s="1"/>
  <c r="Y118" i="50" s="1"/>
  <c r="R118" i="50"/>
  <c r="O118" i="50"/>
  <c r="K118" i="50"/>
  <c r="H118" i="50"/>
  <c r="AF117" i="50"/>
  <c r="AE117" i="50"/>
  <c r="AC117" i="50"/>
  <c r="X117" i="50"/>
  <c r="Y117" i="50" s="1"/>
  <c r="V117" i="50"/>
  <c r="R117" i="50"/>
  <c r="O117" i="50"/>
  <c r="K117" i="50"/>
  <c r="H117" i="50"/>
  <c r="AC116" i="50"/>
  <c r="AE116" i="50" s="1"/>
  <c r="AF116" i="50" s="1"/>
  <c r="V116" i="50"/>
  <c r="X116" i="50" s="1"/>
  <c r="Y116" i="50" s="1"/>
  <c r="R116" i="50"/>
  <c r="O116" i="50"/>
  <c r="K116" i="50"/>
  <c r="H116" i="50"/>
  <c r="AF115" i="50"/>
  <c r="AE115" i="50"/>
  <c r="AC115" i="50"/>
  <c r="Y115" i="50"/>
  <c r="X115" i="50"/>
  <c r="V115" i="50"/>
  <c r="R115" i="50"/>
  <c r="O115" i="50"/>
  <c r="K115" i="50"/>
  <c r="H115" i="50"/>
  <c r="AC114" i="50"/>
  <c r="AE114" i="50" s="1"/>
  <c r="AF114" i="50" s="1"/>
  <c r="V114" i="50"/>
  <c r="X114" i="50" s="1"/>
  <c r="Y114" i="50" s="1"/>
  <c r="R114" i="50"/>
  <c r="O114" i="50"/>
  <c r="K114" i="50"/>
  <c r="H114" i="50"/>
  <c r="AF113" i="50"/>
  <c r="AE113" i="50"/>
  <c r="AC113" i="50"/>
  <c r="Y113" i="50"/>
  <c r="X113" i="50"/>
  <c r="V113" i="50"/>
  <c r="R113" i="50"/>
  <c r="O113" i="50"/>
  <c r="K113" i="50"/>
  <c r="H113" i="50"/>
  <c r="AE112" i="50"/>
  <c r="AF112" i="50" s="1"/>
  <c r="AC112" i="50"/>
  <c r="V112" i="50"/>
  <c r="X112" i="50" s="1"/>
  <c r="Y112" i="50" s="1"/>
  <c r="R112" i="50"/>
  <c r="O112" i="50"/>
  <c r="K112" i="50"/>
  <c r="H112" i="50"/>
  <c r="AF111" i="50"/>
  <c r="AE111" i="50"/>
  <c r="AC111" i="50"/>
  <c r="X111" i="50"/>
  <c r="Y111" i="50" s="1"/>
  <c r="V111" i="50"/>
  <c r="R111" i="50"/>
  <c r="O111" i="50"/>
  <c r="K111" i="50"/>
  <c r="H111" i="50"/>
  <c r="AC110" i="50"/>
  <c r="AE110" i="50" s="1"/>
  <c r="AF110" i="50" s="1"/>
  <c r="V110" i="50"/>
  <c r="X110" i="50" s="1"/>
  <c r="Y110" i="50" s="1"/>
  <c r="R110" i="50"/>
  <c r="O110" i="50"/>
  <c r="K110" i="50"/>
  <c r="H110" i="50"/>
  <c r="AF109" i="50"/>
  <c r="AE109" i="50"/>
  <c r="AC109" i="50"/>
  <c r="Y109" i="50"/>
  <c r="X109" i="50"/>
  <c r="V109" i="50"/>
  <c r="R109" i="50"/>
  <c r="O109" i="50"/>
  <c r="K109" i="50"/>
  <c r="H109" i="50"/>
  <c r="AC108" i="50"/>
  <c r="AE108" i="50" s="1"/>
  <c r="AF108" i="50" s="1"/>
  <c r="V108" i="50"/>
  <c r="X108" i="50" s="1"/>
  <c r="Y108" i="50" s="1"/>
  <c r="R108" i="50"/>
  <c r="O108" i="50"/>
  <c r="K108" i="50"/>
  <c r="H108" i="50"/>
  <c r="AF107" i="50"/>
  <c r="AE107" i="50"/>
  <c r="AC107" i="50"/>
  <c r="Y107" i="50"/>
  <c r="X107" i="50"/>
  <c r="V107" i="50"/>
  <c r="R107" i="50"/>
  <c r="O107" i="50"/>
  <c r="K107" i="50"/>
  <c r="H107" i="50"/>
  <c r="AC106" i="50"/>
  <c r="AE106" i="50" s="1"/>
  <c r="AF106" i="50" s="1"/>
  <c r="V106" i="50"/>
  <c r="X106" i="50" s="1"/>
  <c r="Y106" i="50" s="1"/>
  <c r="R106" i="50"/>
  <c r="O106" i="50"/>
  <c r="K106" i="50"/>
  <c r="H106" i="50"/>
  <c r="AF105" i="50"/>
  <c r="AE105" i="50"/>
  <c r="AC105" i="50"/>
  <c r="Y105" i="50"/>
  <c r="X105" i="50"/>
  <c r="V105" i="50"/>
  <c r="R105" i="50"/>
  <c r="O105" i="50"/>
  <c r="K105" i="50"/>
  <c r="H105" i="50"/>
  <c r="AE104" i="50"/>
  <c r="AF104" i="50" s="1"/>
  <c r="AC104" i="50"/>
  <c r="V104" i="50"/>
  <c r="X104" i="50" s="1"/>
  <c r="Y104" i="50" s="1"/>
  <c r="R104" i="50"/>
  <c r="O104" i="50"/>
  <c r="K104" i="50"/>
  <c r="H104" i="50"/>
  <c r="AF103" i="50"/>
  <c r="AE103" i="50"/>
  <c r="AC103" i="50"/>
  <c r="X103" i="50"/>
  <c r="Y103" i="50" s="1"/>
  <c r="V103" i="50"/>
  <c r="R103" i="50"/>
  <c r="O103" i="50"/>
  <c r="K103" i="50"/>
  <c r="H103" i="50"/>
  <c r="AC102" i="50"/>
  <c r="AE102" i="50" s="1"/>
  <c r="AF102" i="50" s="1"/>
  <c r="V102" i="50"/>
  <c r="X102" i="50" s="1"/>
  <c r="Y102" i="50" s="1"/>
  <c r="R102" i="50"/>
  <c r="O102" i="50"/>
  <c r="K102" i="50"/>
  <c r="H102" i="50"/>
  <c r="AF101" i="50"/>
  <c r="AE101" i="50"/>
  <c r="AC101" i="50"/>
  <c r="X101" i="50"/>
  <c r="Y101" i="50" s="1"/>
  <c r="V101" i="50"/>
  <c r="R101" i="50"/>
  <c r="O101" i="50"/>
  <c r="K101" i="50"/>
  <c r="H101" i="50"/>
  <c r="AC100" i="50"/>
  <c r="AE100" i="50" s="1"/>
  <c r="AF100" i="50" s="1"/>
  <c r="V100" i="50"/>
  <c r="X100" i="50" s="1"/>
  <c r="Y100" i="50" s="1"/>
  <c r="R100" i="50"/>
  <c r="O100" i="50"/>
  <c r="K100" i="50"/>
  <c r="H100" i="50"/>
  <c r="AF99" i="50"/>
  <c r="AE99" i="50"/>
  <c r="AC99" i="50"/>
  <c r="Y99" i="50"/>
  <c r="X99" i="50"/>
  <c r="V99" i="50"/>
  <c r="R99" i="50"/>
  <c r="O99" i="50"/>
  <c r="K99" i="50"/>
  <c r="H99" i="50"/>
  <c r="AE98" i="50"/>
  <c r="AF98" i="50" s="1"/>
  <c r="AC98" i="50"/>
  <c r="Y98" i="50"/>
  <c r="V98" i="50"/>
  <c r="X98" i="50" s="1"/>
  <c r="R98" i="50"/>
  <c r="O98" i="50"/>
  <c r="K98" i="50"/>
  <c r="H98" i="50"/>
  <c r="AF97" i="50"/>
  <c r="AE97" i="50"/>
  <c r="AC97" i="50"/>
  <c r="V97" i="50"/>
  <c r="X97" i="50" s="1"/>
  <c r="Y97" i="50" s="1"/>
  <c r="R97" i="50"/>
  <c r="O97" i="50"/>
  <c r="K97" i="50"/>
  <c r="H97" i="50"/>
  <c r="AC96" i="50"/>
  <c r="AE96" i="50" s="1"/>
  <c r="AF96" i="50" s="1"/>
  <c r="V96" i="50"/>
  <c r="X96" i="50" s="1"/>
  <c r="Y96" i="50" s="1"/>
  <c r="R96" i="50"/>
  <c r="O96" i="50"/>
  <c r="K96" i="50"/>
  <c r="H96" i="50"/>
  <c r="AE95" i="50"/>
  <c r="AF95" i="50" s="1"/>
  <c r="AC95" i="50"/>
  <c r="V95" i="50"/>
  <c r="X95" i="50" s="1"/>
  <c r="Y95" i="50" s="1"/>
  <c r="R95" i="50"/>
  <c r="O95" i="50"/>
  <c r="K95" i="50"/>
  <c r="H95" i="50"/>
  <c r="AE94" i="50"/>
  <c r="AF94" i="50" s="1"/>
  <c r="AC94" i="50"/>
  <c r="V94" i="50"/>
  <c r="X94" i="50" s="1"/>
  <c r="Y94" i="50" s="1"/>
  <c r="R94" i="50"/>
  <c r="O94" i="50"/>
  <c r="K94" i="50"/>
  <c r="H94" i="50"/>
  <c r="AE93" i="50"/>
  <c r="AF93" i="50" s="1"/>
  <c r="AC93" i="50"/>
  <c r="V93" i="50"/>
  <c r="X93" i="50" s="1"/>
  <c r="Y93" i="50" s="1"/>
  <c r="R93" i="50"/>
  <c r="O93" i="50"/>
  <c r="K93" i="50"/>
  <c r="H93" i="50"/>
  <c r="AC92" i="50"/>
  <c r="AE92" i="50" s="1"/>
  <c r="AF92" i="50" s="1"/>
  <c r="Y92" i="50"/>
  <c r="V92" i="50"/>
  <c r="X92" i="50" s="1"/>
  <c r="R92" i="50"/>
  <c r="O92" i="50"/>
  <c r="K92" i="50"/>
  <c r="H92" i="50"/>
  <c r="AE91" i="50"/>
  <c r="AF91" i="50" s="1"/>
  <c r="AC91" i="50"/>
  <c r="Y91" i="50"/>
  <c r="V91" i="50"/>
  <c r="X91" i="50" s="1"/>
  <c r="R91" i="50"/>
  <c r="O91" i="50"/>
  <c r="K91" i="50"/>
  <c r="H91" i="50"/>
  <c r="AC90" i="50"/>
  <c r="AE90" i="50" s="1"/>
  <c r="AF90" i="50" s="1"/>
  <c r="V90" i="50"/>
  <c r="X90" i="50" s="1"/>
  <c r="Y90" i="50" s="1"/>
  <c r="R90" i="50"/>
  <c r="O90" i="50"/>
  <c r="K90" i="50"/>
  <c r="H90" i="50"/>
  <c r="AE89" i="50"/>
  <c r="AF89" i="50" s="1"/>
  <c r="AC89" i="50"/>
  <c r="X89" i="50"/>
  <c r="Y89" i="50" s="1"/>
  <c r="V89" i="50"/>
  <c r="R89" i="50"/>
  <c r="O89" i="50"/>
  <c r="K89" i="50"/>
  <c r="H89" i="50"/>
  <c r="AC88" i="50"/>
  <c r="AE88" i="50" s="1"/>
  <c r="AF88" i="50" s="1"/>
  <c r="Y88" i="50"/>
  <c r="V88" i="50"/>
  <c r="X88" i="50" s="1"/>
  <c r="R88" i="50"/>
  <c r="O88" i="50"/>
  <c r="K88" i="50"/>
  <c r="H88" i="50"/>
  <c r="AE87" i="50"/>
  <c r="AF87" i="50" s="1"/>
  <c r="AC87" i="50"/>
  <c r="Y87" i="50"/>
  <c r="V87" i="50"/>
  <c r="X87" i="50" s="1"/>
  <c r="R87" i="50"/>
  <c r="O87" i="50"/>
  <c r="K87" i="50"/>
  <c r="H87" i="50"/>
  <c r="AC86" i="50"/>
  <c r="AE86" i="50" s="1"/>
  <c r="AF86" i="50" s="1"/>
  <c r="V86" i="50"/>
  <c r="X86" i="50" s="1"/>
  <c r="Y86" i="50" s="1"/>
  <c r="R86" i="50"/>
  <c r="O86" i="50"/>
  <c r="K86" i="50"/>
  <c r="H86" i="50"/>
  <c r="AF85" i="50"/>
  <c r="AE85" i="50"/>
  <c r="AC85" i="50"/>
  <c r="X85" i="50"/>
  <c r="Y85" i="50" s="1"/>
  <c r="V85" i="50"/>
  <c r="R85" i="50"/>
  <c r="O85" i="50"/>
  <c r="K85" i="50"/>
  <c r="H85" i="50"/>
  <c r="AC84" i="50"/>
  <c r="AE84" i="50" s="1"/>
  <c r="AF84" i="50" s="1"/>
  <c r="V84" i="50"/>
  <c r="X84" i="50" s="1"/>
  <c r="Y84" i="50" s="1"/>
  <c r="R84" i="50"/>
  <c r="O84" i="50"/>
  <c r="K84" i="50"/>
  <c r="H84" i="50"/>
  <c r="AE83" i="50"/>
  <c r="AF83" i="50" s="1"/>
  <c r="AC83" i="50"/>
  <c r="V83" i="50"/>
  <c r="X83" i="50" s="1"/>
  <c r="Y83" i="50" s="1"/>
  <c r="R83" i="50"/>
  <c r="O83" i="50"/>
  <c r="K83" i="50"/>
  <c r="H83" i="50"/>
  <c r="AE82" i="50"/>
  <c r="AF82" i="50" s="1"/>
  <c r="AC82" i="50"/>
  <c r="V82" i="50"/>
  <c r="X82" i="50" s="1"/>
  <c r="Y82" i="50" s="1"/>
  <c r="R82" i="50"/>
  <c r="O82" i="50"/>
  <c r="K82" i="50"/>
  <c r="H82" i="50"/>
  <c r="AF81" i="50"/>
  <c r="AE81" i="50"/>
  <c r="AC81" i="50"/>
  <c r="V81" i="50"/>
  <c r="X81" i="50" s="1"/>
  <c r="Y81" i="50" s="1"/>
  <c r="R81" i="50"/>
  <c r="O81" i="50"/>
  <c r="K81" i="50"/>
  <c r="H81" i="50"/>
  <c r="AC80" i="50"/>
  <c r="AE80" i="50" s="1"/>
  <c r="AF80" i="50" s="1"/>
  <c r="V80" i="50"/>
  <c r="X80" i="50" s="1"/>
  <c r="Y80" i="50" s="1"/>
  <c r="R80" i="50"/>
  <c r="O80" i="50"/>
  <c r="K80" i="50"/>
  <c r="H80" i="50"/>
  <c r="AE79" i="50"/>
  <c r="AF79" i="50" s="1"/>
  <c r="AC79" i="50"/>
  <c r="V79" i="50"/>
  <c r="X79" i="50" s="1"/>
  <c r="Y79" i="50" s="1"/>
  <c r="R79" i="50"/>
  <c r="O79" i="50"/>
  <c r="K79" i="50"/>
  <c r="H79" i="50"/>
  <c r="AE78" i="50"/>
  <c r="AF78" i="50" s="1"/>
  <c r="AC78" i="50"/>
  <c r="V78" i="50"/>
  <c r="X78" i="50" s="1"/>
  <c r="Y78" i="50" s="1"/>
  <c r="R78" i="50"/>
  <c r="O78" i="50"/>
  <c r="K78" i="50"/>
  <c r="H78" i="50"/>
  <c r="AE77" i="50"/>
  <c r="AF77" i="50" s="1"/>
  <c r="AC77" i="50"/>
  <c r="V77" i="50"/>
  <c r="X77" i="50" s="1"/>
  <c r="Y77" i="50" s="1"/>
  <c r="R77" i="50"/>
  <c r="O77" i="50"/>
  <c r="K77" i="50"/>
  <c r="H77" i="50"/>
  <c r="AC76" i="50"/>
  <c r="AE76" i="50" s="1"/>
  <c r="AF76" i="50" s="1"/>
  <c r="Y76" i="50"/>
  <c r="V76" i="50"/>
  <c r="X76" i="50" s="1"/>
  <c r="R76" i="50"/>
  <c r="O76" i="50"/>
  <c r="K76" i="50"/>
  <c r="H76" i="50"/>
  <c r="AE75" i="50"/>
  <c r="AF75" i="50" s="1"/>
  <c r="AC75" i="50"/>
  <c r="Y75" i="50"/>
  <c r="V75" i="50"/>
  <c r="X75" i="50" s="1"/>
  <c r="R75" i="50"/>
  <c r="O75" i="50"/>
  <c r="K75" i="50"/>
  <c r="H75" i="50"/>
  <c r="AC74" i="50"/>
  <c r="AE74" i="50" s="1"/>
  <c r="AF74" i="50" s="1"/>
  <c r="V74" i="50"/>
  <c r="X74" i="50" s="1"/>
  <c r="Y74" i="50" s="1"/>
  <c r="R74" i="50"/>
  <c r="O74" i="50"/>
  <c r="K74" i="50"/>
  <c r="H74" i="50"/>
  <c r="AE73" i="50"/>
  <c r="AF73" i="50" s="1"/>
  <c r="AC73" i="50"/>
  <c r="X73" i="50"/>
  <c r="Y73" i="50" s="1"/>
  <c r="V73" i="50"/>
  <c r="R73" i="50"/>
  <c r="O73" i="50"/>
  <c r="K73" i="50"/>
  <c r="H73" i="50"/>
  <c r="AC72" i="50"/>
  <c r="AE72" i="50" s="1"/>
  <c r="AF72" i="50" s="1"/>
  <c r="Y72" i="50"/>
  <c r="V72" i="50"/>
  <c r="X72" i="50" s="1"/>
  <c r="R72" i="50"/>
  <c r="O72" i="50"/>
  <c r="K72" i="50"/>
  <c r="H72" i="50"/>
  <c r="AE71" i="50"/>
  <c r="AF71" i="50" s="1"/>
  <c r="AC71" i="50"/>
  <c r="Y71" i="50"/>
  <c r="V71" i="50"/>
  <c r="X71" i="50" s="1"/>
  <c r="R71" i="50"/>
  <c r="O71" i="50"/>
  <c r="K71" i="50"/>
  <c r="H71" i="50"/>
  <c r="AC70" i="50"/>
  <c r="AE70" i="50" s="1"/>
  <c r="AF70" i="50" s="1"/>
  <c r="V70" i="50"/>
  <c r="X70" i="50" s="1"/>
  <c r="Y70" i="50" s="1"/>
  <c r="R70" i="50"/>
  <c r="O70" i="50"/>
  <c r="K70" i="50"/>
  <c r="H70" i="50"/>
  <c r="AF69" i="50"/>
  <c r="AE69" i="50"/>
  <c r="AC69" i="50"/>
  <c r="X69" i="50"/>
  <c r="Y69" i="50" s="1"/>
  <c r="V69" i="50"/>
  <c r="R69" i="50"/>
  <c r="O69" i="50"/>
  <c r="K69" i="50"/>
  <c r="H69" i="50"/>
  <c r="AC68" i="50"/>
  <c r="AE68" i="50" s="1"/>
  <c r="AF68" i="50" s="1"/>
  <c r="V68" i="50"/>
  <c r="X68" i="50" s="1"/>
  <c r="Y68" i="50" s="1"/>
  <c r="R68" i="50"/>
  <c r="O68" i="50"/>
  <c r="K68" i="50"/>
  <c r="H68" i="50"/>
  <c r="AE67" i="50"/>
  <c r="AF67" i="50" s="1"/>
  <c r="AC67" i="50"/>
  <c r="V67" i="50"/>
  <c r="X67" i="50" s="1"/>
  <c r="Y67" i="50" s="1"/>
  <c r="R67" i="50"/>
  <c r="O67" i="50"/>
  <c r="K67" i="50"/>
  <c r="H67" i="50"/>
  <c r="AE66" i="50"/>
  <c r="AF66" i="50" s="1"/>
  <c r="AC66" i="50"/>
  <c r="V66" i="50"/>
  <c r="X66" i="50" s="1"/>
  <c r="Y66" i="50" s="1"/>
  <c r="R66" i="50"/>
  <c r="O66" i="50"/>
  <c r="K66" i="50"/>
  <c r="H66" i="50"/>
  <c r="AF65" i="50"/>
  <c r="AE65" i="50"/>
  <c r="AC65" i="50"/>
  <c r="V65" i="50"/>
  <c r="X65" i="50" s="1"/>
  <c r="Y65" i="50" s="1"/>
  <c r="O65" i="50"/>
  <c r="Q65" i="50" s="1"/>
  <c r="R65" i="50" s="1"/>
  <c r="H65" i="50"/>
  <c r="J65" i="50" s="1"/>
  <c r="K65" i="50" s="1"/>
  <c r="AE64" i="50"/>
  <c r="AF64" i="50" s="1"/>
  <c r="AC64" i="50"/>
  <c r="V64" i="50"/>
  <c r="X64" i="50" s="1"/>
  <c r="Y64" i="50" s="1"/>
  <c r="Q64" i="50"/>
  <c r="R64" i="50" s="1"/>
  <c r="O64" i="50"/>
  <c r="H64" i="50"/>
  <c r="J64" i="50" s="1"/>
  <c r="K64" i="50" s="1"/>
  <c r="AE63" i="50"/>
  <c r="AF63" i="50" s="1"/>
  <c r="AC63" i="50"/>
  <c r="V63" i="50"/>
  <c r="X63" i="50" s="1"/>
  <c r="Y63" i="50" s="1"/>
  <c r="R63" i="50"/>
  <c r="O63" i="50"/>
  <c r="K63" i="50"/>
  <c r="H63" i="50"/>
  <c r="AC62" i="50"/>
  <c r="AE62" i="50" s="1"/>
  <c r="AF62" i="50" s="1"/>
  <c r="V62" i="50"/>
  <c r="X62" i="50" s="1"/>
  <c r="Y62" i="50" s="1"/>
  <c r="R62" i="50"/>
  <c r="O62" i="50"/>
  <c r="K62" i="50"/>
  <c r="H62" i="50"/>
  <c r="AE61" i="50"/>
  <c r="AF61" i="50" s="1"/>
  <c r="AC61" i="50"/>
  <c r="V61" i="50"/>
  <c r="X61" i="50" s="1"/>
  <c r="Y61" i="50" s="1"/>
  <c r="Q61" i="50"/>
  <c r="R61" i="50" s="1"/>
  <c r="O61" i="50"/>
  <c r="H61" i="50"/>
  <c r="J61" i="50" s="1"/>
  <c r="K61" i="50" s="1"/>
  <c r="AE60" i="50"/>
  <c r="AF60" i="50" s="1"/>
  <c r="AC60" i="50"/>
  <c r="V60" i="50"/>
  <c r="X60" i="50" s="1"/>
  <c r="Y60" i="50" s="1"/>
  <c r="R60" i="50"/>
  <c r="O60" i="50"/>
  <c r="K60" i="50"/>
  <c r="H60" i="50"/>
  <c r="AC59" i="50"/>
  <c r="AE59" i="50" s="1"/>
  <c r="AF59" i="50" s="1"/>
  <c r="V59" i="50"/>
  <c r="X59" i="50" s="1"/>
  <c r="Y59" i="50" s="1"/>
  <c r="R59" i="50"/>
  <c r="O59" i="50"/>
  <c r="K59" i="50"/>
  <c r="H59" i="50"/>
  <c r="AE58" i="50"/>
  <c r="AF58" i="50" s="1"/>
  <c r="AC58" i="50"/>
  <c r="V58" i="50"/>
  <c r="X58" i="50" s="1"/>
  <c r="Y58" i="50" s="1"/>
  <c r="Q58" i="50"/>
  <c r="R58" i="50" s="1"/>
  <c r="O58" i="50"/>
  <c r="H58" i="50"/>
  <c r="J58" i="50" s="1"/>
  <c r="K58" i="50" s="1"/>
  <c r="AE57" i="50"/>
  <c r="AF57" i="50" s="1"/>
  <c r="AC57" i="50"/>
  <c r="V57" i="50"/>
  <c r="X57" i="50" s="1"/>
  <c r="Y57" i="50" s="1"/>
  <c r="R57" i="50"/>
  <c r="O57" i="50"/>
  <c r="K57" i="50"/>
  <c r="H57" i="50"/>
  <c r="AC56" i="50"/>
  <c r="AE56" i="50" s="1"/>
  <c r="AF56" i="50" s="1"/>
  <c r="V56" i="50"/>
  <c r="X56" i="50" s="1"/>
  <c r="Y56" i="50" s="1"/>
  <c r="R56" i="50"/>
  <c r="O56" i="50"/>
  <c r="K56" i="50"/>
  <c r="H56" i="50"/>
  <c r="AE55" i="50"/>
  <c r="AF55" i="50" s="1"/>
  <c r="AC55" i="50"/>
  <c r="V55" i="50"/>
  <c r="X55" i="50" s="1"/>
  <c r="Y55" i="50" s="1"/>
  <c r="Q55" i="50"/>
  <c r="R55" i="50" s="1"/>
  <c r="O55" i="50"/>
  <c r="H55" i="50"/>
  <c r="J55" i="50" s="1"/>
  <c r="K55" i="50" s="1"/>
  <c r="AE54" i="50"/>
  <c r="AF54" i="50" s="1"/>
  <c r="AC54" i="50"/>
  <c r="V54" i="50"/>
  <c r="X54" i="50" s="1"/>
  <c r="Y54" i="50" s="1"/>
  <c r="R54" i="50"/>
  <c r="O54" i="50"/>
  <c r="K54" i="50"/>
  <c r="H54" i="50"/>
  <c r="AC53" i="50"/>
  <c r="AE53" i="50" s="1"/>
  <c r="AF53" i="50" s="1"/>
  <c r="V53" i="50"/>
  <c r="X53" i="50" s="1"/>
  <c r="Y53" i="50" s="1"/>
  <c r="R53" i="50"/>
  <c r="O53" i="50"/>
  <c r="K53" i="50"/>
  <c r="H53" i="50"/>
  <c r="AE52" i="50"/>
  <c r="AF52" i="50" s="1"/>
  <c r="AC52" i="50"/>
  <c r="V52" i="50"/>
  <c r="X52" i="50" s="1"/>
  <c r="Y52" i="50" s="1"/>
  <c r="Q52" i="50"/>
  <c r="R52" i="50" s="1"/>
  <c r="O52" i="50"/>
  <c r="H52" i="50"/>
  <c r="J52" i="50" s="1"/>
  <c r="K52" i="50" s="1"/>
  <c r="AE51" i="50"/>
  <c r="AF51" i="50" s="1"/>
  <c r="AC51" i="50"/>
  <c r="V51" i="50"/>
  <c r="X51" i="50" s="1"/>
  <c r="Y51" i="50" s="1"/>
  <c r="O51" i="50"/>
  <c r="Q51" i="50" s="1"/>
  <c r="R51" i="50" s="1"/>
  <c r="J51" i="50"/>
  <c r="K51" i="50" s="1"/>
  <c r="H51" i="50"/>
  <c r="AC50" i="50"/>
  <c r="AE50" i="50" s="1"/>
  <c r="AF50" i="50" s="1"/>
  <c r="X50" i="50"/>
  <c r="Y50" i="50" s="1"/>
  <c r="V50" i="50"/>
  <c r="R50" i="50"/>
  <c r="O50" i="50"/>
  <c r="K50" i="50"/>
  <c r="H50" i="50"/>
  <c r="AC49" i="50"/>
  <c r="AE49" i="50" s="1"/>
  <c r="AF49" i="50" s="1"/>
  <c r="Y49" i="50"/>
  <c r="X49" i="50"/>
  <c r="V49" i="50"/>
  <c r="R49" i="50"/>
  <c r="O49" i="50"/>
  <c r="K49" i="50"/>
  <c r="H49" i="50"/>
  <c r="AE48" i="50"/>
  <c r="AF48" i="50" s="1"/>
  <c r="AC48" i="50"/>
  <c r="V48" i="50"/>
  <c r="X48" i="50" s="1"/>
  <c r="Y48" i="50" s="1"/>
  <c r="R48" i="50"/>
  <c r="O48" i="50"/>
  <c r="Q48" i="50" s="1"/>
  <c r="J48" i="50"/>
  <c r="K48" i="50" s="1"/>
  <c r="H48" i="50"/>
  <c r="AC47" i="50"/>
  <c r="AE47" i="50" s="1"/>
  <c r="AF47" i="50" s="1"/>
  <c r="X47" i="50"/>
  <c r="Y47" i="50" s="1"/>
  <c r="V47" i="50"/>
  <c r="R47" i="50"/>
  <c r="O47" i="50"/>
  <c r="K47" i="50"/>
  <c r="H47" i="50"/>
  <c r="AC46" i="50"/>
  <c r="AE46" i="50" s="1"/>
  <c r="AF46" i="50" s="1"/>
  <c r="Y46" i="50"/>
  <c r="X46" i="50"/>
  <c r="V46" i="50"/>
  <c r="R46" i="50"/>
  <c r="O46" i="50"/>
  <c r="K46" i="50"/>
  <c r="H46" i="50"/>
  <c r="AE45" i="50"/>
  <c r="AF45" i="50" s="1"/>
  <c r="AC45" i="50"/>
  <c r="V45" i="50"/>
  <c r="X45" i="50" s="1"/>
  <c r="Y45" i="50" s="1"/>
  <c r="R45" i="50"/>
  <c r="O45" i="50"/>
  <c r="Q45" i="50" s="1"/>
  <c r="J45" i="50"/>
  <c r="K45" i="50" s="1"/>
  <c r="H45" i="50"/>
  <c r="AC44" i="50"/>
  <c r="AE44" i="50" s="1"/>
  <c r="AF44" i="50" s="1"/>
  <c r="X44" i="50"/>
  <c r="Y44" i="50" s="1"/>
  <c r="V44" i="50"/>
  <c r="O44" i="50"/>
  <c r="Q44" i="50" s="1"/>
  <c r="R44" i="50" s="1"/>
  <c r="K44" i="50"/>
  <c r="J44" i="50"/>
  <c r="H44" i="50"/>
  <c r="AE43" i="50"/>
  <c r="AF43" i="50" s="1"/>
  <c r="AC43" i="50"/>
  <c r="V43" i="50"/>
  <c r="X43" i="50" s="1"/>
  <c r="Y43" i="50" s="1"/>
  <c r="R43" i="50"/>
  <c r="O43" i="50"/>
  <c r="K43" i="50"/>
  <c r="H43" i="50"/>
  <c r="AF42" i="50"/>
  <c r="AC42" i="50"/>
  <c r="AE42" i="50" s="1"/>
  <c r="X42" i="50"/>
  <c r="Y42" i="50" s="1"/>
  <c r="V42" i="50"/>
  <c r="R42" i="50"/>
  <c r="O42" i="50"/>
  <c r="K42" i="50"/>
  <c r="H42" i="50"/>
  <c r="AC41" i="50"/>
  <c r="AE41" i="50" s="1"/>
  <c r="AF41" i="50" s="1"/>
  <c r="X41" i="50"/>
  <c r="Y41" i="50" s="1"/>
  <c r="V41" i="50"/>
  <c r="O41" i="50"/>
  <c r="Q41" i="50" s="1"/>
  <c r="R41" i="50" s="1"/>
  <c r="K41" i="50"/>
  <c r="J41" i="50"/>
  <c r="H41" i="50"/>
  <c r="AE40" i="50"/>
  <c r="AF40" i="50" s="1"/>
  <c r="AC40" i="50"/>
  <c r="V40" i="50"/>
  <c r="X40" i="50" s="1"/>
  <c r="Y40" i="50" s="1"/>
  <c r="R40" i="50"/>
  <c r="O40" i="50"/>
  <c r="K40" i="50"/>
  <c r="H40" i="50"/>
  <c r="AF39" i="50"/>
  <c r="AC39" i="50"/>
  <c r="AE39" i="50" s="1"/>
  <c r="X39" i="50"/>
  <c r="Y39" i="50" s="1"/>
  <c r="V39" i="50"/>
  <c r="R39" i="50"/>
  <c r="O39" i="50"/>
  <c r="K39" i="50"/>
  <c r="H39" i="50"/>
  <c r="AC38" i="50"/>
  <c r="AE38" i="50" s="1"/>
  <c r="AF38" i="50" s="1"/>
  <c r="X38" i="50"/>
  <c r="Y38" i="50" s="1"/>
  <c r="V38" i="50"/>
  <c r="O38" i="50"/>
  <c r="Q38" i="50" s="1"/>
  <c r="R38" i="50" s="1"/>
  <c r="K38" i="50"/>
  <c r="J38" i="50"/>
  <c r="H38" i="50"/>
  <c r="AE37" i="50"/>
  <c r="AF37" i="50" s="1"/>
  <c r="AC37" i="50"/>
  <c r="V37" i="50"/>
  <c r="X37" i="50" s="1"/>
  <c r="Y37" i="50" s="1"/>
  <c r="R37" i="50"/>
  <c r="O37" i="50"/>
  <c r="Q37" i="50" s="1"/>
  <c r="J37" i="50"/>
  <c r="K37" i="50" s="1"/>
  <c r="H37" i="50"/>
  <c r="AC36" i="50"/>
  <c r="AE36" i="50" s="1"/>
  <c r="AF36" i="50" s="1"/>
  <c r="X36" i="50"/>
  <c r="Y36" i="50" s="1"/>
  <c r="V36" i="50"/>
  <c r="R36" i="50"/>
  <c r="O36" i="50"/>
  <c r="K36" i="50"/>
  <c r="H36" i="50"/>
  <c r="AC35" i="50"/>
  <c r="AE35" i="50" s="1"/>
  <c r="AF35" i="50" s="1"/>
  <c r="Y35" i="50"/>
  <c r="X35" i="50"/>
  <c r="V35" i="50"/>
  <c r="R35" i="50"/>
  <c r="O35" i="50"/>
  <c r="K35" i="50"/>
  <c r="H35" i="50"/>
  <c r="AE34" i="50"/>
  <c r="AF34" i="50" s="1"/>
  <c r="AC34" i="50"/>
  <c r="V34" i="50"/>
  <c r="X34" i="50" s="1"/>
  <c r="Y34" i="50" s="1"/>
  <c r="R34" i="50"/>
  <c r="O34" i="50"/>
  <c r="Q34" i="50" s="1"/>
  <c r="J34" i="50"/>
  <c r="K34" i="50" s="1"/>
  <c r="H34" i="50"/>
  <c r="AC33" i="50"/>
  <c r="AE33" i="50" s="1"/>
  <c r="AF33" i="50" s="1"/>
  <c r="X33" i="50"/>
  <c r="Y33" i="50" s="1"/>
  <c r="V33" i="50"/>
  <c r="R33" i="50"/>
  <c r="O33" i="50"/>
  <c r="K33" i="50"/>
  <c r="H33" i="50"/>
  <c r="AC32" i="50"/>
  <c r="AE32" i="50" s="1"/>
  <c r="AF32" i="50" s="1"/>
  <c r="Y32" i="50"/>
  <c r="X32" i="50"/>
  <c r="V32" i="50"/>
  <c r="R32" i="50"/>
  <c r="O32" i="50"/>
  <c r="K32" i="50"/>
  <c r="H32" i="50"/>
  <c r="AE31" i="50"/>
  <c r="AF31" i="50" s="1"/>
  <c r="AC31" i="50"/>
  <c r="V31" i="50"/>
  <c r="X31" i="50" s="1"/>
  <c r="Y31" i="50" s="1"/>
  <c r="O31" i="50"/>
  <c r="Q31" i="50" s="1"/>
  <c r="R31" i="50" s="1"/>
  <c r="K31" i="50"/>
  <c r="J31" i="50"/>
  <c r="H31" i="50"/>
  <c r="AE30" i="50"/>
  <c r="AF30" i="50" s="1"/>
  <c r="AC30" i="50"/>
  <c r="V30" i="50"/>
  <c r="X30" i="50" s="1"/>
  <c r="Y30" i="50" s="1"/>
  <c r="O30" i="50"/>
  <c r="Q30" i="50" s="1"/>
  <c r="R30" i="50" s="1"/>
  <c r="K30" i="50"/>
  <c r="J30" i="50"/>
  <c r="H30" i="50"/>
  <c r="AE29" i="50"/>
  <c r="AF29" i="50" s="1"/>
  <c r="AC29" i="50"/>
  <c r="V29" i="50"/>
  <c r="X29" i="50" s="1"/>
  <c r="Y29" i="50" s="1"/>
  <c r="R29" i="50"/>
  <c r="O29" i="50"/>
  <c r="K29" i="50"/>
  <c r="H29" i="50"/>
  <c r="AC28" i="50"/>
  <c r="AE28" i="50" s="1"/>
  <c r="AF28" i="50" s="1"/>
  <c r="Y28" i="50"/>
  <c r="X28" i="50"/>
  <c r="V28" i="50"/>
  <c r="R28" i="50"/>
  <c r="O28" i="50"/>
  <c r="K28" i="50"/>
  <c r="H28" i="50"/>
  <c r="AE27" i="50"/>
  <c r="AF27" i="50" s="1"/>
  <c r="AC27" i="50"/>
  <c r="V27" i="50"/>
  <c r="X27" i="50" s="1"/>
  <c r="Y27" i="50" s="1"/>
  <c r="O27" i="50"/>
  <c r="Q27" i="50" s="1"/>
  <c r="R27" i="50" s="1"/>
  <c r="K27" i="50"/>
  <c r="J27" i="50"/>
  <c r="H27" i="50"/>
  <c r="AE26" i="50"/>
  <c r="AF26" i="50" s="1"/>
  <c r="AC26" i="50"/>
  <c r="V26" i="50"/>
  <c r="X26" i="50" s="1"/>
  <c r="Y26" i="50" s="1"/>
  <c r="O26" i="50"/>
  <c r="Q26" i="50" s="1"/>
  <c r="R26" i="50" s="1"/>
  <c r="K26" i="50"/>
  <c r="J26" i="50"/>
  <c r="H26" i="50"/>
  <c r="AE25" i="50"/>
  <c r="AF25" i="50" s="1"/>
  <c r="AC25" i="50"/>
  <c r="V25" i="50"/>
  <c r="X25" i="50" s="1"/>
  <c r="Y25" i="50" s="1"/>
  <c r="R25" i="50"/>
  <c r="O25" i="50"/>
  <c r="K25" i="50"/>
  <c r="H25" i="50"/>
  <c r="AC24" i="50"/>
  <c r="AE24" i="50" s="1"/>
  <c r="AF24" i="50" s="1"/>
  <c r="Y24" i="50"/>
  <c r="X24" i="50"/>
  <c r="V24" i="50"/>
  <c r="R24" i="50"/>
  <c r="O24" i="50"/>
  <c r="K24" i="50"/>
  <c r="H24" i="50"/>
  <c r="AE23" i="50"/>
  <c r="AF23" i="50" s="1"/>
  <c r="AC23" i="50"/>
  <c r="V23" i="50"/>
  <c r="X23" i="50" s="1"/>
  <c r="Y23" i="50" s="1"/>
  <c r="R23" i="50"/>
  <c r="O23" i="50"/>
  <c r="K23" i="50"/>
  <c r="H23" i="50"/>
  <c r="AC22" i="50"/>
  <c r="AE22" i="50" s="1"/>
  <c r="AF22" i="50" s="1"/>
  <c r="Y22" i="50"/>
  <c r="X22" i="50"/>
  <c r="V22" i="50"/>
  <c r="Q22" i="50"/>
  <c r="R22" i="50" s="1"/>
  <c r="O22" i="50"/>
  <c r="H22" i="50"/>
  <c r="J22" i="50" s="1"/>
  <c r="K22" i="50" s="1"/>
  <c r="AC21" i="50"/>
  <c r="AE21" i="50" s="1"/>
  <c r="AF21" i="50" s="1"/>
  <c r="Y21" i="50"/>
  <c r="X21" i="50"/>
  <c r="V21" i="50"/>
  <c r="Q21" i="50"/>
  <c r="R21" i="50" s="1"/>
  <c r="O21" i="50"/>
  <c r="H21" i="50"/>
  <c r="J21" i="50" s="1"/>
  <c r="K21" i="50" s="1"/>
  <c r="AC20" i="50"/>
  <c r="AE20" i="50" s="1"/>
  <c r="AF20" i="50" s="1"/>
  <c r="Y20" i="50"/>
  <c r="X20" i="50"/>
  <c r="V20" i="50"/>
  <c r="Q20" i="50"/>
  <c r="R20" i="50" s="1"/>
  <c r="O20" i="50"/>
  <c r="H20" i="50"/>
  <c r="J20" i="50" s="1"/>
  <c r="K20" i="50" s="1"/>
  <c r="AC19" i="50"/>
  <c r="AE19" i="50" s="1"/>
  <c r="AF19" i="50" s="1"/>
  <c r="Y19" i="50"/>
  <c r="X19" i="50"/>
  <c r="V19" i="50"/>
  <c r="R19" i="50"/>
  <c r="O19" i="50"/>
  <c r="K19" i="50"/>
  <c r="H19" i="50"/>
  <c r="AE18" i="50"/>
  <c r="AF18" i="50" s="1"/>
  <c r="AC18" i="50"/>
  <c r="V18" i="50"/>
  <c r="X18" i="50" s="1"/>
  <c r="Y18" i="50" s="1"/>
  <c r="R18" i="50"/>
  <c r="O18" i="50"/>
  <c r="K18" i="50"/>
  <c r="H18" i="50"/>
  <c r="AC17" i="50"/>
  <c r="AE17" i="50" s="1"/>
  <c r="AF17" i="50" s="1"/>
  <c r="Y17" i="50"/>
  <c r="X17" i="50"/>
  <c r="V17" i="50"/>
  <c r="Q17" i="50"/>
  <c r="R17" i="50" s="1"/>
  <c r="O17" i="50"/>
  <c r="H17" i="50"/>
  <c r="J17" i="50" s="1"/>
  <c r="K17" i="50" s="1"/>
  <c r="AC16" i="50"/>
  <c r="AE16" i="50" s="1"/>
  <c r="AF16" i="50" s="1"/>
  <c r="Y16" i="50"/>
  <c r="X16" i="50"/>
  <c r="V16" i="50"/>
  <c r="Q16" i="50"/>
  <c r="R16" i="50" s="1"/>
  <c r="O16" i="50"/>
  <c r="H16" i="50"/>
  <c r="J16" i="50" s="1"/>
  <c r="K16" i="50" s="1"/>
  <c r="AC15" i="50"/>
  <c r="AE15" i="50" s="1"/>
  <c r="AF15" i="50" s="1"/>
  <c r="AF125" i="50" s="1"/>
  <c r="Q141" i="50" s="1"/>
  <c r="Q142" i="50" s="1"/>
  <c r="Y15" i="50"/>
  <c r="X15" i="50"/>
  <c r="V15" i="50"/>
  <c r="Q15" i="50"/>
  <c r="R15" i="50" s="1"/>
  <c r="R125" i="50" s="1"/>
  <c r="J141" i="50" s="1"/>
  <c r="J142" i="50" s="1"/>
  <c r="O15" i="50"/>
  <c r="H15" i="50"/>
  <c r="J15" i="50" s="1"/>
  <c r="K15" i="50" s="1"/>
  <c r="I13" i="50"/>
  <c r="AD12" i="50"/>
  <c r="W12" i="50"/>
  <c r="P12" i="50"/>
  <c r="I12" i="50"/>
  <c r="Q3" i="50"/>
  <c r="AD13" i="50" s="1"/>
  <c r="P142" i="49"/>
  <c r="M142" i="49"/>
  <c r="I142" i="49"/>
  <c r="F142" i="49"/>
  <c r="P141" i="49"/>
  <c r="M141" i="49"/>
  <c r="I141" i="49"/>
  <c r="F141" i="49"/>
  <c r="D125" i="49"/>
  <c r="AC124" i="49"/>
  <c r="AE124" i="49" s="1"/>
  <c r="AF124" i="49" s="1"/>
  <c r="V124" i="49"/>
  <c r="X124" i="49" s="1"/>
  <c r="Y124" i="49" s="1"/>
  <c r="R124" i="49"/>
  <c r="O124" i="49"/>
  <c r="K124" i="49"/>
  <c r="H124" i="49"/>
  <c r="AC123" i="49"/>
  <c r="AE123" i="49" s="1"/>
  <c r="AF123" i="49" s="1"/>
  <c r="X123" i="49"/>
  <c r="Y123" i="49" s="1"/>
  <c r="V123" i="49"/>
  <c r="R123" i="49"/>
  <c r="O123" i="49"/>
  <c r="K123" i="49"/>
  <c r="H123" i="49"/>
  <c r="AC122" i="49"/>
  <c r="AE122" i="49" s="1"/>
  <c r="AF122" i="49" s="1"/>
  <c r="V122" i="49"/>
  <c r="X122" i="49" s="1"/>
  <c r="Y122" i="49" s="1"/>
  <c r="R122" i="49"/>
  <c r="O122" i="49"/>
  <c r="K122" i="49"/>
  <c r="H122" i="49"/>
  <c r="AC121" i="49"/>
  <c r="AE121" i="49" s="1"/>
  <c r="AF121" i="49" s="1"/>
  <c r="X121" i="49"/>
  <c r="Y121" i="49" s="1"/>
  <c r="V121" i="49"/>
  <c r="R121" i="49"/>
  <c r="O121" i="49"/>
  <c r="K121" i="49"/>
  <c r="H121" i="49"/>
  <c r="AC120" i="49"/>
  <c r="AE120" i="49" s="1"/>
  <c r="AF120" i="49" s="1"/>
  <c r="V120" i="49"/>
  <c r="X120" i="49" s="1"/>
  <c r="Y120" i="49" s="1"/>
  <c r="R120" i="49"/>
  <c r="O120" i="49"/>
  <c r="K120" i="49"/>
  <c r="H120" i="49"/>
  <c r="AC119" i="49"/>
  <c r="AE119" i="49" s="1"/>
  <c r="AF119" i="49" s="1"/>
  <c r="X119" i="49"/>
  <c r="Y119" i="49" s="1"/>
  <c r="V119" i="49"/>
  <c r="R119" i="49"/>
  <c r="O119" i="49"/>
  <c r="K119" i="49"/>
  <c r="H119" i="49"/>
  <c r="AF118" i="49"/>
  <c r="AC118" i="49"/>
  <c r="AE118" i="49" s="1"/>
  <c r="V118" i="49"/>
  <c r="X118" i="49" s="1"/>
  <c r="Y118" i="49" s="1"/>
  <c r="R118" i="49"/>
  <c r="O118" i="49"/>
  <c r="K118" i="49"/>
  <c r="H118" i="49"/>
  <c r="AC117" i="49"/>
  <c r="AE117" i="49" s="1"/>
  <c r="AF117" i="49" s="1"/>
  <c r="X117" i="49"/>
  <c r="Y117" i="49" s="1"/>
  <c r="V117" i="49"/>
  <c r="R117" i="49"/>
  <c r="O117" i="49"/>
  <c r="K117" i="49"/>
  <c r="H117" i="49"/>
  <c r="AC116" i="49"/>
  <c r="AE116" i="49" s="1"/>
  <c r="AF116" i="49" s="1"/>
  <c r="V116" i="49"/>
  <c r="X116" i="49" s="1"/>
  <c r="Y116" i="49" s="1"/>
  <c r="R116" i="49"/>
  <c r="O116" i="49"/>
  <c r="K116" i="49"/>
  <c r="H116" i="49"/>
  <c r="AC115" i="49"/>
  <c r="AE115" i="49" s="1"/>
  <c r="AF115" i="49" s="1"/>
  <c r="X115" i="49"/>
  <c r="Y115" i="49" s="1"/>
  <c r="V115" i="49"/>
  <c r="R115" i="49"/>
  <c r="O115" i="49"/>
  <c r="K115" i="49"/>
  <c r="H115" i="49"/>
  <c r="AC114" i="49"/>
  <c r="AE114" i="49" s="1"/>
  <c r="AF114" i="49" s="1"/>
  <c r="V114" i="49"/>
  <c r="X114" i="49" s="1"/>
  <c r="Y114" i="49" s="1"/>
  <c r="R114" i="49"/>
  <c r="O114" i="49"/>
  <c r="K114" i="49"/>
  <c r="H114" i="49"/>
  <c r="AC113" i="49"/>
  <c r="AE113" i="49" s="1"/>
  <c r="AF113" i="49" s="1"/>
  <c r="X113" i="49"/>
  <c r="Y113" i="49" s="1"/>
  <c r="V113" i="49"/>
  <c r="R113" i="49"/>
  <c r="O113" i="49"/>
  <c r="K113" i="49"/>
  <c r="H113" i="49"/>
  <c r="AC112" i="49"/>
  <c r="AE112" i="49" s="1"/>
  <c r="AF112" i="49" s="1"/>
  <c r="V112" i="49"/>
  <c r="X112" i="49" s="1"/>
  <c r="Y112" i="49" s="1"/>
  <c r="R112" i="49"/>
  <c r="O112" i="49"/>
  <c r="K112" i="49"/>
  <c r="H112" i="49"/>
  <c r="AC111" i="49"/>
  <c r="AE111" i="49" s="1"/>
  <c r="AF111" i="49" s="1"/>
  <c r="X111" i="49"/>
  <c r="Y111" i="49" s="1"/>
  <c r="V111" i="49"/>
  <c r="R111" i="49"/>
  <c r="O111" i="49"/>
  <c r="K111" i="49"/>
  <c r="H111" i="49"/>
  <c r="AC110" i="49"/>
  <c r="AE110" i="49" s="1"/>
  <c r="AF110" i="49" s="1"/>
  <c r="V110" i="49"/>
  <c r="X110" i="49" s="1"/>
  <c r="Y110" i="49" s="1"/>
  <c r="R110" i="49"/>
  <c r="O110" i="49"/>
  <c r="K110" i="49"/>
  <c r="H110" i="49"/>
  <c r="AC109" i="49"/>
  <c r="AE109" i="49" s="1"/>
  <c r="AF109" i="49" s="1"/>
  <c r="X109" i="49"/>
  <c r="Y109" i="49" s="1"/>
  <c r="V109" i="49"/>
  <c r="R109" i="49"/>
  <c r="O109" i="49"/>
  <c r="K109" i="49"/>
  <c r="H109" i="49"/>
  <c r="AC108" i="49"/>
  <c r="AE108" i="49" s="1"/>
  <c r="AF108" i="49" s="1"/>
  <c r="V108" i="49"/>
  <c r="X108" i="49" s="1"/>
  <c r="Y108" i="49" s="1"/>
  <c r="R108" i="49"/>
  <c r="O108" i="49"/>
  <c r="K108" i="49"/>
  <c r="H108" i="49"/>
  <c r="AC107" i="49"/>
  <c r="AE107" i="49" s="1"/>
  <c r="AF107" i="49" s="1"/>
  <c r="X107" i="49"/>
  <c r="Y107" i="49" s="1"/>
  <c r="V107" i="49"/>
  <c r="R107" i="49"/>
  <c r="O107" i="49"/>
  <c r="K107" i="49"/>
  <c r="H107" i="49"/>
  <c r="AF106" i="49"/>
  <c r="AC106" i="49"/>
  <c r="AE106" i="49" s="1"/>
  <c r="V106" i="49"/>
  <c r="X106" i="49" s="1"/>
  <c r="Y106" i="49" s="1"/>
  <c r="R106" i="49"/>
  <c r="O106" i="49"/>
  <c r="K106" i="49"/>
  <c r="H106" i="49"/>
  <c r="AC105" i="49"/>
  <c r="AE105" i="49" s="1"/>
  <c r="AF105" i="49" s="1"/>
  <c r="X105" i="49"/>
  <c r="Y105" i="49" s="1"/>
  <c r="V105" i="49"/>
  <c r="R105" i="49"/>
  <c r="O105" i="49"/>
  <c r="K105" i="49"/>
  <c r="H105" i="49"/>
  <c r="AC104" i="49"/>
  <c r="AE104" i="49" s="1"/>
  <c r="AF104" i="49" s="1"/>
  <c r="V104" i="49"/>
  <c r="X104" i="49" s="1"/>
  <c r="Y104" i="49" s="1"/>
  <c r="R104" i="49"/>
  <c r="O104" i="49"/>
  <c r="K104" i="49"/>
  <c r="H104" i="49"/>
  <c r="AC103" i="49"/>
  <c r="AE103" i="49" s="1"/>
  <c r="AF103" i="49" s="1"/>
  <c r="X103" i="49"/>
  <c r="Y103" i="49" s="1"/>
  <c r="V103" i="49"/>
  <c r="R103" i="49"/>
  <c r="O103" i="49"/>
  <c r="K103" i="49"/>
  <c r="H103" i="49"/>
  <c r="AF102" i="49"/>
  <c r="AC102" i="49"/>
  <c r="AE102" i="49" s="1"/>
  <c r="V102" i="49"/>
  <c r="X102" i="49" s="1"/>
  <c r="Y102" i="49" s="1"/>
  <c r="R102" i="49"/>
  <c r="O102" i="49"/>
  <c r="K102" i="49"/>
  <c r="H102" i="49"/>
  <c r="AC101" i="49"/>
  <c r="AE101" i="49" s="1"/>
  <c r="AF101" i="49" s="1"/>
  <c r="X101" i="49"/>
  <c r="Y101" i="49" s="1"/>
  <c r="V101" i="49"/>
  <c r="R101" i="49"/>
  <c r="O101" i="49"/>
  <c r="K101" i="49"/>
  <c r="H101" i="49"/>
  <c r="AC100" i="49"/>
  <c r="AE100" i="49" s="1"/>
  <c r="AF100" i="49" s="1"/>
  <c r="V100" i="49"/>
  <c r="X100" i="49" s="1"/>
  <c r="Y100" i="49" s="1"/>
  <c r="R100" i="49"/>
  <c r="O100" i="49"/>
  <c r="K100" i="49"/>
  <c r="H100" i="49"/>
  <c r="AC99" i="49"/>
  <c r="AE99" i="49" s="1"/>
  <c r="AF99" i="49" s="1"/>
  <c r="X99" i="49"/>
  <c r="Y99" i="49" s="1"/>
  <c r="V99" i="49"/>
  <c r="R99" i="49"/>
  <c r="O99" i="49"/>
  <c r="K99" i="49"/>
  <c r="H99" i="49"/>
  <c r="AC98" i="49"/>
  <c r="AE98" i="49" s="1"/>
  <c r="AF98" i="49" s="1"/>
  <c r="V98" i="49"/>
  <c r="X98" i="49" s="1"/>
  <c r="Y98" i="49" s="1"/>
  <c r="R98" i="49"/>
  <c r="O98" i="49"/>
  <c r="K98" i="49"/>
  <c r="H98" i="49"/>
  <c r="AC97" i="49"/>
  <c r="AE97" i="49" s="1"/>
  <c r="AF97" i="49" s="1"/>
  <c r="X97" i="49"/>
  <c r="Y97" i="49" s="1"/>
  <c r="V97" i="49"/>
  <c r="R97" i="49"/>
  <c r="O97" i="49"/>
  <c r="K97" i="49"/>
  <c r="H97" i="49"/>
  <c r="AC96" i="49"/>
  <c r="AE96" i="49" s="1"/>
  <c r="AF96" i="49" s="1"/>
  <c r="V96" i="49"/>
  <c r="X96" i="49" s="1"/>
  <c r="Y96" i="49" s="1"/>
  <c r="R96" i="49"/>
  <c r="O96" i="49"/>
  <c r="K96" i="49"/>
  <c r="H96" i="49"/>
  <c r="AC95" i="49"/>
  <c r="AE95" i="49" s="1"/>
  <c r="AF95" i="49" s="1"/>
  <c r="X95" i="49"/>
  <c r="Y95" i="49" s="1"/>
  <c r="V95" i="49"/>
  <c r="R95" i="49"/>
  <c r="O95" i="49"/>
  <c r="K95" i="49"/>
  <c r="H95" i="49"/>
  <c r="AC94" i="49"/>
  <c r="AE94" i="49" s="1"/>
  <c r="AF94" i="49" s="1"/>
  <c r="V94" i="49"/>
  <c r="X94" i="49" s="1"/>
  <c r="Y94" i="49" s="1"/>
  <c r="R94" i="49"/>
  <c r="O94" i="49"/>
  <c r="K94" i="49"/>
  <c r="H94" i="49"/>
  <c r="AC93" i="49"/>
  <c r="AE93" i="49" s="1"/>
  <c r="AF93" i="49" s="1"/>
  <c r="X93" i="49"/>
  <c r="Y93" i="49" s="1"/>
  <c r="V93" i="49"/>
  <c r="R93" i="49"/>
  <c r="O93" i="49"/>
  <c r="K93" i="49"/>
  <c r="H93" i="49"/>
  <c r="AC92" i="49"/>
  <c r="AE92" i="49" s="1"/>
  <c r="AF92" i="49" s="1"/>
  <c r="V92" i="49"/>
  <c r="X92" i="49" s="1"/>
  <c r="Y92" i="49" s="1"/>
  <c r="R92" i="49"/>
  <c r="O92" i="49"/>
  <c r="K92" i="49"/>
  <c r="H92" i="49"/>
  <c r="AC91" i="49"/>
  <c r="AE91" i="49" s="1"/>
  <c r="AF91" i="49" s="1"/>
  <c r="X91" i="49"/>
  <c r="Y91" i="49" s="1"/>
  <c r="V91" i="49"/>
  <c r="R91" i="49"/>
  <c r="O91" i="49"/>
  <c r="K91" i="49"/>
  <c r="H91" i="49"/>
  <c r="AF90" i="49"/>
  <c r="AC90" i="49"/>
  <c r="AE90" i="49" s="1"/>
  <c r="V90" i="49"/>
  <c r="X90" i="49" s="1"/>
  <c r="Y90" i="49" s="1"/>
  <c r="R90" i="49"/>
  <c r="O90" i="49"/>
  <c r="K90" i="49"/>
  <c r="H90" i="49"/>
  <c r="AC89" i="49"/>
  <c r="AE89" i="49" s="1"/>
  <c r="AF89" i="49" s="1"/>
  <c r="X89" i="49"/>
  <c r="Y89" i="49" s="1"/>
  <c r="V89" i="49"/>
  <c r="R89" i="49"/>
  <c r="O89" i="49"/>
  <c r="K89" i="49"/>
  <c r="H89" i="49"/>
  <c r="AC88" i="49"/>
  <c r="AE88" i="49" s="1"/>
  <c r="AF88" i="49" s="1"/>
  <c r="V88" i="49"/>
  <c r="X88" i="49" s="1"/>
  <c r="Y88" i="49" s="1"/>
  <c r="R88" i="49"/>
  <c r="O88" i="49"/>
  <c r="K88" i="49"/>
  <c r="H88" i="49"/>
  <c r="AC87" i="49"/>
  <c r="AE87" i="49" s="1"/>
  <c r="AF87" i="49" s="1"/>
  <c r="X87" i="49"/>
  <c r="Y87" i="49" s="1"/>
  <c r="V87" i="49"/>
  <c r="R87" i="49"/>
  <c r="O87" i="49"/>
  <c r="K87" i="49"/>
  <c r="H87" i="49"/>
  <c r="AF86" i="49"/>
  <c r="AC86" i="49"/>
  <c r="AE86" i="49" s="1"/>
  <c r="V86" i="49"/>
  <c r="X86" i="49" s="1"/>
  <c r="Y86" i="49" s="1"/>
  <c r="R86" i="49"/>
  <c r="O86" i="49"/>
  <c r="K86" i="49"/>
  <c r="H86" i="49"/>
  <c r="AC85" i="49"/>
  <c r="AE85" i="49" s="1"/>
  <c r="AF85" i="49" s="1"/>
  <c r="X85" i="49"/>
  <c r="Y85" i="49" s="1"/>
  <c r="V85" i="49"/>
  <c r="R85" i="49"/>
  <c r="O85" i="49"/>
  <c r="K85" i="49"/>
  <c r="H85" i="49"/>
  <c r="AC84" i="49"/>
  <c r="AE84" i="49" s="1"/>
  <c r="AF84" i="49" s="1"/>
  <c r="V84" i="49"/>
  <c r="X84" i="49" s="1"/>
  <c r="Y84" i="49" s="1"/>
  <c r="R84" i="49"/>
  <c r="O84" i="49"/>
  <c r="K84" i="49"/>
  <c r="H84" i="49"/>
  <c r="AC83" i="49"/>
  <c r="AE83" i="49" s="1"/>
  <c r="AF83" i="49" s="1"/>
  <c r="X83" i="49"/>
  <c r="Y83" i="49" s="1"/>
  <c r="V83" i="49"/>
  <c r="R83" i="49"/>
  <c r="O83" i="49"/>
  <c r="K83" i="49"/>
  <c r="H83" i="49"/>
  <c r="AC82" i="49"/>
  <c r="AE82" i="49" s="1"/>
  <c r="AF82" i="49" s="1"/>
  <c r="V82" i="49"/>
  <c r="X82" i="49" s="1"/>
  <c r="Y82" i="49" s="1"/>
  <c r="R82" i="49"/>
  <c r="O82" i="49"/>
  <c r="K82" i="49"/>
  <c r="H82" i="49"/>
  <c r="AC81" i="49"/>
  <c r="AE81" i="49" s="1"/>
  <c r="AF81" i="49" s="1"/>
  <c r="X81" i="49"/>
  <c r="Y81" i="49" s="1"/>
  <c r="V81" i="49"/>
  <c r="R81" i="49"/>
  <c r="O81" i="49"/>
  <c r="K81" i="49"/>
  <c r="H81" i="49"/>
  <c r="AC80" i="49"/>
  <c r="AE80" i="49" s="1"/>
  <c r="AF80" i="49" s="1"/>
  <c r="V80" i="49"/>
  <c r="X80" i="49" s="1"/>
  <c r="Y80" i="49" s="1"/>
  <c r="R80" i="49"/>
  <c r="O80" i="49"/>
  <c r="K80" i="49"/>
  <c r="H80" i="49"/>
  <c r="AC79" i="49"/>
  <c r="AE79" i="49" s="1"/>
  <c r="AF79" i="49" s="1"/>
  <c r="X79" i="49"/>
  <c r="Y79" i="49" s="1"/>
  <c r="V79" i="49"/>
  <c r="R79" i="49"/>
  <c r="O79" i="49"/>
  <c r="K79" i="49"/>
  <c r="H79" i="49"/>
  <c r="AC78" i="49"/>
  <c r="AE78" i="49" s="1"/>
  <c r="AF78" i="49" s="1"/>
  <c r="V78" i="49"/>
  <c r="X78" i="49" s="1"/>
  <c r="Y78" i="49" s="1"/>
  <c r="R78" i="49"/>
  <c r="O78" i="49"/>
  <c r="K78" i="49"/>
  <c r="H78" i="49"/>
  <c r="AC77" i="49"/>
  <c r="AE77" i="49" s="1"/>
  <c r="AF77" i="49" s="1"/>
  <c r="X77" i="49"/>
  <c r="Y77" i="49" s="1"/>
  <c r="V77" i="49"/>
  <c r="R77" i="49"/>
  <c r="O77" i="49"/>
  <c r="K77" i="49"/>
  <c r="H77" i="49"/>
  <c r="AC76" i="49"/>
  <c r="AE76" i="49" s="1"/>
  <c r="AF76" i="49" s="1"/>
  <c r="V76" i="49"/>
  <c r="X76" i="49" s="1"/>
  <c r="Y76" i="49" s="1"/>
  <c r="R76" i="49"/>
  <c r="O76" i="49"/>
  <c r="K76" i="49"/>
  <c r="H76" i="49"/>
  <c r="AC75" i="49"/>
  <c r="AE75" i="49" s="1"/>
  <c r="AF75" i="49" s="1"/>
  <c r="X75" i="49"/>
  <c r="Y75" i="49" s="1"/>
  <c r="V75" i="49"/>
  <c r="R75" i="49"/>
  <c r="O75" i="49"/>
  <c r="K75" i="49"/>
  <c r="H75" i="49"/>
  <c r="AF74" i="49"/>
  <c r="AC74" i="49"/>
  <c r="AE74" i="49" s="1"/>
  <c r="V74" i="49"/>
  <c r="X74" i="49" s="1"/>
  <c r="Y74" i="49" s="1"/>
  <c r="R74" i="49"/>
  <c r="O74" i="49"/>
  <c r="K74" i="49"/>
  <c r="H74" i="49"/>
  <c r="AC73" i="49"/>
  <c r="AE73" i="49" s="1"/>
  <c r="AF73" i="49" s="1"/>
  <c r="X73" i="49"/>
  <c r="Y73" i="49" s="1"/>
  <c r="V73" i="49"/>
  <c r="R73" i="49"/>
  <c r="O73" i="49"/>
  <c r="K73" i="49"/>
  <c r="H73" i="49"/>
  <c r="AC72" i="49"/>
  <c r="AE72" i="49" s="1"/>
  <c r="AF72" i="49" s="1"/>
  <c r="V72" i="49"/>
  <c r="X72" i="49" s="1"/>
  <c r="Y72" i="49" s="1"/>
  <c r="R72" i="49"/>
  <c r="O72" i="49"/>
  <c r="K72" i="49"/>
  <c r="H72" i="49"/>
  <c r="AC71" i="49"/>
  <c r="AE71" i="49" s="1"/>
  <c r="AF71" i="49" s="1"/>
  <c r="X71" i="49"/>
  <c r="Y71" i="49" s="1"/>
  <c r="V71" i="49"/>
  <c r="R71" i="49"/>
  <c r="O71" i="49"/>
  <c r="K71" i="49"/>
  <c r="H71" i="49"/>
  <c r="AF70" i="49"/>
  <c r="AC70" i="49"/>
  <c r="AE70" i="49" s="1"/>
  <c r="V70" i="49"/>
  <c r="X70" i="49" s="1"/>
  <c r="Y70" i="49" s="1"/>
  <c r="R70" i="49"/>
  <c r="O70" i="49"/>
  <c r="K70" i="49"/>
  <c r="H70" i="49"/>
  <c r="AC69" i="49"/>
  <c r="AE69" i="49" s="1"/>
  <c r="AF69" i="49" s="1"/>
  <c r="X69" i="49"/>
  <c r="Y69" i="49" s="1"/>
  <c r="V69" i="49"/>
  <c r="R69" i="49"/>
  <c r="O69" i="49"/>
  <c r="K69" i="49"/>
  <c r="H69" i="49"/>
  <c r="AC68" i="49"/>
  <c r="AE68" i="49" s="1"/>
  <c r="AF68" i="49" s="1"/>
  <c r="V68" i="49"/>
  <c r="X68" i="49" s="1"/>
  <c r="Y68" i="49" s="1"/>
  <c r="R68" i="49"/>
  <c r="O68" i="49"/>
  <c r="K68" i="49"/>
  <c r="H68" i="49"/>
  <c r="AC67" i="49"/>
  <c r="AE67" i="49" s="1"/>
  <c r="AF67" i="49" s="1"/>
  <c r="X67" i="49"/>
  <c r="Y67" i="49" s="1"/>
  <c r="V67" i="49"/>
  <c r="R67" i="49"/>
  <c r="O67" i="49"/>
  <c r="K67" i="49"/>
  <c r="H67" i="49"/>
  <c r="AC66" i="49"/>
  <c r="AE66" i="49" s="1"/>
  <c r="AF66" i="49" s="1"/>
  <c r="V66" i="49"/>
  <c r="X66" i="49" s="1"/>
  <c r="Y66" i="49" s="1"/>
  <c r="R66" i="49"/>
  <c r="O66" i="49"/>
  <c r="K66" i="49"/>
  <c r="H66" i="49"/>
  <c r="AC65" i="49"/>
  <c r="AE65" i="49" s="1"/>
  <c r="AF65" i="49" s="1"/>
  <c r="X65" i="49"/>
  <c r="Y65" i="49" s="1"/>
  <c r="V65" i="49"/>
  <c r="O65" i="49"/>
  <c r="Q65" i="49" s="1"/>
  <c r="R65" i="49" s="1"/>
  <c r="H65" i="49"/>
  <c r="J65" i="49" s="1"/>
  <c r="K65" i="49" s="1"/>
  <c r="AC64" i="49"/>
  <c r="AE64" i="49" s="1"/>
  <c r="AF64" i="49" s="1"/>
  <c r="X64" i="49"/>
  <c r="Y64" i="49" s="1"/>
  <c r="V64" i="49"/>
  <c r="O64" i="49"/>
  <c r="Q64" i="49" s="1"/>
  <c r="R64" i="49" s="1"/>
  <c r="H64" i="49"/>
  <c r="J64" i="49" s="1"/>
  <c r="K64" i="49" s="1"/>
  <c r="AC63" i="49"/>
  <c r="AE63" i="49" s="1"/>
  <c r="AF63" i="49" s="1"/>
  <c r="X63" i="49"/>
  <c r="Y63" i="49" s="1"/>
  <c r="V63" i="49"/>
  <c r="R63" i="49"/>
  <c r="O63" i="49"/>
  <c r="K63" i="49"/>
  <c r="H63" i="49"/>
  <c r="AC62" i="49"/>
  <c r="AE62" i="49" s="1"/>
  <c r="AF62" i="49" s="1"/>
  <c r="V62" i="49"/>
  <c r="X62" i="49" s="1"/>
  <c r="Y62" i="49" s="1"/>
  <c r="R62" i="49"/>
  <c r="O62" i="49"/>
  <c r="K62" i="49"/>
  <c r="H62" i="49"/>
  <c r="AC61" i="49"/>
  <c r="AE61" i="49" s="1"/>
  <c r="AF61" i="49" s="1"/>
  <c r="X61" i="49"/>
  <c r="Y61" i="49" s="1"/>
  <c r="V61" i="49"/>
  <c r="R61" i="49"/>
  <c r="O61" i="49"/>
  <c r="Q61" i="49" s="1"/>
  <c r="H61" i="49"/>
  <c r="J61" i="49" s="1"/>
  <c r="K61" i="49" s="1"/>
  <c r="AC60" i="49"/>
  <c r="AE60" i="49" s="1"/>
  <c r="AF60" i="49" s="1"/>
  <c r="X60" i="49"/>
  <c r="Y60" i="49" s="1"/>
  <c r="V60" i="49"/>
  <c r="R60" i="49"/>
  <c r="O60" i="49"/>
  <c r="K60" i="49"/>
  <c r="H60" i="49"/>
  <c r="AC59" i="49"/>
  <c r="AE59" i="49" s="1"/>
  <c r="AF59" i="49" s="1"/>
  <c r="V59" i="49"/>
  <c r="X59" i="49" s="1"/>
  <c r="Y59" i="49" s="1"/>
  <c r="R59" i="49"/>
  <c r="O59" i="49"/>
  <c r="K59" i="49"/>
  <c r="H59" i="49"/>
  <c r="AC58" i="49"/>
  <c r="AE58" i="49" s="1"/>
  <c r="AF58" i="49" s="1"/>
  <c r="X58" i="49"/>
  <c r="Y58" i="49" s="1"/>
  <c r="V58" i="49"/>
  <c r="R58" i="49"/>
  <c r="O58" i="49"/>
  <c r="Q58" i="49" s="1"/>
  <c r="H58" i="49"/>
  <c r="J58" i="49" s="1"/>
  <c r="K58" i="49" s="1"/>
  <c r="AC57" i="49"/>
  <c r="AE57" i="49" s="1"/>
  <c r="AF57" i="49" s="1"/>
  <c r="X57" i="49"/>
  <c r="Y57" i="49" s="1"/>
  <c r="V57" i="49"/>
  <c r="R57" i="49"/>
  <c r="O57" i="49"/>
  <c r="K57" i="49"/>
  <c r="H57" i="49"/>
  <c r="AC56" i="49"/>
  <c r="AE56" i="49" s="1"/>
  <c r="AF56" i="49" s="1"/>
  <c r="V56" i="49"/>
  <c r="X56" i="49" s="1"/>
  <c r="Y56" i="49" s="1"/>
  <c r="R56" i="49"/>
  <c r="O56" i="49"/>
  <c r="K56" i="49"/>
  <c r="H56" i="49"/>
  <c r="AC55" i="49"/>
  <c r="AE55" i="49" s="1"/>
  <c r="AF55" i="49" s="1"/>
  <c r="X55" i="49"/>
  <c r="Y55" i="49" s="1"/>
  <c r="V55" i="49"/>
  <c r="O55" i="49"/>
  <c r="Q55" i="49" s="1"/>
  <c r="R55" i="49" s="1"/>
  <c r="H55" i="49"/>
  <c r="J55" i="49" s="1"/>
  <c r="K55" i="49" s="1"/>
  <c r="AC54" i="49"/>
  <c r="AE54" i="49" s="1"/>
  <c r="AF54" i="49" s="1"/>
  <c r="X54" i="49"/>
  <c r="Y54" i="49" s="1"/>
  <c r="V54" i="49"/>
  <c r="R54" i="49"/>
  <c r="O54" i="49"/>
  <c r="K54" i="49"/>
  <c r="H54" i="49"/>
  <c r="AC53" i="49"/>
  <c r="AE53" i="49" s="1"/>
  <c r="AF53" i="49" s="1"/>
  <c r="V53" i="49"/>
  <c r="X53" i="49" s="1"/>
  <c r="Y53" i="49" s="1"/>
  <c r="R53" i="49"/>
  <c r="O53" i="49"/>
  <c r="K53" i="49"/>
  <c r="H53" i="49"/>
  <c r="AC52" i="49"/>
  <c r="AE52" i="49" s="1"/>
  <c r="AF52" i="49" s="1"/>
  <c r="X52" i="49"/>
  <c r="Y52" i="49" s="1"/>
  <c r="V52" i="49"/>
  <c r="O52" i="49"/>
  <c r="Q52" i="49" s="1"/>
  <c r="R52" i="49" s="1"/>
  <c r="H52" i="49"/>
  <c r="J52" i="49" s="1"/>
  <c r="K52" i="49" s="1"/>
  <c r="AC51" i="49"/>
  <c r="AE51" i="49" s="1"/>
  <c r="AF51" i="49" s="1"/>
  <c r="X51" i="49"/>
  <c r="Y51" i="49" s="1"/>
  <c r="V51" i="49"/>
  <c r="O51" i="49"/>
  <c r="Q51" i="49" s="1"/>
  <c r="R51" i="49" s="1"/>
  <c r="H51" i="49"/>
  <c r="J51" i="49" s="1"/>
  <c r="K51" i="49" s="1"/>
  <c r="AE50" i="49"/>
  <c r="AF50" i="49" s="1"/>
  <c r="AC50" i="49"/>
  <c r="X50" i="49"/>
  <c r="Y50" i="49" s="1"/>
  <c r="V50" i="49"/>
  <c r="R50" i="49"/>
  <c r="O50" i="49"/>
  <c r="K50" i="49"/>
  <c r="H50" i="49"/>
  <c r="AC49" i="49"/>
  <c r="AE49" i="49" s="1"/>
  <c r="AF49" i="49" s="1"/>
  <c r="Y49" i="49"/>
  <c r="V49" i="49"/>
  <c r="X49" i="49" s="1"/>
  <c r="R49" i="49"/>
  <c r="O49" i="49"/>
  <c r="K49" i="49"/>
  <c r="H49" i="49"/>
  <c r="AE48" i="49"/>
  <c r="AF48" i="49" s="1"/>
  <c r="AC48" i="49"/>
  <c r="X48" i="49"/>
  <c r="Y48" i="49" s="1"/>
  <c r="V48" i="49"/>
  <c r="O48" i="49"/>
  <c r="Q48" i="49" s="1"/>
  <c r="R48" i="49" s="1"/>
  <c r="K48" i="49"/>
  <c r="H48" i="49"/>
  <c r="J48" i="49" s="1"/>
  <c r="AE47" i="49"/>
  <c r="AF47" i="49" s="1"/>
  <c r="AC47" i="49"/>
  <c r="X47" i="49"/>
  <c r="Y47" i="49" s="1"/>
  <c r="V47" i="49"/>
  <c r="R47" i="49"/>
  <c r="O47" i="49"/>
  <c r="K47" i="49"/>
  <c r="H47" i="49"/>
  <c r="AC46" i="49"/>
  <c r="AE46" i="49" s="1"/>
  <c r="AF46" i="49" s="1"/>
  <c r="Y46" i="49"/>
  <c r="V46" i="49"/>
  <c r="X46" i="49" s="1"/>
  <c r="R46" i="49"/>
  <c r="O46" i="49"/>
  <c r="K46" i="49"/>
  <c r="H46" i="49"/>
  <c r="AE45" i="49"/>
  <c r="AF45" i="49" s="1"/>
  <c r="AC45" i="49"/>
  <c r="X45" i="49"/>
  <c r="Y45" i="49" s="1"/>
  <c r="V45" i="49"/>
  <c r="O45" i="49"/>
  <c r="Q45" i="49" s="1"/>
  <c r="R45" i="49" s="1"/>
  <c r="K45" i="49"/>
  <c r="H45" i="49"/>
  <c r="J45" i="49" s="1"/>
  <c r="AE44" i="49"/>
  <c r="AF44" i="49" s="1"/>
  <c r="AC44" i="49"/>
  <c r="X44" i="49"/>
  <c r="Y44" i="49" s="1"/>
  <c r="V44" i="49"/>
  <c r="O44" i="49"/>
  <c r="Q44" i="49" s="1"/>
  <c r="R44" i="49" s="1"/>
  <c r="K44" i="49"/>
  <c r="H44" i="49"/>
  <c r="J44" i="49" s="1"/>
  <c r="AE43" i="49"/>
  <c r="AF43" i="49" s="1"/>
  <c r="AC43" i="49"/>
  <c r="X43" i="49"/>
  <c r="Y43" i="49" s="1"/>
  <c r="V43" i="49"/>
  <c r="R43" i="49"/>
  <c r="O43" i="49"/>
  <c r="K43" i="49"/>
  <c r="H43" i="49"/>
  <c r="AC42" i="49"/>
  <c r="AE42" i="49" s="1"/>
  <c r="AF42" i="49" s="1"/>
  <c r="Y42" i="49"/>
  <c r="V42" i="49"/>
  <c r="X42" i="49" s="1"/>
  <c r="R42" i="49"/>
  <c r="O42" i="49"/>
  <c r="K42" i="49"/>
  <c r="H42" i="49"/>
  <c r="AE41" i="49"/>
  <c r="AF41" i="49" s="1"/>
  <c r="AC41" i="49"/>
  <c r="X41" i="49"/>
  <c r="Y41" i="49" s="1"/>
  <c r="V41" i="49"/>
  <c r="O41" i="49"/>
  <c r="Q41" i="49" s="1"/>
  <c r="R41" i="49" s="1"/>
  <c r="K41" i="49"/>
  <c r="H41" i="49"/>
  <c r="J41" i="49" s="1"/>
  <c r="AE40" i="49"/>
  <c r="AF40" i="49" s="1"/>
  <c r="AC40" i="49"/>
  <c r="X40" i="49"/>
  <c r="Y40" i="49" s="1"/>
  <c r="V40" i="49"/>
  <c r="R40" i="49"/>
  <c r="O40" i="49"/>
  <c r="K40" i="49"/>
  <c r="H40" i="49"/>
  <c r="AC39" i="49"/>
  <c r="AE39" i="49" s="1"/>
  <c r="AF39" i="49" s="1"/>
  <c r="Y39" i="49"/>
  <c r="V39" i="49"/>
  <c r="X39" i="49" s="1"/>
  <c r="R39" i="49"/>
  <c r="O39" i="49"/>
  <c r="K39" i="49"/>
  <c r="H39" i="49"/>
  <c r="AE38" i="49"/>
  <c r="AF38" i="49" s="1"/>
  <c r="AC38" i="49"/>
  <c r="X38" i="49"/>
  <c r="Y38" i="49" s="1"/>
  <c r="V38" i="49"/>
  <c r="O38" i="49"/>
  <c r="Q38" i="49" s="1"/>
  <c r="R38" i="49" s="1"/>
  <c r="K38" i="49"/>
  <c r="H38" i="49"/>
  <c r="J38" i="49" s="1"/>
  <c r="AE37" i="49"/>
  <c r="AF37" i="49" s="1"/>
  <c r="AC37" i="49"/>
  <c r="X37" i="49"/>
  <c r="Y37" i="49" s="1"/>
  <c r="V37" i="49"/>
  <c r="O37" i="49"/>
  <c r="Q37" i="49" s="1"/>
  <c r="R37" i="49" s="1"/>
  <c r="K37" i="49"/>
  <c r="H37" i="49"/>
  <c r="J37" i="49" s="1"/>
  <c r="AE36" i="49"/>
  <c r="AF36" i="49" s="1"/>
  <c r="AC36" i="49"/>
  <c r="X36" i="49"/>
  <c r="Y36" i="49" s="1"/>
  <c r="V36" i="49"/>
  <c r="R36" i="49"/>
  <c r="O36" i="49"/>
  <c r="K36" i="49"/>
  <c r="H36" i="49"/>
  <c r="AC35" i="49"/>
  <c r="AE35" i="49" s="1"/>
  <c r="AF35" i="49" s="1"/>
  <c r="Y35" i="49"/>
  <c r="V35" i="49"/>
  <c r="X35" i="49" s="1"/>
  <c r="R35" i="49"/>
  <c r="O35" i="49"/>
  <c r="K35" i="49"/>
  <c r="H35" i="49"/>
  <c r="AE34" i="49"/>
  <c r="AF34" i="49" s="1"/>
  <c r="AC34" i="49"/>
  <c r="X34" i="49"/>
  <c r="Y34" i="49" s="1"/>
  <c r="V34" i="49"/>
  <c r="O34" i="49"/>
  <c r="Q34" i="49" s="1"/>
  <c r="R34" i="49" s="1"/>
  <c r="K34" i="49"/>
  <c r="H34" i="49"/>
  <c r="J34" i="49" s="1"/>
  <c r="AE33" i="49"/>
  <c r="AF33" i="49" s="1"/>
  <c r="AC33" i="49"/>
  <c r="X33" i="49"/>
  <c r="Y33" i="49" s="1"/>
  <c r="V33" i="49"/>
  <c r="R33" i="49"/>
  <c r="O33" i="49"/>
  <c r="K33" i="49"/>
  <c r="H33" i="49"/>
  <c r="AC32" i="49"/>
  <c r="AE32" i="49" s="1"/>
  <c r="AF32" i="49" s="1"/>
  <c r="Y32" i="49"/>
  <c r="V32" i="49"/>
  <c r="X32" i="49" s="1"/>
  <c r="R32" i="49"/>
  <c r="O32" i="49"/>
  <c r="K32" i="49"/>
  <c r="H32" i="49"/>
  <c r="AE31" i="49"/>
  <c r="AF31" i="49" s="1"/>
  <c r="AC31" i="49"/>
  <c r="X31" i="49"/>
  <c r="Y31" i="49" s="1"/>
  <c r="V31" i="49"/>
  <c r="O31" i="49"/>
  <c r="Q31" i="49" s="1"/>
  <c r="R31" i="49" s="1"/>
  <c r="K31" i="49"/>
  <c r="H31" i="49"/>
  <c r="J31" i="49" s="1"/>
  <c r="AE30" i="49"/>
  <c r="AF30" i="49" s="1"/>
  <c r="AC30" i="49"/>
  <c r="X30" i="49"/>
  <c r="Y30" i="49" s="1"/>
  <c r="V30" i="49"/>
  <c r="O30" i="49"/>
  <c r="Q30" i="49" s="1"/>
  <c r="R30" i="49" s="1"/>
  <c r="K30" i="49"/>
  <c r="H30" i="49"/>
  <c r="J30" i="49" s="1"/>
  <c r="AE29" i="49"/>
  <c r="AF29" i="49" s="1"/>
  <c r="AC29" i="49"/>
  <c r="X29" i="49"/>
  <c r="Y29" i="49" s="1"/>
  <c r="V29" i="49"/>
  <c r="R29" i="49"/>
  <c r="O29" i="49"/>
  <c r="K29" i="49"/>
  <c r="H29" i="49"/>
  <c r="AC28" i="49"/>
  <c r="AE28" i="49" s="1"/>
  <c r="AF28" i="49" s="1"/>
  <c r="Y28" i="49"/>
  <c r="V28" i="49"/>
  <c r="X28" i="49" s="1"/>
  <c r="R28" i="49"/>
  <c r="O28" i="49"/>
  <c r="K28" i="49"/>
  <c r="H28" i="49"/>
  <c r="AE27" i="49"/>
  <c r="AF27" i="49" s="1"/>
  <c r="AC27" i="49"/>
  <c r="X27" i="49"/>
  <c r="Y27" i="49" s="1"/>
  <c r="V27" i="49"/>
  <c r="O27" i="49"/>
  <c r="Q27" i="49" s="1"/>
  <c r="R27" i="49" s="1"/>
  <c r="K27" i="49"/>
  <c r="H27" i="49"/>
  <c r="J27" i="49" s="1"/>
  <c r="AE26" i="49"/>
  <c r="AF26" i="49" s="1"/>
  <c r="AC26" i="49"/>
  <c r="X26" i="49"/>
  <c r="Y26" i="49" s="1"/>
  <c r="V26" i="49"/>
  <c r="O26" i="49"/>
  <c r="Q26" i="49" s="1"/>
  <c r="R26" i="49" s="1"/>
  <c r="K26" i="49"/>
  <c r="H26" i="49"/>
  <c r="J26" i="49" s="1"/>
  <c r="AE25" i="49"/>
  <c r="AF25" i="49" s="1"/>
  <c r="AC25" i="49"/>
  <c r="X25" i="49"/>
  <c r="Y25" i="49" s="1"/>
  <c r="V25" i="49"/>
  <c r="R25" i="49"/>
  <c r="O25" i="49"/>
  <c r="K25" i="49"/>
  <c r="H25" i="49"/>
  <c r="AC24" i="49"/>
  <c r="AE24" i="49" s="1"/>
  <c r="AF24" i="49" s="1"/>
  <c r="Y24" i="49"/>
  <c r="V24" i="49"/>
  <c r="X24" i="49" s="1"/>
  <c r="R24" i="49"/>
  <c r="O24" i="49"/>
  <c r="K24" i="49"/>
  <c r="H24" i="49"/>
  <c r="AE23" i="49"/>
  <c r="AF23" i="49" s="1"/>
  <c r="AC23" i="49"/>
  <c r="X23" i="49"/>
  <c r="Y23" i="49" s="1"/>
  <c r="V23" i="49"/>
  <c r="R23" i="49"/>
  <c r="O23" i="49"/>
  <c r="K23" i="49"/>
  <c r="H23" i="49"/>
  <c r="AC22" i="49"/>
  <c r="AE22" i="49" s="1"/>
  <c r="AF22" i="49" s="1"/>
  <c r="Y22" i="49"/>
  <c r="V22" i="49"/>
  <c r="X22" i="49" s="1"/>
  <c r="Q22" i="49"/>
  <c r="R22" i="49" s="1"/>
  <c r="O22" i="49"/>
  <c r="J22" i="49"/>
  <c r="K22" i="49" s="1"/>
  <c r="H22" i="49"/>
  <c r="AC21" i="49"/>
  <c r="AE21" i="49" s="1"/>
  <c r="AF21" i="49" s="1"/>
  <c r="Y21" i="49"/>
  <c r="V21" i="49"/>
  <c r="X21" i="49" s="1"/>
  <c r="Q21" i="49"/>
  <c r="R21" i="49" s="1"/>
  <c r="O21" i="49"/>
  <c r="J21" i="49"/>
  <c r="K21" i="49" s="1"/>
  <c r="H21" i="49"/>
  <c r="AC20" i="49"/>
  <c r="AE20" i="49" s="1"/>
  <c r="AF20" i="49" s="1"/>
  <c r="Y20" i="49"/>
  <c r="V20" i="49"/>
  <c r="X20" i="49" s="1"/>
  <c r="Q20" i="49"/>
  <c r="R20" i="49" s="1"/>
  <c r="O20" i="49"/>
  <c r="J20" i="49"/>
  <c r="K20" i="49" s="1"/>
  <c r="H20" i="49"/>
  <c r="AC19" i="49"/>
  <c r="AE19" i="49" s="1"/>
  <c r="AF19" i="49" s="1"/>
  <c r="Y19" i="49"/>
  <c r="V19" i="49"/>
  <c r="X19" i="49" s="1"/>
  <c r="R19" i="49"/>
  <c r="O19" i="49"/>
  <c r="K19" i="49"/>
  <c r="H19" i="49"/>
  <c r="AE18" i="49"/>
  <c r="AF18" i="49" s="1"/>
  <c r="AC18" i="49"/>
  <c r="X18" i="49"/>
  <c r="Y18" i="49" s="1"/>
  <c r="V18" i="49"/>
  <c r="R18" i="49"/>
  <c r="O18" i="49"/>
  <c r="K18" i="49"/>
  <c r="H18" i="49"/>
  <c r="AC17" i="49"/>
  <c r="AE17" i="49" s="1"/>
  <c r="AF17" i="49" s="1"/>
  <c r="Y17" i="49"/>
  <c r="V17" i="49"/>
  <c r="X17" i="49" s="1"/>
  <c r="Q17" i="49"/>
  <c r="R17" i="49" s="1"/>
  <c r="O17" i="49"/>
  <c r="J17" i="49"/>
  <c r="K17" i="49" s="1"/>
  <c r="H17" i="49"/>
  <c r="AC16" i="49"/>
  <c r="AE16" i="49" s="1"/>
  <c r="AF16" i="49" s="1"/>
  <c r="Y16" i="49"/>
  <c r="V16" i="49"/>
  <c r="X16" i="49" s="1"/>
  <c r="Q16" i="49"/>
  <c r="R16" i="49" s="1"/>
  <c r="O16" i="49"/>
  <c r="J16" i="49"/>
  <c r="K16" i="49" s="1"/>
  <c r="H16" i="49"/>
  <c r="AC15" i="49"/>
  <c r="AE15" i="49" s="1"/>
  <c r="AF15" i="49" s="1"/>
  <c r="Y15" i="49"/>
  <c r="Y125" i="49" s="1"/>
  <c r="N141" i="49" s="1"/>
  <c r="N142" i="49" s="1"/>
  <c r="V15" i="49"/>
  <c r="X15" i="49" s="1"/>
  <c r="Q15" i="49"/>
  <c r="R15" i="49" s="1"/>
  <c r="O15" i="49"/>
  <c r="J15" i="49"/>
  <c r="K15" i="49" s="1"/>
  <c r="K125" i="49" s="1"/>
  <c r="G141" i="49" s="1"/>
  <c r="H15" i="49"/>
  <c r="W13" i="49"/>
  <c r="P13" i="49"/>
  <c r="I13" i="49"/>
  <c r="AD12" i="49"/>
  <c r="W12" i="49"/>
  <c r="P12" i="49"/>
  <c r="I12" i="49"/>
  <c r="Q3" i="49"/>
  <c r="AD13" i="49" s="1"/>
  <c r="P142" i="48"/>
  <c r="M142" i="48"/>
  <c r="I142" i="48"/>
  <c r="F142" i="48"/>
  <c r="P141" i="48"/>
  <c r="M141" i="48"/>
  <c r="I141" i="48"/>
  <c r="F141" i="48"/>
  <c r="D125" i="48"/>
  <c r="AC124" i="48"/>
  <c r="AE124" i="48" s="1"/>
  <c r="AF124" i="48" s="1"/>
  <c r="V124" i="48"/>
  <c r="X124" i="48" s="1"/>
  <c r="Y124" i="48" s="1"/>
  <c r="R124" i="48"/>
  <c r="O124" i="48"/>
  <c r="K124" i="48"/>
  <c r="H124" i="48"/>
  <c r="AF123" i="48"/>
  <c r="AE123" i="48"/>
  <c r="AC123" i="48"/>
  <c r="Y123" i="48"/>
  <c r="X123" i="48"/>
  <c r="V123" i="48"/>
  <c r="R123" i="48"/>
  <c r="O123" i="48"/>
  <c r="K123" i="48"/>
  <c r="H123" i="48"/>
  <c r="AC122" i="48"/>
  <c r="AE122" i="48" s="1"/>
  <c r="AF122" i="48" s="1"/>
  <c r="V122" i="48"/>
  <c r="X122" i="48" s="1"/>
  <c r="Y122" i="48" s="1"/>
  <c r="R122" i="48"/>
  <c r="O122" i="48"/>
  <c r="K122" i="48"/>
  <c r="H122" i="48"/>
  <c r="AF121" i="48"/>
  <c r="AE121" i="48"/>
  <c r="AC121" i="48"/>
  <c r="Y121" i="48"/>
  <c r="X121" i="48"/>
  <c r="V121" i="48"/>
  <c r="R121" i="48"/>
  <c r="O121" i="48"/>
  <c r="K121" i="48"/>
  <c r="H121" i="48"/>
  <c r="AE120" i="48"/>
  <c r="AF120" i="48" s="1"/>
  <c r="AC120" i="48"/>
  <c r="V120" i="48"/>
  <c r="X120" i="48" s="1"/>
  <c r="Y120" i="48" s="1"/>
  <c r="R120" i="48"/>
  <c r="O120" i="48"/>
  <c r="K120" i="48"/>
  <c r="H120" i="48"/>
  <c r="AF119" i="48"/>
  <c r="AE119" i="48"/>
  <c r="AC119" i="48"/>
  <c r="X119" i="48"/>
  <c r="Y119" i="48" s="1"/>
  <c r="V119" i="48"/>
  <c r="R119" i="48"/>
  <c r="O119" i="48"/>
  <c r="K119" i="48"/>
  <c r="H119" i="48"/>
  <c r="AC118" i="48"/>
  <c r="AE118" i="48" s="1"/>
  <c r="AF118" i="48" s="1"/>
  <c r="V118" i="48"/>
  <c r="X118" i="48" s="1"/>
  <c r="Y118" i="48" s="1"/>
  <c r="R118" i="48"/>
  <c r="O118" i="48"/>
  <c r="K118" i="48"/>
  <c r="H118" i="48"/>
  <c r="AF117" i="48"/>
  <c r="AE117" i="48"/>
  <c r="AC117" i="48"/>
  <c r="X117" i="48"/>
  <c r="Y117" i="48" s="1"/>
  <c r="V117" i="48"/>
  <c r="R117" i="48"/>
  <c r="O117" i="48"/>
  <c r="K117" i="48"/>
  <c r="H117" i="48"/>
  <c r="AC116" i="48"/>
  <c r="AE116" i="48" s="1"/>
  <c r="AF116" i="48" s="1"/>
  <c r="V116" i="48"/>
  <c r="X116" i="48" s="1"/>
  <c r="Y116" i="48" s="1"/>
  <c r="R116" i="48"/>
  <c r="O116" i="48"/>
  <c r="K116" i="48"/>
  <c r="H116" i="48"/>
  <c r="AF115" i="48"/>
  <c r="AE115" i="48"/>
  <c r="AC115" i="48"/>
  <c r="Y115" i="48"/>
  <c r="X115" i="48"/>
  <c r="V115" i="48"/>
  <c r="R115" i="48"/>
  <c r="O115" i="48"/>
  <c r="K115" i="48"/>
  <c r="H115" i="48"/>
  <c r="AC114" i="48"/>
  <c r="AE114" i="48" s="1"/>
  <c r="AF114" i="48" s="1"/>
  <c r="V114" i="48"/>
  <c r="X114" i="48" s="1"/>
  <c r="Y114" i="48" s="1"/>
  <c r="R114" i="48"/>
  <c r="O114" i="48"/>
  <c r="K114" i="48"/>
  <c r="H114" i="48"/>
  <c r="AF113" i="48"/>
  <c r="AE113" i="48"/>
  <c r="AC113" i="48"/>
  <c r="Y113" i="48"/>
  <c r="X113" i="48"/>
  <c r="V113" i="48"/>
  <c r="R113" i="48"/>
  <c r="O113" i="48"/>
  <c r="K113" i="48"/>
  <c r="H113" i="48"/>
  <c r="AE112" i="48"/>
  <c r="AF112" i="48" s="1"/>
  <c r="AC112" i="48"/>
  <c r="V112" i="48"/>
  <c r="X112" i="48" s="1"/>
  <c r="Y112" i="48" s="1"/>
  <c r="R112" i="48"/>
  <c r="O112" i="48"/>
  <c r="K112" i="48"/>
  <c r="H112" i="48"/>
  <c r="AF111" i="48"/>
  <c r="AE111" i="48"/>
  <c r="AC111" i="48"/>
  <c r="X111" i="48"/>
  <c r="Y111" i="48" s="1"/>
  <c r="V111" i="48"/>
  <c r="R111" i="48"/>
  <c r="O111" i="48"/>
  <c r="K111" i="48"/>
  <c r="H111" i="48"/>
  <c r="AC110" i="48"/>
  <c r="AE110" i="48" s="1"/>
  <c r="AF110" i="48" s="1"/>
  <c r="V110" i="48"/>
  <c r="X110" i="48" s="1"/>
  <c r="Y110" i="48" s="1"/>
  <c r="R110" i="48"/>
  <c r="O110" i="48"/>
  <c r="K110" i="48"/>
  <c r="H110" i="48"/>
  <c r="AF109" i="48"/>
  <c r="AE109" i="48"/>
  <c r="AC109" i="48"/>
  <c r="Y109" i="48"/>
  <c r="X109" i="48"/>
  <c r="V109" i="48"/>
  <c r="R109" i="48"/>
  <c r="O109" i="48"/>
  <c r="K109" i="48"/>
  <c r="H109" i="48"/>
  <c r="AC108" i="48"/>
  <c r="AE108" i="48" s="1"/>
  <c r="AF108" i="48" s="1"/>
  <c r="V108" i="48"/>
  <c r="X108" i="48" s="1"/>
  <c r="Y108" i="48" s="1"/>
  <c r="R108" i="48"/>
  <c r="O108" i="48"/>
  <c r="K108" i="48"/>
  <c r="H108" i="48"/>
  <c r="AF107" i="48"/>
  <c r="AE107" i="48"/>
  <c r="AC107" i="48"/>
  <c r="Y107" i="48"/>
  <c r="X107" i="48"/>
  <c r="V107" i="48"/>
  <c r="R107" i="48"/>
  <c r="O107" i="48"/>
  <c r="K107" i="48"/>
  <c r="H107" i="48"/>
  <c r="AC106" i="48"/>
  <c r="AE106" i="48" s="1"/>
  <c r="AF106" i="48" s="1"/>
  <c r="V106" i="48"/>
  <c r="X106" i="48" s="1"/>
  <c r="Y106" i="48" s="1"/>
  <c r="R106" i="48"/>
  <c r="O106" i="48"/>
  <c r="K106" i="48"/>
  <c r="H106" i="48"/>
  <c r="AF105" i="48"/>
  <c r="AE105" i="48"/>
  <c r="AC105" i="48"/>
  <c r="Y105" i="48"/>
  <c r="X105" i="48"/>
  <c r="V105" i="48"/>
  <c r="R105" i="48"/>
  <c r="O105" i="48"/>
  <c r="K105" i="48"/>
  <c r="H105" i="48"/>
  <c r="AE104" i="48"/>
  <c r="AF104" i="48" s="1"/>
  <c r="AC104" i="48"/>
  <c r="V104" i="48"/>
  <c r="X104" i="48" s="1"/>
  <c r="Y104" i="48" s="1"/>
  <c r="R104" i="48"/>
  <c r="O104" i="48"/>
  <c r="K104" i="48"/>
  <c r="H104" i="48"/>
  <c r="AF103" i="48"/>
  <c r="AE103" i="48"/>
  <c r="AC103" i="48"/>
  <c r="X103" i="48"/>
  <c r="Y103" i="48" s="1"/>
  <c r="V103" i="48"/>
  <c r="R103" i="48"/>
  <c r="O103" i="48"/>
  <c r="K103" i="48"/>
  <c r="H103" i="48"/>
  <c r="AC102" i="48"/>
  <c r="AE102" i="48" s="1"/>
  <c r="AF102" i="48" s="1"/>
  <c r="V102" i="48"/>
  <c r="X102" i="48" s="1"/>
  <c r="Y102" i="48" s="1"/>
  <c r="R102" i="48"/>
  <c r="O102" i="48"/>
  <c r="K102" i="48"/>
  <c r="H102" i="48"/>
  <c r="AF101" i="48"/>
  <c r="AE101" i="48"/>
  <c r="AC101" i="48"/>
  <c r="X101" i="48"/>
  <c r="Y101" i="48" s="1"/>
  <c r="V101" i="48"/>
  <c r="R101" i="48"/>
  <c r="O101" i="48"/>
  <c r="K101" i="48"/>
  <c r="H101" i="48"/>
  <c r="AC100" i="48"/>
  <c r="AE100" i="48" s="1"/>
  <c r="AF100" i="48" s="1"/>
  <c r="V100" i="48"/>
  <c r="X100" i="48" s="1"/>
  <c r="Y100" i="48" s="1"/>
  <c r="R100" i="48"/>
  <c r="O100" i="48"/>
  <c r="K100" i="48"/>
  <c r="H100" i="48"/>
  <c r="AF99" i="48"/>
  <c r="AE99" i="48"/>
  <c r="AC99" i="48"/>
  <c r="Y99" i="48"/>
  <c r="X99" i="48"/>
  <c r="V99" i="48"/>
  <c r="R99" i="48"/>
  <c r="O99" i="48"/>
  <c r="K99" i="48"/>
  <c r="H99" i="48"/>
  <c r="AE98" i="48"/>
  <c r="AF98" i="48" s="1"/>
  <c r="AC98" i="48"/>
  <c r="V98" i="48"/>
  <c r="X98" i="48" s="1"/>
  <c r="Y98" i="48" s="1"/>
  <c r="R98" i="48"/>
  <c r="O98" i="48"/>
  <c r="K98" i="48"/>
  <c r="H98" i="48"/>
  <c r="AF97" i="48"/>
  <c r="AE97" i="48"/>
  <c r="AC97" i="48"/>
  <c r="Y97" i="48"/>
  <c r="X97" i="48"/>
  <c r="V97" i="48"/>
  <c r="R97" i="48"/>
  <c r="O97" i="48"/>
  <c r="K97" i="48"/>
  <c r="H97" i="48"/>
  <c r="AE96" i="48"/>
  <c r="AF96" i="48" s="1"/>
  <c r="AC96" i="48"/>
  <c r="V96" i="48"/>
  <c r="X96" i="48" s="1"/>
  <c r="Y96" i="48" s="1"/>
  <c r="R96" i="48"/>
  <c r="O96" i="48"/>
  <c r="K96" i="48"/>
  <c r="H96" i="48"/>
  <c r="AF95" i="48"/>
  <c r="AE95" i="48"/>
  <c r="AC95" i="48"/>
  <c r="X95" i="48"/>
  <c r="Y95" i="48" s="1"/>
  <c r="V95" i="48"/>
  <c r="R95" i="48"/>
  <c r="O95" i="48"/>
  <c r="K95" i="48"/>
  <c r="H95" i="48"/>
  <c r="AC94" i="48"/>
  <c r="AE94" i="48" s="1"/>
  <c r="AF94" i="48" s="1"/>
  <c r="V94" i="48"/>
  <c r="X94" i="48" s="1"/>
  <c r="Y94" i="48" s="1"/>
  <c r="R94" i="48"/>
  <c r="O94" i="48"/>
  <c r="K94" i="48"/>
  <c r="H94" i="48"/>
  <c r="AF93" i="48"/>
  <c r="AE93" i="48"/>
  <c r="AC93" i="48"/>
  <c r="X93" i="48"/>
  <c r="Y93" i="48" s="1"/>
  <c r="V93" i="48"/>
  <c r="R93" i="48"/>
  <c r="O93" i="48"/>
  <c r="K93" i="48"/>
  <c r="H93" i="48"/>
  <c r="AC92" i="48"/>
  <c r="AE92" i="48" s="1"/>
  <c r="AF92" i="48" s="1"/>
  <c r="V92" i="48"/>
  <c r="X92" i="48" s="1"/>
  <c r="Y92" i="48" s="1"/>
  <c r="R92" i="48"/>
  <c r="O92" i="48"/>
  <c r="K92" i="48"/>
  <c r="H92" i="48"/>
  <c r="AF91" i="48"/>
  <c r="AE91" i="48"/>
  <c r="AC91" i="48"/>
  <c r="Y91" i="48"/>
  <c r="X91" i="48"/>
  <c r="V91" i="48"/>
  <c r="R91" i="48"/>
  <c r="O91" i="48"/>
  <c r="K91" i="48"/>
  <c r="H91" i="48"/>
  <c r="AC90" i="48"/>
  <c r="AE90" i="48" s="1"/>
  <c r="AF90" i="48" s="1"/>
  <c r="V90" i="48"/>
  <c r="X90" i="48" s="1"/>
  <c r="Y90" i="48" s="1"/>
  <c r="R90" i="48"/>
  <c r="O90" i="48"/>
  <c r="K90" i="48"/>
  <c r="H90" i="48"/>
  <c r="AF89" i="48"/>
  <c r="AE89" i="48"/>
  <c r="AC89" i="48"/>
  <c r="Y89" i="48"/>
  <c r="X89" i="48"/>
  <c r="V89" i="48"/>
  <c r="R89" i="48"/>
  <c r="O89" i="48"/>
  <c r="K89" i="48"/>
  <c r="H89" i="48"/>
  <c r="AE88" i="48"/>
  <c r="AF88" i="48" s="1"/>
  <c r="AC88" i="48"/>
  <c r="V88" i="48"/>
  <c r="X88" i="48" s="1"/>
  <c r="Y88" i="48" s="1"/>
  <c r="R88" i="48"/>
  <c r="O88" i="48"/>
  <c r="K88" i="48"/>
  <c r="H88" i="48"/>
  <c r="AF87" i="48"/>
  <c r="AE87" i="48"/>
  <c r="AC87" i="48"/>
  <c r="X87" i="48"/>
  <c r="Y87" i="48" s="1"/>
  <c r="V87" i="48"/>
  <c r="R87" i="48"/>
  <c r="O87" i="48"/>
  <c r="K87" i="48"/>
  <c r="H87" i="48"/>
  <c r="AC86" i="48"/>
  <c r="AE86" i="48" s="1"/>
  <c r="AF86" i="48" s="1"/>
  <c r="V86" i="48"/>
  <c r="X86" i="48" s="1"/>
  <c r="Y86" i="48" s="1"/>
  <c r="R86" i="48"/>
  <c r="O86" i="48"/>
  <c r="K86" i="48"/>
  <c r="H86" i="48"/>
  <c r="AF85" i="48"/>
  <c r="AE85" i="48"/>
  <c r="AC85" i="48"/>
  <c r="X85" i="48"/>
  <c r="Y85" i="48" s="1"/>
  <c r="V85" i="48"/>
  <c r="R85" i="48"/>
  <c r="O85" i="48"/>
  <c r="K85" i="48"/>
  <c r="H85" i="48"/>
  <c r="AC84" i="48"/>
  <c r="AE84" i="48" s="1"/>
  <c r="AF84" i="48" s="1"/>
  <c r="V84" i="48"/>
  <c r="X84" i="48" s="1"/>
  <c r="Y84" i="48" s="1"/>
  <c r="R84" i="48"/>
  <c r="O84" i="48"/>
  <c r="K84" i="48"/>
  <c r="H84" i="48"/>
  <c r="AF83" i="48"/>
  <c r="AE83" i="48"/>
  <c r="AC83" i="48"/>
  <c r="Y83" i="48"/>
  <c r="X83" i="48"/>
  <c r="V83" i="48"/>
  <c r="R83" i="48"/>
  <c r="O83" i="48"/>
  <c r="K83" i="48"/>
  <c r="H83" i="48"/>
  <c r="AC82" i="48"/>
  <c r="AE82" i="48" s="1"/>
  <c r="AF82" i="48" s="1"/>
  <c r="V82" i="48"/>
  <c r="X82" i="48" s="1"/>
  <c r="Y82" i="48" s="1"/>
  <c r="R82" i="48"/>
  <c r="O82" i="48"/>
  <c r="K82" i="48"/>
  <c r="H82" i="48"/>
  <c r="AF81" i="48"/>
  <c r="AE81" i="48"/>
  <c r="AC81" i="48"/>
  <c r="Y81" i="48"/>
  <c r="X81" i="48"/>
  <c r="V81" i="48"/>
  <c r="R81" i="48"/>
  <c r="O81" i="48"/>
  <c r="K81" i="48"/>
  <c r="H81" i="48"/>
  <c r="AE80" i="48"/>
  <c r="AF80" i="48" s="1"/>
  <c r="AC80" i="48"/>
  <c r="V80" i="48"/>
  <c r="X80" i="48" s="1"/>
  <c r="Y80" i="48" s="1"/>
  <c r="R80" i="48"/>
  <c r="O80" i="48"/>
  <c r="K80" i="48"/>
  <c r="H80" i="48"/>
  <c r="AE79" i="48"/>
  <c r="AF79" i="48" s="1"/>
  <c r="AC79" i="48"/>
  <c r="V79" i="48"/>
  <c r="X79" i="48" s="1"/>
  <c r="Y79" i="48" s="1"/>
  <c r="R79" i="48"/>
  <c r="O79" i="48"/>
  <c r="K79" i="48"/>
  <c r="H79" i="48"/>
  <c r="AC78" i="48"/>
  <c r="AE78" i="48" s="1"/>
  <c r="AF78" i="48" s="1"/>
  <c r="Y78" i="48"/>
  <c r="V78" i="48"/>
  <c r="X78" i="48" s="1"/>
  <c r="R78" i="48"/>
  <c r="O78" i="48"/>
  <c r="K78" i="48"/>
  <c r="H78" i="48"/>
  <c r="AE77" i="48"/>
  <c r="AF77" i="48" s="1"/>
  <c r="AC77" i="48"/>
  <c r="Y77" i="48"/>
  <c r="V77" i="48"/>
  <c r="X77" i="48" s="1"/>
  <c r="R77" i="48"/>
  <c r="O77" i="48"/>
  <c r="K77" i="48"/>
  <c r="H77" i="48"/>
  <c r="AC76" i="48"/>
  <c r="AE76" i="48" s="1"/>
  <c r="AF76" i="48" s="1"/>
  <c r="V76" i="48"/>
  <c r="X76" i="48" s="1"/>
  <c r="Y76" i="48" s="1"/>
  <c r="R76" i="48"/>
  <c r="O76" i="48"/>
  <c r="K76" i="48"/>
  <c r="H76" i="48"/>
  <c r="AE75" i="48"/>
  <c r="AF75" i="48" s="1"/>
  <c r="AC75" i="48"/>
  <c r="X75" i="48"/>
  <c r="Y75" i="48" s="1"/>
  <c r="V75" i="48"/>
  <c r="R75" i="48"/>
  <c r="O75" i="48"/>
  <c r="K75" i="48"/>
  <c r="H75" i="48"/>
  <c r="AC74" i="48"/>
  <c r="AE74" i="48" s="1"/>
  <c r="AF74" i="48" s="1"/>
  <c r="V74" i="48"/>
  <c r="X74" i="48" s="1"/>
  <c r="Y74" i="48" s="1"/>
  <c r="R74" i="48"/>
  <c r="O74" i="48"/>
  <c r="K74" i="48"/>
  <c r="H74" i="48"/>
  <c r="AE73" i="48"/>
  <c r="AF73" i="48" s="1"/>
  <c r="AC73" i="48"/>
  <c r="V73" i="48"/>
  <c r="X73" i="48" s="1"/>
  <c r="Y73" i="48" s="1"/>
  <c r="R73" i="48"/>
  <c r="O73" i="48"/>
  <c r="K73" i="48"/>
  <c r="H73" i="48"/>
  <c r="AC72" i="48"/>
  <c r="AE72" i="48" s="1"/>
  <c r="AF72" i="48" s="1"/>
  <c r="V72" i="48"/>
  <c r="X72" i="48" s="1"/>
  <c r="Y72" i="48" s="1"/>
  <c r="R72" i="48"/>
  <c r="O72" i="48"/>
  <c r="K72" i="48"/>
  <c r="H72" i="48"/>
  <c r="AF71" i="48"/>
  <c r="AE71" i="48"/>
  <c r="AC71" i="48"/>
  <c r="V71" i="48"/>
  <c r="X71" i="48" s="1"/>
  <c r="Y71" i="48" s="1"/>
  <c r="R71" i="48"/>
  <c r="O71" i="48"/>
  <c r="K71" i="48"/>
  <c r="H71" i="48"/>
  <c r="AC70" i="48"/>
  <c r="AE70" i="48" s="1"/>
  <c r="AF70" i="48" s="1"/>
  <c r="V70" i="48"/>
  <c r="X70" i="48" s="1"/>
  <c r="Y70" i="48" s="1"/>
  <c r="R70" i="48"/>
  <c r="O70" i="48"/>
  <c r="K70" i="48"/>
  <c r="H70" i="48"/>
  <c r="AE69" i="48"/>
  <c r="AF69" i="48" s="1"/>
  <c r="AC69" i="48"/>
  <c r="V69" i="48"/>
  <c r="X69" i="48" s="1"/>
  <c r="Y69" i="48" s="1"/>
  <c r="R69" i="48"/>
  <c r="O69" i="48"/>
  <c r="K69" i="48"/>
  <c r="H69" i="48"/>
  <c r="AE68" i="48"/>
  <c r="AF68" i="48" s="1"/>
  <c r="AC68" i="48"/>
  <c r="V68" i="48"/>
  <c r="X68" i="48" s="1"/>
  <c r="Y68" i="48" s="1"/>
  <c r="R68" i="48"/>
  <c r="O68" i="48"/>
  <c r="K68" i="48"/>
  <c r="H68" i="48"/>
  <c r="AE67" i="48"/>
  <c r="AF67" i="48" s="1"/>
  <c r="AC67" i="48"/>
  <c r="V67" i="48"/>
  <c r="X67" i="48" s="1"/>
  <c r="Y67" i="48" s="1"/>
  <c r="R67" i="48"/>
  <c r="O67" i="48"/>
  <c r="K67" i="48"/>
  <c r="H67" i="48"/>
  <c r="AC66" i="48"/>
  <c r="AE66" i="48" s="1"/>
  <c r="AF66" i="48" s="1"/>
  <c r="V66" i="48"/>
  <c r="X66" i="48" s="1"/>
  <c r="Y66" i="48" s="1"/>
  <c r="R66" i="48"/>
  <c r="O66" i="48"/>
  <c r="K66" i="48"/>
  <c r="H66" i="48"/>
  <c r="AE65" i="48"/>
  <c r="AF65" i="48" s="1"/>
  <c r="AC65" i="48"/>
  <c r="V65" i="48"/>
  <c r="X65" i="48" s="1"/>
  <c r="Y65" i="48" s="1"/>
  <c r="O65" i="48"/>
  <c r="Q65" i="48" s="1"/>
  <c r="R65" i="48" s="1"/>
  <c r="H65" i="48"/>
  <c r="J65" i="48" s="1"/>
  <c r="K65" i="48" s="1"/>
  <c r="AE64" i="48"/>
  <c r="AF64" i="48" s="1"/>
  <c r="AC64" i="48"/>
  <c r="V64" i="48"/>
  <c r="X64" i="48" s="1"/>
  <c r="Y64" i="48" s="1"/>
  <c r="O64" i="48"/>
  <c r="Q64" i="48" s="1"/>
  <c r="R64" i="48" s="1"/>
  <c r="K64" i="48"/>
  <c r="H64" i="48"/>
  <c r="J64" i="48" s="1"/>
  <c r="AE63" i="48"/>
  <c r="AF63" i="48" s="1"/>
  <c r="AC63" i="48"/>
  <c r="Y63" i="48"/>
  <c r="V63" i="48"/>
  <c r="X63" i="48" s="1"/>
  <c r="R63" i="48"/>
  <c r="O63" i="48"/>
  <c r="K63" i="48"/>
  <c r="H63" i="48"/>
  <c r="AC62" i="48"/>
  <c r="AE62" i="48" s="1"/>
  <c r="AF62" i="48" s="1"/>
  <c r="V62" i="48"/>
  <c r="X62" i="48" s="1"/>
  <c r="Y62" i="48" s="1"/>
  <c r="R62" i="48"/>
  <c r="O62" i="48"/>
  <c r="K62" i="48"/>
  <c r="H62" i="48"/>
  <c r="AE61" i="48"/>
  <c r="AF61" i="48" s="1"/>
  <c r="AC61" i="48"/>
  <c r="X61" i="48"/>
  <c r="Y61" i="48" s="1"/>
  <c r="V61" i="48"/>
  <c r="O61" i="48"/>
  <c r="Q61" i="48" s="1"/>
  <c r="R61" i="48" s="1"/>
  <c r="H61" i="48"/>
  <c r="J61" i="48" s="1"/>
  <c r="K61" i="48" s="1"/>
  <c r="AE60" i="48"/>
  <c r="AF60" i="48" s="1"/>
  <c r="AC60" i="48"/>
  <c r="V60" i="48"/>
  <c r="X60" i="48" s="1"/>
  <c r="Y60" i="48" s="1"/>
  <c r="R60" i="48"/>
  <c r="O60" i="48"/>
  <c r="K60" i="48"/>
  <c r="H60" i="48"/>
  <c r="AC59" i="48"/>
  <c r="AE59" i="48" s="1"/>
  <c r="AF59" i="48" s="1"/>
  <c r="V59" i="48"/>
  <c r="X59" i="48" s="1"/>
  <c r="Y59" i="48" s="1"/>
  <c r="R59" i="48"/>
  <c r="O59" i="48"/>
  <c r="K59" i="48"/>
  <c r="H59" i="48"/>
  <c r="AF58" i="48"/>
  <c r="AE58" i="48"/>
  <c r="AC58" i="48"/>
  <c r="V58" i="48"/>
  <c r="X58" i="48" s="1"/>
  <c r="Y58" i="48" s="1"/>
  <c r="O58" i="48"/>
  <c r="Q58" i="48" s="1"/>
  <c r="R58" i="48" s="1"/>
  <c r="H58" i="48"/>
  <c r="J58" i="48" s="1"/>
  <c r="K58" i="48" s="1"/>
  <c r="AE57" i="48"/>
  <c r="AF57" i="48" s="1"/>
  <c r="AC57" i="48"/>
  <c r="V57" i="48"/>
  <c r="X57" i="48" s="1"/>
  <c r="Y57" i="48" s="1"/>
  <c r="R57" i="48"/>
  <c r="O57" i="48"/>
  <c r="K57" i="48"/>
  <c r="H57" i="48"/>
  <c r="AE56" i="48"/>
  <c r="AF56" i="48" s="1"/>
  <c r="AC56" i="48"/>
  <c r="V56" i="48"/>
  <c r="X56" i="48" s="1"/>
  <c r="Y56" i="48" s="1"/>
  <c r="R56" i="48"/>
  <c r="O56" i="48"/>
  <c r="K56" i="48"/>
  <c r="H56" i="48"/>
  <c r="AE55" i="48"/>
  <c r="AF55" i="48" s="1"/>
  <c r="AC55" i="48"/>
  <c r="V55" i="48"/>
  <c r="X55" i="48" s="1"/>
  <c r="Y55" i="48" s="1"/>
  <c r="O55" i="48"/>
  <c r="Q55" i="48" s="1"/>
  <c r="R55" i="48" s="1"/>
  <c r="H55" i="48"/>
  <c r="J55" i="48" s="1"/>
  <c r="K55" i="48" s="1"/>
  <c r="AE54" i="48"/>
  <c r="AF54" i="48" s="1"/>
  <c r="AC54" i="48"/>
  <c r="V54" i="48"/>
  <c r="X54" i="48" s="1"/>
  <c r="Y54" i="48" s="1"/>
  <c r="R54" i="48"/>
  <c r="O54" i="48"/>
  <c r="K54" i="48"/>
  <c r="H54" i="48"/>
  <c r="AC53" i="48"/>
  <c r="AE53" i="48" s="1"/>
  <c r="AF53" i="48" s="1"/>
  <c r="V53" i="48"/>
  <c r="X53" i="48" s="1"/>
  <c r="Y53" i="48" s="1"/>
  <c r="R53" i="48"/>
  <c r="O53" i="48"/>
  <c r="K53" i="48"/>
  <c r="H53" i="48"/>
  <c r="AE52" i="48"/>
  <c r="AF52" i="48" s="1"/>
  <c r="AC52" i="48"/>
  <c r="V52" i="48"/>
  <c r="X52" i="48" s="1"/>
  <c r="Y52" i="48" s="1"/>
  <c r="O52" i="48"/>
  <c r="Q52" i="48" s="1"/>
  <c r="R52" i="48" s="1"/>
  <c r="K52" i="48"/>
  <c r="H52" i="48"/>
  <c r="J52" i="48" s="1"/>
  <c r="AE51" i="48"/>
  <c r="AF51" i="48" s="1"/>
  <c r="AC51" i="48"/>
  <c r="Y51" i="48"/>
  <c r="V51" i="48"/>
  <c r="X51" i="48" s="1"/>
  <c r="O51" i="48"/>
  <c r="Q51" i="48" s="1"/>
  <c r="R51" i="48" s="1"/>
  <c r="H51" i="48"/>
  <c r="J51" i="48" s="1"/>
  <c r="K51" i="48" s="1"/>
  <c r="AC50" i="48"/>
  <c r="AE50" i="48" s="1"/>
  <c r="AF50" i="48" s="1"/>
  <c r="X50" i="48"/>
  <c r="Y50" i="48" s="1"/>
  <c r="V50" i="48"/>
  <c r="R50" i="48"/>
  <c r="O50" i="48"/>
  <c r="K50" i="48"/>
  <c r="H50" i="48"/>
  <c r="AC49" i="48"/>
  <c r="AE49" i="48" s="1"/>
  <c r="AF49" i="48" s="1"/>
  <c r="V49" i="48"/>
  <c r="X49" i="48" s="1"/>
  <c r="Y49" i="48" s="1"/>
  <c r="R49" i="48"/>
  <c r="O49" i="48"/>
  <c r="K49" i="48"/>
  <c r="H49" i="48"/>
  <c r="AC48" i="48"/>
  <c r="AE48" i="48" s="1"/>
  <c r="AF48" i="48" s="1"/>
  <c r="X48" i="48"/>
  <c r="Y48" i="48" s="1"/>
  <c r="V48" i="48"/>
  <c r="O48" i="48"/>
  <c r="Q48" i="48" s="1"/>
  <c r="R48" i="48" s="1"/>
  <c r="H48" i="48"/>
  <c r="J48" i="48" s="1"/>
  <c r="K48" i="48" s="1"/>
  <c r="AC47" i="48"/>
  <c r="AE47" i="48" s="1"/>
  <c r="AF47" i="48" s="1"/>
  <c r="X47" i="48"/>
  <c r="Y47" i="48" s="1"/>
  <c r="V47" i="48"/>
  <c r="R47" i="48"/>
  <c r="O47" i="48"/>
  <c r="K47" i="48"/>
  <c r="H47" i="48"/>
  <c r="AC46" i="48"/>
  <c r="AE46" i="48" s="1"/>
  <c r="AF46" i="48" s="1"/>
  <c r="V46" i="48"/>
  <c r="X46" i="48" s="1"/>
  <c r="Y46" i="48" s="1"/>
  <c r="R46" i="48"/>
  <c r="O46" i="48"/>
  <c r="K46" i="48"/>
  <c r="H46" i="48"/>
  <c r="AC45" i="48"/>
  <c r="AE45" i="48" s="1"/>
  <c r="AF45" i="48" s="1"/>
  <c r="X45" i="48"/>
  <c r="Y45" i="48" s="1"/>
  <c r="V45" i="48"/>
  <c r="O45" i="48"/>
  <c r="Q45" i="48" s="1"/>
  <c r="R45" i="48" s="1"/>
  <c r="H45" i="48"/>
  <c r="J45" i="48" s="1"/>
  <c r="K45" i="48" s="1"/>
  <c r="AC44" i="48"/>
  <c r="AE44" i="48" s="1"/>
  <c r="AF44" i="48" s="1"/>
  <c r="X44" i="48"/>
  <c r="Y44" i="48" s="1"/>
  <c r="V44" i="48"/>
  <c r="O44" i="48"/>
  <c r="Q44" i="48" s="1"/>
  <c r="R44" i="48" s="1"/>
  <c r="H44" i="48"/>
  <c r="J44" i="48" s="1"/>
  <c r="K44" i="48" s="1"/>
  <c r="AC43" i="48"/>
  <c r="AE43" i="48" s="1"/>
  <c r="AF43" i="48" s="1"/>
  <c r="X43" i="48"/>
  <c r="Y43" i="48" s="1"/>
  <c r="V43" i="48"/>
  <c r="R43" i="48"/>
  <c r="O43" i="48"/>
  <c r="K43" i="48"/>
  <c r="H43" i="48"/>
  <c r="AC42" i="48"/>
  <c r="AE42" i="48" s="1"/>
  <c r="AF42" i="48" s="1"/>
  <c r="V42" i="48"/>
  <c r="X42" i="48" s="1"/>
  <c r="Y42" i="48" s="1"/>
  <c r="R42" i="48"/>
  <c r="O42" i="48"/>
  <c r="K42" i="48"/>
  <c r="H42" i="48"/>
  <c r="AC41" i="48"/>
  <c r="AE41" i="48" s="1"/>
  <c r="AF41" i="48" s="1"/>
  <c r="X41" i="48"/>
  <c r="Y41" i="48" s="1"/>
  <c r="V41" i="48"/>
  <c r="O41" i="48"/>
  <c r="Q41" i="48" s="1"/>
  <c r="R41" i="48" s="1"/>
  <c r="H41" i="48"/>
  <c r="J41" i="48" s="1"/>
  <c r="K41" i="48" s="1"/>
  <c r="AC40" i="48"/>
  <c r="AE40" i="48" s="1"/>
  <c r="AF40" i="48" s="1"/>
  <c r="X40" i="48"/>
  <c r="Y40" i="48" s="1"/>
  <c r="V40" i="48"/>
  <c r="R40" i="48"/>
  <c r="O40" i="48"/>
  <c r="K40" i="48"/>
  <c r="H40" i="48"/>
  <c r="AC39" i="48"/>
  <c r="AE39" i="48" s="1"/>
  <c r="AF39" i="48" s="1"/>
  <c r="V39" i="48"/>
  <c r="X39" i="48" s="1"/>
  <c r="Y39" i="48" s="1"/>
  <c r="R39" i="48"/>
  <c r="O39" i="48"/>
  <c r="K39" i="48"/>
  <c r="H39" i="48"/>
  <c r="AC38" i="48"/>
  <c r="AE38" i="48" s="1"/>
  <c r="AF38" i="48" s="1"/>
  <c r="X38" i="48"/>
  <c r="Y38" i="48" s="1"/>
  <c r="V38" i="48"/>
  <c r="O38" i="48"/>
  <c r="Q38" i="48" s="1"/>
  <c r="R38" i="48" s="1"/>
  <c r="H38" i="48"/>
  <c r="J38" i="48" s="1"/>
  <c r="K38" i="48" s="1"/>
  <c r="AC37" i="48"/>
  <c r="AE37" i="48" s="1"/>
  <c r="AF37" i="48" s="1"/>
  <c r="X37" i="48"/>
  <c r="Y37" i="48" s="1"/>
  <c r="V37" i="48"/>
  <c r="O37" i="48"/>
  <c r="Q37" i="48" s="1"/>
  <c r="R37" i="48" s="1"/>
  <c r="H37" i="48"/>
  <c r="J37" i="48" s="1"/>
  <c r="K37" i="48" s="1"/>
  <c r="AC36" i="48"/>
  <c r="AE36" i="48" s="1"/>
  <c r="AF36" i="48" s="1"/>
  <c r="X36" i="48"/>
  <c r="Y36" i="48" s="1"/>
  <c r="V36" i="48"/>
  <c r="R36" i="48"/>
  <c r="O36" i="48"/>
  <c r="K36" i="48"/>
  <c r="H36" i="48"/>
  <c r="AC35" i="48"/>
  <c r="AE35" i="48" s="1"/>
  <c r="AF35" i="48" s="1"/>
  <c r="V35" i="48"/>
  <c r="X35" i="48" s="1"/>
  <c r="Y35" i="48" s="1"/>
  <c r="R35" i="48"/>
  <c r="O35" i="48"/>
  <c r="K35" i="48"/>
  <c r="H35" i="48"/>
  <c r="AC34" i="48"/>
  <c r="AE34" i="48" s="1"/>
  <c r="AF34" i="48" s="1"/>
  <c r="X34" i="48"/>
  <c r="Y34" i="48" s="1"/>
  <c r="V34" i="48"/>
  <c r="O34" i="48"/>
  <c r="Q34" i="48" s="1"/>
  <c r="R34" i="48" s="1"/>
  <c r="H34" i="48"/>
  <c r="J34" i="48" s="1"/>
  <c r="K34" i="48" s="1"/>
  <c r="AC33" i="48"/>
  <c r="AE33" i="48" s="1"/>
  <c r="AF33" i="48" s="1"/>
  <c r="X33" i="48"/>
  <c r="Y33" i="48" s="1"/>
  <c r="V33" i="48"/>
  <c r="R33" i="48"/>
  <c r="O33" i="48"/>
  <c r="K33" i="48"/>
  <c r="H33" i="48"/>
  <c r="AC32" i="48"/>
  <c r="AE32" i="48" s="1"/>
  <c r="AF32" i="48" s="1"/>
  <c r="V32" i="48"/>
  <c r="X32" i="48" s="1"/>
  <c r="Y32" i="48" s="1"/>
  <c r="R32" i="48"/>
  <c r="O32" i="48"/>
  <c r="K32" i="48"/>
  <c r="H32" i="48"/>
  <c r="AC31" i="48"/>
  <c r="AE31" i="48" s="1"/>
  <c r="AF31" i="48" s="1"/>
  <c r="X31" i="48"/>
  <c r="Y31" i="48" s="1"/>
  <c r="V31" i="48"/>
  <c r="O31" i="48"/>
  <c r="Q31" i="48" s="1"/>
  <c r="R31" i="48" s="1"/>
  <c r="H31" i="48"/>
  <c r="J31" i="48" s="1"/>
  <c r="K31" i="48" s="1"/>
  <c r="AC30" i="48"/>
  <c r="AE30" i="48" s="1"/>
  <c r="AF30" i="48" s="1"/>
  <c r="X30" i="48"/>
  <c r="Y30" i="48" s="1"/>
  <c r="V30" i="48"/>
  <c r="O30" i="48"/>
  <c r="Q30" i="48" s="1"/>
  <c r="R30" i="48" s="1"/>
  <c r="H30" i="48"/>
  <c r="J30" i="48" s="1"/>
  <c r="K30" i="48" s="1"/>
  <c r="AC29" i="48"/>
  <c r="AE29" i="48" s="1"/>
  <c r="AF29" i="48" s="1"/>
  <c r="X29" i="48"/>
  <c r="Y29" i="48" s="1"/>
  <c r="V29" i="48"/>
  <c r="R29" i="48"/>
  <c r="O29" i="48"/>
  <c r="K29" i="48"/>
  <c r="H29" i="48"/>
  <c r="AC28" i="48"/>
  <c r="AE28" i="48" s="1"/>
  <c r="AF28" i="48" s="1"/>
  <c r="V28" i="48"/>
  <c r="X28" i="48" s="1"/>
  <c r="Y28" i="48" s="1"/>
  <c r="R28" i="48"/>
  <c r="O28" i="48"/>
  <c r="K28" i="48"/>
  <c r="H28" i="48"/>
  <c r="AC27" i="48"/>
  <c r="AE27" i="48" s="1"/>
  <c r="AF27" i="48" s="1"/>
  <c r="X27" i="48"/>
  <c r="Y27" i="48" s="1"/>
  <c r="V27" i="48"/>
  <c r="O27" i="48"/>
  <c r="Q27" i="48" s="1"/>
  <c r="R27" i="48" s="1"/>
  <c r="H27" i="48"/>
  <c r="J27" i="48" s="1"/>
  <c r="K27" i="48" s="1"/>
  <c r="AC26" i="48"/>
  <c r="AE26" i="48" s="1"/>
  <c r="AF26" i="48" s="1"/>
  <c r="X26" i="48"/>
  <c r="Y26" i="48" s="1"/>
  <c r="V26" i="48"/>
  <c r="O26" i="48"/>
  <c r="Q26" i="48" s="1"/>
  <c r="R26" i="48" s="1"/>
  <c r="H26" i="48"/>
  <c r="J26" i="48" s="1"/>
  <c r="K26" i="48" s="1"/>
  <c r="AC25" i="48"/>
  <c r="AE25" i="48" s="1"/>
  <c r="AF25" i="48" s="1"/>
  <c r="X25" i="48"/>
  <c r="Y25" i="48" s="1"/>
  <c r="V25" i="48"/>
  <c r="R25" i="48"/>
  <c r="O25" i="48"/>
  <c r="K25" i="48"/>
  <c r="H25" i="48"/>
  <c r="AC24" i="48"/>
  <c r="AE24" i="48" s="1"/>
  <c r="AF24" i="48" s="1"/>
  <c r="V24" i="48"/>
  <c r="X24" i="48" s="1"/>
  <c r="Y24" i="48" s="1"/>
  <c r="R24" i="48"/>
  <c r="O24" i="48"/>
  <c r="K24" i="48"/>
  <c r="H24" i="48"/>
  <c r="AC23" i="48"/>
  <c r="AE23" i="48" s="1"/>
  <c r="AF23" i="48" s="1"/>
  <c r="X23" i="48"/>
  <c r="Y23" i="48" s="1"/>
  <c r="V23" i="48"/>
  <c r="R23" i="48"/>
  <c r="O23" i="48"/>
  <c r="K23" i="48"/>
  <c r="H23" i="48"/>
  <c r="AC22" i="48"/>
  <c r="AE22" i="48" s="1"/>
  <c r="AF22" i="48" s="1"/>
  <c r="V22" i="48"/>
  <c r="X22" i="48" s="1"/>
  <c r="Y22" i="48" s="1"/>
  <c r="O22" i="48"/>
  <c r="Q22" i="48" s="1"/>
  <c r="R22" i="48" s="1"/>
  <c r="H22" i="48"/>
  <c r="J22" i="48" s="1"/>
  <c r="K22" i="48" s="1"/>
  <c r="AC21" i="48"/>
  <c r="AE21" i="48" s="1"/>
  <c r="AF21" i="48" s="1"/>
  <c r="X21" i="48"/>
  <c r="Y21" i="48" s="1"/>
  <c r="V21" i="48"/>
  <c r="O21" i="48"/>
  <c r="Q21" i="48" s="1"/>
  <c r="R21" i="48" s="1"/>
  <c r="H21" i="48"/>
  <c r="J21" i="48" s="1"/>
  <c r="K21" i="48" s="1"/>
  <c r="AC20" i="48"/>
  <c r="AE20" i="48" s="1"/>
  <c r="AF20" i="48" s="1"/>
  <c r="X20" i="48"/>
  <c r="Y20" i="48" s="1"/>
  <c r="V20" i="48"/>
  <c r="O20" i="48"/>
  <c r="Q20" i="48" s="1"/>
  <c r="R20" i="48" s="1"/>
  <c r="H20" i="48"/>
  <c r="J20" i="48" s="1"/>
  <c r="K20" i="48" s="1"/>
  <c r="AC19" i="48"/>
  <c r="AE19" i="48" s="1"/>
  <c r="AF19" i="48" s="1"/>
  <c r="X19" i="48"/>
  <c r="Y19" i="48" s="1"/>
  <c r="V19" i="48"/>
  <c r="R19" i="48"/>
  <c r="O19" i="48"/>
  <c r="K19" i="48"/>
  <c r="H19" i="48"/>
  <c r="AC18" i="48"/>
  <c r="AE18" i="48" s="1"/>
  <c r="AF18" i="48" s="1"/>
  <c r="V18" i="48"/>
  <c r="X18" i="48" s="1"/>
  <c r="Y18" i="48" s="1"/>
  <c r="R18" i="48"/>
  <c r="O18" i="48"/>
  <c r="K18" i="48"/>
  <c r="H18" i="48"/>
  <c r="AC17" i="48"/>
  <c r="AE17" i="48" s="1"/>
  <c r="AF17" i="48" s="1"/>
  <c r="X17" i="48"/>
  <c r="Y17" i="48" s="1"/>
  <c r="V17" i="48"/>
  <c r="O17" i="48"/>
  <c r="Q17" i="48" s="1"/>
  <c r="R17" i="48" s="1"/>
  <c r="H17" i="48"/>
  <c r="J17" i="48" s="1"/>
  <c r="K17" i="48" s="1"/>
  <c r="AC16" i="48"/>
  <c r="AE16" i="48" s="1"/>
  <c r="AF16" i="48" s="1"/>
  <c r="X16" i="48"/>
  <c r="Y16" i="48" s="1"/>
  <c r="V16" i="48"/>
  <c r="O16" i="48"/>
  <c r="Q16" i="48" s="1"/>
  <c r="R16" i="48" s="1"/>
  <c r="H16" i="48"/>
  <c r="J16" i="48" s="1"/>
  <c r="K16" i="48" s="1"/>
  <c r="AC15" i="48"/>
  <c r="AE15" i="48" s="1"/>
  <c r="AF15" i="48" s="1"/>
  <c r="X15" i="48"/>
  <c r="Y15" i="48" s="1"/>
  <c r="Y125" i="48" s="1"/>
  <c r="N141" i="48" s="1"/>
  <c r="N142" i="48" s="1"/>
  <c r="V15" i="48"/>
  <c r="O15" i="48"/>
  <c r="Q15" i="48" s="1"/>
  <c r="R15" i="48" s="1"/>
  <c r="H15" i="48"/>
  <c r="J15" i="48" s="1"/>
  <c r="K15" i="48" s="1"/>
  <c r="AD12" i="48"/>
  <c r="W12" i="48"/>
  <c r="P12" i="48"/>
  <c r="I12" i="48"/>
  <c r="Q3" i="48"/>
  <c r="W13" i="48" s="1"/>
  <c r="P142" i="47"/>
  <c r="M142" i="47"/>
  <c r="I142" i="47"/>
  <c r="F142" i="47"/>
  <c r="P141" i="47"/>
  <c r="M141" i="47"/>
  <c r="I141" i="47"/>
  <c r="F141" i="47"/>
  <c r="D125" i="47"/>
  <c r="AC124" i="47"/>
  <c r="AE124" i="47" s="1"/>
  <c r="AF124" i="47" s="1"/>
  <c r="V124" i="47"/>
  <c r="X124" i="47" s="1"/>
  <c r="Y124" i="47" s="1"/>
  <c r="R124" i="47"/>
  <c r="O124" i="47"/>
  <c r="K124" i="47"/>
  <c r="H124" i="47"/>
  <c r="AC123" i="47"/>
  <c r="AE123" i="47" s="1"/>
  <c r="AF123" i="47" s="1"/>
  <c r="X123" i="47"/>
  <c r="Y123" i="47" s="1"/>
  <c r="V123" i="47"/>
  <c r="R123" i="47"/>
  <c r="O123" i="47"/>
  <c r="K123" i="47"/>
  <c r="H123" i="47"/>
  <c r="AC122" i="47"/>
  <c r="AE122" i="47" s="1"/>
  <c r="AF122" i="47" s="1"/>
  <c r="V122" i="47"/>
  <c r="X122" i="47" s="1"/>
  <c r="Y122" i="47" s="1"/>
  <c r="R122" i="47"/>
  <c r="O122" i="47"/>
  <c r="K122" i="47"/>
  <c r="H122" i="47"/>
  <c r="AF121" i="47"/>
  <c r="AE121" i="47"/>
  <c r="AC121" i="47"/>
  <c r="Y121" i="47"/>
  <c r="X121" i="47"/>
  <c r="V121" i="47"/>
  <c r="R121" i="47"/>
  <c r="O121" i="47"/>
  <c r="K121" i="47"/>
  <c r="H121" i="47"/>
  <c r="AC120" i="47"/>
  <c r="AE120" i="47" s="1"/>
  <c r="AF120" i="47" s="1"/>
  <c r="V120" i="47"/>
  <c r="X120" i="47" s="1"/>
  <c r="Y120" i="47" s="1"/>
  <c r="R120" i="47"/>
  <c r="O120" i="47"/>
  <c r="K120" i="47"/>
  <c r="H120" i="47"/>
  <c r="AF119" i="47"/>
  <c r="AE119" i="47"/>
  <c r="AC119" i="47"/>
  <c r="Y119" i="47"/>
  <c r="X119" i="47"/>
  <c r="V119" i="47"/>
  <c r="R119" i="47"/>
  <c r="O119" i="47"/>
  <c r="K119" i="47"/>
  <c r="H119" i="47"/>
  <c r="AE118" i="47"/>
  <c r="AF118" i="47" s="1"/>
  <c r="AC118" i="47"/>
  <c r="V118" i="47"/>
  <c r="X118" i="47" s="1"/>
  <c r="Y118" i="47" s="1"/>
  <c r="R118" i="47"/>
  <c r="O118" i="47"/>
  <c r="K118" i="47"/>
  <c r="H118" i="47"/>
  <c r="AF117" i="47"/>
  <c r="AE117" i="47"/>
  <c r="AC117" i="47"/>
  <c r="X117" i="47"/>
  <c r="Y117" i="47" s="1"/>
  <c r="V117" i="47"/>
  <c r="R117" i="47"/>
  <c r="O117" i="47"/>
  <c r="K117" i="47"/>
  <c r="H117" i="47"/>
  <c r="AE116" i="47"/>
  <c r="AF116" i="47" s="1"/>
  <c r="AC116" i="47"/>
  <c r="V116" i="47"/>
  <c r="X116" i="47" s="1"/>
  <c r="Y116" i="47" s="1"/>
  <c r="R116" i="47"/>
  <c r="O116" i="47"/>
  <c r="K116" i="47"/>
  <c r="H116" i="47"/>
  <c r="AF115" i="47"/>
  <c r="AE115" i="47"/>
  <c r="AC115" i="47"/>
  <c r="X115" i="47"/>
  <c r="Y115" i="47" s="1"/>
  <c r="V115" i="47"/>
  <c r="R115" i="47"/>
  <c r="O115" i="47"/>
  <c r="K115" i="47"/>
  <c r="H115" i="47"/>
  <c r="AC114" i="47"/>
  <c r="AE114" i="47" s="1"/>
  <c r="AF114" i="47" s="1"/>
  <c r="V114" i="47"/>
  <c r="X114" i="47" s="1"/>
  <c r="Y114" i="47" s="1"/>
  <c r="R114" i="47"/>
  <c r="O114" i="47"/>
  <c r="K114" i="47"/>
  <c r="H114" i="47"/>
  <c r="AF113" i="47"/>
  <c r="AE113" i="47"/>
  <c r="AC113" i="47"/>
  <c r="Y113" i="47"/>
  <c r="X113" i="47"/>
  <c r="V113" i="47"/>
  <c r="R113" i="47"/>
  <c r="O113" i="47"/>
  <c r="K113" i="47"/>
  <c r="H113" i="47"/>
  <c r="AC112" i="47"/>
  <c r="AE112" i="47" s="1"/>
  <c r="AF112" i="47" s="1"/>
  <c r="V112" i="47"/>
  <c r="X112" i="47" s="1"/>
  <c r="Y112" i="47" s="1"/>
  <c r="R112" i="47"/>
  <c r="O112" i="47"/>
  <c r="K112" i="47"/>
  <c r="H112" i="47"/>
  <c r="AF111" i="47"/>
  <c r="AE111" i="47"/>
  <c r="AC111" i="47"/>
  <c r="Y111" i="47"/>
  <c r="X111" i="47"/>
  <c r="V111" i="47"/>
  <c r="R111" i="47"/>
  <c r="O111" i="47"/>
  <c r="K111" i="47"/>
  <c r="H111" i="47"/>
  <c r="AE110" i="47"/>
  <c r="AF110" i="47" s="1"/>
  <c r="AC110" i="47"/>
  <c r="V110" i="47"/>
  <c r="X110" i="47" s="1"/>
  <c r="Y110" i="47" s="1"/>
  <c r="R110" i="47"/>
  <c r="O110" i="47"/>
  <c r="K110" i="47"/>
  <c r="H110" i="47"/>
  <c r="AF109" i="47"/>
  <c r="AE109" i="47"/>
  <c r="AC109" i="47"/>
  <c r="X109" i="47"/>
  <c r="Y109" i="47" s="1"/>
  <c r="V109" i="47"/>
  <c r="R109" i="47"/>
  <c r="O109" i="47"/>
  <c r="K109" i="47"/>
  <c r="H109" i="47"/>
  <c r="AE108" i="47"/>
  <c r="AF108" i="47" s="1"/>
  <c r="AC108" i="47"/>
  <c r="V108" i="47"/>
  <c r="X108" i="47" s="1"/>
  <c r="Y108" i="47" s="1"/>
  <c r="R108" i="47"/>
  <c r="O108" i="47"/>
  <c r="K108" i="47"/>
  <c r="H108" i="47"/>
  <c r="AF107" i="47"/>
  <c r="AE107" i="47"/>
  <c r="AC107" i="47"/>
  <c r="X107" i="47"/>
  <c r="Y107" i="47" s="1"/>
  <c r="V107" i="47"/>
  <c r="R107" i="47"/>
  <c r="O107" i="47"/>
  <c r="K107" i="47"/>
  <c r="H107" i="47"/>
  <c r="AC106" i="47"/>
  <c r="AE106" i="47" s="1"/>
  <c r="AF106" i="47" s="1"/>
  <c r="V106" i="47"/>
  <c r="X106" i="47" s="1"/>
  <c r="Y106" i="47" s="1"/>
  <c r="R106" i="47"/>
  <c r="O106" i="47"/>
  <c r="K106" i="47"/>
  <c r="H106" i="47"/>
  <c r="AF105" i="47"/>
  <c r="AE105" i="47"/>
  <c r="AC105" i="47"/>
  <c r="Y105" i="47"/>
  <c r="X105" i="47"/>
  <c r="V105" i="47"/>
  <c r="R105" i="47"/>
  <c r="O105" i="47"/>
  <c r="K105" i="47"/>
  <c r="H105" i="47"/>
  <c r="AC104" i="47"/>
  <c r="AE104" i="47" s="1"/>
  <c r="AF104" i="47" s="1"/>
  <c r="V104" i="47"/>
  <c r="X104" i="47" s="1"/>
  <c r="Y104" i="47" s="1"/>
  <c r="R104" i="47"/>
  <c r="O104" i="47"/>
  <c r="K104" i="47"/>
  <c r="H104" i="47"/>
  <c r="AF103" i="47"/>
  <c r="AE103" i="47"/>
  <c r="AC103" i="47"/>
  <c r="Y103" i="47"/>
  <c r="X103" i="47"/>
  <c r="V103" i="47"/>
  <c r="R103" i="47"/>
  <c r="O103" i="47"/>
  <c r="K103" i="47"/>
  <c r="H103" i="47"/>
  <c r="AE102" i="47"/>
  <c r="AF102" i="47" s="1"/>
  <c r="AC102" i="47"/>
  <c r="V102" i="47"/>
  <c r="X102" i="47" s="1"/>
  <c r="Y102" i="47" s="1"/>
  <c r="R102" i="47"/>
  <c r="O102" i="47"/>
  <c r="K102" i="47"/>
  <c r="H102" i="47"/>
  <c r="AF101" i="47"/>
  <c r="AE101" i="47"/>
  <c r="AC101" i="47"/>
  <c r="X101" i="47"/>
  <c r="Y101" i="47" s="1"/>
  <c r="V101" i="47"/>
  <c r="R101" i="47"/>
  <c r="O101" i="47"/>
  <c r="K101" i="47"/>
  <c r="H101" i="47"/>
  <c r="AE100" i="47"/>
  <c r="AF100" i="47" s="1"/>
  <c r="AC100" i="47"/>
  <c r="V100" i="47"/>
  <c r="X100" i="47" s="1"/>
  <c r="Y100" i="47" s="1"/>
  <c r="R100" i="47"/>
  <c r="O100" i="47"/>
  <c r="K100" i="47"/>
  <c r="H100" i="47"/>
  <c r="AF99" i="47"/>
  <c r="AE99" i="47"/>
  <c r="AC99" i="47"/>
  <c r="X99" i="47"/>
  <c r="Y99" i="47" s="1"/>
  <c r="V99" i="47"/>
  <c r="R99" i="47"/>
  <c r="O99" i="47"/>
  <c r="K99" i="47"/>
  <c r="H99" i="47"/>
  <c r="AC98" i="47"/>
  <c r="AE98" i="47" s="1"/>
  <c r="AF98" i="47" s="1"/>
  <c r="V98" i="47"/>
  <c r="X98" i="47" s="1"/>
  <c r="Y98" i="47" s="1"/>
  <c r="R98" i="47"/>
  <c r="O98" i="47"/>
  <c r="K98" i="47"/>
  <c r="H98" i="47"/>
  <c r="AF97" i="47"/>
  <c r="AE97" i="47"/>
  <c r="AC97" i="47"/>
  <c r="Y97" i="47"/>
  <c r="X97" i="47"/>
  <c r="V97" i="47"/>
  <c r="R97" i="47"/>
  <c r="O97" i="47"/>
  <c r="K97" i="47"/>
  <c r="H97" i="47"/>
  <c r="AC96" i="47"/>
  <c r="AE96" i="47" s="1"/>
  <c r="AF96" i="47" s="1"/>
  <c r="V96" i="47"/>
  <c r="X96" i="47" s="1"/>
  <c r="Y96" i="47" s="1"/>
  <c r="R96" i="47"/>
  <c r="O96" i="47"/>
  <c r="K96" i="47"/>
  <c r="H96" i="47"/>
  <c r="AF95" i="47"/>
  <c r="AE95" i="47"/>
  <c r="AC95" i="47"/>
  <c r="Y95" i="47"/>
  <c r="X95" i="47"/>
  <c r="V95" i="47"/>
  <c r="R95" i="47"/>
  <c r="O95" i="47"/>
  <c r="K95" i="47"/>
  <c r="H95" i="47"/>
  <c r="AE94" i="47"/>
  <c r="AF94" i="47" s="1"/>
  <c r="AC94" i="47"/>
  <c r="V94" i="47"/>
  <c r="X94" i="47" s="1"/>
  <c r="Y94" i="47" s="1"/>
  <c r="R94" i="47"/>
  <c r="O94" i="47"/>
  <c r="K94" i="47"/>
  <c r="H94" i="47"/>
  <c r="AF93" i="47"/>
  <c r="AE93" i="47"/>
  <c r="AC93" i="47"/>
  <c r="X93" i="47"/>
  <c r="Y93" i="47" s="1"/>
  <c r="V93" i="47"/>
  <c r="R93" i="47"/>
  <c r="O93" i="47"/>
  <c r="K93" i="47"/>
  <c r="H93" i="47"/>
  <c r="AE92" i="47"/>
  <c r="AF92" i="47" s="1"/>
  <c r="AC92" i="47"/>
  <c r="V92" i="47"/>
  <c r="X92" i="47" s="1"/>
  <c r="Y92" i="47" s="1"/>
  <c r="R92" i="47"/>
  <c r="O92" i="47"/>
  <c r="K92" i="47"/>
  <c r="H92" i="47"/>
  <c r="AF91" i="47"/>
  <c r="AE91" i="47"/>
  <c r="AC91" i="47"/>
  <c r="X91" i="47"/>
  <c r="Y91" i="47" s="1"/>
  <c r="V91" i="47"/>
  <c r="R91" i="47"/>
  <c r="O91" i="47"/>
  <c r="K91" i="47"/>
  <c r="H91" i="47"/>
  <c r="AC90" i="47"/>
  <c r="AE90" i="47" s="1"/>
  <c r="AF90" i="47" s="1"/>
  <c r="V90" i="47"/>
  <c r="X90" i="47" s="1"/>
  <c r="Y90" i="47" s="1"/>
  <c r="R90" i="47"/>
  <c r="O90" i="47"/>
  <c r="K90" i="47"/>
  <c r="H90" i="47"/>
  <c r="AF89" i="47"/>
  <c r="AE89" i="47"/>
  <c r="AC89" i="47"/>
  <c r="Y89" i="47"/>
  <c r="X89" i="47"/>
  <c r="V89" i="47"/>
  <c r="R89" i="47"/>
  <c r="O89" i="47"/>
  <c r="K89" i="47"/>
  <c r="H89" i="47"/>
  <c r="AC88" i="47"/>
  <c r="AE88" i="47" s="1"/>
  <c r="AF88" i="47" s="1"/>
  <c r="V88" i="47"/>
  <c r="X88" i="47" s="1"/>
  <c r="Y88" i="47" s="1"/>
  <c r="R88" i="47"/>
  <c r="O88" i="47"/>
  <c r="K88" i="47"/>
  <c r="H88" i="47"/>
  <c r="AF87" i="47"/>
  <c r="AE87" i="47"/>
  <c r="AC87" i="47"/>
  <c r="Y87" i="47"/>
  <c r="X87" i="47"/>
  <c r="V87" i="47"/>
  <c r="R87" i="47"/>
  <c r="O87" i="47"/>
  <c r="K87" i="47"/>
  <c r="H87" i="47"/>
  <c r="AE86" i="47"/>
  <c r="AF86" i="47" s="1"/>
  <c r="AC86" i="47"/>
  <c r="V86" i="47"/>
  <c r="X86" i="47" s="1"/>
  <c r="Y86" i="47" s="1"/>
  <c r="R86" i="47"/>
  <c r="O86" i="47"/>
  <c r="K86" i="47"/>
  <c r="H86" i="47"/>
  <c r="AF85" i="47"/>
  <c r="AE85" i="47"/>
  <c r="AC85" i="47"/>
  <c r="X85" i="47"/>
  <c r="Y85" i="47" s="1"/>
  <c r="V85" i="47"/>
  <c r="R85" i="47"/>
  <c r="O85" i="47"/>
  <c r="K85" i="47"/>
  <c r="H85" i="47"/>
  <c r="AE84" i="47"/>
  <c r="AF84" i="47" s="1"/>
  <c r="AC84" i="47"/>
  <c r="V84" i="47"/>
  <c r="X84" i="47" s="1"/>
  <c r="Y84" i="47" s="1"/>
  <c r="R84" i="47"/>
  <c r="O84" i="47"/>
  <c r="K84" i="47"/>
  <c r="H84" i="47"/>
  <c r="AF83" i="47"/>
  <c r="AE83" i="47"/>
  <c r="AC83" i="47"/>
  <c r="X83" i="47"/>
  <c r="Y83" i="47" s="1"/>
  <c r="V83" i="47"/>
  <c r="R83" i="47"/>
  <c r="O83" i="47"/>
  <c r="K83" i="47"/>
  <c r="H83" i="47"/>
  <c r="AC82" i="47"/>
  <c r="AE82" i="47" s="1"/>
  <c r="AF82" i="47" s="1"/>
  <c r="V82" i="47"/>
  <c r="X82" i="47" s="1"/>
  <c r="Y82" i="47" s="1"/>
  <c r="R82" i="47"/>
  <c r="O82" i="47"/>
  <c r="K82" i="47"/>
  <c r="H82" i="47"/>
  <c r="AF81" i="47"/>
  <c r="AE81" i="47"/>
  <c r="AC81" i="47"/>
  <c r="Y81" i="47"/>
  <c r="X81" i="47"/>
  <c r="V81" i="47"/>
  <c r="R81" i="47"/>
  <c r="O81" i="47"/>
  <c r="K81" i="47"/>
  <c r="H81" i="47"/>
  <c r="AC80" i="47"/>
  <c r="AE80" i="47" s="1"/>
  <c r="AF80" i="47" s="1"/>
  <c r="V80" i="47"/>
  <c r="X80" i="47" s="1"/>
  <c r="Y80" i="47" s="1"/>
  <c r="R80" i="47"/>
  <c r="O80" i="47"/>
  <c r="K80" i="47"/>
  <c r="H80" i="47"/>
  <c r="AF79" i="47"/>
  <c r="AE79" i="47"/>
  <c r="AC79" i="47"/>
  <c r="Y79" i="47"/>
  <c r="X79" i="47"/>
  <c r="V79" i="47"/>
  <c r="R79" i="47"/>
  <c r="O79" i="47"/>
  <c r="K79" i="47"/>
  <c r="H79" i="47"/>
  <c r="AE78" i="47"/>
  <c r="AF78" i="47" s="1"/>
  <c r="AC78" i="47"/>
  <c r="V78" i="47"/>
  <c r="X78" i="47" s="1"/>
  <c r="Y78" i="47" s="1"/>
  <c r="R78" i="47"/>
  <c r="O78" i="47"/>
  <c r="K78" i="47"/>
  <c r="H78" i="47"/>
  <c r="AF77" i="47"/>
  <c r="AE77" i="47"/>
  <c r="AC77" i="47"/>
  <c r="X77" i="47"/>
  <c r="Y77" i="47" s="1"/>
  <c r="V77" i="47"/>
  <c r="R77" i="47"/>
  <c r="O77" i="47"/>
  <c r="K77" i="47"/>
  <c r="H77" i="47"/>
  <c r="AC76" i="47"/>
  <c r="AE76" i="47" s="1"/>
  <c r="AF76" i="47" s="1"/>
  <c r="Y76" i="47"/>
  <c r="V76" i="47"/>
  <c r="X76" i="47" s="1"/>
  <c r="R76" i="47"/>
  <c r="O76" i="47"/>
  <c r="K76" i="47"/>
  <c r="H76" i="47"/>
  <c r="AE75" i="47"/>
  <c r="AF75" i="47" s="1"/>
  <c r="AC75" i="47"/>
  <c r="V75" i="47"/>
  <c r="X75" i="47" s="1"/>
  <c r="Y75" i="47" s="1"/>
  <c r="R75" i="47"/>
  <c r="O75" i="47"/>
  <c r="K75" i="47"/>
  <c r="H75" i="47"/>
  <c r="AE74" i="47"/>
  <c r="AF74" i="47" s="1"/>
  <c r="AC74" i="47"/>
  <c r="V74" i="47"/>
  <c r="X74" i="47" s="1"/>
  <c r="Y74" i="47" s="1"/>
  <c r="R74" i="47"/>
  <c r="O74" i="47"/>
  <c r="K74" i="47"/>
  <c r="H74" i="47"/>
  <c r="AF73" i="47"/>
  <c r="AE73" i="47"/>
  <c r="AC73" i="47"/>
  <c r="X73" i="47"/>
  <c r="Y73" i="47" s="1"/>
  <c r="V73" i="47"/>
  <c r="R73" i="47"/>
  <c r="O73" i="47"/>
  <c r="K73" i="47"/>
  <c r="H73" i="47"/>
  <c r="AC72" i="47"/>
  <c r="AE72" i="47" s="1"/>
  <c r="AF72" i="47" s="1"/>
  <c r="Y72" i="47"/>
  <c r="V72" i="47"/>
  <c r="X72" i="47" s="1"/>
  <c r="R72" i="47"/>
  <c r="O72" i="47"/>
  <c r="K72" i="47"/>
  <c r="H72" i="47"/>
  <c r="AE71" i="47"/>
  <c r="AF71" i="47" s="1"/>
  <c r="AC71" i="47"/>
  <c r="V71" i="47"/>
  <c r="X71" i="47" s="1"/>
  <c r="Y71" i="47" s="1"/>
  <c r="R71" i="47"/>
  <c r="O71" i="47"/>
  <c r="K71" i="47"/>
  <c r="H71" i="47"/>
  <c r="AE70" i="47"/>
  <c r="AF70" i="47" s="1"/>
  <c r="AC70" i="47"/>
  <c r="V70" i="47"/>
  <c r="X70" i="47" s="1"/>
  <c r="Y70" i="47" s="1"/>
  <c r="R70" i="47"/>
  <c r="O70" i="47"/>
  <c r="K70" i="47"/>
  <c r="H70" i="47"/>
  <c r="AF69" i="47"/>
  <c r="AE69" i="47"/>
  <c r="AC69" i="47"/>
  <c r="X69" i="47"/>
  <c r="Y69" i="47" s="1"/>
  <c r="V69" i="47"/>
  <c r="R69" i="47"/>
  <c r="O69" i="47"/>
  <c r="K69" i="47"/>
  <c r="H69" i="47"/>
  <c r="AC68" i="47"/>
  <c r="AE68" i="47" s="1"/>
  <c r="AF68" i="47" s="1"/>
  <c r="Y68" i="47"/>
  <c r="V68" i="47"/>
  <c r="X68" i="47" s="1"/>
  <c r="R68" i="47"/>
  <c r="O68" i="47"/>
  <c r="K68" i="47"/>
  <c r="H68" i="47"/>
  <c r="AE67" i="47"/>
  <c r="AF67" i="47" s="1"/>
  <c r="AC67" i="47"/>
  <c r="V67" i="47"/>
  <c r="X67" i="47" s="1"/>
  <c r="Y67" i="47" s="1"/>
  <c r="R67" i="47"/>
  <c r="O67" i="47"/>
  <c r="K67" i="47"/>
  <c r="H67" i="47"/>
  <c r="AE66" i="47"/>
  <c r="AF66" i="47" s="1"/>
  <c r="AC66" i="47"/>
  <c r="V66" i="47"/>
  <c r="X66" i="47" s="1"/>
  <c r="Y66" i="47" s="1"/>
  <c r="R66" i="47"/>
  <c r="O66" i="47"/>
  <c r="K66" i="47"/>
  <c r="H66" i="47"/>
  <c r="AF65" i="47"/>
  <c r="AE65" i="47"/>
  <c r="AC65" i="47"/>
  <c r="X65" i="47"/>
  <c r="Y65" i="47" s="1"/>
  <c r="V65" i="47"/>
  <c r="O65" i="47"/>
  <c r="Q65" i="47" s="1"/>
  <c r="R65" i="47" s="1"/>
  <c r="K65" i="47"/>
  <c r="H65" i="47"/>
  <c r="J65" i="47" s="1"/>
  <c r="AE64" i="47"/>
  <c r="AF64" i="47" s="1"/>
  <c r="AC64" i="47"/>
  <c r="V64" i="47"/>
  <c r="X64" i="47" s="1"/>
  <c r="Y64" i="47" s="1"/>
  <c r="Q64" i="47"/>
  <c r="R64" i="47" s="1"/>
  <c r="O64" i="47"/>
  <c r="H64" i="47"/>
  <c r="J64" i="47" s="1"/>
  <c r="K64" i="47" s="1"/>
  <c r="AF63" i="47"/>
  <c r="AE63" i="47"/>
  <c r="AC63" i="47"/>
  <c r="X63" i="47"/>
  <c r="Y63" i="47" s="1"/>
  <c r="V63" i="47"/>
  <c r="R63" i="47"/>
  <c r="O63" i="47"/>
  <c r="K63" i="47"/>
  <c r="H63" i="47"/>
  <c r="AC62" i="47"/>
  <c r="AE62" i="47" s="1"/>
  <c r="AF62" i="47" s="1"/>
  <c r="Y62" i="47"/>
  <c r="V62" i="47"/>
  <c r="X62" i="47" s="1"/>
  <c r="R62" i="47"/>
  <c r="O62" i="47"/>
  <c r="K62" i="47"/>
  <c r="H62" i="47"/>
  <c r="AE61" i="47"/>
  <c r="AF61" i="47" s="1"/>
  <c r="AC61" i="47"/>
  <c r="V61" i="47"/>
  <c r="X61" i="47" s="1"/>
  <c r="Y61" i="47" s="1"/>
  <c r="Q61" i="47"/>
  <c r="R61" i="47" s="1"/>
  <c r="O61" i="47"/>
  <c r="H61" i="47"/>
  <c r="J61" i="47" s="1"/>
  <c r="K61" i="47" s="1"/>
  <c r="AF60" i="47"/>
  <c r="AE60" i="47"/>
  <c r="AC60" i="47"/>
  <c r="X60" i="47"/>
  <c r="Y60" i="47" s="1"/>
  <c r="V60" i="47"/>
  <c r="R60" i="47"/>
  <c r="O60" i="47"/>
  <c r="K60" i="47"/>
  <c r="H60" i="47"/>
  <c r="AC59" i="47"/>
  <c r="AE59" i="47" s="1"/>
  <c r="AF59" i="47" s="1"/>
  <c r="Y59" i="47"/>
  <c r="V59" i="47"/>
  <c r="X59" i="47" s="1"/>
  <c r="R59" i="47"/>
  <c r="O59" i="47"/>
  <c r="K59" i="47"/>
  <c r="H59" i="47"/>
  <c r="AE58" i="47"/>
  <c r="AF58" i="47" s="1"/>
  <c r="AC58" i="47"/>
  <c r="V58" i="47"/>
  <c r="X58" i="47" s="1"/>
  <c r="Y58" i="47" s="1"/>
  <c r="Q58" i="47"/>
  <c r="R58" i="47" s="1"/>
  <c r="O58" i="47"/>
  <c r="H58" i="47"/>
  <c r="J58" i="47" s="1"/>
  <c r="K58" i="47" s="1"/>
  <c r="AF57" i="47"/>
  <c r="AE57" i="47"/>
  <c r="AC57" i="47"/>
  <c r="X57" i="47"/>
  <c r="Y57" i="47" s="1"/>
  <c r="V57" i="47"/>
  <c r="R57" i="47"/>
  <c r="O57" i="47"/>
  <c r="K57" i="47"/>
  <c r="H57" i="47"/>
  <c r="AC56" i="47"/>
  <c r="AE56" i="47" s="1"/>
  <c r="AF56" i="47" s="1"/>
  <c r="Y56" i="47"/>
  <c r="V56" i="47"/>
  <c r="X56" i="47" s="1"/>
  <c r="R56" i="47"/>
  <c r="O56" i="47"/>
  <c r="K56" i="47"/>
  <c r="H56" i="47"/>
  <c r="AE55" i="47"/>
  <c r="AF55" i="47" s="1"/>
  <c r="AC55" i="47"/>
  <c r="V55" i="47"/>
  <c r="X55" i="47" s="1"/>
  <c r="Y55" i="47" s="1"/>
  <c r="Q55" i="47"/>
  <c r="R55" i="47" s="1"/>
  <c r="O55" i="47"/>
  <c r="H55" i="47"/>
  <c r="J55" i="47" s="1"/>
  <c r="K55" i="47" s="1"/>
  <c r="AF54" i="47"/>
  <c r="AE54" i="47"/>
  <c r="AC54" i="47"/>
  <c r="X54" i="47"/>
  <c r="Y54" i="47" s="1"/>
  <c r="V54" i="47"/>
  <c r="R54" i="47"/>
  <c r="O54" i="47"/>
  <c r="K54" i="47"/>
  <c r="H54" i="47"/>
  <c r="AC53" i="47"/>
  <c r="AE53" i="47" s="1"/>
  <c r="AF53" i="47" s="1"/>
  <c r="Y53" i="47"/>
  <c r="V53" i="47"/>
  <c r="X53" i="47" s="1"/>
  <c r="R53" i="47"/>
  <c r="O53" i="47"/>
  <c r="K53" i="47"/>
  <c r="H53" i="47"/>
  <c r="AE52" i="47"/>
  <c r="AF52" i="47" s="1"/>
  <c r="AC52" i="47"/>
  <c r="V52" i="47"/>
  <c r="X52" i="47" s="1"/>
  <c r="Y52" i="47" s="1"/>
  <c r="Q52" i="47"/>
  <c r="R52" i="47" s="1"/>
  <c r="O52" i="47"/>
  <c r="H52" i="47"/>
  <c r="J52" i="47" s="1"/>
  <c r="K52" i="47" s="1"/>
  <c r="AF51" i="47"/>
  <c r="AE51" i="47"/>
  <c r="AC51" i="47"/>
  <c r="X51" i="47"/>
  <c r="Y51" i="47" s="1"/>
  <c r="V51" i="47"/>
  <c r="O51" i="47"/>
  <c r="Q51" i="47" s="1"/>
  <c r="R51" i="47" s="1"/>
  <c r="K51" i="47"/>
  <c r="J51" i="47"/>
  <c r="H51" i="47"/>
  <c r="AE50" i="47"/>
  <c r="AF50" i="47" s="1"/>
  <c r="AC50" i="47"/>
  <c r="V50" i="47"/>
  <c r="X50" i="47" s="1"/>
  <c r="Y50" i="47" s="1"/>
  <c r="R50" i="47"/>
  <c r="O50" i="47"/>
  <c r="K50" i="47"/>
  <c r="H50" i="47"/>
  <c r="AC49" i="47"/>
  <c r="AE49" i="47" s="1"/>
  <c r="AF49" i="47" s="1"/>
  <c r="Y49" i="47"/>
  <c r="X49" i="47"/>
  <c r="V49" i="47"/>
  <c r="R49" i="47"/>
  <c r="O49" i="47"/>
  <c r="K49" i="47"/>
  <c r="H49" i="47"/>
  <c r="AE48" i="47"/>
  <c r="AF48" i="47" s="1"/>
  <c r="AC48" i="47"/>
  <c r="V48" i="47"/>
  <c r="X48" i="47" s="1"/>
  <c r="Y48" i="47" s="1"/>
  <c r="O48" i="47"/>
  <c r="Q48" i="47" s="1"/>
  <c r="R48" i="47" s="1"/>
  <c r="K48" i="47"/>
  <c r="J48" i="47"/>
  <c r="H48" i="47"/>
  <c r="AE47" i="47"/>
  <c r="AF47" i="47" s="1"/>
  <c r="AC47" i="47"/>
  <c r="V47" i="47"/>
  <c r="X47" i="47" s="1"/>
  <c r="Y47" i="47" s="1"/>
  <c r="R47" i="47"/>
  <c r="O47" i="47"/>
  <c r="K47" i="47"/>
  <c r="H47" i="47"/>
  <c r="AC46" i="47"/>
  <c r="AE46" i="47" s="1"/>
  <c r="AF46" i="47" s="1"/>
  <c r="Y46" i="47"/>
  <c r="X46" i="47"/>
  <c r="V46" i="47"/>
  <c r="R46" i="47"/>
  <c r="O46" i="47"/>
  <c r="K46" i="47"/>
  <c r="H46" i="47"/>
  <c r="AE45" i="47"/>
  <c r="AF45" i="47" s="1"/>
  <c r="AC45" i="47"/>
  <c r="V45" i="47"/>
  <c r="X45" i="47" s="1"/>
  <c r="Y45" i="47" s="1"/>
  <c r="O45" i="47"/>
  <c r="Q45" i="47" s="1"/>
  <c r="R45" i="47" s="1"/>
  <c r="K45" i="47"/>
  <c r="J45" i="47"/>
  <c r="H45" i="47"/>
  <c r="AE44" i="47"/>
  <c r="AF44" i="47" s="1"/>
  <c r="AC44" i="47"/>
  <c r="V44" i="47"/>
  <c r="X44" i="47" s="1"/>
  <c r="Y44" i="47" s="1"/>
  <c r="O44" i="47"/>
  <c r="Q44" i="47" s="1"/>
  <c r="R44" i="47" s="1"/>
  <c r="K44" i="47"/>
  <c r="J44" i="47"/>
  <c r="H44" i="47"/>
  <c r="AE43" i="47"/>
  <c r="AF43" i="47" s="1"/>
  <c r="AC43" i="47"/>
  <c r="V43" i="47"/>
  <c r="X43" i="47" s="1"/>
  <c r="Y43" i="47" s="1"/>
  <c r="R43" i="47"/>
  <c r="O43" i="47"/>
  <c r="K43" i="47"/>
  <c r="H43" i="47"/>
  <c r="AC42" i="47"/>
  <c r="AE42" i="47" s="1"/>
  <c r="AF42" i="47" s="1"/>
  <c r="Y42" i="47"/>
  <c r="X42" i="47"/>
  <c r="V42" i="47"/>
  <c r="R42" i="47"/>
  <c r="O42" i="47"/>
  <c r="K42" i="47"/>
  <c r="H42" i="47"/>
  <c r="AE41" i="47"/>
  <c r="AF41" i="47" s="1"/>
  <c r="AC41" i="47"/>
  <c r="V41" i="47"/>
  <c r="X41" i="47" s="1"/>
  <c r="Y41" i="47" s="1"/>
  <c r="O41" i="47"/>
  <c r="Q41" i="47" s="1"/>
  <c r="R41" i="47" s="1"/>
  <c r="K41" i="47"/>
  <c r="J41" i="47"/>
  <c r="H41" i="47"/>
  <c r="AE40" i="47"/>
  <c r="AF40" i="47" s="1"/>
  <c r="AC40" i="47"/>
  <c r="V40" i="47"/>
  <c r="X40" i="47" s="1"/>
  <c r="Y40" i="47" s="1"/>
  <c r="R40" i="47"/>
  <c r="O40" i="47"/>
  <c r="K40" i="47"/>
  <c r="H40" i="47"/>
  <c r="AC39" i="47"/>
  <c r="AE39" i="47" s="1"/>
  <c r="AF39" i="47" s="1"/>
  <c r="Y39" i="47"/>
  <c r="X39" i="47"/>
  <c r="V39" i="47"/>
  <c r="R39" i="47"/>
  <c r="O39" i="47"/>
  <c r="K39" i="47"/>
  <c r="H39" i="47"/>
  <c r="AE38" i="47"/>
  <c r="AF38" i="47" s="1"/>
  <c r="AC38" i="47"/>
  <c r="V38" i="47"/>
  <c r="X38" i="47" s="1"/>
  <c r="Y38" i="47" s="1"/>
  <c r="O38" i="47"/>
  <c r="Q38" i="47" s="1"/>
  <c r="R38" i="47" s="1"/>
  <c r="K38" i="47"/>
  <c r="J38" i="47"/>
  <c r="H38" i="47"/>
  <c r="AE37" i="47"/>
  <c r="AF37" i="47" s="1"/>
  <c r="AC37" i="47"/>
  <c r="V37" i="47"/>
  <c r="X37" i="47" s="1"/>
  <c r="Y37" i="47" s="1"/>
  <c r="O37" i="47"/>
  <c r="Q37" i="47" s="1"/>
  <c r="R37" i="47" s="1"/>
  <c r="K37" i="47"/>
  <c r="J37" i="47"/>
  <c r="H37" i="47"/>
  <c r="AE36" i="47"/>
  <c r="AF36" i="47" s="1"/>
  <c r="AC36" i="47"/>
  <c r="V36" i="47"/>
  <c r="X36" i="47" s="1"/>
  <c r="Y36" i="47" s="1"/>
  <c r="R36" i="47"/>
  <c r="O36" i="47"/>
  <c r="K36" i="47"/>
  <c r="H36" i="47"/>
  <c r="AC35" i="47"/>
  <c r="AE35" i="47" s="1"/>
  <c r="AF35" i="47" s="1"/>
  <c r="Y35" i="47"/>
  <c r="X35" i="47"/>
  <c r="V35" i="47"/>
  <c r="R35" i="47"/>
  <c r="O35" i="47"/>
  <c r="K35" i="47"/>
  <c r="H35" i="47"/>
  <c r="AE34" i="47"/>
  <c r="AF34" i="47" s="1"/>
  <c r="AC34" i="47"/>
  <c r="V34" i="47"/>
  <c r="X34" i="47" s="1"/>
  <c r="Y34" i="47" s="1"/>
  <c r="O34" i="47"/>
  <c r="Q34" i="47" s="1"/>
  <c r="R34" i="47" s="1"/>
  <c r="K34" i="47"/>
  <c r="J34" i="47"/>
  <c r="H34" i="47"/>
  <c r="AE33" i="47"/>
  <c r="AF33" i="47" s="1"/>
  <c r="AC33" i="47"/>
  <c r="V33" i="47"/>
  <c r="X33" i="47" s="1"/>
  <c r="Y33" i="47" s="1"/>
  <c r="R33" i="47"/>
  <c r="O33" i="47"/>
  <c r="K33" i="47"/>
  <c r="H33" i="47"/>
  <c r="AC32" i="47"/>
  <c r="AE32" i="47" s="1"/>
  <c r="AF32" i="47" s="1"/>
  <c r="Y32" i="47"/>
  <c r="X32" i="47"/>
  <c r="V32" i="47"/>
  <c r="R32" i="47"/>
  <c r="O32" i="47"/>
  <c r="K32" i="47"/>
  <c r="H32" i="47"/>
  <c r="AE31" i="47"/>
  <c r="AF31" i="47" s="1"/>
  <c r="AC31" i="47"/>
  <c r="V31" i="47"/>
  <c r="X31" i="47" s="1"/>
  <c r="Y31" i="47" s="1"/>
  <c r="O31" i="47"/>
  <c r="Q31" i="47" s="1"/>
  <c r="R31" i="47" s="1"/>
  <c r="K31" i="47"/>
  <c r="J31" i="47"/>
  <c r="H31" i="47"/>
  <c r="AE30" i="47"/>
  <c r="AF30" i="47" s="1"/>
  <c r="AC30" i="47"/>
  <c r="V30" i="47"/>
  <c r="X30" i="47" s="1"/>
  <c r="Y30" i="47" s="1"/>
  <c r="O30" i="47"/>
  <c r="Q30" i="47" s="1"/>
  <c r="R30" i="47" s="1"/>
  <c r="K30" i="47"/>
  <c r="J30" i="47"/>
  <c r="H30" i="47"/>
  <c r="AE29" i="47"/>
  <c r="AF29" i="47" s="1"/>
  <c r="AC29" i="47"/>
  <c r="V29" i="47"/>
  <c r="X29" i="47" s="1"/>
  <c r="Y29" i="47" s="1"/>
  <c r="R29" i="47"/>
  <c r="O29" i="47"/>
  <c r="K29" i="47"/>
  <c r="H29" i="47"/>
  <c r="AC28" i="47"/>
  <c r="AE28" i="47" s="1"/>
  <c r="AF28" i="47" s="1"/>
  <c r="Y28" i="47"/>
  <c r="X28" i="47"/>
  <c r="V28" i="47"/>
  <c r="R28" i="47"/>
  <c r="O28" i="47"/>
  <c r="K28" i="47"/>
  <c r="H28" i="47"/>
  <c r="AE27" i="47"/>
  <c r="AF27" i="47" s="1"/>
  <c r="AC27" i="47"/>
  <c r="V27" i="47"/>
  <c r="X27" i="47" s="1"/>
  <c r="Y27" i="47" s="1"/>
  <c r="O27" i="47"/>
  <c r="Q27" i="47" s="1"/>
  <c r="R27" i="47" s="1"/>
  <c r="K27" i="47"/>
  <c r="J27" i="47"/>
  <c r="H27" i="47"/>
  <c r="AE26" i="47"/>
  <c r="AF26" i="47" s="1"/>
  <c r="AC26" i="47"/>
  <c r="V26" i="47"/>
  <c r="X26" i="47" s="1"/>
  <c r="Y26" i="47" s="1"/>
  <c r="O26" i="47"/>
  <c r="Q26" i="47" s="1"/>
  <c r="R26" i="47" s="1"/>
  <c r="K26" i="47"/>
  <c r="J26" i="47"/>
  <c r="H26" i="47"/>
  <c r="AE25" i="47"/>
  <c r="AF25" i="47" s="1"/>
  <c r="AC25" i="47"/>
  <c r="V25" i="47"/>
  <c r="X25" i="47" s="1"/>
  <c r="Y25" i="47" s="1"/>
  <c r="R25" i="47"/>
  <c r="O25" i="47"/>
  <c r="K25" i="47"/>
  <c r="H25" i="47"/>
  <c r="AC24" i="47"/>
  <c r="AE24" i="47" s="1"/>
  <c r="AF24" i="47" s="1"/>
  <c r="Y24" i="47"/>
  <c r="X24" i="47"/>
  <c r="V24" i="47"/>
  <c r="R24" i="47"/>
  <c r="O24" i="47"/>
  <c r="K24" i="47"/>
  <c r="H24" i="47"/>
  <c r="AE23" i="47"/>
  <c r="AF23" i="47" s="1"/>
  <c r="AC23" i="47"/>
  <c r="V23" i="47"/>
  <c r="X23" i="47" s="1"/>
  <c r="Y23" i="47" s="1"/>
  <c r="R23" i="47"/>
  <c r="O23" i="47"/>
  <c r="K23" i="47"/>
  <c r="H23" i="47"/>
  <c r="AC22" i="47"/>
  <c r="AE22" i="47" s="1"/>
  <c r="AF22" i="47" s="1"/>
  <c r="Y22" i="47"/>
  <c r="X22" i="47"/>
  <c r="V22" i="47"/>
  <c r="Q22" i="47"/>
  <c r="R22" i="47" s="1"/>
  <c r="O22" i="47"/>
  <c r="H22" i="47"/>
  <c r="J22" i="47" s="1"/>
  <c r="K22" i="47" s="1"/>
  <c r="AC21" i="47"/>
  <c r="AE21" i="47" s="1"/>
  <c r="AF21" i="47" s="1"/>
  <c r="Y21" i="47"/>
  <c r="X21" i="47"/>
  <c r="V21" i="47"/>
  <c r="Q21" i="47"/>
  <c r="R21" i="47" s="1"/>
  <c r="O21" i="47"/>
  <c r="H21" i="47"/>
  <c r="J21" i="47" s="1"/>
  <c r="K21" i="47" s="1"/>
  <c r="AC20" i="47"/>
  <c r="AE20" i="47" s="1"/>
  <c r="AF20" i="47" s="1"/>
  <c r="Y20" i="47"/>
  <c r="X20" i="47"/>
  <c r="V20" i="47"/>
  <c r="Q20" i="47"/>
  <c r="R20" i="47" s="1"/>
  <c r="O20" i="47"/>
  <c r="H20" i="47"/>
  <c r="J20" i="47" s="1"/>
  <c r="K20" i="47" s="1"/>
  <c r="AC19" i="47"/>
  <c r="AE19" i="47" s="1"/>
  <c r="AF19" i="47" s="1"/>
  <c r="Y19" i="47"/>
  <c r="X19" i="47"/>
  <c r="V19" i="47"/>
  <c r="R19" i="47"/>
  <c r="O19" i="47"/>
  <c r="K19" i="47"/>
  <c r="H19" i="47"/>
  <c r="AE18" i="47"/>
  <c r="AF18" i="47" s="1"/>
  <c r="AC18" i="47"/>
  <c r="V18" i="47"/>
  <c r="X18" i="47" s="1"/>
  <c r="Y18" i="47" s="1"/>
  <c r="R18" i="47"/>
  <c r="O18" i="47"/>
  <c r="K18" i="47"/>
  <c r="H18" i="47"/>
  <c r="AC17" i="47"/>
  <c r="AE17" i="47" s="1"/>
  <c r="AF17" i="47" s="1"/>
  <c r="Y17" i="47"/>
  <c r="X17" i="47"/>
  <c r="V17" i="47"/>
  <c r="Q17" i="47"/>
  <c r="R17" i="47" s="1"/>
  <c r="O17" i="47"/>
  <c r="H17" i="47"/>
  <c r="J17" i="47" s="1"/>
  <c r="K17" i="47" s="1"/>
  <c r="AC16" i="47"/>
  <c r="AE16" i="47" s="1"/>
  <c r="AF16" i="47" s="1"/>
  <c r="Y16" i="47"/>
  <c r="X16" i="47"/>
  <c r="V16" i="47"/>
  <c r="Q16" i="47"/>
  <c r="R16" i="47" s="1"/>
  <c r="O16" i="47"/>
  <c r="H16" i="47"/>
  <c r="J16" i="47" s="1"/>
  <c r="K16" i="47" s="1"/>
  <c r="AC15" i="47"/>
  <c r="AE15" i="47" s="1"/>
  <c r="AF15" i="47" s="1"/>
  <c r="Y15" i="47"/>
  <c r="X15" i="47"/>
  <c r="V15" i="47"/>
  <c r="Q15" i="47"/>
  <c r="R15" i="47" s="1"/>
  <c r="O15" i="47"/>
  <c r="H15" i="47"/>
  <c r="J15" i="47" s="1"/>
  <c r="K15" i="47" s="1"/>
  <c r="AD12" i="47"/>
  <c r="W12" i="47"/>
  <c r="P12" i="47"/>
  <c r="I12" i="47"/>
  <c r="Q3" i="47"/>
  <c r="AD13" i="47" s="1"/>
  <c r="P142" i="46"/>
  <c r="M142" i="46"/>
  <c r="I142" i="46"/>
  <c r="F142" i="46"/>
  <c r="P141" i="46"/>
  <c r="M141" i="46"/>
  <c r="I141" i="46"/>
  <c r="F141" i="46"/>
  <c r="D125" i="46"/>
  <c r="AC124" i="46"/>
  <c r="AE124" i="46" s="1"/>
  <c r="AF124" i="46" s="1"/>
  <c r="V124" i="46"/>
  <c r="X124" i="46" s="1"/>
  <c r="Y124" i="46" s="1"/>
  <c r="R124" i="46"/>
  <c r="O124" i="46"/>
  <c r="K124" i="46"/>
  <c r="H124" i="46"/>
  <c r="AF123" i="46"/>
  <c r="AE123" i="46"/>
  <c r="AC123" i="46"/>
  <c r="Y123" i="46"/>
  <c r="X123" i="46"/>
  <c r="V123" i="46"/>
  <c r="R123" i="46"/>
  <c r="O123" i="46"/>
  <c r="K123" i="46"/>
  <c r="H123" i="46"/>
  <c r="AC122" i="46"/>
  <c r="AE122" i="46" s="1"/>
  <c r="AF122" i="46" s="1"/>
  <c r="V122" i="46"/>
  <c r="X122" i="46" s="1"/>
  <c r="Y122" i="46" s="1"/>
  <c r="R122" i="46"/>
  <c r="O122" i="46"/>
  <c r="K122" i="46"/>
  <c r="H122" i="46"/>
  <c r="AF121" i="46"/>
  <c r="AE121" i="46"/>
  <c r="AC121" i="46"/>
  <c r="Y121" i="46"/>
  <c r="X121" i="46"/>
  <c r="V121" i="46"/>
  <c r="R121" i="46"/>
  <c r="O121" i="46"/>
  <c r="K121" i="46"/>
  <c r="H121" i="46"/>
  <c r="AE120" i="46"/>
  <c r="AF120" i="46" s="1"/>
  <c r="AC120" i="46"/>
  <c r="V120" i="46"/>
  <c r="X120" i="46" s="1"/>
  <c r="Y120" i="46" s="1"/>
  <c r="R120" i="46"/>
  <c r="O120" i="46"/>
  <c r="K120" i="46"/>
  <c r="H120" i="46"/>
  <c r="AF119" i="46"/>
  <c r="AE119" i="46"/>
  <c r="AC119" i="46"/>
  <c r="X119" i="46"/>
  <c r="Y119" i="46" s="1"/>
  <c r="V119" i="46"/>
  <c r="R119" i="46"/>
  <c r="O119" i="46"/>
  <c r="K119" i="46"/>
  <c r="H119" i="46"/>
  <c r="AE118" i="46"/>
  <c r="AF118" i="46" s="1"/>
  <c r="AC118" i="46"/>
  <c r="V118" i="46"/>
  <c r="X118" i="46" s="1"/>
  <c r="Y118" i="46" s="1"/>
  <c r="R118" i="46"/>
  <c r="O118" i="46"/>
  <c r="K118" i="46"/>
  <c r="H118" i="46"/>
  <c r="AF117" i="46"/>
  <c r="AE117" i="46"/>
  <c r="AC117" i="46"/>
  <c r="X117" i="46"/>
  <c r="Y117" i="46" s="1"/>
  <c r="V117" i="46"/>
  <c r="R117" i="46"/>
  <c r="O117" i="46"/>
  <c r="K117" i="46"/>
  <c r="H117" i="46"/>
  <c r="AC116" i="46"/>
  <c r="AE116" i="46" s="1"/>
  <c r="AF116" i="46" s="1"/>
  <c r="V116" i="46"/>
  <c r="X116" i="46" s="1"/>
  <c r="Y116" i="46" s="1"/>
  <c r="R116" i="46"/>
  <c r="O116" i="46"/>
  <c r="K116" i="46"/>
  <c r="H116" i="46"/>
  <c r="AF115" i="46"/>
  <c r="AE115" i="46"/>
  <c r="AC115" i="46"/>
  <c r="Y115" i="46"/>
  <c r="X115" i="46"/>
  <c r="V115" i="46"/>
  <c r="R115" i="46"/>
  <c r="O115" i="46"/>
  <c r="K115" i="46"/>
  <c r="H115" i="46"/>
  <c r="AC114" i="46"/>
  <c r="AE114" i="46" s="1"/>
  <c r="AF114" i="46" s="1"/>
  <c r="V114" i="46"/>
  <c r="X114" i="46" s="1"/>
  <c r="Y114" i="46" s="1"/>
  <c r="R114" i="46"/>
  <c r="O114" i="46"/>
  <c r="K114" i="46"/>
  <c r="H114" i="46"/>
  <c r="AF113" i="46"/>
  <c r="AE113" i="46"/>
  <c r="AC113" i="46"/>
  <c r="Y113" i="46"/>
  <c r="X113" i="46"/>
  <c r="V113" i="46"/>
  <c r="R113" i="46"/>
  <c r="O113" i="46"/>
  <c r="K113" i="46"/>
  <c r="H113" i="46"/>
  <c r="AE112" i="46"/>
  <c r="AF112" i="46" s="1"/>
  <c r="AC112" i="46"/>
  <c r="V112" i="46"/>
  <c r="X112" i="46" s="1"/>
  <c r="Y112" i="46" s="1"/>
  <c r="R112" i="46"/>
  <c r="O112" i="46"/>
  <c r="K112" i="46"/>
  <c r="H112" i="46"/>
  <c r="AF111" i="46"/>
  <c r="AE111" i="46"/>
  <c r="AC111" i="46"/>
  <c r="X111" i="46"/>
  <c r="Y111" i="46" s="1"/>
  <c r="V111" i="46"/>
  <c r="R111" i="46"/>
  <c r="O111" i="46"/>
  <c r="K111" i="46"/>
  <c r="H111" i="46"/>
  <c r="AE110" i="46"/>
  <c r="AF110" i="46" s="1"/>
  <c r="AC110" i="46"/>
  <c r="V110" i="46"/>
  <c r="X110" i="46" s="1"/>
  <c r="Y110" i="46" s="1"/>
  <c r="R110" i="46"/>
  <c r="O110" i="46"/>
  <c r="K110" i="46"/>
  <c r="H110" i="46"/>
  <c r="AF109" i="46"/>
  <c r="AE109" i="46"/>
  <c r="AC109" i="46"/>
  <c r="X109" i="46"/>
  <c r="Y109" i="46" s="1"/>
  <c r="V109" i="46"/>
  <c r="R109" i="46"/>
  <c r="O109" i="46"/>
  <c r="K109" i="46"/>
  <c r="H109" i="46"/>
  <c r="AC108" i="46"/>
  <c r="AE108" i="46" s="1"/>
  <c r="AF108" i="46" s="1"/>
  <c r="V108" i="46"/>
  <c r="X108" i="46" s="1"/>
  <c r="Y108" i="46" s="1"/>
  <c r="R108" i="46"/>
  <c r="O108" i="46"/>
  <c r="K108" i="46"/>
  <c r="H108" i="46"/>
  <c r="AF107" i="46"/>
  <c r="AE107" i="46"/>
  <c r="AC107" i="46"/>
  <c r="Y107" i="46"/>
  <c r="X107" i="46"/>
  <c r="V107" i="46"/>
  <c r="R107" i="46"/>
  <c r="O107" i="46"/>
  <c r="K107" i="46"/>
  <c r="H107" i="46"/>
  <c r="AC106" i="46"/>
  <c r="AE106" i="46" s="1"/>
  <c r="AF106" i="46" s="1"/>
  <c r="V106" i="46"/>
  <c r="X106" i="46" s="1"/>
  <c r="Y106" i="46" s="1"/>
  <c r="R106" i="46"/>
  <c r="O106" i="46"/>
  <c r="K106" i="46"/>
  <c r="H106" i="46"/>
  <c r="AF105" i="46"/>
  <c r="AE105" i="46"/>
  <c r="AC105" i="46"/>
  <c r="Y105" i="46"/>
  <c r="X105" i="46"/>
  <c r="V105" i="46"/>
  <c r="R105" i="46"/>
  <c r="O105" i="46"/>
  <c r="K105" i="46"/>
  <c r="H105" i="46"/>
  <c r="AE104" i="46"/>
  <c r="AF104" i="46" s="1"/>
  <c r="AC104" i="46"/>
  <c r="V104" i="46"/>
  <c r="X104" i="46" s="1"/>
  <c r="Y104" i="46" s="1"/>
  <c r="R104" i="46"/>
  <c r="O104" i="46"/>
  <c r="K104" i="46"/>
  <c r="H104" i="46"/>
  <c r="AF103" i="46"/>
  <c r="AE103" i="46"/>
  <c r="AC103" i="46"/>
  <c r="X103" i="46"/>
  <c r="Y103" i="46" s="1"/>
  <c r="V103" i="46"/>
  <c r="R103" i="46"/>
  <c r="O103" i="46"/>
  <c r="K103" i="46"/>
  <c r="H103" i="46"/>
  <c r="AE102" i="46"/>
  <c r="AF102" i="46" s="1"/>
  <c r="AC102" i="46"/>
  <c r="V102" i="46"/>
  <c r="X102" i="46" s="1"/>
  <c r="Y102" i="46" s="1"/>
  <c r="R102" i="46"/>
  <c r="O102" i="46"/>
  <c r="K102" i="46"/>
  <c r="H102" i="46"/>
  <c r="AF101" i="46"/>
  <c r="AE101" i="46"/>
  <c r="AC101" i="46"/>
  <c r="X101" i="46"/>
  <c r="Y101" i="46" s="1"/>
  <c r="V101" i="46"/>
  <c r="R101" i="46"/>
  <c r="O101" i="46"/>
  <c r="K101" i="46"/>
  <c r="H101" i="46"/>
  <c r="AC100" i="46"/>
  <c r="AE100" i="46" s="1"/>
  <c r="AF100" i="46" s="1"/>
  <c r="V100" i="46"/>
  <c r="X100" i="46" s="1"/>
  <c r="Y100" i="46" s="1"/>
  <c r="R100" i="46"/>
  <c r="O100" i="46"/>
  <c r="K100" i="46"/>
  <c r="H100" i="46"/>
  <c r="AF99" i="46"/>
  <c r="AE99" i="46"/>
  <c r="AC99" i="46"/>
  <c r="Y99" i="46"/>
  <c r="X99" i="46"/>
  <c r="V99" i="46"/>
  <c r="R99" i="46"/>
  <c r="O99" i="46"/>
  <c r="K99" i="46"/>
  <c r="H99" i="46"/>
  <c r="AC98" i="46"/>
  <c r="AE98" i="46" s="1"/>
  <c r="AF98" i="46" s="1"/>
  <c r="V98" i="46"/>
  <c r="X98" i="46" s="1"/>
  <c r="Y98" i="46" s="1"/>
  <c r="R98" i="46"/>
  <c r="O98" i="46"/>
  <c r="K98" i="46"/>
  <c r="H98" i="46"/>
  <c r="AF97" i="46"/>
  <c r="AE97" i="46"/>
  <c r="AC97" i="46"/>
  <c r="Y97" i="46"/>
  <c r="X97" i="46"/>
  <c r="V97" i="46"/>
  <c r="R97" i="46"/>
  <c r="O97" i="46"/>
  <c r="K97" i="46"/>
  <c r="H97" i="46"/>
  <c r="AE96" i="46"/>
  <c r="AF96" i="46" s="1"/>
  <c r="AC96" i="46"/>
  <c r="V96" i="46"/>
  <c r="X96" i="46" s="1"/>
  <c r="Y96" i="46" s="1"/>
  <c r="R96" i="46"/>
  <c r="O96" i="46"/>
  <c r="K96" i="46"/>
  <c r="H96" i="46"/>
  <c r="AF95" i="46"/>
  <c r="AE95" i="46"/>
  <c r="AC95" i="46"/>
  <c r="X95" i="46"/>
  <c r="Y95" i="46" s="1"/>
  <c r="V95" i="46"/>
  <c r="R95" i="46"/>
  <c r="O95" i="46"/>
  <c r="K95" i="46"/>
  <c r="H95" i="46"/>
  <c r="AE94" i="46"/>
  <c r="AF94" i="46" s="1"/>
  <c r="AC94" i="46"/>
  <c r="V94" i="46"/>
  <c r="X94" i="46" s="1"/>
  <c r="Y94" i="46" s="1"/>
  <c r="R94" i="46"/>
  <c r="O94" i="46"/>
  <c r="K94" i="46"/>
  <c r="H94" i="46"/>
  <c r="AF93" i="46"/>
  <c r="AE93" i="46"/>
  <c r="AC93" i="46"/>
  <c r="X93" i="46"/>
  <c r="Y93" i="46" s="1"/>
  <c r="V93" i="46"/>
  <c r="R93" i="46"/>
  <c r="O93" i="46"/>
  <c r="K93" i="46"/>
  <c r="H93" i="46"/>
  <c r="AC92" i="46"/>
  <c r="AE92" i="46" s="1"/>
  <c r="AF92" i="46" s="1"/>
  <c r="V92" i="46"/>
  <c r="X92" i="46" s="1"/>
  <c r="Y92" i="46" s="1"/>
  <c r="R92" i="46"/>
  <c r="O92" i="46"/>
  <c r="K92" i="46"/>
  <c r="H92" i="46"/>
  <c r="AF91" i="46"/>
  <c r="AE91" i="46"/>
  <c r="AC91" i="46"/>
  <c r="Y91" i="46"/>
  <c r="X91" i="46"/>
  <c r="V91" i="46"/>
  <c r="R91" i="46"/>
  <c r="O91" i="46"/>
  <c r="K91" i="46"/>
  <c r="H91" i="46"/>
  <c r="AC90" i="46"/>
  <c r="AE90" i="46" s="1"/>
  <c r="AF90" i="46" s="1"/>
  <c r="V90" i="46"/>
  <c r="X90" i="46" s="1"/>
  <c r="Y90" i="46" s="1"/>
  <c r="R90" i="46"/>
  <c r="O90" i="46"/>
  <c r="K90" i="46"/>
  <c r="H90" i="46"/>
  <c r="AF89" i="46"/>
  <c r="AE89" i="46"/>
  <c r="AC89" i="46"/>
  <c r="Y89" i="46"/>
  <c r="X89" i="46"/>
  <c r="V89" i="46"/>
  <c r="R89" i="46"/>
  <c r="O89" i="46"/>
  <c r="K89" i="46"/>
  <c r="H89" i="46"/>
  <c r="AE88" i="46"/>
  <c r="AF88" i="46" s="1"/>
  <c r="AC88" i="46"/>
  <c r="V88" i="46"/>
  <c r="X88" i="46" s="1"/>
  <c r="Y88" i="46" s="1"/>
  <c r="R88" i="46"/>
  <c r="O88" i="46"/>
  <c r="K88" i="46"/>
  <c r="H88" i="46"/>
  <c r="AF87" i="46"/>
  <c r="AE87" i="46"/>
  <c r="AC87" i="46"/>
  <c r="X87" i="46"/>
  <c r="Y87" i="46" s="1"/>
  <c r="V87" i="46"/>
  <c r="R87" i="46"/>
  <c r="O87" i="46"/>
  <c r="K87" i="46"/>
  <c r="H87" i="46"/>
  <c r="AE86" i="46"/>
  <c r="AF86" i="46" s="1"/>
  <c r="AC86" i="46"/>
  <c r="V86" i="46"/>
  <c r="X86" i="46" s="1"/>
  <c r="Y86" i="46" s="1"/>
  <c r="R86" i="46"/>
  <c r="O86" i="46"/>
  <c r="K86" i="46"/>
  <c r="H86" i="46"/>
  <c r="AF85" i="46"/>
  <c r="AE85" i="46"/>
  <c r="AC85" i="46"/>
  <c r="X85" i="46"/>
  <c r="Y85" i="46" s="1"/>
  <c r="V85" i="46"/>
  <c r="R85" i="46"/>
  <c r="O85" i="46"/>
  <c r="K85" i="46"/>
  <c r="H85" i="46"/>
  <c r="AC84" i="46"/>
  <c r="AE84" i="46" s="1"/>
  <c r="AF84" i="46" s="1"/>
  <c r="V84" i="46"/>
  <c r="X84" i="46" s="1"/>
  <c r="Y84" i="46" s="1"/>
  <c r="R84" i="46"/>
  <c r="O84" i="46"/>
  <c r="K84" i="46"/>
  <c r="H84" i="46"/>
  <c r="AF83" i="46"/>
  <c r="AE83" i="46"/>
  <c r="AC83" i="46"/>
  <c r="Y83" i="46"/>
  <c r="X83" i="46"/>
  <c r="V83" i="46"/>
  <c r="R83" i="46"/>
  <c r="O83" i="46"/>
  <c r="K83" i="46"/>
  <c r="H83" i="46"/>
  <c r="AC82" i="46"/>
  <c r="AE82" i="46" s="1"/>
  <c r="AF82" i="46" s="1"/>
  <c r="V82" i="46"/>
  <c r="X82" i="46" s="1"/>
  <c r="Y82" i="46" s="1"/>
  <c r="R82" i="46"/>
  <c r="O82" i="46"/>
  <c r="K82" i="46"/>
  <c r="H82" i="46"/>
  <c r="AE81" i="46"/>
  <c r="AF81" i="46" s="1"/>
  <c r="AC81" i="46"/>
  <c r="V81" i="46"/>
  <c r="X81" i="46" s="1"/>
  <c r="Y81" i="46" s="1"/>
  <c r="R81" i="46"/>
  <c r="O81" i="46"/>
  <c r="K81" i="46"/>
  <c r="H81" i="46"/>
  <c r="AE80" i="46"/>
  <c r="AF80" i="46" s="1"/>
  <c r="AC80" i="46"/>
  <c r="V80" i="46"/>
  <c r="X80" i="46" s="1"/>
  <c r="Y80" i="46" s="1"/>
  <c r="R80" i="46"/>
  <c r="O80" i="46"/>
  <c r="K80" i="46"/>
  <c r="H80" i="46"/>
  <c r="AF79" i="46"/>
  <c r="AE79" i="46"/>
  <c r="AC79" i="46"/>
  <c r="X79" i="46"/>
  <c r="Y79" i="46" s="1"/>
  <c r="V79" i="46"/>
  <c r="R79" i="46"/>
  <c r="O79" i="46"/>
  <c r="K79" i="46"/>
  <c r="H79" i="46"/>
  <c r="AC78" i="46"/>
  <c r="AE78" i="46" s="1"/>
  <c r="AF78" i="46" s="1"/>
  <c r="Y78" i="46"/>
  <c r="V78" i="46"/>
  <c r="X78" i="46" s="1"/>
  <c r="R78" i="46"/>
  <c r="O78" i="46"/>
  <c r="K78" i="46"/>
  <c r="H78" i="46"/>
  <c r="AE77" i="46"/>
  <c r="AF77" i="46" s="1"/>
  <c r="AC77" i="46"/>
  <c r="V77" i="46"/>
  <c r="X77" i="46" s="1"/>
  <c r="Y77" i="46" s="1"/>
  <c r="R77" i="46"/>
  <c r="O77" i="46"/>
  <c r="K77" i="46"/>
  <c r="H77" i="46"/>
  <c r="AE76" i="46"/>
  <c r="AF76" i="46" s="1"/>
  <c r="AC76" i="46"/>
  <c r="V76" i="46"/>
  <c r="X76" i="46" s="1"/>
  <c r="Y76" i="46" s="1"/>
  <c r="R76" i="46"/>
  <c r="O76" i="46"/>
  <c r="K76" i="46"/>
  <c r="H76" i="46"/>
  <c r="AF75" i="46"/>
  <c r="AE75" i="46"/>
  <c r="AC75" i="46"/>
  <c r="X75" i="46"/>
  <c r="Y75" i="46" s="1"/>
  <c r="V75" i="46"/>
  <c r="R75" i="46"/>
  <c r="O75" i="46"/>
  <c r="K75" i="46"/>
  <c r="H75" i="46"/>
  <c r="AC74" i="46"/>
  <c r="AE74" i="46" s="1"/>
  <c r="AF74" i="46" s="1"/>
  <c r="Y74" i="46"/>
  <c r="V74" i="46"/>
  <c r="X74" i="46" s="1"/>
  <c r="R74" i="46"/>
  <c r="O74" i="46"/>
  <c r="K74" i="46"/>
  <c r="H74" i="46"/>
  <c r="AE73" i="46"/>
  <c r="AF73" i="46" s="1"/>
  <c r="AC73" i="46"/>
  <c r="V73" i="46"/>
  <c r="X73" i="46" s="1"/>
  <c r="Y73" i="46" s="1"/>
  <c r="R73" i="46"/>
  <c r="O73" i="46"/>
  <c r="K73" i="46"/>
  <c r="H73" i="46"/>
  <c r="AE72" i="46"/>
  <c r="AF72" i="46" s="1"/>
  <c r="AC72" i="46"/>
  <c r="V72" i="46"/>
  <c r="X72" i="46" s="1"/>
  <c r="Y72" i="46" s="1"/>
  <c r="R72" i="46"/>
  <c r="O72" i="46"/>
  <c r="K72" i="46"/>
  <c r="H72" i="46"/>
  <c r="AF71" i="46"/>
  <c r="AE71" i="46"/>
  <c r="AC71" i="46"/>
  <c r="X71" i="46"/>
  <c r="Y71" i="46" s="1"/>
  <c r="V71" i="46"/>
  <c r="R71" i="46"/>
  <c r="O71" i="46"/>
  <c r="K71" i="46"/>
  <c r="H71" i="46"/>
  <c r="AC70" i="46"/>
  <c r="AE70" i="46" s="1"/>
  <c r="AF70" i="46" s="1"/>
  <c r="Y70" i="46"/>
  <c r="V70" i="46"/>
  <c r="X70" i="46" s="1"/>
  <c r="R70" i="46"/>
  <c r="O70" i="46"/>
  <c r="K70" i="46"/>
  <c r="H70" i="46"/>
  <c r="AE69" i="46"/>
  <c r="AF69" i="46" s="1"/>
  <c r="AC69" i="46"/>
  <c r="V69" i="46"/>
  <c r="X69" i="46" s="1"/>
  <c r="Y69" i="46" s="1"/>
  <c r="R69" i="46"/>
  <c r="O69" i="46"/>
  <c r="K69" i="46"/>
  <c r="H69" i="46"/>
  <c r="AE68" i="46"/>
  <c r="AF68" i="46" s="1"/>
  <c r="AC68" i="46"/>
  <c r="V68" i="46"/>
  <c r="X68" i="46" s="1"/>
  <c r="Y68" i="46" s="1"/>
  <c r="R68" i="46"/>
  <c r="O68" i="46"/>
  <c r="K68" i="46"/>
  <c r="H68" i="46"/>
  <c r="AF67" i="46"/>
  <c r="AE67" i="46"/>
  <c r="AC67" i="46"/>
  <c r="X67" i="46"/>
  <c r="Y67" i="46" s="1"/>
  <c r="V67" i="46"/>
  <c r="R67" i="46"/>
  <c r="O67" i="46"/>
  <c r="K67" i="46"/>
  <c r="H67" i="46"/>
  <c r="AC66" i="46"/>
  <c r="AE66" i="46" s="1"/>
  <c r="AF66" i="46" s="1"/>
  <c r="Y66" i="46"/>
  <c r="V66" i="46"/>
  <c r="X66" i="46" s="1"/>
  <c r="R66" i="46"/>
  <c r="O66" i="46"/>
  <c r="K66" i="46"/>
  <c r="H66" i="46"/>
  <c r="AE65" i="46"/>
  <c r="AF65" i="46" s="1"/>
  <c r="AC65" i="46"/>
  <c r="V65" i="46"/>
  <c r="X65" i="46" s="1"/>
  <c r="Y65" i="46" s="1"/>
  <c r="Q65" i="46"/>
  <c r="R65" i="46" s="1"/>
  <c r="O65" i="46"/>
  <c r="H65" i="46"/>
  <c r="J65" i="46" s="1"/>
  <c r="K65" i="46" s="1"/>
  <c r="AF64" i="46"/>
  <c r="AE64" i="46"/>
  <c r="AC64" i="46"/>
  <c r="X64" i="46"/>
  <c r="Y64" i="46" s="1"/>
  <c r="V64" i="46"/>
  <c r="O64" i="46"/>
  <c r="Q64" i="46" s="1"/>
  <c r="R64" i="46" s="1"/>
  <c r="K64" i="46"/>
  <c r="H64" i="46"/>
  <c r="J64" i="46" s="1"/>
  <c r="AE63" i="46"/>
  <c r="AF63" i="46" s="1"/>
  <c r="AC63" i="46"/>
  <c r="V63" i="46"/>
  <c r="X63" i="46" s="1"/>
  <c r="Y63" i="46" s="1"/>
  <c r="R63" i="46"/>
  <c r="O63" i="46"/>
  <c r="K63" i="46"/>
  <c r="H63" i="46"/>
  <c r="AE62" i="46"/>
  <c r="AF62" i="46" s="1"/>
  <c r="AC62" i="46"/>
  <c r="V62" i="46"/>
  <c r="X62" i="46" s="1"/>
  <c r="Y62" i="46" s="1"/>
  <c r="R62" i="46"/>
  <c r="O62" i="46"/>
  <c r="K62" i="46"/>
  <c r="H62" i="46"/>
  <c r="AF61" i="46"/>
  <c r="AE61" i="46"/>
  <c r="AC61" i="46"/>
  <c r="X61" i="46"/>
  <c r="Y61" i="46" s="1"/>
  <c r="V61" i="46"/>
  <c r="O61" i="46"/>
  <c r="Q61" i="46" s="1"/>
  <c r="R61" i="46" s="1"/>
  <c r="K61" i="46"/>
  <c r="H61" i="46"/>
  <c r="J61" i="46" s="1"/>
  <c r="AE60" i="46"/>
  <c r="AF60" i="46" s="1"/>
  <c r="AC60" i="46"/>
  <c r="V60" i="46"/>
  <c r="X60" i="46" s="1"/>
  <c r="Y60" i="46" s="1"/>
  <c r="R60" i="46"/>
  <c r="O60" i="46"/>
  <c r="K60" i="46"/>
  <c r="H60" i="46"/>
  <c r="AE59" i="46"/>
  <c r="AF59" i="46" s="1"/>
  <c r="AC59" i="46"/>
  <c r="V59" i="46"/>
  <c r="X59" i="46" s="1"/>
  <c r="Y59" i="46" s="1"/>
  <c r="R59" i="46"/>
  <c r="O59" i="46"/>
  <c r="K59" i="46"/>
  <c r="H59" i="46"/>
  <c r="AF58" i="46"/>
  <c r="AE58" i="46"/>
  <c r="AC58" i="46"/>
  <c r="X58" i="46"/>
  <c r="Y58" i="46" s="1"/>
  <c r="V58" i="46"/>
  <c r="O58" i="46"/>
  <c r="Q58" i="46" s="1"/>
  <c r="R58" i="46" s="1"/>
  <c r="K58" i="46"/>
  <c r="H58" i="46"/>
  <c r="J58" i="46" s="1"/>
  <c r="AE57" i="46"/>
  <c r="AF57" i="46" s="1"/>
  <c r="AC57" i="46"/>
  <c r="V57" i="46"/>
  <c r="X57" i="46" s="1"/>
  <c r="Y57" i="46" s="1"/>
  <c r="R57" i="46"/>
  <c r="O57" i="46"/>
  <c r="K57" i="46"/>
  <c r="H57" i="46"/>
  <c r="AE56" i="46"/>
  <c r="AF56" i="46" s="1"/>
  <c r="AC56" i="46"/>
  <c r="V56" i="46"/>
  <c r="X56" i="46" s="1"/>
  <c r="Y56" i="46" s="1"/>
  <c r="R56" i="46"/>
  <c r="O56" i="46"/>
  <c r="K56" i="46"/>
  <c r="H56" i="46"/>
  <c r="AF55" i="46"/>
  <c r="AE55" i="46"/>
  <c r="AC55" i="46"/>
  <c r="X55" i="46"/>
  <c r="Y55" i="46" s="1"/>
  <c r="V55" i="46"/>
  <c r="O55" i="46"/>
  <c r="Q55" i="46" s="1"/>
  <c r="R55" i="46" s="1"/>
  <c r="K55" i="46"/>
  <c r="H55" i="46"/>
  <c r="J55" i="46" s="1"/>
  <c r="AE54" i="46"/>
  <c r="AF54" i="46" s="1"/>
  <c r="AC54" i="46"/>
  <c r="V54" i="46"/>
  <c r="X54" i="46" s="1"/>
  <c r="Y54" i="46" s="1"/>
  <c r="R54" i="46"/>
  <c r="O54" i="46"/>
  <c r="K54" i="46"/>
  <c r="H54" i="46"/>
  <c r="AE53" i="46"/>
  <c r="AF53" i="46" s="1"/>
  <c r="AC53" i="46"/>
  <c r="V53" i="46"/>
  <c r="X53" i="46" s="1"/>
  <c r="Y53" i="46" s="1"/>
  <c r="R53" i="46"/>
  <c r="O53" i="46"/>
  <c r="K53" i="46"/>
  <c r="H53" i="46"/>
  <c r="AF52" i="46"/>
  <c r="AE52" i="46"/>
  <c r="AC52" i="46"/>
  <c r="X52" i="46"/>
  <c r="Y52" i="46" s="1"/>
  <c r="V52" i="46"/>
  <c r="O52" i="46"/>
  <c r="Q52" i="46" s="1"/>
  <c r="R52" i="46" s="1"/>
  <c r="K52" i="46"/>
  <c r="H52" i="46"/>
  <c r="J52" i="46" s="1"/>
  <c r="AE51" i="46"/>
  <c r="AF51" i="46" s="1"/>
  <c r="AC51" i="46"/>
  <c r="V51" i="46"/>
  <c r="X51" i="46" s="1"/>
  <c r="Y51" i="46" s="1"/>
  <c r="Q51" i="46"/>
  <c r="R51" i="46" s="1"/>
  <c r="O51" i="46"/>
  <c r="H51" i="46"/>
  <c r="J51" i="46" s="1"/>
  <c r="K51" i="46" s="1"/>
  <c r="AC50" i="46"/>
  <c r="AE50" i="46" s="1"/>
  <c r="AF50" i="46" s="1"/>
  <c r="Y50" i="46"/>
  <c r="X50" i="46"/>
  <c r="V50" i="46"/>
  <c r="R50" i="46"/>
  <c r="O50" i="46"/>
  <c r="K50" i="46"/>
  <c r="H50" i="46"/>
  <c r="AE49" i="46"/>
  <c r="AF49" i="46" s="1"/>
  <c r="AC49" i="46"/>
  <c r="V49" i="46"/>
  <c r="X49" i="46" s="1"/>
  <c r="Y49" i="46" s="1"/>
  <c r="R49" i="46"/>
  <c r="O49" i="46"/>
  <c r="K49" i="46"/>
  <c r="H49" i="46"/>
  <c r="AC48" i="46"/>
  <c r="AE48" i="46" s="1"/>
  <c r="AF48" i="46" s="1"/>
  <c r="Y48" i="46"/>
  <c r="X48" i="46"/>
  <c r="V48" i="46"/>
  <c r="Q48" i="46"/>
  <c r="R48" i="46" s="1"/>
  <c r="O48" i="46"/>
  <c r="H48" i="46"/>
  <c r="J48" i="46" s="1"/>
  <c r="K48" i="46" s="1"/>
  <c r="AC47" i="46"/>
  <c r="AE47" i="46" s="1"/>
  <c r="AF47" i="46" s="1"/>
  <c r="Y47" i="46"/>
  <c r="X47" i="46"/>
  <c r="V47" i="46"/>
  <c r="R47" i="46"/>
  <c r="O47" i="46"/>
  <c r="K47" i="46"/>
  <c r="H47" i="46"/>
  <c r="AE46" i="46"/>
  <c r="AF46" i="46" s="1"/>
  <c r="AC46" i="46"/>
  <c r="V46" i="46"/>
  <c r="X46" i="46" s="1"/>
  <c r="Y46" i="46" s="1"/>
  <c r="R46" i="46"/>
  <c r="O46" i="46"/>
  <c r="K46" i="46"/>
  <c r="H46" i="46"/>
  <c r="AC45" i="46"/>
  <c r="AE45" i="46" s="1"/>
  <c r="AF45" i="46" s="1"/>
  <c r="Y45" i="46"/>
  <c r="X45" i="46"/>
  <c r="V45" i="46"/>
  <c r="Q45" i="46"/>
  <c r="R45" i="46" s="1"/>
  <c r="O45" i="46"/>
  <c r="H45" i="46"/>
  <c r="J45" i="46" s="1"/>
  <c r="K45" i="46" s="1"/>
  <c r="AC44" i="46"/>
  <c r="AE44" i="46" s="1"/>
  <c r="AF44" i="46" s="1"/>
  <c r="Y44" i="46"/>
  <c r="X44" i="46"/>
  <c r="V44" i="46"/>
  <c r="Q44" i="46"/>
  <c r="R44" i="46" s="1"/>
  <c r="O44" i="46"/>
  <c r="H44" i="46"/>
  <c r="J44" i="46" s="1"/>
  <c r="K44" i="46" s="1"/>
  <c r="AC43" i="46"/>
  <c r="AE43" i="46" s="1"/>
  <c r="AF43" i="46" s="1"/>
  <c r="Y43" i="46"/>
  <c r="X43" i="46"/>
  <c r="V43" i="46"/>
  <c r="R43" i="46"/>
  <c r="O43" i="46"/>
  <c r="K43" i="46"/>
  <c r="H43" i="46"/>
  <c r="AE42" i="46"/>
  <c r="AF42" i="46" s="1"/>
  <c r="AC42" i="46"/>
  <c r="V42" i="46"/>
  <c r="X42" i="46" s="1"/>
  <c r="Y42" i="46" s="1"/>
  <c r="R42" i="46"/>
  <c r="O42" i="46"/>
  <c r="K42" i="46"/>
  <c r="H42" i="46"/>
  <c r="AC41" i="46"/>
  <c r="AE41" i="46" s="1"/>
  <c r="AF41" i="46" s="1"/>
  <c r="Y41" i="46"/>
  <c r="X41" i="46"/>
  <c r="V41" i="46"/>
  <c r="Q41" i="46"/>
  <c r="R41" i="46" s="1"/>
  <c r="O41" i="46"/>
  <c r="H41" i="46"/>
  <c r="J41" i="46" s="1"/>
  <c r="K41" i="46" s="1"/>
  <c r="AC40" i="46"/>
  <c r="AE40" i="46" s="1"/>
  <c r="AF40" i="46" s="1"/>
  <c r="Y40" i="46"/>
  <c r="X40" i="46"/>
  <c r="V40" i="46"/>
  <c r="R40" i="46"/>
  <c r="O40" i="46"/>
  <c r="K40" i="46"/>
  <c r="H40" i="46"/>
  <c r="AE39" i="46"/>
  <c r="AF39" i="46" s="1"/>
  <c r="AC39" i="46"/>
  <c r="V39" i="46"/>
  <c r="X39" i="46" s="1"/>
  <c r="Y39" i="46" s="1"/>
  <c r="R39" i="46"/>
  <c r="O39" i="46"/>
  <c r="K39" i="46"/>
  <c r="H39" i="46"/>
  <c r="AC38" i="46"/>
  <c r="AE38" i="46" s="1"/>
  <c r="AF38" i="46" s="1"/>
  <c r="Y38" i="46"/>
  <c r="X38" i="46"/>
  <c r="V38" i="46"/>
  <c r="Q38" i="46"/>
  <c r="R38" i="46" s="1"/>
  <c r="O38" i="46"/>
  <c r="H38" i="46"/>
  <c r="J38" i="46" s="1"/>
  <c r="K38" i="46" s="1"/>
  <c r="AC37" i="46"/>
  <c r="AE37" i="46" s="1"/>
  <c r="AF37" i="46" s="1"/>
  <c r="Y37" i="46"/>
  <c r="X37" i="46"/>
  <c r="V37" i="46"/>
  <c r="Q37" i="46"/>
  <c r="R37" i="46" s="1"/>
  <c r="O37" i="46"/>
  <c r="H37" i="46"/>
  <c r="J37" i="46" s="1"/>
  <c r="K37" i="46" s="1"/>
  <c r="AC36" i="46"/>
  <c r="AE36" i="46" s="1"/>
  <c r="AF36" i="46" s="1"/>
  <c r="Y36" i="46"/>
  <c r="X36" i="46"/>
  <c r="V36" i="46"/>
  <c r="R36" i="46"/>
  <c r="O36" i="46"/>
  <c r="K36" i="46"/>
  <c r="H36" i="46"/>
  <c r="AE35" i="46"/>
  <c r="AF35" i="46" s="1"/>
  <c r="AC35" i="46"/>
  <c r="V35" i="46"/>
  <c r="X35" i="46" s="1"/>
  <c r="Y35" i="46" s="1"/>
  <c r="R35" i="46"/>
  <c r="O35" i="46"/>
  <c r="K35" i="46"/>
  <c r="H35" i="46"/>
  <c r="AC34" i="46"/>
  <c r="AE34" i="46" s="1"/>
  <c r="AF34" i="46" s="1"/>
  <c r="Y34" i="46"/>
  <c r="X34" i="46"/>
  <c r="V34" i="46"/>
  <c r="Q34" i="46"/>
  <c r="R34" i="46" s="1"/>
  <c r="O34" i="46"/>
  <c r="H34" i="46"/>
  <c r="J34" i="46" s="1"/>
  <c r="K34" i="46" s="1"/>
  <c r="AC33" i="46"/>
  <c r="AE33" i="46" s="1"/>
  <c r="AF33" i="46" s="1"/>
  <c r="Y33" i="46"/>
  <c r="X33" i="46"/>
  <c r="V33" i="46"/>
  <c r="R33" i="46"/>
  <c r="O33" i="46"/>
  <c r="K33" i="46"/>
  <c r="H33" i="46"/>
  <c r="AE32" i="46"/>
  <c r="AF32" i="46" s="1"/>
  <c r="AC32" i="46"/>
  <c r="V32" i="46"/>
  <c r="X32" i="46" s="1"/>
  <c r="Y32" i="46" s="1"/>
  <c r="R32" i="46"/>
  <c r="O32" i="46"/>
  <c r="K32" i="46"/>
  <c r="H32" i="46"/>
  <c r="AC31" i="46"/>
  <c r="AE31" i="46" s="1"/>
  <c r="AF31" i="46" s="1"/>
  <c r="Y31" i="46"/>
  <c r="X31" i="46"/>
  <c r="V31" i="46"/>
  <c r="Q31" i="46"/>
  <c r="R31" i="46" s="1"/>
  <c r="O31" i="46"/>
  <c r="H31" i="46"/>
  <c r="J31" i="46" s="1"/>
  <c r="K31" i="46" s="1"/>
  <c r="AC30" i="46"/>
  <c r="AE30" i="46" s="1"/>
  <c r="AF30" i="46" s="1"/>
  <c r="Y30" i="46"/>
  <c r="X30" i="46"/>
  <c r="V30" i="46"/>
  <c r="Q30" i="46"/>
  <c r="R30" i="46" s="1"/>
  <c r="O30" i="46"/>
  <c r="H30" i="46"/>
  <c r="J30" i="46" s="1"/>
  <c r="K30" i="46" s="1"/>
  <c r="AC29" i="46"/>
  <c r="AE29" i="46" s="1"/>
  <c r="AF29" i="46" s="1"/>
  <c r="Y29" i="46"/>
  <c r="X29" i="46"/>
  <c r="V29" i="46"/>
  <c r="R29" i="46"/>
  <c r="O29" i="46"/>
  <c r="K29" i="46"/>
  <c r="H29" i="46"/>
  <c r="AE28" i="46"/>
  <c r="AF28" i="46" s="1"/>
  <c r="AC28" i="46"/>
  <c r="V28" i="46"/>
  <c r="X28" i="46" s="1"/>
  <c r="Y28" i="46" s="1"/>
  <c r="R28" i="46"/>
  <c r="O28" i="46"/>
  <c r="K28" i="46"/>
  <c r="H28" i="46"/>
  <c r="AC27" i="46"/>
  <c r="AE27" i="46" s="1"/>
  <c r="AF27" i="46" s="1"/>
  <c r="Y27" i="46"/>
  <c r="X27" i="46"/>
  <c r="V27" i="46"/>
  <c r="Q27" i="46"/>
  <c r="R27" i="46" s="1"/>
  <c r="O27" i="46"/>
  <c r="H27" i="46"/>
  <c r="J27" i="46" s="1"/>
  <c r="K27" i="46" s="1"/>
  <c r="AC26" i="46"/>
  <c r="AE26" i="46" s="1"/>
  <c r="AF26" i="46" s="1"/>
  <c r="Y26" i="46"/>
  <c r="X26" i="46"/>
  <c r="V26" i="46"/>
  <c r="Q26" i="46"/>
  <c r="R26" i="46" s="1"/>
  <c r="O26" i="46"/>
  <c r="H26" i="46"/>
  <c r="J26" i="46" s="1"/>
  <c r="K26" i="46" s="1"/>
  <c r="AC25" i="46"/>
  <c r="AE25" i="46" s="1"/>
  <c r="AF25" i="46" s="1"/>
  <c r="Y25" i="46"/>
  <c r="X25" i="46"/>
  <c r="V25" i="46"/>
  <c r="R25" i="46"/>
  <c r="O25" i="46"/>
  <c r="K25" i="46"/>
  <c r="H25" i="46"/>
  <c r="AE24" i="46"/>
  <c r="AF24" i="46" s="1"/>
  <c r="AC24" i="46"/>
  <c r="V24" i="46"/>
  <c r="X24" i="46" s="1"/>
  <c r="Y24" i="46" s="1"/>
  <c r="R24" i="46"/>
  <c r="O24" i="46"/>
  <c r="K24" i="46"/>
  <c r="H24" i="46"/>
  <c r="AC23" i="46"/>
  <c r="AE23" i="46" s="1"/>
  <c r="AF23" i="46" s="1"/>
  <c r="Y23" i="46"/>
  <c r="X23" i="46"/>
  <c r="V23" i="46"/>
  <c r="R23" i="46"/>
  <c r="O23" i="46"/>
  <c r="K23" i="46"/>
  <c r="H23" i="46"/>
  <c r="AE22" i="46"/>
  <c r="AF22" i="46" s="1"/>
  <c r="AC22" i="46"/>
  <c r="V22" i="46"/>
  <c r="X22" i="46" s="1"/>
  <c r="Y22" i="46" s="1"/>
  <c r="O22" i="46"/>
  <c r="Q22" i="46" s="1"/>
  <c r="R22" i="46" s="1"/>
  <c r="K22" i="46"/>
  <c r="J22" i="46"/>
  <c r="H22" i="46"/>
  <c r="AE21" i="46"/>
  <c r="AF21" i="46" s="1"/>
  <c r="AC21" i="46"/>
  <c r="V21" i="46"/>
  <c r="X21" i="46" s="1"/>
  <c r="Y21" i="46" s="1"/>
  <c r="O21" i="46"/>
  <c r="Q21" i="46" s="1"/>
  <c r="R21" i="46" s="1"/>
  <c r="K21" i="46"/>
  <c r="J21" i="46"/>
  <c r="H21" i="46"/>
  <c r="AE20" i="46"/>
  <c r="AF20" i="46" s="1"/>
  <c r="AC20" i="46"/>
  <c r="V20" i="46"/>
  <c r="X20" i="46" s="1"/>
  <c r="Y20" i="46" s="1"/>
  <c r="O20" i="46"/>
  <c r="Q20" i="46" s="1"/>
  <c r="R20" i="46" s="1"/>
  <c r="K20" i="46"/>
  <c r="J20" i="46"/>
  <c r="H20" i="46"/>
  <c r="AE19" i="46"/>
  <c r="AF19" i="46" s="1"/>
  <c r="AC19" i="46"/>
  <c r="V19" i="46"/>
  <c r="X19" i="46" s="1"/>
  <c r="Y19" i="46" s="1"/>
  <c r="R19" i="46"/>
  <c r="O19" i="46"/>
  <c r="K19" i="46"/>
  <c r="H19" i="46"/>
  <c r="AC18" i="46"/>
  <c r="AE18" i="46" s="1"/>
  <c r="AF18" i="46" s="1"/>
  <c r="Y18" i="46"/>
  <c r="X18" i="46"/>
  <c r="V18" i="46"/>
  <c r="R18" i="46"/>
  <c r="O18" i="46"/>
  <c r="K18" i="46"/>
  <c r="H18" i="46"/>
  <c r="AE17" i="46"/>
  <c r="AF17" i="46" s="1"/>
  <c r="AC17" i="46"/>
  <c r="V17" i="46"/>
  <c r="X17" i="46" s="1"/>
  <c r="Y17" i="46" s="1"/>
  <c r="O17" i="46"/>
  <c r="Q17" i="46" s="1"/>
  <c r="R17" i="46" s="1"/>
  <c r="K17" i="46"/>
  <c r="J17" i="46"/>
  <c r="H17" i="46"/>
  <c r="AE16" i="46"/>
  <c r="AF16" i="46" s="1"/>
  <c r="AC16" i="46"/>
  <c r="V16" i="46"/>
  <c r="X16" i="46" s="1"/>
  <c r="Y16" i="46" s="1"/>
  <c r="O16" i="46"/>
  <c r="Q16" i="46" s="1"/>
  <c r="R16" i="46" s="1"/>
  <c r="K16" i="46"/>
  <c r="J16" i="46"/>
  <c r="H16" i="46"/>
  <c r="AE15" i="46"/>
  <c r="AF15" i="46" s="1"/>
  <c r="AC15" i="46"/>
  <c r="V15" i="46"/>
  <c r="X15" i="46" s="1"/>
  <c r="Y15" i="46" s="1"/>
  <c r="O15" i="46"/>
  <c r="Q15" i="46" s="1"/>
  <c r="R15" i="46" s="1"/>
  <c r="K15" i="46"/>
  <c r="J15" i="46"/>
  <c r="H15" i="46"/>
  <c r="AD12" i="46"/>
  <c r="W12" i="46"/>
  <c r="P12" i="46"/>
  <c r="I12" i="46"/>
  <c r="Q3" i="46"/>
  <c r="P13" i="46" s="1"/>
  <c r="P142" i="45"/>
  <c r="M142" i="45"/>
  <c r="I142" i="45"/>
  <c r="F142" i="45"/>
  <c r="P141" i="45"/>
  <c r="M141" i="45"/>
  <c r="I141" i="45"/>
  <c r="F141" i="45"/>
  <c r="D125" i="45"/>
  <c r="AC124" i="45"/>
  <c r="AE124" i="45" s="1"/>
  <c r="AF124" i="45" s="1"/>
  <c r="V124" i="45"/>
  <c r="X124" i="45" s="1"/>
  <c r="Y124" i="45" s="1"/>
  <c r="R124" i="45"/>
  <c r="O124" i="45"/>
  <c r="K124" i="45"/>
  <c r="H124" i="45"/>
  <c r="AF123" i="45"/>
  <c r="AE123" i="45"/>
  <c r="AC123" i="45"/>
  <c r="Y123" i="45"/>
  <c r="X123" i="45"/>
  <c r="V123" i="45"/>
  <c r="R123" i="45"/>
  <c r="O123" i="45"/>
  <c r="K123" i="45"/>
  <c r="H123" i="45"/>
  <c r="AC122" i="45"/>
  <c r="AE122" i="45" s="1"/>
  <c r="AF122" i="45" s="1"/>
  <c r="V122" i="45"/>
  <c r="X122" i="45" s="1"/>
  <c r="Y122" i="45" s="1"/>
  <c r="R122" i="45"/>
  <c r="O122" i="45"/>
  <c r="K122" i="45"/>
  <c r="H122" i="45"/>
  <c r="AF121" i="45"/>
  <c r="AE121" i="45"/>
  <c r="AC121" i="45"/>
  <c r="Y121" i="45"/>
  <c r="X121" i="45"/>
  <c r="V121" i="45"/>
  <c r="R121" i="45"/>
  <c r="O121" i="45"/>
  <c r="K121" i="45"/>
  <c r="H121" i="45"/>
  <c r="AE120" i="45"/>
  <c r="AF120" i="45" s="1"/>
  <c r="AC120" i="45"/>
  <c r="V120" i="45"/>
  <c r="X120" i="45" s="1"/>
  <c r="Y120" i="45" s="1"/>
  <c r="R120" i="45"/>
  <c r="O120" i="45"/>
  <c r="K120" i="45"/>
  <c r="H120" i="45"/>
  <c r="AF119" i="45"/>
  <c r="AE119" i="45"/>
  <c r="AC119" i="45"/>
  <c r="X119" i="45"/>
  <c r="Y119" i="45" s="1"/>
  <c r="V119" i="45"/>
  <c r="R119" i="45"/>
  <c r="O119" i="45"/>
  <c r="K119" i="45"/>
  <c r="H119" i="45"/>
  <c r="AC118" i="45"/>
  <c r="AE118" i="45" s="1"/>
  <c r="AF118" i="45" s="1"/>
  <c r="V118" i="45"/>
  <c r="X118" i="45" s="1"/>
  <c r="Y118" i="45" s="1"/>
  <c r="R118" i="45"/>
  <c r="O118" i="45"/>
  <c r="K118" i="45"/>
  <c r="H118" i="45"/>
  <c r="AF117" i="45"/>
  <c r="AE117" i="45"/>
  <c r="AC117" i="45"/>
  <c r="X117" i="45"/>
  <c r="Y117" i="45" s="1"/>
  <c r="V117" i="45"/>
  <c r="R117" i="45"/>
  <c r="O117" i="45"/>
  <c r="K117" i="45"/>
  <c r="H117" i="45"/>
  <c r="AC116" i="45"/>
  <c r="AE116" i="45" s="1"/>
  <c r="AF116" i="45" s="1"/>
  <c r="V116" i="45"/>
  <c r="X116" i="45" s="1"/>
  <c r="Y116" i="45" s="1"/>
  <c r="R116" i="45"/>
  <c r="O116" i="45"/>
  <c r="K116" i="45"/>
  <c r="H116" i="45"/>
  <c r="AF115" i="45"/>
  <c r="AE115" i="45"/>
  <c r="AC115" i="45"/>
  <c r="Y115" i="45"/>
  <c r="X115" i="45"/>
  <c r="V115" i="45"/>
  <c r="R115" i="45"/>
  <c r="O115" i="45"/>
  <c r="K115" i="45"/>
  <c r="H115" i="45"/>
  <c r="AC114" i="45"/>
  <c r="AE114" i="45" s="1"/>
  <c r="AF114" i="45" s="1"/>
  <c r="V114" i="45"/>
  <c r="X114" i="45" s="1"/>
  <c r="Y114" i="45" s="1"/>
  <c r="R114" i="45"/>
  <c r="O114" i="45"/>
  <c r="K114" i="45"/>
  <c r="H114" i="45"/>
  <c r="AF113" i="45"/>
  <c r="AE113" i="45"/>
  <c r="AC113" i="45"/>
  <c r="Y113" i="45"/>
  <c r="X113" i="45"/>
  <c r="V113" i="45"/>
  <c r="R113" i="45"/>
  <c r="O113" i="45"/>
  <c r="K113" i="45"/>
  <c r="H113" i="45"/>
  <c r="AE112" i="45"/>
  <c r="AF112" i="45" s="1"/>
  <c r="AC112" i="45"/>
  <c r="V112" i="45"/>
  <c r="X112" i="45" s="1"/>
  <c r="Y112" i="45" s="1"/>
  <c r="R112" i="45"/>
  <c r="O112" i="45"/>
  <c r="K112" i="45"/>
  <c r="H112" i="45"/>
  <c r="AF111" i="45"/>
  <c r="AE111" i="45"/>
  <c r="AC111" i="45"/>
  <c r="X111" i="45"/>
  <c r="Y111" i="45" s="1"/>
  <c r="V111" i="45"/>
  <c r="R111" i="45"/>
  <c r="O111" i="45"/>
  <c r="K111" i="45"/>
  <c r="H111" i="45"/>
  <c r="AE110" i="45"/>
  <c r="AF110" i="45" s="1"/>
  <c r="AC110" i="45"/>
  <c r="V110" i="45"/>
  <c r="X110" i="45" s="1"/>
  <c r="Y110" i="45" s="1"/>
  <c r="R110" i="45"/>
  <c r="O110" i="45"/>
  <c r="K110" i="45"/>
  <c r="H110" i="45"/>
  <c r="AF109" i="45"/>
  <c r="AE109" i="45"/>
  <c r="AC109" i="45"/>
  <c r="X109" i="45"/>
  <c r="Y109" i="45" s="1"/>
  <c r="V109" i="45"/>
  <c r="R109" i="45"/>
  <c r="O109" i="45"/>
  <c r="K109" i="45"/>
  <c r="H109" i="45"/>
  <c r="AC108" i="45"/>
  <c r="AE108" i="45" s="1"/>
  <c r="AF108" i="45" s="1"/>
  <c r="V108" i="45"/>
  <c r="X108" i="45" s="1"/>
  <c r="Y108" i="45" s="1"/>
  <c r="R108" i="45"/>
  <c r="O108" i="45"/>
  <c r="K108" i="45"/>
  <c r="H108" i="45"/>
  <c r="AF107" i="45"/>
  <c r="AE107" i="45"/>
  <c r="AC107" i="45"/>
  <c r="Y107" i="45"/>
  <c r="X107" i="45"/>
  <c r="V107" i="45"/>
  <c r="R107" i="45"/>
  <c r="O107" i="45"/>
  <c r="K107" i="45"/>
  <c r="H107" i="45"/>
  <c r="AE106" i="45"/>
  <c r="AF106" i="45" s="1"/>
  <c r="AC106" i="45"/>
  <c r="V106" i="45"/>
  <c r="X106" i="45" s="1"/>
  <c r="Y106" i="45" s="1"/>
  <c r="R106" i="45"/>
  <c r="O106" i="45"/>
  <c r="K106" i="45"/>
  <c r="H106" i="45"/>
  <c r="AF105" i="45"/>
  <c r="AE105" i="45"/>
  <c r="AC105" i="45"/>
  <c r="Y105" i="45"/>
  <c r="X105" i="45"/>
  <c r="V105" i="45"/>
  <c r="R105" i="45"/>
  <c r="O105" i="45"/>
  <c r="K105" i="45"/>
  <c r="H105" i="45"/>
  <c r="AE104" i="45"/>
  <c r="AF104" i="45" s="1"/>
  <c r="AC104" i="45"/>
  <c r="V104" i="45"/>
  <c r="X104" i="45" s="1"/>
  <c r="Y104" i="45" s="1"/>
  <c r="R104" i="45"/>
  <c r="O104" i="45"/>
  <c r="K104" i="45"/>
  <c r="H104" i="45"/>
  <c r="AF103" i="45"/>
  <c r="AE103" i="45"/>
  <c r="AC103" i="45"/>
  <c r="X103" i="45"/>
  <c r="Y103" i="45" s="1"/>
  <c r="V103" i="45"/>
  <c r="R103" i="45"/>
  <c r="O103" i="45"/>
  <c r="K103" i="45"/>
  <c r="H103" i="45"/>
  <c r="AE102" i="45"/>
  <c r="AF102" i="45" s="1"/>
  <c r="AC102" i="45"/>
  <c r="V102" i="45"/>
  <c r="X102" i="45" s="1"/>
  <c r="Y102" i="45" s="1"/>
  <c r="R102" i="45"/>
  <c r="O102" i="45"/>
  <c r="K102" i="45"/>
  <c r="H102" i="45"/>
  <c r="AF101" i="45"/>
  <c r="AE101" i="45"/>
  <c r="AC101" i="45"/>
  <c r="X101" i="45"/>
  <c r="Y101" i="45" s="1"/>
  <c r="V101" i="45"/>
  <c r="R101" i="45"/>
  <c r="O101" i="45"/>
  <c r="K101" i="45"/>
  <c r="H101" i="45"/>
  <c r="AC100" i="45"/>
  <c r="AE100" i="45" s="1"/>
  <c r="AF100" i="45" s="1"/>
  <c r="V100" i="45"/>
  <c r="X100" i="45" s="1"/>
  <c r="Y100" i="45" s="1"/>
  <c r="R100" i="45"/>
  <c r="O100" i="45"/>
  <c r="K100" i="45"/>
  <c r="H100" i="45"/>
  <c r="AF99" i="45"/>
  <c r="AE99" i="45"/>
  <c r="AC99" i="45"/>
  <c r="Y99" i="45"/>
  <c r="X99" i="45"/>
  <c r="V99" i="45"/>
  <c r="R99" i="45"/>
  <c r="O99" i="45"/>
  <c r="K99" i="45"/>
  <c r="H99" i="45"/>
  <c r="AC98" i="45"/>
  <c r="AE98" i="45" s="1"/>
  <c r="AF98" i="45" s="1"/>
  <c r="V98" i="45"/>
  <c r="X98" i="45" s="1"/>
  <c r="Y98" i="45" s="1"/>
  <c r="R98" i="45"/>
  <c r="O98" i="45"/>
  <c r="K98" i="45"/>
  <c r="H98" i="45"/>
  <c r="AF97" i="45"/>
  <c r="AE97" i="45"/>
  <c r="AC97" i="45"/>
  <c r="Y97" i="45"/>
  <c r="X97" i="45"/>
  <c r="V97" i="45"/>
  <c r="R97" i="45"/>
  <c r="O97" i="45"/>
  <c r="K97" i="45"/>
  <c r="H97" i="45"/>
  <c r="AE96" i="45"/>
  <c r="AF96" i="45" s="1"/>
  <c r="AC96" i="45"/>
  <c r="V96" i="45"/>
  <c r="X96" i="45" s="1"/>
  <c r="Y96" i="45" s="1"/>
  <c r="R96" i="45"/>
  <c r="O96" i="45"/>
  <c r="K96" i="45"/>
  <c r="H96" i="45"/>
  <c r="AF95" i="45"/>
  <c r="AE95" i="45"/>
  <c r="AC95" i="45"/>
  <c r="X95" i="45"/>
  <c r="Y95" i="45" s="1"/>
  <c r="V95" i="45"/>
  <c r="R95" i="45"/>
  <c r="O95" i="45"/>
  <c r="K95" i="45"/>
  <c r="H95" i="45"/>
  <c r="AE94" i="45"/>
  <c r="AF94" i="45" s="1"/>
  <c r="AC94" i="45"/>
  <c r="V94" i="45"/>
  <c r="X94" i="45" s="1"/>
  <c r="Y94" i="45" s="1"/>
  <c r="R94" i="45"/>
  <c r="O94" i="45"/>
  <c r="K94" i="45"/>
  <c r="H94" i="45"/>
  <c r="AF93" i="45"/>
  <c r="AE93" i="45"/>
  <c r="AC93" i="45"/>
  <c r="Y93" i="45"/>
  <c r="X93" i="45"/>
  <c r="V93" i="45"/>
  <c r="R93" i="45"/>
  <c r="O93" i="45"/>
  <c r="K93" i="45"/>
  <c r="H93" i="45"/>
  <c r="AC92" i="45"/>
  <c r="AE92" i="45" s="1"/>
  <c r="AF92" i="45" s="1"/>
  <c r="Y92" i="45"/>
  <c r="V92" i="45"/>
  <c r="X92" i="45" s="1"/>
  <c r="R92" i="45"/>
  <c r="O92" i="45"/>
  <c r="K92" i="45"/>
  <c r="H92" i="45"/>
  <c r="AE91" i="45"/>
  <c r="AF91" i="45" s="1"/>
  <c r="AC91" i="45"/>
  <c r="X91" i="45"/>
  <c r="Y91" i="45" s="1"/>
  <c r="V91" i="45"/>
  <c r="R91" i="45"/>
  <c r="O91" i="45"/>
  <c r="K91" i="45"/>
  <c r="H91" i="45"/>
  <c r="AE90" i="45"/>
  <c r="AF90" i="45" s="1"/>
  <c r="AC90" i="45"/>
  <c r="Y90" i="45"/>
  <c r="V90" i="45"/>
  <c r="X90" i="45" s="1"/>
  <c r="R90" i="45"/>
  <c r="O90" i="45"/>
  <c r="K90" i="45"/>
  <c r="H90" i="45"/>
  <c r="AF89" i="45"/>
  <c r="AE89" i="45"/>
  <c r="AC89" i="45"/>
  <c r="Y89" i="45"/>
  <c r="X89" i="45"/>
  <c r="V89" i="45"/>
  <c r="R89" i="45"/>
  <c r="O89" i="45"/>
  <c r="K89" i="45"/>
  <c r="H89" i="45"/>
  <c r="AE88" i="45"/>
  <c r="AF88" i="45" s="1"/>
  <c r="AC88" i="45"/>
  <c r="Y88" i="45"/>
  <c r="V88" i="45"/>
  <c r="X88" i="45" s="1"/>
  <c r="R88" i="45"/>
  <c r="O88" i="45"/>
  <c r="K88" i="45"/>
  <c r="H88" i="45"/>
  <c r="AF87" i="45"/>
  <c r="AE87" i="45"/>
  <c r="AC87" i="45"/>
  <c r="V87" i="45"/>
  <c r="X87" i="45" s="1"/>
  <c r="Y87" i="45" s="1"/>
  <c r="R87" i="45"/>
  <c r="O87" i="45"/>
  <c r="K87" i="45"/>
  <c r="H87" i="45"/>
  <c r="AE86" i="45"/>
  <c r="AF86" i="45" s="1"/>
  <c r="AC86" i="45"/>
  <c r="V86" i="45"/>
  <c r="X86" i="45" s="1"/>
  <c r="Y86" i="45" s="1"/>
  <c r="R86" i="45"/>
  <c r="O86" i="45"/>
  <c r="K86" i="45"/>
  <c r="H86" i="45"/>
  <c r="AF85" i="45"/>
  <c r="AE85" i="45"/>
  <c r="AC85" i="45"/>
  <c r="Y85" i="45"/>
  <c r="X85" i="45"/>
  <c r="V85" i="45"/>
  <c r="R85" i="45"/>
  <c r="O85" i="45"/>
  <c r="K85" i="45"/>
  <c r="H85" i="45"/>
  <c r="AC84" i="45"/>
  <c r="AE84" i="45" s="1"/>
  <c r="AF84" i="45" s="1"/>
  <c r="Y84" i="45"/>
  <c r="V84" i="45"/>
  <c r="X84" i="45" s="1"/>
  <c r="R84" i="45"/>
  <c r="O84" i="45"/>
  <c r="K84" i="45"/>
  <c r="H84" i="45"/>
  <c r="AE83" i="45"/>
  <c r="AF83" i="45" s="1"/>
  <c r="AC83" i="45"/>
  <c r="V83" i="45"/>
  <c r="X83" i="45" s="1"/>
  <c r="Y83" i="45" s="1"/>
  <c r="R83" i="45"/>
  <c r="O83" i="45"/>
  <c r="K83" i="45"/>
  <c r="H83" i="45"/>
  <c r="AE82" i="45"/>
  <c r="AF82" i="45" s="1"/>
  <c r="AC82" i="45"/>
  <c r="V82" i="45"/>
  <c r="X82" i="45" s="1"/>
  <c r="Y82" i="45" s="1"/>
  <c r="R82" i="45"/>
  <c r="O82" i="45"/>
  <c r="K82" i="45"/>
  <c r="H82" i="45"/>
  <c r="AF81" i="45"/>
  <c r="AE81" i="45"/>
  <c r="AC81" i="45"/>
  <c r="Y81" i="45"/>
  <c r="X81" i="45"/>
  <c r="V81" i="45"/>
  <c r="R81" i="45"/>
  <c r="O81" i="45"/>
  <c r="K81" i="45"/>
  <c r="H81" i="45"/>
  <c r="AC80" i="45"/>
  <c r="AE80" i="45" s="1"/>
  <c r="AF80" i="45" s="1"/>
  <c r="Y80" i="45"/>
  <c r="V80" i="45"/>
  <c r="X80" i="45" s="1"/>
  <c r="R80" i="45"/>
  <c r="O80" i="45"/>
  <c r="K80" i="45"/>
  <c r="H80" i="45"/>
  <c r="AE79" i="45"/>
  <c r="AF79" i="45" s="1"/>
  <c r="AC79" i="45"/>
  <c r="V79" i="45"/>
  <c r="X79" i="45" s="1"/>
  <c r="Y79" i="45" s="1"/>
  <c r="R79" i="45"/>
  <c r="O79" i="45"/>
  <c r="K79" i="45"/>
  <c r="H79" i="45"/>
  <c r="AC78" i="45"/>
  <c r="AE78" i="45" s="1"/>
  <c r="AF78" i="45" s="1"/>
  <c r="Y78" i="45"/>
  <c r="V78" i="45"/>
  <c r="X78" i="45" s="1"/>
  <c r="R78" i="45"/>
  <c r="O78" i="45"/>
  <c r="K78" i="45"/>
  <c r="H78" i="45"/>
  <c r="AE77" i="45"/>
  <c r="AF77" i="45" s="1"/>
  <c r="AC77" i="45"/>
  <c r="Y77" i="45"/>
  <c r="V77" i="45"/>
  <c r="X77" i="45" s="1"/>
  <c r="R77" i="45"/>
  <c r="O77" i="45"/>
  <c r="K77" i="45"/>
  <c r="H77" i="45"/>
  <c r="AC76" i="45"/>
  <c r="AE76" i="45" s="1"/>
  <c r="AF76" i="45" s="1"/>
  <c r="V76" i="45"/>
  <c r="X76" i="45" s="1"/>
  <c r="Y76" i="45" s="1"/>
  <c r="R76" i="45"/>
  <c r="O76" i="45"/>
  <c r="K76" i="45"/>
  <c r="H76" i="45"/>
  <c r="AE75" i="45"/>
  <c r="AF75" i="45" s="1"/>
  <c r="AC75" i="45"/>
  <c r="X75" i="45"/>
  <c r="Y75" i="45" s="1"/>
  <c r="V75" i="45"/>
  <c r="R75" i="45"/>
  <c r="O75" i="45"/>
  <c r="K75" i="45"/>
  <c r="H75" i="45"/>
  <c r="AC74" i="45"/>
  <c r="AE74" i="45" s="1"/>
  <c r="AF74" i="45" s="1"/>
  <c r="V74" i="45"/>
  <c r="X74" i="45" s="1"/>
  <c r="Y74" i="45" s="1"/>
  <c r="R74" i="45"/>
  <c r="O74" i="45"/>
  <c r="K74" i="45"/>
  <c r="H74" i="45"/>
  <c r="AE73" i="45"/>
  <c r="AF73" i="45" s="1"/>
  <c r="AC73" i="45"/>
  <c r="V73" i="45"/>
  <c r="X73" i="45" s="1"/>
  <c r="Y73" i="45" s="1"/>
  <c r="R73" i="45"/>
  <c r="O73" i="45"/>
  <c r="K73" i="45"/>
  <c r="H73" i="45"/>
  <c r="AC72" i="45"/>
  <c r="AE72" i="45" s="1"/>
  <c r="AF72" i="45" s="1"/>
  <c r="V72" i="45"/>
  <c r="X72" i="45" s="1"/>
  <c r="Y72" i="45" s="1"/>
  <c r="R72" i="45"/>
  <c r="O72" i="45"/>
  <c r="K72" i="45"/>
  <c r="H72" i="45"/>
  <c r="AF71" i="45"/>
  <c r="AE71" i="45"/>
  <c r="AC71" i="45"/>
  <c r="V71" i="45"/>
  <c r="X71" i="45" s="1"/>
  <c r="Y71" i="45" s="1"/>
  <c r="R71" i="45"/>
  <c r="O71" i="45"/>
  <c r="K71" i="45"/>
  <c r="H71" i="45"/>
  <c r="AC70" i="45"/>
  <c r="AE70" i="45" s="1"/>
  <c r="AF70" i="45" s="1"/>
  <c r="V70" i="45"/>
  <c r="X70" i="45" s="1"/>
  <c r="Y70" i="45" s="1"/>
  <c r="R70" i="45"/>
  <c r="O70" i="45"/>
  <c r="K70" i="45"/>
  <c r="H70" i="45"/>
  <c r="AE69" i="45"/>
  <c r="AF69" i="45" s="1"/>
  <c r="AC69" i="45"/>
  <c r="V69" i="45"/>
  <c r="X69" i="45" s="1"/>
  <c r="Y69" i="45" s="1"/>
  <c r="R69" i="45"/>
  <c r="O69" i="45"/>
  <c r="K69" i="45"/>
  <c r="H69" i="45"/>
  <c r="AE68" i="45"/>
  <c r="AF68" i="45" s="1"/>
  <c r="AC68" i="45"/>
  <c r="V68" i="45"/>
  <c r="X68" i="45" s="1"/>
  <c r="Y68" i="45" s="1"/>
  <c r="R68" i="45"/>
  <c r="O68" i="45"/>
  <c r="K68" i="45"/>
  <c r="H68" i="45"/>
  <c r="AE67" i="45"/>
  <c r="AF67" i="45" s="1"/>
  <c r="AC67" i="45"/>
  <c r="V67" i="45"/>
  <c r="X67" i="45" s="1"/>
  <c r="Y67" i="45" s="1"/>
  <c r="R67" i="45"/>
  <c r="O67" i="45"/>
  <c r="K67" i="45"/>
  <c r="H67" i="45"/>
  <c r="AC66" i="45"/>
  <c r="AE66" i="45" s="1"/>
  <c r="AF66" i="45" s="1"/>
  <c r="Y66" i="45"/>
  <c r="V66" i="45"/>
  <c r="X66" i="45" s="1"/>
  <c r="R66" i="45"/>
  <c r="O66" i="45"/>
  <c r="K66" i="45"/>
  <c r="H66" i="45"/>
  <c r="AE65" i="45"/>
  <c r="AF65" i="45" s="1"/>
  <c r="AC65" i="45"/>
  <c r="Y65" i="45"/>
  <c r="V65" i="45"/>
  <c r="X65" i="45" s="1"/>
  <c r="O65" i="45"/>
  <c r="Q65" i="45" s="1"/>
  <c r="R65" i="45" s="1"/>
  <c r="H65" i="45"/>
  <c r="J65" i="45" s="1"/>
  <c r="K65" i="45" s="1"/>
  <c r="AE64" i="45"/>
  <c r="AF64" i="45" s="1"/>
  <c r="AC64" i="45"/>
  <c r="X64" i="45"/>
  <c r="Y64" i="45" s="1"/>
  <c r="V64" i="45"/>
  <c r="O64" i="45"/>
  <c r="Q64" i="45" s="1"/>
  <c r="R64" i="45" s="1"/>
  <c r="K64" i="45"/>
  <c r="H64" i="45"/>
  <c r="J64" i="45" s="1"/>
  <c r="AE63" i="45"/>
  <c r="AF63" i="45" s="1"/>
  <c r="AC63" i="45"/>
  <c r="Y63" i="45"/>
  <c r="V63" i="45"/>
  <c r="X63" i="45" s="1"/>
  <c r="R63" i="45"/>
  <c r="O63" i="45"/>
  <c r="K63" i="45"/>
  <c r="H63" i="45"/>
  <c r="AC62" i="45"/>
  <c r="AE62" i="45" s="1"/>
  <c r="AF62" i="45" s="1"/>
  <c r="V62" i="45"/>
  <c r="X62" i="45" s="1"/>
  <c r="Y62" i="45" s="1"/>
  <c r="R62" i="45"/>
  <c r="O62" i="45"/>
  <c r="K62" i="45"/>
  <c r="H62" i="45"/>
  <c r="AF61" i="45"/>
  <c r="AE61" i="45"/>
  <c r="AC61" i="45"/>
  <c r="X61" i="45"/>
  <c r="Y61" i="45" s="1"/>
  <c r="V61" i="45"/>
  <c r="O61" i="45"/>
  <c r="Q61" i="45" s="1"/>
  <c r="R61" i="45" s="1"/>
  <c r="H61" i="45"/>
  <c r="J61" i="45" s="1"/>
  <c r="K61" i="45" s="1"/>
  <c r="AE60" i="45"/>
  <c r="AF60" i="45" s="1"/>
  <c r="AC60" i="45"/>
  <c r="V60" i="45"/>
  <c r="X60" i="45" s="1"/>
  <c r="Y60" i="45" s="1"/>
  <c r="R60" i="45"/>
  <c r="O60" i="45"/>
  <c r="K60" i="45"/>
  <c r="H60" i="45"/>
  <c r="AE59" i="45"/>
  <c r="AF59" i="45" s="1"/>
  <c r="AC59" i="45"/>
  <c r="V59" i="45"/>
  <c r="X59" i="45" s="1"/>
  <c r="Y59" i="45" s="1"/>
  <c r="R59" i="45"/>
  <c r="O59" i="45"/>
  <c r="K59" i="45"/>
  <c r="H59" i="45"/>
  <c r="AF58" i="45"/>
  <c r="AE58" i="45"/>
  <c r="AC58" i="45"/>
  <c r="V58" i="45"/>
  <c r="X58" i="45" s="1"/>
  <c r="Y58" i="45" s="1"/>
  <c r="O58" i="45"/>
  <c r="Q58" i="45" s="1"/>
  <c r="R58" i="45" s="1"/>
  <c r="H58" i="45"/>
  <c r="J58" i="45" s="1"/>
  <c r="K58" i="45" s="1"/>
  <c r="AE57" i="45"/>
  <c r="AF57" i="45" s="1"/>
  <c r="AC57" i="45"/>
  <c r="V57" i="45"/>
  <c r="X57" i="45" s="1"/>
  <c r="Y57" i="45" s="1"/>
  <c r="R57" i="45"/>
  <c r="O57" i="45"/>
  <c r="K57" i="45"/>
  <c r="H57" i="45"/>
  <c r="AE56" i="45"/>
  <c r="AF56" i="45" s="1"/>
  <c r="AC56" i="45"/>
  <c r="V56" i="45"/>
  <c r="X56" i="45" s="1"/>
  <c r="Y56" i="45" s="1"/>
  <c r="R56" i="45"/>
  <c r="O56" i="45"/>
  <c r="K56" i="45"/>
  <c r="H56" i="45"/>
  <c r="AE55" i="45"/>
  <c r="AF55" i="45" s="1"/>
  <c r="AC55" i="45"/>
  <c r="V55" i="45"/>
  <c r="X55" i="45" s="1"/>
  <c r="Y55" i="45" s="1"/>
  <c r="O55" i="45"/>
  <c r="Q55" i="45" s="1"/>
  <c r="R55" i="45" s="1"/>
  <c r="K55" i="45"/>
  <c r="H55" i="45"/>
  <c r="J55" i="45" s="1"/>
  <c r="AE54" i="45"/>
  <c r="AF54" i="45" s="1"/>
  <c r="AC54" i="45"/>
  <c r="Y54" i="45"/>
  <c r="V54" i="45"/>
  <c r="X54" i="45" s="1"/>
  <c r="R54" i="45"/>
  <c r="O54" i="45"/>
  <c r="K54" i="45"/>
  <c r="H54" i="45"/>
  <c r="AC53" i="45"/>
  <c r="AE53" i="45" s="1"/>
  <c r="AF53" i="45" s="1"/>
  <c r="V53" i="45"/>
  <c r="X53" i="45" s="1"/>
  <c r="Y53" i="45" s="1"/>
  <c r="R53" i="45"/>
  <c r="O53" i="45"/>
  <c r="K53" i="45"/>
  <c r="H53" i="45"/>
  <c r="AE52" i="45"/>
  <c r="AF52" i="45" s="1"/>
  <c r="AC52" i="45"/>
  <c r="X52" i="45"/>
  <c r="Y52" i="45" s="1"/>
  <c r="V52" i="45"/>
  <c r="O52" i="45"/>
  <c r="Q52" i="45" s="1"/>
  <c r="R52" i="45" s="1"/>
  <c r="K52" i="45"/>
  <c r="H52" i="45"/>
  <c r="J52" i="45" s="1"/>
  <c r="AE51" i="45"/>
  <c r="AF51" i="45" s="1"/>
  <c r="AC51" i="45"/>
  <c r="Y51" i="45"/>
  <c r="V51" i="45"/>
  <c r="X51" i="45" s="1"/>
  <c r="O51" i="45"/>
  <c r="Q51" i="45" s="1"/>
  <c r="R51" i="45" s="1"/>
  <c r="H51" i="45"/>
  <c r="J51" i="45" s="1"/>
  <c r="K51" i="45" s="1"/>
  <c r="AF50" i="45"/>
  <c r="AC50" i="45"/>
  <c r="AE50" i="45" s="1"/>
  <c r="X50" i="45"/>
  <c r="Y50" i="45" s="1"/>
  <c r="V50" i="45"/>
  <c r="R50" i="45"/>
  <c r="O50" i="45"/>
  <c r="K50" i="45"/>
  <c r="H50" i="45"/>
  <c r="AC49" i="45"/>
  <c r="AE49" i="45" s="1"/>
  <c r="AF49" i="45" s="1"/>
  <c r="V49" i="45"/>
  <c r="X49" i="45" s="1"/>
  <c r="Y49" i="45" s="1"/>
  <c r="R49" i="45"/>
  <c r="O49" i="45"/>
  <c r="K49" i="45"/>
  <c r="H49" i="45"/>
  <c r="AF48" i="45"/>
  <c r="AC48" i="45"/>
  <c r="AE48" i="45" s="1"/>
  <c r="X48" i="45"/>
  <c r="Y48" i="45" s="1"/>
  <c r="V48" i="45"/>
  <c r="O48" i="45"/>
  <c r="Q48" i="45" s="1"/>
  <c r="R48" i="45" s="1"/>
  <c r="H48" i="45"/>
  <c r="J48" i="45" s="1"/>
  <c r="K48" i="45" s="1"/>
  <c r="AF47" i="45"/>
  <c r="AC47" i="45"/>
  <c r="AE47" i="45" s="1"/>
  <c r="X47" i="45"/>
  <c r="Y47" i="45" s="1"/>
  <c r="V47" i="45"/>
  <c r="R47" i="45"/>
  <c r="O47" i="45"/>
  <c r="K47" i="45"/>
  <c r="H47" i="45"/>
  <c r="AC46" i="45"/>
  <c r="AE46" i="45" s="1"/>
  <c r="AF46" i="45" s="1"/>
  <c r="V46" i="45"/>
  <c r="X46" i="45" s="1"/>
  <c r="Y46" i="45" s="1"/>
  <c r="R46" i="45"/>
  <c r="O46" i="45"/>
  <c r="K46" i="45"/>
  <c r="H46" i="45"/>
  <c r="AF45" i="45"/>
  <c r="AC45" i="45"/>
  <c r="AE45" i="45" s="1"/>
  <c r="X45" i="45"/>
  <c r="Y45" i="45" s="1"/>
  <c r="V45" i="45"/>
  <c r="O45" i="45"/>
  <c r="Q45" i="45" s="1"/>
  <c r="R45" i="45" s="1"/>
  <c r="H45" i="45"/>
  <c r="J45" i="45" s="1"/>
  <c r="K45" i="45" s="1"/>
  <c r="AF44" i="45"/>
  <c r="AC44" i="45"/>
  <c r="AE44" i="45" s="1"/>
  <c r="X44" i="45"/>
  <c r="Y44" i="45" s="1"/>
  <c r="V44" i="45"/>
  <c r="O44" i="45"/>
  <c r="Q44" i="45" s="1"/>
  <c r="R44" i="45" s="1"/>
  <c r="H44" i="45"/>
  <c r="J44" i="45" s="1"/>
  <c r="K44" i="45" s="1"/>
  <c r="AF43" i="45"/>
  <c r="AC43" i="45"/>
  <c r="AE43" i="45" s="1"/>
  <c r="X43" i="45"/>
  <c r="Y43" i="45" s="1"/>
  <c r="V43" i="45"/>
  <c r="R43" i="45"/>
  <c r="O43" i="45"/>
  <c r="K43" i="45"/>
  <c r="H43" i="45"/>
  <c r="AC42" i="45"/>
  <c r="AE42" i="45" s="1"/>
  <c r="AF42" i="45" s="1"/>
  <c r="V42" i="45"/>
  <c r="X42" i="45" s="1"/>
  <c r="Y42" i="45" s="1"/>
  <c r="R42" i="45"/>
  <c r="O42" i="45"/>
  <c r="K42" i="45"/>
  <c r="H42" i="45"/>
  <c r="AF41" i="45"/>
  <c r="AC41" i="45"/>
  <c r="AE41" i="45" s="1"/>
  <c r="X41" i="45"/>
  <c r="Y41" i="45" s="1"/>
  <c r="V41" i="45"/>
  <c r="O41" i="45"/>
  <c r="Q41" i="45" s="1"/>
  <c r="R41" i="45" s="1"/>
  <c r="H41" i="45"/>
  <c r="J41" i="45" s="1"/>
  <c r="K41" i="45" s="1"/>
  <c r="AF40" i="45"/>
  <c r="AC40" i="45"/>
  <c r="AE40" i="45" s="1"/>
  <c r="X40" i="45"/>
  <c r="Y40" i="45" s="1"/>
  <c r="V40" i="45"/>
  <c r="R40" i="45"/>
  <c r="O40" i="45"/>
  <c r="K40" i="45"/>
  <c r="H40" i="45"/>
  <c r="AC39" i="45"/>
  <c r="AE39" i="45" s="1"/>
  <c r="AF39" i="45" s="1"/>
  <c r="V39" i="45"/>
  <c r="X39" i="45" s="1"/>
  <c r="Y39" i="45" s="1"/>
  <c r="R39" i="45"/>
  <c r="O39" i="45"/>
  <c r="K39" i="45"/>
  <c r="H39" i="45"/>
  <c r="AF38" i="45"/>
  <c r="AC38" i="45"/>
  <c r="AE38" i="45" s="1"/>
  <c r="X38" i="45"/>
  <c r="Y38" i="45" s="1"/>
  <c r="V38" i="45"/>
  <c r="O38" i="45"/>
  <c r="Q38" i="45" s="1"/>
  <c r="R38" i="45" s="1"/>
  <c r="H38" i="45"/>
  <c r="J38" i="45" s="1"/>
  <c r="K38" i="45" s="1"/>
  <c r="AF37" i="45"/>
  <c r="AC37" i="45"/>
  <c r="AE37" i="45" s="1"/>
  <c r="X37" i="45"/>
  <c r="Y37" i="45" s="1"/>
  <c r="V37" i="45"/>
  <c r="O37" i="45"/>
  <c r="Q37" i="45" s="1"/>
  <c r="R37" i="45" s="1"/>
  <c r="H37" i="45"/>
  <c r="J37" i="45" s="1"/>
  <c r="K37" i="45" s="1"/>
  <c r="AF36" i="45"/>
  <c r="AC36" i="45"/>
  <c r="AE36" i="45" s="1"/>
  <c r="X36" i="45"/>
  <c r="Y36" i="45" s="1"/>
  <c r="V36" i="45"/>
  <c r="R36" i="45"/>
  <c r="O36" i="45"/>
  <c r="K36" i="45"/>
  <c r="H36" i="45"/>
  <c r="AC35" i="45"/>
  <c r="AE35" i="45" s="1"/>
  <c r="AF35" i="45" s="1"/>
  <c r="V35" i="45"/>
  <c r="X35" i="45" s="1"/>
  <c r="Y35" i="45" s="1"/>
  <c r="R35" i="45"/>
  <c r="O35" i="45"/>
  <c r="K35" i="45"/>
  <c r="H35" i="45"/>
  <c r="AF34" i="45"/>
  <c r="AC34" i="45"/>
  <c r="AE34" i="45" s="1"/>
  <c r="X34" i="45"/>
  <c r="Y34" i="45" s="1"/>
  <c r="V34" i="45"/>
  <c r="O34" i="45"/>
  <c r="Q34" i="45" s="1"/>
  <c r="R34" i="45" s="1"/>
  <c r="H34" i="45"/>
  <c r="J34" i="45" s="1"/>
  <c r="K34" i="45" s="1"/>
  <c r="AF33" i="45"/>
  <c r="AC33" i="45"/>
  <c r="AE33" i="45" s="1"/>
  <c r="X33" i="45"/>
  <c r="Y33" i="45" s="1"/>
  <c r="V33" i="45"/>
  <c r="R33" i="45"/>
  <c r="O33" i="45"/>
  <c r="K33" i="45"/>
  <c r="H33" i="45"/>
  <c r="AC32" i="45"/>
  <c r="AE32" i="45" s="1"/>
  <c r="AF32" i="45" s="1"/>
  <c r="V32" i="45"/>
  <c r="X32" i="45" s="1"/>
  <c r="Y32" i="45" s="1"/>
  <c r="R32" i="45"/>
  <c r="O32" i="45"/>
  <c r="K32" i="45"/>
  <c r="H32" i="45"/>
  <c r="AF31" i="45"/>
  <c r="AC31" i="45"/>
  <c r="AE31" i="45" s="1"/>
  <c r="X31" i="45"/>
  <c r="Y31" i="45" s="1"/>
  <c r="V31" i="45"/>
  <c r="O31" i="45"/>
  <c r="Q31" i="45" s="1"/>
  <c r="R31" i="45" s="1"/>
  <c r="J31" i="45"/>
  <c r="K31" i="45" s="1"/>
  <c r="H31" i="45"/>
  <c r="AC30" i="45"/>
  <c r="AE30" i="45" s="1"/>
  <c r="AF30" i="45" s="1"/>
  <c r="Y30" i="45"/>
  <c r="X30" i="45"/>
  <c r="V30" i="45"/>
  <c r="R30" i="45"/>
  <c r="Q30" i="45"/>
  <c r="O30" i="45"/>
  <c r="H30" i="45"/>
  <c r="J30" i="45" s="1"/>
  <c r="K30" i="45" s="1"/>
  <c r="AC29" i="45"/>
  <c r="AE29" i="45" s="1"/>
  <c r="AF29" i="45" s="1"/>
  <c r="X29" i="45"/>
  <c r="Y29" i="45" s="1"/>
  <c r="V29" i="45"/>
  <c r="R29" i="45"/>
  <c r="O29" i="45"/>
  <c r="K29" i="45"/>
  <c r="H29" i="45"/>
  <c r="AC28" i="45"/>
  <c r="AE28" i="45" s="1"/>
  <c r="AF28" i="45" s="1"/>
  <c r="V28" i="45"/>
  <c r="X28" i="45" s="1"/>
  <c r="Y28" i="45" s="1"/>
  <c r="R28" i="45"/>
  <c r="O28" i="45"/>
  <c r="K28" i="45"/>
  <c r="H28" i="45"/>
  <c r="AC27" i="45"/>
  <c r="AE27" i="45" s="1"/>
  <c r="AF27" i="45" s="1"/>
  <c r="X27" i="45"/>
  <c r="Y27" i="45" s="1"/>
  <c r="V27" i="45"/>
  <c r="O27" i="45"/>
  <c r="Q27" i="45" s="1"/>
  <c r="R27" i="45" s="1"/>
  <c r="H27" i="45"/>
  <c r="J27" i="45" s="1"/>
  <c r="K27" i="45" s="1"/>
  <c r="AC26" i="45"/>
  <c r="AE26" i="45" s="1"/>
  <c r="AF26" i="45" s="1"/>
  <c r="X26" i="45"/>
  <c r="Y26" i="45" s="1"/>
  <c r="V26" i="45"/>
  <c r="O26" i="45"/>
  <c r="Q26" i="45" s="1"/>
  <c r="R26" i="45" s="1"/>
  <c r="H26" i="45"/>
  <c r="J26" i="45" s="1"/>
  <c r="K26" i="45" s="1"/>
  <c r="AC25" i="45"/>
  <c r="AE25" i="45" s="1"/>
  <c r="AF25" i="45" s="1"/>
  <c r="X25" i="45"/>
  <c r="Y25" i="45" s="1"/>
  <c r="V25" i="45"/>
  <c r="R25" i="45"/>
  <c r="O25" i="45"/>
  <c r="K25" i="45"/>
  <c r="H25" i="45"/>
  <c r="AC24" i="45"/>
  <c r="AE24" i="45" s="1"/>
  <c r="AF24" i="45" s="1"/>
  <c r="V24" i="45"/>
  <c r="X24" i="45" s="1"/>
  <c r="Y24" i="45" s="1"/>
  <c r="R24" i="45"/>
  <c r="O24" i="45"/>
  <c r="K24" i="45"/>
  <c r="H24" i="45"/>
  <c r="AC23" i="45"/>
  <c r="AE23" i="45" s="1"/>
  <c r="AF23" i="45" s="1"/>
  <c r="X23" i="45"/>
  <c r="Y23" i="45" s="1"/>
  <c r="V23" i="45"/>
  <c r="R23" i="45"/>
  <c r="O23" i="45"/>
  <c r="K23" i="45"/>
  <c r="H23" i="45"/>
  <c r="AC22" i="45"/>
  <c r="AE22" i="45" s="1"/>
  <c r="AF22" i="45" s="1"/>
  <c r="V22" i="45"/>
  <c r="X22" i="45" s="1"/>
  <c r="Y22" i="45" s="1"/>
  <c r="O22" i="45"/>
  <c r="Q22" i="45" s="1"/>
  <c r="R22" i="45" s="1"/>
  <c r="J22" i="45"/>
  <c r="K22" i="45" s="1"/>
  <c r="H22" i="45"/>
  <c r="AC21" i="45"/>
  <c r="AE21" i="45" s="1"/>
  <c r="AF21" i="45" s="1"/>
  <c r="V21" i="45"/>
  <c r="X21" i="45" s="1"/>
  <c r="Y21" i="45" s="1"/>
  <c r="O21" i="45"/>
  <c r="Q21" i="45" s="1"/>
  <c r="R21" i="45" s="1"/>
  <c r="J21" i="45"/>
  <c r="K21" i="45" s="1"/>
  <c r="H21" i="45"/>
  <c r="AC20" i="45"/>
  <c r="AE20" i="45" s="1"/>
  <c r="AF20" i="45" s="1"/>
  <c r="V20" i="45"/>
  <c r="X20" i="45" s="1"/>
  <c r="Y20" i="45" s="1"/>
  <c r="O20" i="45"/>
  <c r="Q20" i="45" s="1"/>
  <c r="R20" i="45" s="1"/>
  <c r="H20" i="45"/>
  <c r="J20" i="45" s="1"/>
  <c r="K20" i="45" s="1"/>
  <c r="AC19" i="45"/>
  <c r="AE19" i="45" s="1"/>
  <c r="AF19" i="45" s="1"/>
  <c r="X19" i="45"/>
  <c r="Y19" i="45" s="1"/>
  <c r="V19" i="45"/>
  <c r="R19" i="45"/>
  <c r="O19" i="45"/>
  <c r="K19" i="45"/>
  <c r="H19" i="45"/>
  <c r="AC18" i="45"/>
  <c r="AE18" i="45" s="1"/>
  <c r="AF18" i="45" s="1"/>
  <c r="V18" i="45"/>
  <c r="X18" i="45" s="1"/>
  <c r="Y18" i="45" s="1"/>
  <c r="R18" i="45"/>
  <c r="O18" i="45"/>
  <c r="K18" i="45"/>
  <c r="H18" i="45"/>
  <c r="AC17" i="45"/>
  <c r="AE17" i="45" s="1"/>
  <c r="AF17" i="45" s="1"/>
  <c r="X17" i="45"/>
  <c r="Y17" i="45" s="1"/>
  <c r="V17" i="45"/>
  <c r="O17" i="45"/>
  <c r="Q17" i="45" s="1"/>
  <c r="R17" i="45" s="1"/>
  <c r="H17" i="45"/>
  <c r="J17" i="45" s="1"/>
  <c r="K17" i="45" s="1"/>
  <c r="AC16" i="45"/>
  <c r="AE16" i="45" s="1"/>
  <c r="AF16" i="45" s="1"/>
  <c r="X16" i="45"/>
  <c r="Y16" i="45" s="1"/>
  <c r="V16" i="45"/>
  <c r="O16" i="45"/>
  <c r="Q16" i="45" s="1"/>
  <c r="R16" i="45" s="1"/>
  <c r="H16" i="45"/>
  <c r="J16" i="45" s="1"/>
  <c r="K16" i="45" s="1"/>
  <c r="AC15" i="45"/>
  <c r="AE15" i="45" s="1"/>
  <c r="AF15" i="45" s="1"/>
  <c r="X15" i="45"/>
  <c r="Y15" i="45" s="1"/>
  <c r="V15" i="45"/>
  <c r="O15" i="45"/>
  <c r="Q15" i="45" s="1"/>
  <c r="R15" i="45" s="1"/>
  <c r="H15" i="45"/>
  <c r="J15" i="45" s="1"/>
  <c r="K15" i="45" s="1"/>
  <c r="AD12" i="45"/>
  <c r="W12" i="45"/>
  <c r="P12" i="45"/>
  <c r="I12" i="45"/>
  <c r="Q3" i="45"/>
  <c r="W13" i="45" s="1"/>
  <c r="P142" i="44"/>
  <c r="M142" i="44"/>
  <c r="I142" i="44"/>
  <c r="F142" i="44"/>
  <c r="P141" i="44"/>
  <c r="M141" i="44"/>
  <c r="I141" i="44"/>
  <c r="F141" i="44"/>
  <c r="D125" i="44"/>
  <c r="AC124" i="44"/>
  <c r="AE124" i="44" s="1"/>
  <c r="AF124" i="44" s="1"/>
  <c r="V124" i="44"/>
  <c r="X124" i="44" s="1"/>
  <c r="Y124" i="44" s="1"/>
  <c r="R124" i="44"/>
  <c r="O124" i="44"/>
  <c r="K124" i="44"/>
  <c r="H124" i="44"/>
  <c r="AF123" i="44"/>
  <c r="AE123" i="44"/>
  <c r="AC123" i="44"/>
  <c r="Y123" i="44"/>
  <c r="X123" i="44"/>
  <c r="V123" i="44"/>
  <c r="R123" i="44"/>
  <c r="O123" i="44"/>
  <c r="K123" i="44"/>
  <c r="H123" i="44"/>
  <c r="AC122" i="44"/>
  <c r="AE122" i="44" s="1"/>
  <c r="AF122" i="44" s="1"/>
  <c r="V122" i="44"/>
  <c r="X122" i="44" s="1"/>
  <c r="Y122" i="44" s="1"/>
  <c r="R122" i="44"/>
  <c r="O122" i="44"/>
  <c r="K122" i="44"/>
  <c r="H122" i="44"/>
  <c r="AF121" i="44"/>
  <c r="AE121" i="44"/>
  <c r="AC121" i="44"/>
  <c r="X121" i="44"/>
  <c r="Y121" i="44" s="1"/>
  <c r="V121" i="44"/>
  <c r="R121" i="44"/>
  <c r="O121" i="44"/>
  <c r="K121" i="44"/>
  <c r="H121" i="44"/>
  <c r="AE120" i="44"/>
  <c r="AF120" i="44" s="1"/>
  <c r="AC120" i="44"/>
  <c r="V120" i="44"/>
  <c r="X120" i="44" s="1"/>
  <c r="Y120" i="44" s="1"/>
  <c r="R120" i="44"/>
  <c r="O120" i="44"/>
  <c r="K120" i="44"/>
  <c r="H120" i="44"/>
  <c r="AF119" i="44"/>
  <c r="AE119" i="44"/>
  <c r="AC119" i="44"/>
  <c r="X119" i="44"/>
  <c r="Y119" i="44" s="1"/>
  <c r="V119" i="44"/>
  <c r="R119" i="44"/>
  <c r="O119" i="44"/>
  <c r="K119" i="44"/>
  <c r="H119" i="44"/>
  <c r="AC118" i="44"/>
  <c r="AE118" i="44" s="1"/>
  <c r="AF118" i="44" s="1"/>
  <c r="V118" i="44"/>
  <c r="X118" i="44" s="1"/>
  <c r="Y118" i="44" s="1"/>
  <c r="R118" i="44"/>
  <c r="O118" i="44"/>
  <c r="K118" i="44"/>
  <c r="H118" i="44"/>
  <c r="AF117" i="44"/>
  <c r="AE117" i="44"/>
  <c r="AC117" i="44"/>
  <c r="X117" i="44"/>
  <c r="Y117" i="44" s="1"/>
  <c r="V117" i="44"/>
  <c r="R117" i="44"/>
  <c r="O117" i="44"/>
  <c r="K117" i="44"/>
  <c r="H117" i="44"/>
  <c r="AC116" i="44"/>
  <c r="AE116" i="44" s="1"/>
  <c r="AF116" i="44" s="1"/>
  <c r="V116" i="44"/>
  <c r="X116" i="44" s="1"/>
  <c r="Y116" i="44" s="1"/>
  <c r="R116" i="44"/>
  <c r="O116" i="44"/>
  <c r="K116" i="44"/>
  <c r="H116" i="44"/>
  <c r="AF115" i="44"/>
  <c r="AE115" i="44"/>
  <c r="AC115" i="44"/>
  <c r="Y115" i="44"/>
  <c r="X115" i="44"/>
  <c r="V115" i="44"/>
  <c r="R115" i="44"/>
  <c r="O115" i="44"/>
  <c r="K115" i="44"/>
  <c r="H115" i="44"/>
  <c r="AC114" i="44"/>
  <c r="AE114" i="44" s="1"/>
  <c r="AF114" i="44" s="1"/>
  <c r="V114" i="44"/>
  <c r="X114" i="44" s="1"/>
  <c r="Y114" i="44" s="1"/>
  <c r="R114" i="44"/>
  <c r="O114" i="44"/>
  <c r="K114" i="44"/>
  <c r="H114" i="44"/>
  <c r="AF113" i="44"/>
  <c r="AE113" i="44"/>
  <c r="AC113" i="44"/>
  <c r="X113" i="44"/>
  <c r="Y113" i="44" s="1"/>
  <c r="V113" i="44"/>
  <c r="R113" i="44"/>
  <c r="O113" i="44"/>
  <c r="K113" i="44"/>
  <c r="H113" i="44"/>
  <c r="AE112" i="44"/>
  <c r="AF112" i="44" s="1"/>
  <c r="AC112" i="44"/>
  <c r="V112" i="44"/>
  <c r="X112" i="44" s="1"/>
  <c r="Y112" i="44" s="1"/>
  <c r="R112" i="44"/>
  <c r="O112" i="44"/>
  <c r="K112" i="44"/>
  <c r="H112" i="44"/>
  <c r="AF111" i="44"/>
  <c r="AE111" i="44"/>
  <c r="AC111" i="44"/>
  <c r="X111" i="44"/>
  <c r="Y111" i="44" s="1"/>
  <c r="V111" i="44"/>
  <c r="R111" i="44"/>
  <c r="O111" i="44"/>
  <c r="K111" i="44"/>
  <c r="H111" i="44"/>
  <c r="AC110" i="44"/>
  <c r="AE110" i="44" s="1"/>
  <c r="AF110" i="44" s="1"/>
  <c r="V110" i="44"/>
  <c r="X110" i="44" s="1"/>
  <c r="Y110" i="44" s="1"/>
  <c r="R110" i="44"/>
  <c r="O110" i="44"/>
  <c r="K110" i="44"/>
  <c r="H110" i="44"/>
  <c r="AF109" i="44"/>
  <c r="AE109" i="44"/>
  <c r="AC109" i="44"/>
  <c r="X109" i="44"/>
  <c r="Y109" i="44" s="1"/>
  <c r="V109" i="44"/>
  <c r="R109" i="44"/>
  <c r="O109" i="44"/>
  <c r="K109" i="44"/>
  <c r="H109" i="44"/>
  <c r="AC108" i="44"/>
  <c r="AE108" i="44" s="1"/>
  <c r="AF108" i="44" s="1"/>
  <c r="V108" i="44"/>
  <c r="X108" i="44" s="1"/>
  <c r="Y108" i="44" s="1"/>
  <c r="R108" i="44"/>
  <c r="O108" i="44"/>
  <c r="K108" i="44"/>
  <c r="H108" i="44"/>
  <c r="AF107" i="44"/>
  <c r="AE107" i="44"/>
  <c r="AC107" i="44"/>
  <c r="Y107" i="44"/>
  <c r="X107" i="44"/>
  <c r="V107" i="44"/>
  <c r="R107" i="44"/>
  <c r="O107" i="44"/>
  <c r="K107" i="44"/>
  <c r="H107" i="44"/>
  <c r="AC106" i="44"/>
  <c r="AE106" i="44" s="1"/>
  <c r="AF106" i="44" s="1"/>
  <c r="V106" i="44"/>
  <c r="X106" i="44" s="1"/>
  <c r="Y106" i="44" s="1"/>
  <c r="R106" i="44"/>
  <c r="O106" i="44"/>
  <c r="K106" i="44"/>
  <c r="H106" i="44"/>
  <c r="AF105" i="44"/>
  <c r="AE105" i="44"/>
  <c r="AC105" i="44"/>
  <c r="X105" i="44"/>
  <c r="Y105" i="44" s="1"/>
  <c r="V105" i="44"/>
  <c r="R105" i="44"/>
  <c r="O105" i="44"/>
  <c r="K105" i="44"/>
  <c r="H105" i="44"/>
  <c r="AE104" i="44"/>
  <c r="AF104" i="44" s="1"/>
  <c r="AC104" i="44"/>
  <c r="V104" i="44"/>
  <c r="X104" i="44" s="1"/>
  <c r="Y104" i="44" s="1"/>
  <c r="R104" i="44"/>
  <c r="O104" i="44"/>
  <c r="K104" i="44"/>
  <c r="H104" i="44"/>
  <c r="AF103" i="44"/>
  <c r="AE103" i="44"/>
  <c r="AC103" i="44"/>
  <c r="X103" i="44"/>
  <c r="Y103" i="44" s="1"/>
  <c r="V103" i="44"/>
  <c r="R103" i="44"/>
  <c r="O103" i="44"/>
  <c r="K103" i="44"/>
  <c r="H103" i="44"/>
  <c r="AC102" i="44"/>
  <c r="AE102" i="44" s="1"/>
  <c r="AF102" i="44" s="1"/>
  <c r="V102" i="44"/>
  <c r="X102" i="44" s="1"/>
  <c r="Y102" i="44" s="1"/>
  <c r="R102" i="44"/>
  <c r="O102" i="44"/>
  <c r="K102" i="44"/>
  <c r="H102" i="44"/>
  <c r="AF101" i="44"/>
  <c r="AE101" i="44"/>
  <c r="AC101" i="44"/>
  <c r="X101" i="44"/>
  <c r="Y101" i="44" s="1"/>
  <c r="V101" i="44"/>
  <c r="R101" i="44"/>
  <c r="O101" i="44"/>
  <c r="K101" i="44"/>
  <c r="H101" i="44"/>
  <c r="AC100" i="44"/>
  <c r="AE100" i="44" s="1"/>
  <c r="AF100" i="44" s="1"/>
  <c r="V100" i="44"/>
  <c r="X100" i="44" s="1"/>
  <c r="Y100" i="44" s="1"/>
  <c r="R100" i="44"/>
  <c r="O100" i="44"/>
  <c r="K100" i="44"/>
  <c r="H100" i="44"/>
  <c r="AF99" i="44"/>
  <c r="AE99" i="44"/>
  <c r="AC99" i="44"/>
  <c r="Y99" i="44"/>
  <c r="X99" i="44"/>
  <c r="V99" i="44"/>
  <c r="R99" i="44"/>
  <c r="O99" i="44"/>
  <c r="K99" i="44"/>
  <c r="H99" i="44"/>
  <c r="AC98" i="44"/>
  <c r="AE98" i="44" s="1"/>
  <c r="AF98" i="44" s="1"/>
  <c r="V98" i="44"/>
  <c r="X98" i="44" s="1"/>
  <c r="Y98" i="44" s="1"/>
  <c r="R98" i="44"/>
  <c r="O98" i="44"/>
  <c r="K98" i="44"/>
  <c r="H98" i="44"/>
  <c r="AF97" i="44"/>
  <c r="AE97" i="44"/>
  <c r="AC97" i="44"/>
  <c r="X97" i="44"/>
  <c r="Y97" i="44" s="1"/>
  <c r="V97" i="44"/>
  <c r="R97" i="44"/>
  <c r="O97" i="44"/>
  <c r="K97" i="44"/>
  <c r="H97" i="44"/>
  <c r="AE96" i="44"/>
  <c r="AF96" i="44" s="1"/>
  <c r="AC96" i="44"/>
  <c r="V96" i="44"/>
  <c r="X96" i="44" s="1"/>
  <c r="Y96" i="44" s="1"/>
  <c r="R96" i="44"/>
  <c r="O96" i="44"/>
  <c r="K96" i="44"/>
  <c r="H96" i="44"/>
  <c r="AF95" i="44"/>
  <c r="AE95" i="44"/>
  <c r="AC95" i="44"/>
  <c r="X95" i="44"/>
  <c r="Y95" i="44" s="1"/>
  <c r="V95" i="44"/>
  <c r="R95" i="44"/>
  <c r="O95" i="44"/>
  <c r="K95" i="44"/>
  <c r="H95" i="44"/>
  <c r="AC94" i="44"/>
  <c r="AE94" i="44" s="1"/>
  <c r="AF94" i="44" s="1"/>
  <c r="V94" i="44"/>
  <c r="X94" i="44" s="1"/>
  <c r="Y94" i="44" s="1"/>
  <c r="R94" i="44"/>
  <c r="O94" i="44"/>
  <c r="K94" i="44"/>
  <c r="H94" i="44"/>
  <c r="AF93" i="44"/>
  <c r="AE93" i="44"/>
  <c r="AC93" i="44"/>
  <c r="X93" i="44"/>
  <c r="Y93" i="44" s="1"/>
  <c r="V93" i="44"/>
  <c r="R93" i="44"/>
  <c r="O93" i="44"/>
  <c r="K93" i="44"/>
  <c r="H93" i="44"/>
  <c r="AC92" i="44"/>
  <c r="AE92" i="44" s="1"/>
  <c r="AF92" i="44" s="1"/>
  <c r="Y92" i="44"/>
  <c r="V92" i="44"/>
  <c r="X92" i="44" s="1"/>
  <c r="R92" i="44"/>
  <c r="O92" i="44"/>
  <c r="K92" i="44"/>
  <c r="H92" i="44"/>
  <c r="AE91" i="44"/>
  <c r="AF91" i="44" s="1"/>
  <c r="AC91" i="44"/>
  <c r="V91" i="44"/>
  <c r="X91" i="44" s="1"/>
  <c r="Y91" i="44" s="1"/>
  <c r="R91" i="44"/>
  <c r="O91" i="44"/>
  <c r="K91" i="44"/>
  <c r="H91" i="44"/>
  <c r="AE90" i="44"/>
  <c r="AF90" i="44" s="1"/>
  <c r="AC90" i="44"/>
  <c r="V90" i="44"/>
  <c r="X90" i="44" s="1"/>
  <c r="Y90" i="44" s="1"/>
  <c r="R90" i="44"/>
  <c r="O90" i="44"/>
  <c r="K90" i="44"/>
  <c r="H90" i="44"/>
  <c r="AF89" i="44"/>
  <c r="AE89" i="44"/>
  <c r="AC89" i="44"/>
  <c r="X89" i="44"/>
  <c r="Y89" i="44" s="1"/>
  <c r="V89" i="44"/>
  <c r="R89" i="44"/>
  <c r="O89" i="44"/>
  <c r="K89" i="44"/>
  <c r="H89" i="44"/>
  <c r="AC88" i="44"/>
  <c r="AE88" i="44" s="1"/>
  <c r="AF88" i="44" s="1"/>
  <c r="Y88" i="44"/>
  <c r="V88" i="44"/>
  <c r="X88" i="44" s="1"/>
  <c r="R88" i="44"/>
  <c r="O88" i="44"/>
  <c r="K88" i="44"/>
  <c r="H88" i="44"/>
  <c r="AE87" i="44"/>
  <c r="AF87" i="44" s="1"/>
  <c r="AC87" i="44"/>
  <c r="V87" i="44"/>
  <c r="X87" i="44" s="1"/>
  <c r="Y87" i="44" s="1"/>
  <c r="R87" i="44"/>
  <c r="O87" i="44"/>
  <c r="K87" i="44"/>
  <c r="H87" i="44"/>
  <c r="AE86" i="44"/>
  <c r="AF86" i="44" s="1"/>
  <c r="AC86" i="44"/>
  <c r="V86" i="44"/>
  <c r="X86" i="44" s="1"/>
  <c r="Y86" i="44" s="1"/>
  <c r="R86" i="44"/>
  <c r="O86" i="44"/>
  <c r="K86" i="44"/>
  <c r="H86" i="44"/>
  <c r="AF85" i="44"/>
  <c r="AE85" i="44"/>
  <c r="AC85" i="44"/>
  <c r="X85" i="44"/>
  <c r="Y85" i="44" s="1"/>
  <c r="V85" i="44"/>
  <c r="R85" i="44"/>
  <c r="O85" i="44"/>
  <c r="K85" i="44"/>
  <c r="H85" i="44"/>
  <c r="AC84" i="44"/>
  <c r="AE84" i="44" s="1"/>
  <c r="AF84" i="44" s="1"/>
  <c r="Y84" i="44"/>
  <c r="V84" i="44"/>
  <c r="X84" i="44" s="1"/>
  <c r="R84" i="44"/>
  <c r="O84" i="44"/>
  <c r="K84" i="44"/>
  <c r="H84" i="44"/>
  <c r="AE83" i="44"/>
  <c r="AF83" i="44" s="1"/>
  <c r="AC83" i="44"/>
  <c r="V83" i="44"/>
  <c r="X83" i="44" s="1"/>
  <c r="Y83" i="44" s="1"/>
  <c r="R83" i="44"/>
  <c r="O83" i="44"/>
  <c r="K83" i="44"/>
  <c r="H83" i="44"/>
  <c r="AE82" i="44"/>
  <c r="AF82" i="44" s="1"/>
  <c r="AC82" i="44"/>
  <c r="V82" i="44"/>
  <c r="X82" i="44" s="1"/>
  <c r="Y82" i="44" s="1"/>
  <c r="R82" i="44"/>
  <c r="O82" i="44"/>
  <c r="K82" i="44"/>
  <c r="H82" i="44"/>
  <c r="AF81" i="44"/>
  <c r="AE81" i="44"/>
  <c r="AC81" i="44"/>
  <c r="X81" i="44"/>
  <c r="Y81" i="44" s="1"/>
  <c r="V81" i="44"/>
  <c r="R81" i="44"/>
  <c r="O81" i="44"/>
  <c r="K81" i="44"/>
  <c r="H81" i="44"/>
  <c r="AC80" i="44"/>
  <c r="AE80" i="44" s="1"/>
  <c r="AF80" i="44" s="1"/>
  <c r="Y80" i="44"/>
  <c r="V80" i="44"/>
  <c r="X80" i="44" s="1"/>
  <c r="R80" i="44"/>
  <c r="O80" i="44"/>
  <c r="K80" i="44"/>
  <c r="H80" i="44"/>
  <c r="AE79" i="44"/>
  <c r="AF79" i="44" s="1"/>
  <c r="AC79" i="44"/>
  <c r="V79" i="44"/>
  <c r="X79" i="44" s="1"/>
  <c r="Y79" i="44" s="1"/>
  <c r="R79" i="44"/>
  <c r="O79" i="44"/>
  <c r="K79" i="44"/>
  <c r="H79" i="44"/>
  <c r="AE78" i="44"/>
  <c r="AF78" i="44" s="1"/>
  <c r="AC78" i="44"/>
  <c r="V78" i="44"/>
  <c r="X78" i="44" s="1"/>
  <c r="Y78" i="44" s="1"/>
  <c r="R78" i="44"/>
  <c r="O78" i="44"/>
  <c r="K78" i="44"/>
  <c r="H78" i="44"/>
  <c r="AF77" i="44"/>
  <c r="AE77" i="44"/>
  <c r="AC77" i="44"/>
  <c r="X77" i="44"/>
  <c r="Y77" i="44" s="1"/>
  <c r="V77" i="44"/>
  <c r="R77" i="44"/>
  <c r="O77" i="44"/>
  <c r="K77" i="44"/>
  <c r="H77" i="44"/>
  <c r="AC76" i="44"/>
  <c r="AE76" i="44" s="1"/>
  <c r="AF76" i="44" s="1"/>
  <c r="Y76" i="44"/>
  <c r="V76" i="44"/>
  <c r="X76" i="44" s="1"/>
  <c r="R76" i="44"/>
  <c r="O76" i="44"/>
  <c r="K76" i="44"/>
  <c r="H76" i="44"/>
  <c r="AE75" i="44"/>
  <c r="AF75" i="44" s="1"/>
  <c r="AC75" i="44"/>
  <c r="V75" i="44"/>
  <c r="X75" i="44" s="1"/>
  <c r="Y75" i="44" s="1"/>
  <c r="R75" i="44"/>
  <c r="O75" i="44"/>
  <c r="K75" i="44"/>
  <c r="H75" i="44"/>
  <c r="AE74" i="44"/>
  <c r="AF74" i="44" s="1"/>
  <c r="AC74" i="44"/>
  <c r="V74" i="44"/>
  <c r="X74" i="44" s="1"/>
  <c r="Y74" i="44" s="1"/>
  <c r="R74" i="44"/>
  <c r="O74" i="44"/>
  <c r="K74" i="44"/>
  <c r="H74" i="44"/>
  <c r="AF73" i="44"/>
  <c r="AE73" i="44"/>
  <c r="AC73" i="44"/>
  <c r="X73" i="44"/>
  <c r="Y73" i="44" s="1"/>
  <c r="V73" i="44"/>
  <c r="R73" i="44"/>
  <c r="O73" i="44"/>
  <c r="K73" i="44"/>
  <c r="H73" i="44"/>
  <c r="AC72" i="44"/>
  <c r="AE72" i="44" s="1"/>
  <c r="AF72" i="44" s="1"/>
  <c r="Y72" i="44"/>
  <c r="V72" i="44"/>
  <c r="X72" i="44" s="1"/>
  <c r="R72" i="44"/>
  <c r="O72" i="44"/>
  <c r="K72" i="44"/>
  <c r="H72" i="44"/>
  <c r="AE71" i="44"/>
  <c r="AF71" i="44" s="1"/>
  <c r="AC71" i="44"/>
  <c r="V71" i="44"/>
  <c r="X71" i="44" s="1"/>
  <c r="Y71" i="44" s="1"/>
  <c r="R71" i="44"/>
  <c r="O71" i="44"/>
  <c r="K71" i="44"/>
  <c r="H71" i="44"/>
  <c r="AE70" i="44"/>
  <c r="AF70" i="44" s="1"/>
  <c r="AC70" i="44"/>
  <c r="V70" i="44"/>
  <c r="X70" i="44" s="1"/>
  <c r="Y70" i="44" s="1"/>
  <c r="R70" i="44"/>
  <c r="O70" i="44"/>
  <c r="K70" i="44"/>
  <c r="H70" i="44"/>
  <c r="AF69" i="44"/>
  <c r="AE69" i="44"/>
  <c r="AC69" i="44"/>
  <c r="X69" i="44"/>
  <c r="Y69" i="44" s="1"/>
  <c r="V69" i="44"/>
  <c r="R69" i="44"/>
  <c r="O69" i="44"/>
  <c r="K69" i="44"/>
  <c r="H69" i="44"/>
  <c r="AC68" i="44"/>
  <c r="AE68" i="44" s="1"/>
  <c r="AF68" i="44" s="1"/>
  <c r="Y68" i="44"/>
  <c r="V68" i="44"/>
  <c r="X68" i="44" s="1"/>
  <c r="R68" i="44"/>
  <c r="O68" i="44"/>
  <c r="K68" i="44"/>
  <c r="H68" i="44"/>
  <c r="AE67" i="44"/>
  <c r="AF67" i="44" s="1"/>
  <c r="AC67" i="44"/>
  <c r="V67" i="44"/>
  <c r="X67" i="44" s="1"/>
  <c r="Y67" i="44" s="1"/>
  <c r="R67" i="44"/>
  <c r="O67" i="44"/>
  <c r="K67" i="44"/>
  <c r="H67" i="44"/>
  <c r="AE66" i="44"/>
  <c r="AF66" i="44" s="1"/>
  <c r="AC66" i="44"/>
  <c r="V66" i="44"/>
  <c r="X66" i="44" s="1"/>
  <c r="Y66" i="44" s="1"/>
  <c r="R66" i="44"/>
  <c r="O66" i="44"/>
  <c r="K66" i="44"/>
  <c r="H66" i="44"/>
  <c r="AF65" i="44"/>
  <c r="AE65" i="44"/>
  <c r="AC65" i="44"/>
  <c r="X65" i="44"/>
  <c r="Y65" i="44" s="1"/>
  <c r="V65" i="44"/>
  <c r="O65" i="44"/>
  <c r="Q65" i="44" s="1"/>
  <c r="R65" i="44" s="1"/>
  <c r="K65" i="44"/>
  <c r="H65" i="44"/>
  <c r="J65" i="44" s="1"/>
  <c r="AE64" i="44"/>
  <c r="AF64" i="44" s="1"/>
  <c r="AC64" i="44"/>
  <c r="V64" i="44"/>
  <c r="X64" i="44" s="1"/>
  <c r="Y64" i="44" s="1"/>
  <c r="Q64" i="44"/>
  <c r="R64" i="44" s="1"/>
  <c r="O64" i="44"/>
  <c r="H64" i="44"/>
  <c r="J64" i="44" s="1"/>
  <c r="K64" i="44" s="1"/>
  <c r="AF63" i="44"/>
  <c r="AE63" i="44"/>
  <c r="AC63" i="44"/>
  <c r="X63" i="44"/>
  <c r="Y63" i="44" s="1"/>
  <c r="V63" i="44"/>
  <c r="R63" i="44"/>
  <c r="O63" i="44"/>
  <c r="K63" i="44"/>
  <c r="H63" i="44"/>
  <c r="AC62" i="44"/>
  <c r="AE62" i="44" s="1"/>
  <c r="AF62" i="44" s="1"/>
  <c r="Y62" i="44"/>
  <c r="V62" i="44"/>
  <c r="X62" i="44" s="1"/>
  <c r="R62" i="44"/>
  <c r="O62" i="44"/>
  <c r="K62" i="44"/>
  <c r="H62" i="44"/>
  <c r="AE61" i="44"/>
  <c r="AF61" i="44" s="1"/>
  <c r="AC61" i="44"/>
  <c r="V61" i="44"/>
  <c r="X61" i="44" s="1"/>
  <c r="Y61" i="44" s="1"/>
  <c r="Q61" i="44"/>
  <c r="R61" i="44" s="1"/>
  <c r="O61" i="44"/>
  <c r="H61" i="44"/>
  <c r="J61" i="44" s="1"/>
  <c r="K61" i="44" s="1"/>
  <c r="AF60" i="44"/>
  <c r="AE60" i="44"/>
  <c r="AC60" i="44"/>
  <c r="X60" i="44"/>
  <c r="Y60" i="44" s="1"/>
  <c r="V60" i="44"/>
  <c r="R60" i="44"/>
  <c r="O60" i="44"/>
  <c r="K60" i="44"/>
  <c r="H60" i="44"/>
  <c r="AC59" i="44"/>
  <c r="AE59" i="44" s="1"/>
  <c r="AF59" i="44" s="1"/>
  <c r="Y59" i="44"/>
  <c r="V59" i="44"/>
  <c r="X59" i="44" s="1"/>
  <c r="R59" i="44"/>
  <c r="O59" i="44"/>
  <c r="K59" i="44"/>
  <c r="H59" i="44"/>
  <c r="AE58" i="44"/>
  <c r="AF58" i="44" s="1"/>
  <c r="AC58" i="44"/>
  <c r="V58" i="44"/>
  <c r="X58" i="44" s="1"/>
  <c r="Y58" i="44" s="1"/>
  <c r="Q58" i="44"/>
  <c r="R58" i="44" s="1"/>
  <c r="O58" i="44"/>
  <c r="H58" i="44"/>
  <c r="J58" i="44" s="1"/>
  <c r="K58" i="44" s="1"/>
  <c r="AF57" i="44"/>
  <c r="AE57" i="44"/>
  <c r="AC57" i="44"/>
  <c r="X57" i="44"/>
  <c r="Y57" i="44" s="1"/>
  <c r="V57" i="44"/>
  <c r="R57" i="44"/>
  <c r="O57" i="44"/>
  <c r="K57" i="44"/>
  <c r="H57" i="44"/>
  <c r="AC56" i="44"/>
  <c r="AE56" i="44" s="1"/>
  <c r="AF56" i="44" s="1"/>
  <c r="Y56" i="44"/>
  <c r="V56" i="44"/>
  <c r="X56" i="44" s="1"/>
  <c r="R56" i="44"/>
  <c r="O56" i="44"/>
  <c r="K56" i="44"/>
  <c r="H56" i="44"/>
  <c r="AE55" i="44"/>
  <c r="AF55" i="44" s="1"/>
  <c r="AC55" i="44"/>
  <c r="V55" i="44"/>
  <c r="X55" i="44" s="1"/>
  <c r="Y55" i="44" s="1"/>
  <c r="Q55" i="44"/>
  <c r="R55" i="44" s="1"/>
  <c r="O55" i="44"/>
  <c r="H55" i="44"/>
  <c r="J55" i="44" s="1"/>
  <c r="K55" i="44" s="1"/>
  <c r="AF54" i="44"/>
  <c r="AE54" i="44"/>
  <c r="AC54" i="44"/>
  <c r="X54" i="44"/>
  <c r="Y54" i="44" s="1"/>
  <c r="V54" i="44"/>
  <c r="R54" i="44"/>
  <c r="O54" i="44"/>
  <c r="K54" i="44"/>
  <c r="H54" i="44"/>
  <c r="AC53" i="44"/>
  <c r="AE53" i="44" s="1"/>
  <c r="AF53" i="44" s="1"/>
  <c r="Y53" i="44"/>
  <c r="V53" i="44"/>
  <c r="X53" i="44" s="1"/>
  <c r="R53" i="44"/>
  <c r="O53" i="44"/>
  <c r="K53" i="44"/>
  <c r="H53" i="44"/>
  <c r="AE52" i="44"/>
  <c r="AF52" i="44" s="1"/>
  <c r="AC52" i="44"/>
  <c r="V52" i="44"/>
  <c r="X52" i="44" s="1"/>
  <c r="Y52" i="44" s="1"/>
  <c r="Q52" i="44"/>
  <c r="R52" i="44" s="1"/>
  <c r="O52" i="44"/>
  <c r="H52" i="44"/>
  <c r="J52" i="44" s="1"/>
  <c r="K52" i="44" s="1"/>
  <c r="AF51" i="44"/>
  <c r="AE51" i="44"/>
  <c r="AC51" i="44"/>
  <c r="X51" i="44"/>
  <c r="Y51" i="44" s="1"/>
  <c r="V51" i="44"/>
  <c r="O51" i="44"/>
  <c r="Q51" i="44" s="1"/>
  <c r="R51" i="44" s="1"/>
  <c r="K51" i="44"/>
  <c r="J51" i="44"/>
  <c r="H51" i="44"/>
  <c r="AF50" i="44"/>
  <c r="AE50" i="44"/>
  <c r="AC50" i="44"/>
  <c r="V50" i="44"/>
  <c r="X50" i="44" s="1"/>
  <c r="Y50" i="44" s="1"/>
  <c r="R50" i="44"/>
  <c r="O50" i="44"/>
  <c r="K50" i="44"/>
  <c r="H50" i="44"/>
  <c r="AC49" i="44"/>
  <c r="AE49" i="44" s="1"/>
  <c r="AF49" i="44" s="1"/>
  <c r="V49" i="44"/>
  <c r="X49" i="44" s="1"/>
  <c r="Y49" i="44" s="1"/>
  <c r="R49" i="44"/>
  <c r="O49" i="44"/>
  <c r="K49" i="44"/>
  <c r="H49" i="44"/>
  <c r="AF48" i="44"/>
  <c r="AE48" i="44"/>
  <c r="AC48" i="44"/>
  <c r="V48" i="44"/>
  <c r="X48" i="44" s="1"/>
  <c r="Y48" i="44" s="1"/>
  <c r="O48" i="44"/>
  <c r="Q48" i="44" s="1"/>
  <c r="R48" i="44" s="1"/>
  <c r="H48" i="44"/>
  <c r="J48" i="44" s="1"/>
  <c r="K48" i="44" s="1"/>
  <c r="AF47" i="44"/>
  <c r="AE47" i="44"/>
  <c r="AC47" i="44"/>
  <c r="V47" i="44"/>
  <c r="X47" i="44" s="1"/>
  <c r="Y47" i="44" s="1"/>
  <c r="R47" i="44"/>
  <c r="O47" i="44"/>
  <c r="K47" i="44"/>
  <c r="H47" i="44"/>
  <c r="AC46" i="44"/>
  <c r="AE46" i="44" s="1"/>
  <c r="AF46" i="44" s="1"/>
  <c r="V46" i="44"/>
  <c r="X46" i="44" s="1"/>
  <c r="Y46" i="44" s="1"/>
  <c r="R46" i="44"/>
  <c r="O46" i="44"/>
  <c r="K46" i="44"/>
  <c r="H46" i="44"/>
  <c r="AF45" i="44"/>
  <c r="AE45" i="44"/>
  <c r="AC45" i="44"/>
  <c r="V45" i="44"/>
  <c r="X45" i="44" s="1"/>
  <c r="Y45" i="44" s="1"/>
  <c r="O45" i="44"/>
  <c r="Q45" i="44" s="1"/>
  <c r="R45" i="44" s="1"/>
  <c r="H45" i="44"/>
  <c r="J45" i="44" s="1"/>
  <c r="K45" i="44" s="1"/>
  <c r="AF44" i="44"/>
  <c r="AE44" i="44"/>
  <c r="AC44" i="44"/>
  <c r="V44" i="44"/>
  <c r="X44" i="44" s="1"/>
  <c r="Y44" i="44" s="1"/>
  <c r="O44" i="44"/>
  <c r="Q44" i="44" s="1"/>
  <c r="R44" i="44" s="1"/>
  <c r="H44" i="44"/>
  <c r="J44" i="44" s="1"/>
  <c r="K44" i="44" s="1"/>
  <c r="AF43" i="44"/>
  <c r="AE43" i="44"/>
  <c r="AC43" i="44"/>
  <c r="V43" i="44"/>
  <c r="X43" i="44" s="1"/>
  <c r="Y43" i="44" s="1"/>
  <c r="R43" i="44"/>
  <c r="O43" i="44"/>
  <c r="K43" i="44"/>
  <c r="H43" i="44"/>
  <c r="AC42" i="44"/>
  <c r="AE42" i="44" s="1"/>
  <c r="AF42" i="44" s="1"/>
  <c r="V42" i="44"/>
  <c r="X42" i="44" s="1"/>
  <c r="Y42" i="44" s="1"/>
  <c r="R42" i="44"/>
  <c r="O42" i="44"/>
  <c r="K42" i="44"/>
  <c r="H42" i="44"/>
  <c r="AF41" i="44"/>
  <c r="AE41" i="44"/>
  <c r="AC41" i="44"/>
  <c r="V41" i="44"/>
  <c r="X41" i="44" s="1"/>
  <c r="Y41" i="44" s="1"/>
  <c r="O41" i="44"/>
  <c r="Q41" i="44" s="1"/>
  <c r="R41" i="44" s="1"/>
  <c r="H41" i="44"/>
  <c r="J41" i="44" s="1"/>
  <c r="K41" i="44" s="1"/>
  <c r="AF40" i="44"/>
  <c r="AE40" i="44"/>
  <c r="AC40" i="44"/>
  <c r="V40" i="44"/>
  <c r="X40" i="44" s="1"/>
  <c r="Y40" i="44" s="1"/>
  <c r="R40" i="44"/>
  <c r="O40" i="44"/>
  <c r="K40" i="44"/>
  <c r="H40" i="44"/>
  <c r="AC39" i="44"/>
  <c r="AE39" i="44" s="1"/>
  <c r="AF39" i="44" s="1"/>
  <c r="V39" i="44"/>
  <c r="X39" i="44" s="1"/>
  <c r="Y39" i="44" s="1"/>
  <c r="R39" i="44"/>
  <c r="O39" i="44"/>
  <c r="K39" i="44"/>
  <c r="H39" i="44"/>
  <c r="AF38" i="44"/>
  <c r="AE38" i="44"/>
  <c r="AC38" i="44"/>
  <c r="V38" i="44"/>
  <c r="X38" i="44" s="1"/>
  <c r="Y38" i="44" s="1"/>
  <c r="O38" i="44"/>
  <c r="Q38" i="44" s="1"/>
  <c r="R38" i="44" s="1"/>
  <c r="H38" i="44"/>
  <c r="J38" i="44" s="1"/>
  <c r="K38" i="44" s="1"/>
  <c r="AF37" i="44"/>
  <c r="AE37" i="44"/>
  <c r="AC37" i="44"/>
  <c r="V37" i="44"/>
  <c r="X37" i="44" s="1"/>
  <c r="Y37" i="44" s="1"/>
  <c r="O37" i="44"/>
  <c r="Q37" i="44" s="1"/>
  <c r="R37" i="44" s="1"/>
  <c r="H37" i="44"/>
  <c r="J37" i="44" s="1"/>
  <c r="K37" i="44" s="1"/>
  <c r="AF36" i="44"/>
  <c r="AE36" i="44"/>
  <c r="AC36" i="44"/>
  <c r="V36" i="44"/>
  <c r="X36" i="44" s="1"/>
  <c r="Y36" i="44" s="1"/>
  <c r="R36" i="44"/>
  <c r="O36" i="44"/>
  <c r="K36" i="44"/>
  <c r="H36" i="44"/>
  <c r="AC35" i="44"/>
  <c r="AE35" i="44" s="1"/>
  <c r="AF35" i="44" s="1"/>
  <c r="V35" i="44"/>
  <c r="X35" i="44" s="1"/>
  <c r="Y35" i="44" s="1"/>
  <c r="R35" i="44"/>
  <c r="O35" i="44"/>
  <c r="K35" i="44"/>
  <c r="H35" i="44"/>
  <c r="AF34" i="44"/>
  <c r="AE34" i="44"/>
  <c r="AC34" i="44"/>
  <c r="V34" i="44"/>
  <c r="X34" i="44" s="1"/>
  <c r="Y34" i="44" s="1"/>
  <c r="O34" i="44"/>
  <c r="Q34" i="44" s="1"/>
  <c r="R34" i="44" s="1"/>
  <c r="H34" i="44"/>
  <c r="J34" i="44" s="1"/>
  <c r="K34" i="44" s="1"/>
  <c r="AF33" i="44"/>
  <c r="AE33" i="44"/>
  <c r="AC33" i="44"/>
  <c r="V33" i="44"/>
  <c r="X33" i="44" s="1"/>
  <c r="Y33" i="44" s="1"/>
  <c r="R33" i="44"/>
  <c r="O33" i="44"/>
  <c r="K33" i="44"/>
  <c r="H33" i="44"/>
  <c r="AC32" i="44"/>
  <c r="AE32" i="44" s="1"/>
  <c r="AF32" i="44" s="1"/>
  <c r="V32" i="44"/>
  <c r="X32" i="44" s="1"/>
  <c r="Y32" i="44" s="1"/>
  <c r="R32" i="44"/>
  <c r="O32" i="44"/>
  <c r="K32" i="44"/>
  <c r="H32" i="44"/>
  <c r="AF31" i="44"/>
  <c r="AE31" i="44"/>
  <c r="AC31" i="44"/>
  <c r="V31" i="44"/>
  <c r="X31" i="44" s="1"/>
  <c r="Y31" i="44" s="1"/>
  <c r="O31" i="44"/>
  <c r="Q31" i="44" s="1"/>
  <c r="R31" i="44" s="1"/>
  <c r="H31" i="44"/>
  <c r="J31" i="44" s="1"/>
  <c r="K31" i="44" s="1"/>
  <c r="AF30" i="44"/>
  <c r="AE30" i="44"/>
  <c r="AC30" i="44"/>
  <c r="V30" i="44"/>
  <c r="X30" i="44" s="1"/>
  <c r="Y30" i="44" s="1"/>
  <c r="O30" i="44"/>
  <c r="Q30" i="44" s="1"/>
  <c r="R30" i="44" s="1"/>
  <c r="H30" i="44"/>
  <c r="J30" i="44" s="1"/>
  <c r="K30" i="44" s="1"/>
  <c r="AF29" i="44"/>
  <c r="AE29" i="44"/>
  <c r="AC29" i="44"/>
  <c r="V29" i="44"/>
  <c r="X29" i="44" s="1"/>
  <c r="Y29" i="44" s="1"/>
  <c r="R29" i="44"/>
  <c r="O29" i="44"/>
  <c r="K29" i="44"/>
  <c r="H29" i="44"/>
  <c r="AC28" i="44"/>
  <c r="AE28" i="44" s="1"/>
  <c r="AF28" i="44" s="1"/>
  <c r="V28" i="44"/>
  <c r="X28" i="44" s="1"/>
  <c r="Y28" i="44" s="1"/>
  <c r="R28" i="44"/>
  <c r="O28" i="44"/>
  <c r="K28" i="44"/>
  <c r="H28" i="44"/>
  <c r="AF27" i="44"/>
  <c r="AE27" i="44"/>
  <c r="AC27" i="44"/>
  <c r="V27" i="44"/>
  <c r="X27" i="44" s="1"/>
  <c r="Y27" i="44" s="1"/>
  <c r="O27" i="44"/>
  <c r="Q27" i="44" s="1"/>
  <c r="R27" i="44" s="1"/>
  <c r="H27" i="44"/>
  <c r="J27" i="44" s="1"/>
  <c r="K27" i="44" s="1"/>
  <c r="AF26" i="44"/>
  <c r="AE26" i="44"/>
  <c r="AC26" i="44"/>
  <c r="V26" i="44"/>
  <c r="X26" i="44" s="1"/>
  <c r="Y26" i="44" s="1"/>
  <c r="O26" i="44"/>
  <c r="Q26" i="44" s="1"/>
  <c r="R26" i="44" s="1"/>
  <c r="H26" i="44"/>
  <c r="J26" i="44" s="1"/>
  <c r="K26" i="44" s="1"/>
  <c r="AF25" i="44"/>
  <c r="AE25" i="44"/>
  <c r="AC25" i="44"/>
  <c r="V25" i="44"/>
  <c r="X25" i="44" s="1"/>
  <c r="Y25" i="44" s="1"/>
  <c r="R25" i="44"/>
  <c r="O25" i="44"/>
  <c r="K25" i="44"/>
  <c r="H25" i="44"/>
  <c r="AC24" i="44"/>
  <c r="AE24" i="44" s="1"/>
  <c r="AF24" i="44" s="1"/>
  <c r="V24" i="44"/>
  <c r="X24" i="44" s="1"/>
  <c r="Y24" i="44" s="1"/>
  <c r="R24" i="44"/>
  <c r="O24" i="44"/>
  <c r="K24" i="44"/>
  <c r="H24" i="44"/>
  <c r="AF23" i="44"/>
  <c r="AE23" i="44"/>
  <c r="AC23" i="44"/>
  <c r="V23" i="44"/>
  <c r="X23" i="44" s="1"/>
  <c r="Y23" i="44" s="1"/>
  <c r="R23" i="44"/>
  <c r="O23" i="44"/>
  <c r="K23" i="44"/>
  <c r="H23" i="44"/>
  <c r="AC22" i="44"/>
  <c r="AE22" i="44" s="1"/>
  <c r="AF22" i="44" s="1"/>
  <c r="V22" i="44"/>
  <c r="X22" i="44" s="1"/>
  <c r="Y22" i="44" s="1"/>
  <c r="R22" i="44"/>
  <c r="Q22" i="44"/>
  <c r="O22" i="44"/>
  <c r="H22" i="44"/>
  <c r="J22" i="44" s="1"/>
  <c r="K22" i="44" s="1"/>
  <c r="AC21" i="44"/>
  <c r="AE21" i="44" s="1"/>
  <c r="AF21" i="44" s="1"/>
  <c r="V21" i="44"/>
  <c r="X21" i="44" s="1"/>
  <c r="Y21" i="44" s="1"/>
  <c r="R21" i="44"/>
  <c r="Q21" i="44"/>
  <c r="O21" i="44"/>
  <c r="H21" i="44"/>
  <c r="J21" i="44" s="1"/>
  <c r="K21" i="44" s="1"/>
  <c r="AC20" i="44"/>
  <c r="AE20" i="44" s="1"/>
  <c r="AF20" i="44" s="1"/>
  <c r="V20" i="44"/>
  <c r="X20" i="44" s="1"/>
  <c r="Y20" i="44" s="1"/>
  <c r="R20" i="44"/>
  <c r="Q20" i="44"/>
  <c r="O20" i="44"/>
  <c r="H20" i="44"/>
  <c r="J20" i="44" s="1"/>
  <c r="K20" i="44" s="1"/>
  <c r="AC19" i="44"/>
  <c r="AE19" i="44" s="1"/>
  <c r="AF19" i="44" s="1"/>
  <c r="V19" i="44"/>
  <c r="X19" i="44" s="1"/>
  <c r="Y19" i="44" s="1"/>
  <c r="R19" i="44"/>
  <c r="O19" i="44"/>
  <c r="K19" i="44"/>
  <c r="H19" i="44"/>
  <c r="AF18" i="44"/>
  <c r="AE18" i="44"/>
  <c r="AC18" i="44"/>
  <c r="V18" i="44"/>
  <c r="X18" i="44" s="1"/>
  <c r="Y18" i="44" s="1"/>
  <c r="R18" i="44"/>
  <c r="O18" i="44"/>
  <c r="K18" i="44"/>
  <c r="H18" i="44"/>
  <c r="AC17" i="44"/>
  <c r="AE17" i="44" s="1"/>
  <c r="AF17" i="44" s="1"/>
  <c r="V17" i="44"/>
  <c r="X17" i="44" s="1"/>
  <c r="Y17" i="44" s="1"/>
  <c r="R17" i="44"/>
  <c r="Q17" i="44"/>
  <c r="O17" i="44"/>
  <c r="H17" i="44"/>
  <c r="J17" i="44" s="1"/>
  <c r="K17" i="44" s="1"/>
  <c r="AC16" i="44"/>
  <c r="AE16" i="44" s="1"/>
  <c r="AF16" i="44" s="1"/>
  <c r="V16" i="44"/>
  <c r="X16" i="44" s="1"/>
  <c r="Y16" i="44" s="1"/>
  <c r="R16" i="44"/>
  <c r="Q16" i="44"/>
  <c r="O16" i="44"/>
  <c r="H16" i="44"/>
  <c r="J16" i="44" s="1"/>
  <c r="K16" i="44" s="1"/>
  <c r="AC15" i="44"/>
  <c r="AE15" i="44" s="1"/>
  <c r="AF15" i="44" s="1"/>
  <c r="V15" i="44"/>
  <c r="X15" i="44" s="1"/>
  <c r="Y15" i="44" s="1"/>
  <c r="R15" i="44"/>
  <c r="R125" i="44" s="1"/>
  <c r="J141" i="44" s="1"/>
  <c r="J142" i="44" s="1"/>
  <c r="Q15" i="44"/>
  <c r="O15" i="44"/>
  <c r="H15" i="44"/>
  <c r="J15" i="44" s="1"/>
  <c r="K15" i="44" s="1"/>
  <c r="W13" i="44"/>
  <c r="P13" i="44"/>
  <c r="I13" i="44"/>
  <c r="AD12" i="44"/>
  <c r="W12" i="44"/>
  <c r="P12" i="44"/>
  <c r="I12" i="44"/>
  <c r="Q3" i="44"/>
  <c r="AD13" i="44" s="1"/>
  <c r="P142" i="43"/>
  <c r="M142" i="43"/>
  <c r="I142" i="43"/>
  <c r="F142" i="43"/>
  <c r="P141" i="43"/>
  <c r="M141" i="43"/>
  <c r="I141" i="43"/>
  <c r="F141" i="43"/>
  <c r="D125" i="43"/>
  <c r="AC124" i="43"/>
  <c r="AE124" i="43" s="1"/>
  <c r="AF124" i="43" s="1"/>
  <c r="V124" i="43"/>
  <c r="X124" i="43" s="1"/>
  <c r="Y124" i="43" s="1"/>
  <c r="R124" i="43"/>
  <c r="O124" i="43"/>
  <c r="K124" i="43"/>
  <c r="H124" i="43"/>
  <c r="AF123" i="43"/>
  <c r="AE123" i="43"/>
  <c r="AC123" i="43"/>
  <c r="X123" i="43"/>
  <c r="Y123" i="43" s="1"/>
  <c r="V123" i="43"/>
  <c r="R123" i="43"/>
  <c r="O123" i="43"/>
  <c r="K123" i="43"/>
  <c r="H123" i="43"/>
  <c r="AC122" i="43"/>
  <c r="AE122" i="43" s="1"/>
  <c r="AF122" i="43" s="1"/>
  <c r="V122" i="43"/>
  <c r="X122" i="43" s="1"/>
  <c r="Y122" i="43" s="1"/>
  <c r="R122" i="43"/>
  <c r="O122" i="43"/>
  <c r="K122" i="43"/>
  <c r="H122" i="43"/>
  <c r="AF121" i="43"/>
  <c r="AE121" i="43"/>
  <c r="AC121" i="43"/>
  <c r="X121" i="43"/>
  <c r="Y121" i="43" s="1"/>
  <c r="V121" i="43"/>
  <c r="R121" i="43"/>
  <c r="O121" i="43"/>
  <c r="K121" i="43"/>
  <c r="H121" i="43"/>
  <c r="AC120" i="43"/>
  <c r="AE120" i="43" s="1"/>
  <c r="AF120" i="43" s="1"/>
  <c r="V120" i="43"/>
  <c r="X120" i="43" s="1"/>
  <c r="Y120" i="43" s="1"/>
  <c r="R120" i="43"/>
  <c r="O120" i="43"/>
  <c r="K120" i="43"/>
  <c r="H120" i="43"/>
  <c r="AF119" i="43"/>
  <c r="AE119" i="43"/>
  <c r="AC119" i="43"/>
  <c r="X119" i="43"/>
  <c r="Y119" i="43" s="1"/>
  <c r="V119" i="43"/>
  <c r="R119" i="43"/>
  <c r="O119" i="43"/>
  <c r="K119" i="43"/>
  <c r="H119" i="43"/>
  <c r="AC118" i="43"/>
  <c r="AE118" i="43" s="1"/>
  <c r="AF118" i="43" s="1"/>
  <c r="V118" i="43"/>
  <c r="X118" i="43" s="1"/>
  <c r="Y118" i="43" s="1"/>
  <c r="R118" i="43"/>
  <c r="O118" i="43"/>
  <c r="K118" i="43"/>
  <c r="H118" i="43"/>
  <c r="AF117" i="43"/>
  <c r="AE117" i="43"/>
  <c r="AC117" i="43"/>
  <c r="X117" i="43"/>
  <c r="Y117" i="43" s="1"/>
  <c r="V117" i="43"/>
  <c r="R117" i="43"/>
  <c r="O117" i="43"/>
  <c r="K117" i="43"/>
  <c r="H117" i="43"/>
  <c r="AC116" i="43"/>
  <c r="AE116" i="43" s="1"/>
  <c r="AF116" i="43" s="1"/>
  <c r="V116" i="43"/>
  <c r="X116" i="43" s="1"/>
  <c r="Y116" i="43" s="1"/>
  <c r="R116" i="43"/>
  <c r="O116" i="43"/>
  <c r="K116" i="43"/>
  <c r="H116" i="43"/>
  <c r="AF115" i="43"/>
  <c r="AE115" i="43"/>
  <c r="AC115" i="43"/>
  <c r="X115" i="43"/>
  <c r="Y115" i="43" s="1"/>
  <c r="V115" i="43"/>
  <c r="R115" i="43"/>
  <c r="O115" i="43"/>
  <c r="K115" i="43"/>
  <c r="H115" i="43"/>
  <c r="AC114" i="43"/>
  <c r="AE114" i="43" s="1"/>
  <c r="AF114" i="43" s="1"/>
  <c r="V114" i="43"/>
  <c r="X114" i="43" s="1"/>
  <c r="Y114" i="43" s="1"/>
  <c r="R114" i="43"/>
  <c r="O114" i="43"/>
  <c r="K114" i="43"/>
  <c r="H114" i="43"/>
  <c r="AF113" i="43"/>
  <c r="AE113" i="43"/>
  <c r="AC113" i="43"/>
  <c r="X113" i="43"/>
  <c r="Y113" i="43" s="1"/>
  <c r="V113" i="43"/>
  <c r="R113" i="43"/>
  <c r="O113" i="43"/>
  <c r="K113" i="43"/>
  <c r="H113" i="43"/>
  <c r="AC112" i="43"/>
  <c r="AE112" i="43" s="1"/>
  <c r="AF112" i="43" s="1"/>
  <c r="V112" i="43"/>
  <c r="X112" i="43" s="1"/>
  <c r="Y112" i="43" s="1"/>
  <c r="R112" i="43"/>
  <c r="O112" i="43"/>
  <c r="K112" i="43"/>
  <c r="H112" i="43"/>
  <c r="AF111" i="43"/>
  <c r="AE111" i="43"/>
  <c r="AC111" i="43"/>
  <c r="X111" i="43"/>
  <c r="Y111" i="43" s="1"/>
  <c r="V111" i="43"/>
  <c r="R111" i="43"/>
  <c r="O111" i="43"/>
  <c r="K111" i="43"/>
  <c r="H111" i="43"/>
  <c r="AC110" i="43"/>
  <c r="AE110" i="43" s="1"/>
  <c r="AF110" i="43" s="1"/>
  <c r="V110" i="43"/>
  <c r="X110" i="43" s="1"/>
  <c r="Y110" i="43" s="1"/>
  <c r="R110" i="43"/>
  <c r="O110" i="43"/>
  <c r="K110" i="43"/>
  <c r="H110" i="43"/>
  <c r="AF109" i="43"/>
  <c r="AE109" i="43"/>
  <c r="AC109" i="43"/>
  <c r="X109" i="43"/>
  <c r="Y109" i="43" s="1"/>
  <c r="V109" i="43"/>
  <c r="R109" i="43"/>
  <c r="O109" i="43"/>
  <c r="K109" i="43"/>
  <c r="H109" i="43"/>
  <c r="AC108" i="43"/>
  <c r="AE108" i="43" s="1"/>
  <c r="AF108" i="43" s="1"/>
  <c r="V108" i="43"/>
  <c r="X108" i="43" s="1"/>
  <c r="Y108" i="43" s="1"/>
  <c r="R108" i="43"/>
  <c r="O108" i="43"/>
  <c r="K108" i="43"/>
  <c r="H108" i="43"/>
  <c r="AF107" i="43"/>
  <c r="AE107" i="43"/>
  <c r="AC107" i="43"/>
  <c r="X107" i="43"/>
  <c r="Y107" i="43" s="1"/>
  <c r="V107" i="43"/>
  <c r="R107" i="43"/>
  <c r="O107" i="43"/>
  <c r="K107" i="43"/>
  <c r="H107" i="43"/>
  <c r="AC106" i="43"/>
  <c r="AE106" i="43" s="1"/>
  <c r="AF106" i="43" s="1"/>
  <c r="V106" i="43"/>
  <c r="X106" i="43" s="1"/>
  <c r="Y106" i="43" s="1"/>
  <c r="R106" i="43"/>
  <c r="O106" i="43"/>
  <c r="K106" i="43"/>
  <c r="H106" i="43"/>
  <c r="AF105" i="43"/>
  <c r="AE105" i="43"/>
  <c r="AC105" i="43"/>
  <c r="X105" i="43"/>
  <c r="Y105" i="43" s="1"/>
  <c r="V105" i="43"/>
  <c r="R105" i="43"/>
  <c r="O105" i="43"/>
  <c r="K105" i="43"/>
  <c r="H105" i="43"/>
  <c r="AC104" i="43"/>
  <c r="AE104" i="43" s="1"/>
  <c r="AF104" i="43" s="1"/>
  <c r="V104" i="43"/>
  <c r="X104" i="43" s="1"/>
  <c r="Y104" i="43" s="1"/>
  <c r="R104" i="43"/>
  <c r="O104" i="43"/>
  <c r="K104" i="43"/>
  <c r="H104" i="43"/>
  <c r="AF103" i="43"/>
  <c r="AE103" i="43"/>
  <c r="AC103" i="43"/>
  <c r="X103" i="43"/>
  <c r="Y103" i="43" s="1"/>
  <c r="V103" i="43"/>
  <c r="R103" i="43"/>
  <c r="O103" i="43"/>
  <c r="K103" i="43"/>
  <c r="H103" i="43"/>
  <c r="AC102" i="43"/>
  <c r="AE102" i="43" s="1"/>
  <c r="AF102" i="43" s="1"/>
  <c r="V102" i="43"/>
  <c r="X102" i="43" s="1"/>
  <c r="Y102" i="43" s="1"/>
  <c r="R102" i="43"/>
  <c r="O102" i="43"/>
  <c r="K102" i="43"/>
  <c r="H102" i="43"/>
  <c r="AF101" i="43"/>
  <c r="AE101" i="43"/>
  <c r="AC101" i="43"/>
  <c r="X101" i="43"/>
  <c r="Y101" i="43" s="1"/>
  <c r="V101" i="43"/>
  <c r="R101" i="43"/>
  <c r="O101" i="43"/>
  <c r="K101" i="43"/>
  <c r="H101" i="43"/>
  <c r="AC100" i="43"/>
  <c r="AE100" i="43" s="1"/>
  <c r="AF100" i="43" s="1"/>
  <c r="V100" i="43"/>
  <c r="X100" i="43" s="1"/>
  <c r="Y100" i="43" s="1"/>
  <c r="R100" i="43"/>
  <c r="O100" i="43"/>
  <c r="K100" i="43"/>
  <c r="H100" i="43"/>
  <c r="AF99" i="43"/>
  <c r="AE99" i="43"/>
  <c r="AC99" i="43"/>
  <c r="X99" i="43"/>
  <c r="Y99" i="43" s="1"/>
  <c r="V99" i="43"/>
  <c r="R99" i="43"/>
  <c r="O99" i="43"/>
  <c r="K99" i="43"/>
  <c r="H99" i="43"/>
  <c r="AC98" i="43"/>
  <c r="AE98" i="43" s="1"/>
  <c r="AF98" i="43" s="1"/>
  <c r="V98" i="43"/>
  <c r="X98" i="43" s="1"/>
  <c r="Y98" i="43" s="1"/>
  <c r="R98" i="43"/>
  <c r="O98" i="43"/>
  <c r="K98" i="43"/>
  <c r="H98" i="43"/>
  <c r="AF97" i="43"/>
  <c r="AE97" i="43"/>
  <c r="AC97" i="43"/>
  <c r="X97" i="43"/>
  <c r="Y97" i="43" s="1"/>
  <c r="V97" i="43"/>
  <c r="R97" i="43"/>
  <c r="O97" i="43"/>
  <c r="K97" i="43"/>
  <c r="H97" i="43"/>
  <c r="AC96" i="43"/>
  <c r="AE96" i="43" s="1"/>
  <c r="AF96" i="43" s="1"/>
  <c r="V96" i="43"/>
  <c r="X96" i="43" s="1"/>
  <c r="Y96" i="43" s="1"/>
  <c r="R96" i="43"/>
  <c r="O96" i="43"/>
  <c r="K96" i="43"/>
  <c r="H96" i="43"/>
  <c r="AF95" i="43"/>
  <c r="AE95" i="43"/>
  <c r="AC95" i="43"/>
  <c r="X95" i="43"/>
  <c r="Y95" i="43" s="1"/>
  <c r="V95" i="43"/>
  <c r="R95" i="43"/>
  <c r="O95" i="43"/>
  <c r="K95" i="43"/>
  <c r="H95" i="43"/>
  <c r="AC94" i="43"/>
  <c r="AE94" i="43" s="1"/>
  <c r="AF94" i="43" s="1"/>
  <c r="V94" i="43"/>
  <c r="X94" i="43" s="1"/>
  <c r="Y94" i="43" s="1"/>
  <c r="R94" i="43"/>
  <c r="O94" i="43"/>
  <c r="K94" i="43"/>
  <c r="H94" i="43"/>
  <c r="AF93" i="43"/>
  <c r="AE93" i="43"/>
  <c r="AC93" i="43"/>
  <c r="X93" i="43"/>
  <c r="Y93" i="43" s="1"/>
  <c r="V93" i="43"/>
  <c r="R93" i="43"/>
  <c r="O93" i="43"/>
  <c r="K93" i="43"/>
  <c r="H93" i="43"/>
  <c r="AC92" i="43"/>
  <c r="AE92" i="43" s="1"/>
  <c r="AF92" i="43" s="1"/>
  <c r="V92" i="43"/>
  <c r="X92" i="43" s="1"/>
  <c r="Y92" i="43" s="1"/>
  <c r="R92" i="43"/>
  <c r="O92" i="43"/>
  <c r="K92" i="43"/>
  <c r="H92" i="43"/>
  <c r="AF91" i="43"/>
  <c r="AE91" i="43"/>
  <c r="AC91" i="43"/>
  <c r="X91" i="43"/>
  <c r="Y91" i="43" s="1"/>
  <c r="V91" i="43"/>
  <c r="R91" i="43"/>
  <c r="O91" i="43"/>
  <c r="K91" i="43"/>
  <c r="H91" i="43"/>
  <c r="AC90" i="43"/>
  <c r="AE90" i="43" s="1"/>
  <c r="AF90" i="43" s="1"/>
  <c r="V90" i="43"/>
  <c r="X90" i="43" s="1"/>
  <c r="Y90" i="43" s="1"/>
  <c r="R90" i="43"/>
  <c r="O90" i="43"/>
  <c r="K90" i="43"/>
  <c r="H90" i="43"/>
  <c r="AF89" i="43"/>
  <c r="AE89" i="43"/>
  <c r="AC89" i="43"/>
  <c r="X89" i="43"/>
  <c r="Y89" i="43" s="1"/>
  <c r="V89" i="43"/>
  <c r="R89" i="43"/>
  <c r="O89" i="43"/>
  <c r="K89" i="43"/>
  <c r="H89" i="43"/>
  <c r="AC88" i="43"/>
  <c r="AE88" i="43" s="1"/>
  <c r="AF88" i="43" s="1"/>
  <c r="V88" i="43"/>
  <c r="X88" i="43" s="1"/>
  <c r="Y88" i="43" s="1"/>
  <c r="R88" i="43"/>
  <c r="O88" i="43"/>
  <c r="K88" i="43"/>
  <c r="H88" i="43"/>
  <c r="AF87" i="43"/>
  <c r="AE87" i="43"/>
  <c r="AC87" i="43"/>
  <c r="X87" i="43"/>
  <c r="Y87" i="43" s="1"/>
  <c r="V87" i="43"/>
  <c r="R87" i="43"/>
  <c r="O87" i="43"/>
  <c r="K87" i="43"/>
  <c r="H87" i="43"/>
  <c r="AC86" i="43"/>
  <c r="AE86" i="43" s="1"/>
  <c r="AF86" i="43" s="1"/>
  <c r="V86" i="43"/>
  <c r="X86" i="43" s="1"/>
  <c r="Y86" i="43" s="1"/>
  <c r="R86" i="43"/>
  <c r="O86" i="43"/>
  <c r="K86" i="43"/>
  <c r="H86" i="43"/>
  <c r="AF85" i="43"/>
  <c r="AE85" i="43"/>
  <c r="AC85" i="43"/>
  <c r="X85" i="43"/>
  <c r="Y85" i="43" s="1"/>
  <c r="V85" i="43"/>
  <c r="R85" i="43"/>
  <c r="O85" i="43"/>
  <c r="K85" i="43"/>
  <c r="H85" i="43"/>
  <c r="AC84" i="43"/>
  <c r="AE84" i="43" s="1"/>
  <c r="AF84" i="43" s="1"/>
  <c r="V84" i="43"/>
  <c r="X84" i="43" s="1"/>
  <c r="Y84" i="43" s="1"/>
  <c r="R84" i="43"/>
  <c r="O84" i="43"/>
  <c r="K84" i="43"/>
  <c r="H84" i="43"/>
  <c r="AF83" i="43"/>
  <c r="AE83" i="43"/>
  <c r="AC83" i="43"/>
  <c r="X83" i="43"/>
  <c r="Y83" i="43" s="1"/>
  <c r="V83" i="43"/>
  <c r="R83" i="43"/>
  <c r="O83" i="43"/>
  <c r="K83" i="43"/>
  <c r="H83" i="43"/>
  <c r="AC82" i="43"/>
  <c r="AE82" i="43" s="1"/>
  <c r="AF82" i="43" s="1"/>
  <c r="V82" i="43"/>
  <c r="X82" i="43" s="1"/>
  <c r="Y82" i="43" s="1"/>
  <c r="R82" i="43"/>
  <c r="O82" i="43"/>
  <c r="K82" i="43"/>
  <c r="H82" i="43"/>
  <c r="AF81" i="43"/>
  <c r="AE81" i="43"/>
  <c r="AC81" i="43"/>
  <c r="X81" i="43"/>
  <c r="Y81" i="43" s="1"/>
  <c r="V81" i="43"/>
  <c r="R81" i="43"/>
  <c r="O81" i="43"/>
  <c r="K81" i="43"/>
  <c r="H81" i="43"/>
  <c r="AC80" i="43"/>
  <c r="AE80" i="43" s="1"/>
  <c r="AF80" i="43" s="1"/>
  <c r="V80" i="43"/>
  <c r="X80" i="43" s="1"/>
  <c r="Y80" i="43" s="1"/>
  <c r="R80" i="43"/>
  <c r="O80" i="43"/>
  <c r="K80" i="43"/>
  <c r="H80" i="43"/>
  <c r="AF79" i="43"/>
  <c r="AE79" i="43"/>
  <c r="AC79" i="43"/>
  <c r="X79" i="43"/>
  <c r="Y79" i="43" s="1"/>
  <c r="V79" i="43"/>
  <c r="R79" i="43"/>
  <c r="O79" i="43"/>
  <c r="K79" i="43"/>
  <c r="H79" i="43"/>
  <c r="AC78" i="43"/>
  <c r="AE78" i="43" s="1"/>
  <c r="AF78" i="43" s="1"/>
  <c r="V78" i="43"/>
  <c r="X78" i="43" s="1"/>
  <c r="Y78" i="43" s="1"/>
  <c r="R78" i="43"/>
  <c r="O78" i="43"/>
  <c r="K78" i="43"/>
  <c r="H78" i="43"/>
  <c r="AF77" i="43"/>
  <c r="AE77" i="43"/>
  <c r="AC77" i="43"/>
  <c r="X77" i="43"/>
  <c r="Y77" i="43" s="1"/>
  <c r="V77" i="43"/>
  <c r="R77" i="43"/>
  <c r="O77" i="43"/>
  <c r="K77" i="43"/>
  <c r="H77" i="43"/>
  <c r="AC76" i="43"/>
  <c r="AE76" i="43" s="1"/>
  <c r="AF76" i="43" s="1"/>
  <c r="V76" i="43"/>
  <c r="X76" i="43" s="1"/>
  <c r="Y76" i="43" s="1"/>
  <c r="R76" i="43"/>
  <c r="O76" i="43"/>
  <c r="K76" i="43"/>
  <c r="H76" i="43"/>
  <c r="AF75" i="43"/>
  <c r="AE75" i="43"/>
  <c r="AC75" i="43"/>
  <c r="X75" i="43"/>
  <c r="Y75" i="43" s="1"/>
  <c r="V75" i="43"/>
  <c r="R75" i="43"/>
  <c r="O75" i="43"/>
  <c r="K75" i="43"/>
  <c r="H75" i="43"/>
  <c r="AC74" i="43"/>
  <c r="AE74" i="43" s="1"/>
  <c r="AF74" i="43" s="1"/>
  <c r="V74" i="43"/>
  <c r="X74" i="43" s="1"/>
  <c r="Y74" i="43" s="1"/>
  <c r="R74" i="43"/>
  <c r="O74" i="43"/>
  <c r="K74" i="43"/>
  <c r="H74" i="43"/>
  <c r="AF73" i="43"/>
  <c r="AE73" i="43"/>
  <c r="AC73" i="43"/>
  <c r="X73" i="43"/>
  <c r="Y73" i="43" s="1"/>
  <c r="V73" i="43"/>
  <c r="R73" i="43"/>
  <c r="O73" i="43"/>
  <c r="K73" i="43"/>
  <c r="H73" i="43"/>
  <c r="AC72" i="43"/>
  <c r="AE72" i="43" s="1"/>
  <c r="AF72" i="43" s="1"/>
  <c r="V72" i="43"/>
  <c r="X72" i="43" s="1"/>
  <c r="Y72" i="43" s="1"/>
  <c r="R72" i="43"/>
  <c r="O72" i="43"/>
  <c r="K72" i="43"/>
  <c r="H72" i="43"/>
  <c r="AF71" i="43"/>
  <c r="AE71" i="43"/>
  <c r="AC71" i="43"/>
  <c r="V71" i="43"/>
  <c r="X71" i="43" s="1"/>
  <c r="Y71" i="43" s="1"/>
  <c r="R71" i="43"/>
  <c r="O71" i="43"/>
  <c r="K71" i="43"/>
  <c r="H71" i="43"/>
  <c r="AC70" i="43"/>
  <c r="AE70" i="43" s="1"/>
  <c r="AF70" i="43" s="1"/>
  <c r="Y70" i="43"/>
  <c r="V70" i="43"/>
  <c r="X70" i="43" s="1"/>
  <c r="R70" i="43"/>
  <c r="O70" i="43"/>
  <c r="K70" i="43"/>
  <c r="H70" i="43"/>
  <c r="AE69" i="43"/>
  <c r="AF69" i="43" s="1"/>
  <c r="AC69" i="43"/>
  <c r="V69" i="43"/>
  <c r="X69" i="43" s="1"/>
  <c r="Y69" i="43" s="1"/>
  <c r="R69" i="43"/>
  <c r="O69" i="43"/>
  <c r="K69" i="43"/>
  <c r="H69" i="43"/>
  <c r="AC68" i="43"/>
  <c r="AE68" i="43" s="1"/>
  <c r="AF68" i="43" s="1"/>
  <c r="Y68" i="43"/>
  <c r="V68" i="43"/>
  <c r="X68" i="43" s="1"/>
  <c r="R68" i="43"/>
  <c r="O68" i="43"/>
  <c r="K68" i="43"/>
  <c r="H68" i="43"/>
  <c r="AE67" i="43"/>
  <c r="AF67" i="43" s="1"/>
  <c r="AC67" i="43"/>
  <c r="V67" i="43"/>
  <c r="X67" i="43" s="1"/>
  <c r="Y67" i="43" s="1"/>
  <c r="R67" i="43"/>
  <c r="O67" i="43"/>
  <c r="K67" i="43"/>
  <c r="H67" i="43"/>
  <c r="AC66" i="43"/>
  <c r="AE66" i="43" s="1"/>
  <c r="AF66" i="43" s="1"/>
  <c r="Y66" i="43"/>
  <c r="V66" i="43"/>
  <c r="X66" i="43" s="1"/>
  <c r="R66" i="43"/>
  <c r="O66" i="43"/>
  <c r="K66" i="43"/>
  <c r="H66" i="43"/>
  <c r="AE65" i="43"/>
  <c r="AF65" i="43" s="1"/>
  <c r="AC65" i="43"/>
  <c r="V65" i="43"/>
  <c r="X65" i="43" s="1"/>
  <c r="Y65" i="43" s="1"/>
  <c r="O65" i="43"/>
  <c r="Q65" i="43" s="1"/>
  <c r="R65" i="43" s="1"/>
  <c r="K65" i="43"/>
  <c r="H65" i="43"/>
  <c r="J65" i="43" s="1"/>
  <c r="AE64" i="43"/>
  <c r="AF64" i="43" s="1"/>
  <c r="AC64" i="43"/>
  <c r="V64" i="43"/>
  <c r="X64" i="43" s="1"/>
  <c r="Y64" i="43" s="1"/>
  <c r="O64" i="43"/>
  <c r="Q64" i="43" s="1"/>
  <c r="R64" i="43" s="1"/>
  <c r="K64" i="43"/>
  <c r="H64" i="43"/>
  <c r="J64" i="43" s="1"/>
  <c r="AE63" i="43"/>
  <c r="AF63" i="43" s="1"/>
  <c r="AC63" i="43"/>
  <c r="V63" i="43"/>
  <c r="X63" i="43" s="1"/>
  <c r="Y63" i="43" s="1"/>
  <c r="R63" i="43"/>
  <c r="O63" i="43"/>
  <c r="K63" i="43"/>
  <c r="H63" i="43"/>
  <c r="AC62" i="43"/>
  <c r="AE62" i="43" s="1"/>
  <c r="AF62" i="43" s="1"/>
  <c r="Y62" i="43"/>
  <c r="V62" i="43"/>
  <c r="X62" i="43" s="1"/>
  <c r="R62" i="43"/>
  <c r="O62" i="43"/>
  <c r="K62" i="43"/>
  <c r="H62" i="43"/>
  <c r="AE61" i="43"/>
  <c r="AF61" i="43" s="1"/>
  <c r="AC61" i="43"/>
  <c r="V61" i="43"/>
  <c r="X61" i="43" s="1"/>
  <c r="Y61" i="43" s="1"/>
  <c r="O61" i="43"/>
  <c r="Q61" i="43" s="1"/>
  <c r="R61" i="43" s="1"/>
  <c r="K61" i="43"/>
  <c r="H61" i="43"/>
  <c r="J61" i="43" s="1"/>
  <c r="AE60" i="43"/>
  <c r="AF60" i="43" s="1"/>
  <c r="AC60" i="43"/>
  <c r="V60" i="43"/>
  <c r="X60" i="43" s="1"/>
  <c r="Y60" i="43" s="1"/>
  <c r="R60" i="43"/>
  <c r="O60" i="43"/>
  <c r="K60" i="43"/>
  <c r="H60" i="43"/>
  <c r="AC59" i="43"/>
  <c r="AE59" i="43" s="1"/>
  <c r="AF59" i="43" s="1"/>
  <c r="Y59" i="43"/>
  <c r="V59" i="43"/>
  <c r="X59" i="43" s="1"/>
  <c r="R59" i="43"/>
  <c r="O59" i="43"/>
  <c r="K59" i="43"/>
  <c r="H59" i="43"/>
  <c r="AE58" i="43"/>
  <c r="AF58" i="43" s="1"/>
  <c r="AC58" i="43"/>
  <c r="V58" i="43"/>
  <c r="X58" i="43" s="1"/>
  <c r="Y58" i="43" s="1"/>
  <c r="O58" i="43"/>
  <c r="Q58" i="43" s="1"/>
  <c r="R58" i="43" s="1"/>
  <c r="K58" i="43"/>
  <c r="H58" i="43"/>
  <c r="J58" i="43" s="1"/>
  <c r="AE57" i="43"/>
  <c r="AF57" i="43" s="1"/>
  <c r="AC57" i="43"/>
  <c r="V57" i="43"/>
  <c r="X57" i="43" s="1"/>
  <c r="Y57" i="43" s="1"/>
  <c r="R57" i="43"/>
  <c r="O57" i="43"/>
  <c r="K57" i="43"/>
  <c r="H57" i="43"/>
  <c r="AC56" i="43"/>
  <c r="AE56" i="43" s="1"/>
  <c r="AF56" i="43" s="1"/>
  <c r="Y56" i="43"/>
  <c r="V56" i="43"/>
  <c r="X56" i="43" s="1"/>
  <c r="R56" i="43"/>
  <c r="O56" i="43"/>
  <c r="K56" i="43"/>
  <c r="H56" i="43"/>
  <c r="AE55" i="43"/>
  <c r="AF55" i="43" s="1"/>
  <c r="AC55" i="43"/>
  <c r="V55" i="43"/>
  <c r="X55" i="43" s="1"/>
  <c r="Y55" i="43" s="1"/>
  <c r="Q55" i="43"/>
  <c r="R55" i="43" s="1"/>
  <c r="O55" i="43"/>
  <c r="H55" i="43"/>
  <c r="J55" i="43" s="1"/>
  <c r="K55" i="43" s="1"/>
  <c r="AF54" i="43"/>
  <c r="AE54" i="43"/>
  <c r="AC54" i="43"/>
  <c r="X54" i="43"/>
  <c r="Y54" i="43" s="1"/>
  <c r="V54" i="43"/>
  <c r="R54" i="43"/>
  <c r="O54" i="43"/>
  <c r="K54" i="43"/>
  <c r="H54" i="43"/>
  <c r="AC53" i="43"/>
  <c r="AE53" i="43" s="1"/>
  <c r="AF53" i="43" s="1"/>
  <c r="Y53" i="43"/>
  <c r="V53" i="43"/>
  <c r="X53" i="43" s="1"/>
  <c r="R53" i="43"/>
  <c r="O53" i="43"/>
  <c r="K53" i="43"/>
  <c r="H53" i="43"/>
  <c r="AE52" i="43"/>
  <c r="AF52" i="43" s="1"/>
  <c r="AC52" i="43"/>
  <c r="V52" i="43"/>
  <c r="X52" i="43" s="1"/>
  <c r="Y52" i="43" s="1"/>
  <c r="Q52" i="43"/>
  <c r="R52" i="43" s="1"/>
  <c r="O52" i="43"/>
  <c r="H52" i="43"/>
  <c r="J52" i="43" s="1"/>
  <c r="K52" i="43" s="1"/>
  <c r="AF51" i="43"/>
  <c r="AE51" i="43"/>
  <c r="AC51" i="43"/>
  <c r="X51" i="43"/>
  <c r="Y51" i="43" s="1"/>
  <c r="V51" i="43"/>
  <c r="O51" i="43"/>
  <c r="Q51" i="43" s="1"/>
  <c r="R51" i="43" s="1"/>
  <c r="K51" i="43"/>
  <c r="J51" i="43"/>
  <c r="H51" i="43"/>
  <c r="AE50" i="43"/>
  <c r="AF50" i="43" s="1"/>
  <c r="AC50" i="43"/>
  <c r="V50" i="43"/>
  <c r="X50" i="43" s="1"/>
  <c r="Y50" i="43" s="1"/>
  <c r="R50" i="43"/>
  <c r="O50" i="43"/>
  <c r="K50" i="43"/>
  <c r="H50" i="43"/>
  <c r="AC49" i="43"/>
  <c r="AE49" i="43" s="1"/>
  <c r="AF49" i="43" s="1"/>
  <c r="Y49" i="43"/>
  <c r="X49" i="43"/>
  <c r="V49" i="43"/>
  <c r="R49" i="43"/>
  <c r="O49" i="43"/>
  <c r="K49" i="43"/>
  <c r="H49" i="43"/>
  <c r="AE48" i="43"/>
  <c r="AF48" i="43" s="1"/>
  <c r="AC48" i="43"/>
  <c r="V48" i="43"/>
  <c r="X48" i="43" s="1"/>
  <c r="Y48" i="43" s="1"/>
  <c r="O48" i="43"/>
  <c r="Q48" i="43" s="1"/>
  <c r="R48" i="43" s="1"/>
  <c r="K48" i="43"/>
  <c r="J48" i="43"/>
  <c r="H48" i="43"/>
  <c r="AE47" i="43"/>
  <c r="AF47" i="43" s="1"/>
  <c r="AC47" i="43"/>
  <c r="V47" i="43"/>
  <c r="X47" i="43" s="1"/>
  <c r="Y47" i="43" s="1"/>
  <c r="R47" i="43"/>
  <c r="O47" i="43"/>
  <c r="K47" i="43"/>
  <c r="H47" i="43"/>
  <c r="AC46" i="43"/>
  <c r="AE46" i="43" s="1"/>
  <c r="AF46" i="43" s="1"/>
  <c r="Y46" i="43"/>
  <c r="X46" i="43"/>
  <c r="V46" i="43"/>
  <c r="R46" i="43"/>
  <c r="O46" i="43"/>
  <c r="K46" i="43"/>
  <c r="H46" i="43"/>
  <c r="AE45" i="43"/>
  <c r="AF45" i="43" s="1"/>
  <c r="AC45" i="43"/>
  <c r="V45" i="43"/>
  <c r="X45" i="43" s="1"/>
  <c r="Y45" i="43" s="1"/>
  <c r="O45" i="43"/>
  <c r="Q45" i="43" s="1"/>
  <c r="R45" i="43" s="1"/>
  <c r="K45" i="43"/>
  <c r="J45" i="43"/>
  <c r="H45" i="43"/>
  <c r="AE44" i="43"/>
  <c r="AF44" i="43" s="1"/>
  <c r="AC44" i="43"/>
  <c r="V44" i="43"/>
  <c r="X44" i="43" s="1"/>
  <c r="Y44" i="43" s="1"/>
  <c r="O44" i="43"/>
  <c r="Q44" i="43" s="1"/>
  <c r="R44" i="43" s="1"/>
  <c r="K44" i="43"/>
  <c r="J44" i="43"/>
  <c r="H44" i="43"/>
  <c r="AE43" i="43"/>
  <c r="AF43" i="43" s="1"/>
  <c r="AC43" i="43"/>
  <c r="V43" i="43"/>
  <c r="X43" i="43" s="1"/>
  <c r="Y43" i="43" s="1"/>
  <c r="R43" i="43"/>
  <c r="O43" i="43"/>
  <c r="K43" i="43"/>
  <c r="H43" i="43"/>
  <c r="AC42" i="43"/>
  <c r="AE42" i="43" s="1"/>
  <c r="AF42" i="43" s="1"/>
  <c r="Y42" i="43"/>
  <c r="X42" i="43"/>
  <c r="V42" i="43"/>
  <c r="R42" i="43"/>
  <c r="O42" i="43"/>
  <c r="K42" i="43"/>
  <c r="H42" i="43"/>
  <c r="AE41" i="43"/>
  <c r="AF41" i="43" s="1"/>
  <c r="AC41" i="43"/>
  <c r="V41" i="43"/>
  <c r="X41" i="43" s="1"/>
  <c r="Y41" i="43" s="1"/>
  <c r="O41" i="43"/>
  <c r="Q41" i="43" s="1"/>
  <c r="R41" i="43" s="1"/>
  <c r="K41" i="43"/>
  <c r="J41" i="43"/>
  <c r="H41" i="43"/>
  <c r="AE40" i="43"/>
  <c r="AF40" i="43" s="1"/>
  <c r="AC40" i="43"/>
  <c r="V40" i="43"/>
  <c r="X40" i="43" s="1"/>
  <c r="Y40" i="43" s="1"/>
  <c r="R40" i="43"/>
  <c r="O40" i="43"/>
  <c r="K40" i="43"/>
  <c r="H40" i="43"/>
  <c r="AC39" i="43"/>
  <c r="AE39" i="43" s="1"/>
  <c r="AF39" i="43" s="1"/>
  <c r="Y39" i="43"/>
  <c r="X39" i="43"/>
  <c r="V39" i="43"/>
  <c r="R39" i="43"/>
  <c r="O39" i="43"/>
  <c r="K39" i="43"/>
  <c r="H39" i="43"/>
  <c r="AE38" i="43"/>
  <c r="AF38" i="43" s="1"/>
  <c r="AC38" i="43"/>
  <c r="V38" i="43"/>
  <c r="X38" i="43" s="1"/>
  <c r="Y38" i="43" s="1"/>
  <c r="O38" i="43"/>
  <c r="Q38" i="43" s="1"/>
  <c r="R38" i="43" s="1"/>
  <c r="K38" i="43"/>
  <c r="J38" i="43"/>
  <c r="H38" i="43"/>
  <c r="AE37" i="43"/>
  <c r="AF37" i="43" s="1"/>
  <c r="AC37" i="43"/>
  <c r="V37" i="43"/>
  <c r="X37" i="43" s="1"/>
  <c r="Y37" i="43" s="1"/>
  <c r="O37" i="43"/>
  <c r="Q37" i="43" s="1"/>
  <c r="R37" i="43" s="1"/>
  <c r="K37" i="43"/>
  <c r="J37" i="43"/>
  <c r="H37" i="43"/>
  <c r="AE36" i="43"/>
  <c r="AF36" i="43" s="1"/>
  <c r="AC36" i="43"/>
  <c r="V36" i="43"/>
  <c r="X36" i="43" s="1"/>
  <c r="Y36" i="43" s="1"/>
  <c r="R36" i="43"/>
  <c r="O36" i="43"/>
  <c r="K36" i="43"/>
  <c r="H36" i="43"/>
  <c r="AC35" i="43"/>
  <c r="AE35" i="43" s="1"/>
  <c r="AF35" i="43" s="1"/>
  <c r="Y35" i="43"/>
  <c r="X35" i="43"/>
  <c r="V35" i="43"/>
  <c r="R35" i="43"/>
  <c r="O35" i="43"/>
  <c r="K35" i="43"/>
  <c r="H35" i="43"/>
  <c r="AE34" i="43"/>
  <c r="AF34" i="43" s="1"/>
  <c r="AC34" i="43"/>
  <c r="V34" i="43"/>
  <c r="X34" i="43" s="1"/>
  <c r="Y34" i="43" s="1"/>
  <c r="O34" i="43"/>
  <c r="Q34" i="43" s="1"/>
  <c r="R34" i="43" s="1"/>
  <c r="K34" i="43"/>
  <c r="J34" i="43"/>
  <c r="H34" i="43"/>
  <c r="AE33" i="43"/>
  <c r="AF33" i="43" s="1"/>
  <c r="AC33" i="43"/>
  <c r="V33" i="43"/>
  <c r="X33" i="43" s="1"/>
  <c r="Y33" i="43" s="1"/>
  <c r="R33" i="43"/>
  <c r="O33" i="43"/>
  <c r="K33" i="43"/>
  <c r="H33" i="43"/>
  <c r="AC32" i="43"/>
  <c r="AE32" i="43" s="1"/>
  <c r="AF32" i="43" s="1"/>
  <c r="Y32" i="43"/>
  <c r="X32" i="43"/>
  <c r="V32" i="43"/>
  <c r="R32" i="43"/>
  <c r="O32" i="43"/>
  <c r="K32" i="43"/>
  <c r="H32" i="43"/>
  <c r="AE31" i="43"/>
  <c r="AF31" i="43" s="1"/>
  <c r="AC31" i="43"/>
  <c r="V31" i="43"/>
  <c r="X31" i="43" s="1"/>
  <c r="Y31" i="43" s="1"/>
  <c r="O31" i="43"/>
  <c r="Q31" i="43" s="1"/>
  <c r="R31" i="43" s="1"/>
  <c r="K31" i="43"/>
  <c r="J31" i="43"/>
  <c r="H31" i="43"/>
  <c r="AE30" i="43"/>
  <c r="AF30" i="43" s="1"/>
  <c r="AC30" i="43"/>
  <c r="V30" i="43"/>
  <c r="X30" i="43" s="1"/>
  <c r="Y30" i="43" s="1"/>
  <c r="O30" i="43"/>
  <c r="Q30" i="43" s="1"/>
  <c r="R30" i="43" s="1"/>
  <c r="K30" i="43"/>
  <c r="J30" i="43"/>
  <c r="H30" i="43"/>
  <c r="AE29" i="43"/>
  <c r="AF29" i="43" s="1"/>
  <c r="AC29" i="43"/>
  <c r="V29" i="43"/>
  <c r="X29" i="43" s="1"/>
  <c r="Y29" i="43" s="1"/>
  <c r="R29" i="43"/>
  <c r="O29" i="43"/>
  <c r="K29" i="43"/>
  <c r="H29" i="43"/>
  <c r="AC28" i="43"/>
  <c r="AE28" i="43" s="1"/>
  <c r="AF28" i="43" s="1"/>
  <c r="Y28" i="43"/>
  <c r="X28" i="43"/>
  <c r="V28" i="43"/>
  <c r="R28" i="43"/>
  <c r="O28" i="43"/>
  <c r="K28" i="43"/>
  <c r="H28" i="43"/>
  <c r="AE27" i="43"/>
  <c r="AF27" i="43" s="1"/>
  <c r="AC27" i="43"/>
  <c r="V27" i="43"/>
  <c r="X27" i="43" s="1"/>
  <c r="Y27" i="43" s="1"/>
  <c r="O27" i="43"/>
  <c r="Q27" i="43" s="1"/>
  <c r="R27" i="43" s="1"/>
  <c r="K27" i="43"/>
  <c r="J27" i="43"/>
  <c r="H27" i="43"/>
  <c r="AE26" i="43"/>
  <c r="AF26" i="43" s="1"/>
  <c r="AC26" i="43"/>
  <c r="V26" i="43"/>
  <c r="X26" i="43" s="1"/>
  <c r="Y26" i="43" s="1"/>
  <c r="O26" i="43"/>
  <c r="Q26" i="43" s="1"/>
  <c r="R26" i="43" s="1"/>
  <c r="K26" i="43"/>
  <c r="J26" i="43"/>
  <c r="H26" i="43"/>
  <c r="AE25" i="43"/>
  <c r="AF25" i="43" s="1"/>
  <c r="AC25" i="43"/>
  <c r="V25" i="43"/>
  <c r="X25" i="43" s="1"/>
  <c r="Y25" i="43" s="1"/>
  <c r="R25" i="43"/>
  <c r="O25" i="43"/>
  <c r="K25" i="43"/>
  <c r="H25" i="43"/>
  <c r="AC24" i="43"/>
  <c r="AE24" i="43" s="1"/>
  <c r="AF24" i="43" s="1"/>
  <c r="Y24" i="43"/>
  <c r="X24" i="43"/>
  <c r="V24" i="43"/>
  <c r="R24" i="43"/>
  <c r="O24" i="43"/>
  <c r="K24" i="43"/>
  <c r="H24" i="43"/>
  <c r="AE23" i="43"/>
  <c r="AF23" i="43" s="1"/>
  <c r="AC23" i="43"/>
  <c r="V23" i="43"/>
  <c r="X23" i="43" s="1"/>
  <c r="Y23" i="43" s="1"/>
  <c r="R23" i="43"/>
  <c r="O23" i="43"/>
  <c r="K23" i="43"/>
  <c r="H23" i="43"/>
  <c r="AC22" i="43"/>
  <c r="AE22" i="43" s="1"/>
  <c r="AF22" i="43" s="1"/>
  <c r="Y22" i="43"/>
  <c r="X22" i="43"/>
  <c r="V22" i="43"/>
  <c r="Q22" i="43"/>
  <c r="R22" i="43" s="1"/>
  <c r="O22" i="43"/>
  <c r="H22" i="43"/>
  <c r="J22" i="43" s="1"/>
  <c r="K22" i="43" s="1"/>
  <c r="AC21" i="43"/>
  <c r="AE21" i="43" s="1"/>
  <c r="AF21" i="43" s="1"/>
  <c r="Y21" i="43"/>
  <c r="X21" i="43"/>
  <c r="V21" i="43"/>
  <c r="Q21" i="43"/>
  <c r="R21" i="43" s="1"/>
  <c r="O21" i="43"/>
  <c r="H21" i="43"/>
  <c r="J21" i="43" s="1"/>
  <c r="K21" i="43" s="1"/>
  <c r="AC20" i="43"/>
  <c r="AE20" i="43" s="1"/>
  <c r="AF20" i="43" s="1"/>
  <c r="Y20" i="43"/>
  <c r="X20" i="43"/>
  <c r="V20" i="43"/>
  <c r="Q20" i="43"/>
  <c r="R20" i="43" s="1"/>
  <c r="O20" i="43"/>
  <c r="H20" i="43"/>
  <c r="J20" i="43" s="1"/>
  <c r="K20" i="43" s="1"/>
  <c r="AC19" i="43"/>
  <c r="AE19" i="43" s="1"/>
  <c r="AF19" i="43" s="1"/>
  <c r="Y19" i="43"/>
  <c r="X19" i="43"/>
  <c r="V19" i="43"/>
  <c r="R19" i="43"/>
  <c r="O19" i="43"/>
  <c r="K19" i="43"/>
  <c r="H19" i="43"/>
  <c r="AE18" i="43"/>
  <c r="AF18" i="43" s="1"/>
  <c r="AC18" i="43"/>
  <c r="V18" i="43"/>
  <c r="X18" i="43" s="1"/>
  <c r="Y18" i="43" s="1"/>
  <c r="R18" i="43"/>
  <c r="O18" i="43"/>
  <c r="K18" i="43"/>
  <c r="H18" i="43"/>
  <c r="AC17" i="43"/>
  <c r="AE17" i="43" s="1"/>
  <c r="AF17" i="43" s="1"/>
  <c r="Y17" i="43"/>
  <c r="X17" i="43"/>
  <c r="V17" i="43"/>
  <c r="Q17" i="43"/>
  <c r="R17" i="43" s="1"/>
  <c r="O17" i="43"/>
  <c r="H17" i="43"/>
  <c r="J17" i="43" s="1"/>
  <c r="K17" i="43" s="1"/>
  <c r="AC16" i="43"/>
  <c r="AE16" i="43" s="1"/>
  <c r="AF16" i="43" s="1"/>
  <c r="Y16" i="43"/>
  <c r="X16" i="43"/>
  <c r="V16" i="43"/>
  <c r="Q16" i="43"/>
  <c r="R16" i="43" s="1"/>
  <c r="O16" i="43"/>
  <c r="H16" i="43"/>
  <c r="J16" i="43" s="1"/>
  <c r="K16" i="43" s="1"/>
  <c r="AC15" i="43"/>
  <c r="AE15" i="43" s="1"/>
  <c r="AF15" i="43" s="1"/>
  <c r="AF125" i="43" s="1"/>
  <c r="Q141" i="43" s="1"/>
  <c r="Q142" i="43" s="1"/>
  <c r="Y15" i="43"/>
  <c r="X15" i="43"/>
  <c r="V15" i="43"/>
  <c r="Q15" i="43"/>
  <c r="R15" i="43" s="1"/>
  <c r="R125" i="43" s="1"/>
  <c r="J141" i="43" s="1"/>
  <c r="J142" i="43" s="1"/>
  <c r="O15" i="43"/>
  <c r="H15" i="43"/>
  <c r="J15" i="43" s="1"/>
  <c r="K15" i="43" s="1"/>
  <c r="I13" i="43"/>
  <c r="AD12" i="43"/>
  <c r="W12" i="43"/>
  <c r="P12" i="43"/>
  <c r="I12" i="43"/>
  <c r="Q3" i="43"/>
  <c r="AD13" i="43" s="1"/>
  <c r="P142" i="42"/>
  <c r="M142" i="42"/>
  <c r="I142" i="42"/>
  <c r="F142" i="42"/>
  <c r="P141" i="42"/>
  <c r="M141" i="42"/>
  <c r="I141" i="42"/>
  <c r="F141" i="42"/>
  <c r="D125" i="42"/>
  <c r="AC124" i="42"/>
  <c r="AE124" i="42" s="1"/>
  <c r="AF124" i="42" s="1"/>
  <c r="V124" i="42"/>
  <c r="X124" i="42" s="1"/>
  <c r="Y124" i="42" s="1"/>
  <c r="R124" i="42"/>
  <c r="O124" i="42"/>
  <c r="K124" i="42"/>
  <c r="H124" i="42"/>
  <c r="AF123" i="42"/>
  <c r="AE123" i="42"/>
  <c r="AC123" i="42"/>
  <c r="Y123" i="42"/>
  <c r="X123" i="42"/>
  <c r="V123" i="42"/>
  <c r="R123" i="42"/>
  <c r="O123" i="42"/>
  <c r="K123" i="42"/>
  <c r="H123" i="42"/>
  <c r="AC122" i="42"/>
  <c r="AE122" i="42" s="1"/>
  <c r="AF122" i="42" s="1"/>
  <c r="V122" i="42"/>
  <c r="X122" i="42" s="1"/>
  <c r="Y122" i="42" s="1"/>
  <c r="R122" i="42"/>
  <c r="O122" i="42"/>
  <c r="K122" i="42"/>
  <c r="H122" i="42"/>
  <c r="AF121" i="42"/>
  <c r="AE121" i="42"/>
  <c r="AC121" i="42"/>
  <c r="X121" i="42"/>
  <c r="Y121" i="42" s="1"/>
  <c r="V121" i="42"/>
  <c r="R121" i="42"/>
  <c r="O121" i="42"/>
  <c r="K121" i="42"/>
  <c r="H121" i="42"/>
  <c r="AE120" i="42"/>
  <c r="AF120" i="42" s="1"/>
  <c r="AC120" i="42"/>
  <c r="V120" i="42"/>
  <c r="X120" i="42" s="1"/>
  <c r="Y120" i="42" s="1"/>
  <c r="R120" i="42"/>
  <c r="O120" i="42"/>
  <c r="K120" i="42"/>
  <c r="H120" i="42"/>
  <c r="AF119" i="42"/>
  <c r="AE119" i="42"/>
  <c r="AC119" i="42"/>
  <c r="X119" i="42"/>
  <c r="Y119" i="42" s="1"/>
  <c r="V119" i="42"/>
  <c r="R119" i="42"/>
  <c r="O119" i="42"/>
  <c r="K119" i="42"/>
  <c r="H119" i="42"/>
  <c r="AC118" i="42"/>
  <c r="AE118" i="42" s="1"/>
  <c r="AF118" i="42" s="1"/>
  <c r="V118" i="42"/>
  <c r="X118" i="42" s="1"/>
  <c r="Y118" i="42" s="1"/>
  <c r="R118" i="42"/>
  <c r="O118" i="42"/>
  <c r="K118" i="42"/>
  <c r="H118" i="42"/>
  <c r="AF117" i="42"/>
  <c r="AE117" i="42"/>
  <c r="AC117" i="42"/>
  <c r="X117" i="42"/>
  <c r="Y117" i="42" s="1"/>
  <c r="V117" i="42"/>
  <c r="R117" i="42"/>
  <c r="O117" i="42"/>
  <c r="K117" i="42"/>
  <c r="H117" i="42"/>
  <c r="AC116" i="42"/>
  <c r="AE116" i="42" s="1"/>
  <c r="AF116" i="42" s="1"/>
  <c r="V116" i="42"/>
  <c r="X116" i="42" s="1"/>
  <c r="Y116" i="42" s="1"/>
  <c r="R116" i="42"/>
  <c r="O116" i="42"/>
  <c r="K116" i="42"/>
  <c r="H116" i="42"/>
  <c r="AF115" i="42"/>
  <c r="AE115" i="42"/>
  <c r="AC115" i="42"/>
  <c r="Y115" i="42"/>
  <c r="X115" i="42"/>
  <c r="V115" i="42"/>
  <c r="R115" i="42"/>
  <c r="O115" i="42"/>
  <c r="K115" i="42"/>
  <c r="H115" i="42"/>
  <c r="AC114" i="42"/>
  <c r="AE114" i="42" s="1"/>
  <c r="AF114" i="42" s="1"/>
  <c r="V114" i="42"/>
  <c r="X114" i="42" s="1"/>
  <c r="Y114" i="42" s="1"/>
  <c r="R114" i="42"/>
  <c r="O114" i="42"/>
  <c r="K114" i="42"/>
  <c r="H114" i="42"/>
  <c r="AF113" i="42"/>
  <c r="AE113" i="42"/>
  <c r="AC113" i="42"/>
  <c r="X113" i="42"/>
  <c r="Y113" i="42" s="1"/>
  <c r="V113" i="42"/>
  <c r="R113" i="42"/>
  <c r="O113" i="42"/>
  <c r="K113" i="42"/>
  <c r="H113" i="42"/>
  <c r="AE112" i="42"/>
  <c r="AF112" i="42" s="1"/>
  <c r="AC112" i="42"/>
  <c r="V112" i="42"/>
  <c r="X112" i="42" s="1"/>
  <c r="Y112" i="42" s="1"/>
  <c r="R112" i="42"/>
  <c r="O112" i="42"/>
  <c r="K112" i="42"/>
  <c r="H112" i="42"/>
  <c r="AF111" i="42"/>
  <c r="AE111" i="42"/>
  <c r="AC111" i="42"/>
  <c r="X111" i="42"/>
  <c r="Y111" i="42" s="1"/>
  <c r="V111" i="42"/>
  <c r="R111" i="42"/>
  <c r="O111" i="42"/>
  <c r="K111" i="42"/>
  <c r="H111" i="42"/>
  <c r="AC110" i="42"/>
  <c r="AE110" i="42" s="1"/>
  <c r="AF110" i="42" s="1"/>
  <c r="V110" i="42"/>
  <c r="X110" i="42" s="1"/>
  <c r="Y110" i="42" s="1"/>
  <c r="R110" i="42"/>
  <c r="O110" i="42"/>
  <c r="K110" i="42"/>
  <c r="H110" i="42"/>
  <c r="AF109" i="42"/>
  <c r="AE109" i="42"/>
  <c r="AC109" i="42"/>
  <c r="X109" i="42"/>
  <c r="Y109" i="42" s="1"/>
  <c r="V109" i="42"/>
  <c r="R109" i="42"/>
  <c r="O109" i="42"/>
  <c r="K109" i="42"/>
  <c r="H109" i="42"/>
  <c r="AC108" i="42"/>
  <c r="AE108" i="42" s="1"/>
  <c r="AF108" i="42" s="1"/>
  <c r="V108" i="42"/>
  <c r="X108" i="42" s="1"/>
  <c r="Y108" i="42" s="1"/>
  <c r="R108" i="42"/>
  <c r="O108" i="42"/>
  <c r="K108" i="42"/>
  <c r="H108" i="42"/>
  <c r="AF107" i="42"/>
  <c r="AE107" i="42"/>
  <c r="AC107" i="42"/>
  <c r="Y107" i="42"/>
  <c r="X107" i="42"/>
  <c r="V107" i="42"/>
  <c r="R107" i="42"/>
  <c r="O107" i="42"/>
  <c r="K107" i="42"/>
  <c r="H107" i="42"/>
  <c r="AC106" i="42"/>
  <c r="AE106" i="42" s="1"/>
  <c r="AF106" i="42" s="1"/>
  <c r="V106" i="42"/>
  <c r="X106" i="42" s="1"/>
  <c r="Y106" i="42" s="1"/>
  <c r="R106" i="42"/>
  <c r="O106" i="42"/>
  <c r="K106" i="42"/>
  <c r="H106" i="42"/>
  <c r="AF105" i="42"/>
  <c r="AE105" i="42"/>
  <c r="AC105" i="42"/>
  <c r="X105" i="42"/>
  <c r="Y105" i="42" s="1"/>
  <c r="V105" i="42"/>
  <c r="R105" i="42"/>
  <c r="O105" i="42"/>
  <c r="K105" i="42"/>
  <c r="H105" i="42"/>
  <c r="AE104" i="42"/>
  <c r="AF104" i="42" s="1"/>
  <c r="AC104" i="42"/>
  <c r="V104" i="42"/>
  <c r="X104" i="42" s="1"/>
  <c r="Y104" i="42" s="1"/>
  <c r="R104" i="42"/>
  <c r="O104" i="42"/>
  <c r="K104" i="42"/>
  <c r="H104" i="42"/>
  <c r="AF103" i="42"/>
  <c r="AE103" i="42"/>
  <c r="AC103" i="42"/>
  <c r="X103" i="42"/>
  <c r="Y103" i="42" s="1"/>
  <c r="V103" i="42"/>
  <c r="R103" i="42"/>
  <c r="O103" i="42"/>
  <c r="K103" i="42"/>
  <c r="H103" i="42"/>
  <c r="AC102" i="42"/>
  <c r="AE102" i="42" s="1"/>
  <c r="AF102" i="42" s="1"/>
  <c r="V102" i="42"/>
  <c r="X102" i="42" s="1"/>
  <c r="Y102" i="42" s="1"/>
  <c r="R102" i="42"/>
  <c r="O102" i="42"/>
  <c r="K102" i="42"/>
  <c r="H102" i="42"/>
  <c r="AF101" i="42"/>
  <c r="AE101" i="42"/>
  <c r="AC101" i="42"/>
  <c r="X101" i="42"/>
  <c r="Y101" i="42" s="1"/>
  <c r="V101" i="42"/>
  <c r="R101" i="42"/>
  <c r="O101" i="42"/>
  <c r="K101" i="42"/>
  <c r="H101" i="42"/>
  <c r="AC100" i="42"/>
  <c r="AE100" i="42" s="1"/>
  <c r="AF100" i="42" s="1"/>
  <c r="V100" i="42"/>
  <c r="X100" i="42" s="1"/>
  <c r="Y100" i="42" s="1"/>
  <c r="R100" i="42"/>
  <c r="O100" i="42"/>
  <c r="K100" i="42"/>
  <c r="H100" i="42"/>
  <c r="AF99" i="42"/>
  <c r="AE99" i="42"/>
  <c r="AC99" i="42"/>
  <c r="Y99" i="42"/>
  <c r="X99" i="42"/>
  <c r="V99" i="42"/>
  <c r="R99" i="42"/>
  <c r="O99" i="42"/>
  <c r="K99" i="42"/>
  <c r="H99" i="42"/>
  <c r="AC98" i="42"/>
  <c r="AE98" i="42" s="1"/>
  <c r="AF98" i="42" s="1"/>
  <c r="V98" i="42"/>
  <c r="X98" i="42" s="1"/>
  <c r="Y98" i="42" s="1"/>
  <c r="R98" i="42"/>
  <c r="O98" i="42"/>
  <c r="K98" i="42"/>
  <c r="H98" i="42"/>
  <c r="AF97" i="42"/>
  <c r="AE97" i="42"/>
  <c r="AC97" i="42"/>
  <c r="X97" i="42"/>
  <c r="Y97" i="42" s="1"/>
  <c r="V97" i="42"/>
  <c r="R97" i="42"/>
  <c r="O97" i="42"/>
  <c r="K97" i="42"/>
  <c r="H97" i="42"/>
  <c r="AE96" i="42"/>
  <c r="AF96" i="42" s="1"/>
  <c r="AC96" i="42"/>
  <c r="V96" i="42"/>
  <c r="X96" i="42" s="1"/>
  <c r="Y96" i="42" s="1"/>
  <c r="R96" i="42"/>
  <c r="O96" i="42"/>
  <c r="K96" i="42"/>
  <c r="H96" i="42"/>
  <c r="AF95" i="42"/>
  <c r="AE95" i="42"/>
  <c r="AC95" i="42"/>
  <c r="X95" i="42"/>
  <c r="Y95" i="42" s="1"/>
  <c r="V95" i="42"/>
  <c r="R95" i="42"/>
  <c r="O95" i="42"/>
  <c r="K95" i="42"/>
  <c r="H95" i="42"/>
  <c r="AC94" i="42"/>
  <c r="AE94" i="42" s="1"/>
  <c r="AF94" i="42" s="1"/>
  <c r="V94" i="42"/>
  <c r="X94" i="42" s="1"/>
  <c r="Y94" i="42" s="1"/>
  <c r="R94" i="42"/>
  <c r="O94" i="42"/>
  <c r="K94" i="42"/>
  <c r="H94" i="42"/>
  <c r="AF93" i="42"/>
  <c r="AE93" i="42"/>
  <c r="AC93" i="42"/>
  <c r="X93" i="42"/>
  <c r="Y93" i="42" s="1"/>
  <c r="V93" i="42"/>
  <c r="R93" i="42"/>
  <c r="O93" i="42"/>
  <c r="K93" i="42"/>
  <c r="H93" i="42"/>
  <c r="AC92" i="42"/>
  <c r="AE92" i="42" s="1"/>
  <c r="AF92" i="42" s="1"/>
  <c r="V92" i="42"/>
  <c r="X92" i="42" s="1"/>
  <c r="Y92" i="42" s="1"/>
  <c r="R92" i="42"/>
  <c r="O92" i="42"/>
  <c r="K92" i="42"/>
  <c r="H92" i="42"/>
  <c r="AF91" i="42"/>
  <c r="AE91" i="42"/>
  <c r="AC91" i="42"/>
  <c r="Y91" i="42"/>
  <c r="X91" i="42"/>
  <c r="V91" i="42"/>
  <c r="R91" i="42"/>
  <c r="O91" i="42"/>
  <c r="K91" i="42"/>
  <c r="H91" i="42"/>
  <c r="AC90" i="42"/>
  <c r="AE90" i="42" s="1"/>
  <c r="AF90" i="42" s="1"/>
  <c r="V90" i="42"/>
  <c r="X90" i="42" s="1"/>
  <c r="Y90" i="42" s="1"/>
  <c r="R90" i="42"/>
  <c r="O90" i="42"/>
  <c r="K90" i="42"/>
  <c r="H90" i="42"/>
  <c r="AF89" i="42"/>
  <c r="AE89" i="42"/>
  <c r="AC89" i="42"/>
  <c r="X89" i="42"/>
  <c r="Y89" i="42" s="1"/>
  <c r="V89" i="42"/>
  <c r="R89" i="42"/>
  <c r="O89" i="42"/>
  <c r="K89" i="42"/>
  <c r="H89" i="42"/>
  <c r="AE88" i="42"/>
  <c r="AF88" i="42" s="1"/>
  <c r="AC88" i="42"/>
  <c r="V88" i="42"/>
  <c r="X88" i="42" s="1"/>
  <c r="Y88" i="42" s="1"/>
  <c r="R88" i="42"/>
  <c r="O88" i="42"/>
  <c r="K88" i="42"/>
  <c r="H88" i="42"/>
  <c r="AF87" i="42"/>
  <c r="AE87" i="42"/>
  <c r="AC87" i="42"/>
  <c r="X87" i="42"/>
  <c r="Y87" i="42" s="1"/>
  <c r="V87" i="42"/>
  <c r="R87" i="42"/>
  <c r="O87" i="42"/>
  <c r="K87" i="42"/>
  <c r="H87" i="42"/>
  <c r="AC86" i="42"/>
  <c r="AE86" i="42" s="1"/>
  <c r="AF86" i="42" s="1"/>
  <c r="V86" i="42"/>
  <c r="X86" i="42" s="1"/>
  <c r="Y86" i="42" s="1"/>
  <c r="R86" i="42"/>
  <c r="O86" i="42"/>
  <c r="K86" i="42"/>
  <c r="H86" i="42"/>
  <c r="AF85" i="42"/>
  <c r="AE85" i="42"/>
  <c r="AC85" i="42"/>
  <c r="X85" i="42"/>
  <c r="Y85" i="42" s="1"/>
  <c r="V85" i="42"/>
  <c r="R85" i="42"/>
  <c r="O85" i="42"/>
  <c r="K85" i="42"/>
  <c r="H85" i="42"/>
  <c r="AC84" i="42"/>
  <c r="AE84" i="42" s="1"/>
  <c r="AF84" i="42" s="1"/>
  <c r="V84" i="42"/>
  <c r="X84" i="42" s="1"/>
  <c r="Y84" i="42" s="1"/>
  <c r="R84" i="42"/>
  <c r="O84" i="42"/>
  <c r="K84" i="42"/>
  <c r="H84" i="42"/>
  <c r="AF83" i="42"/>
  <c r="AE83" i="42"/>
  <c r="AC83" i="42"/>
  <c r="Y83" i="42"/>
  <c r="X83" i="42"/>
  <c r="V83" i="42"/>
  <c r="R83" i="42"/>
  <c r="O83" i="42"/>
  <c r="K83" i="42"/>
  <c r="H83" i="42"/>
  <c r="AC82" i="42"/>
  <c r="AE82" i="42" s="1"/>
  <c r="AF82" i="42" s="1"/>
  <c r="V82" i="42"/>
  <c r="X82" i="42" s="1"/>
  <c r="Y82" i="42" s="1"/>
  <c r="R82" i="42"/>
  <c r="O82" i="42"/>
  <c r="K82" i="42"/>
  <c r="H82" i="42"/>
  <c r="AF81" i="42"/>
  <c r="AE81" i="42"/>
  <c r="AC81" i="42"/>
  <c r="V81" i="42"/>
  <c r="X81" i="42" s="1"/>
  <c r="Y81" i="42" s="1"/>
  <c r="R81" i="42"/>
  <c r="O81" i="42"/>
  <c r="K81" i="42"/>
  <c r="H81" i="42"/>
  <c r="AE80" i="42"/>
  <c r="AF80" i="42" s="1"/>
  <c r="AC80" i="42"/>
  <c r="V80" i="42"/>
  <c r="X80" i="42" s="1"/>
  <c r="Y80" i="42" s="1"/>
  <c r="R80" i="42"/>
  <c r="O80" i="42"/>
  <c r="K80" i="42"/>
  <c r="H80" i="42"/>
  <c r="AF79" i="42"/>
  <c r="AE79" i="42"/>
  <c r="AC79" i="42"/>
  <c r="X79" i="42"/>
  <c r="Y79" i="42" s="1"/>
  <c r="V79" i="42"/>
  <c r="R79" i="42"/>
  <c r="O79" i="42"/>
  <c r="K79" i="42"/>
  <c r="H79" i="42"/>
  <c r="AC78" i="42"/>
  <c r="AE78" i="42" s="1"/>
  <c r="AF78" i="42" s="1"/>
  <c r="Y78" i="42"/>
  <c r="V78" i="42"/>
  <c r="X78" i="42" s="1"/>
  <c r="R78" i="42"/>
  <c r="O78" i="42"/>
  <c r="K78" i="42"/>
  <c r="H78" i="42"/>
  <c r="AE77" i="42"/>
  <c r="AF77" i="42" s="1"/>
  <c r="AC77" i="42"/>
  <c r="V77" i="42"/>
  <c r="X77" i="42" s="1"/>
  <c r="Y77" i="42" s="1"/>
  <c r="R77" i="42"/>
  <c r="O77" i="42"/>
  <c r="K77" i="42"/>
  <c r="H77" i="42"/>
  <c r="AE76" i="42"/>
  <c r="AF76" i="42" s="1"/>
  <c r="AC76" i="42"/>
  <c r="V76" i="42"/>
  <c r="X76" i="42" s="1"/>
  <c r="Y76" i="42" s="1"/>
  <c r="R76" i="42"/>
  <c r="O76" i="42"/>
  <c r="K76" i="42"/>
  <c r="H76" i="42"/>
  <c r="AF75" i="42"/>
  <c r="AE75" i="42"/>
  <c r="AC75" i="42"/>
  <c r="X75" i="42"/>
  <c r="Y75" i="42" s="1"/>
  <c r="V75" i="42"/>
  <c r="R75" i="42"/>
  <c r="O75" i="42"/>
  <c r="K75" i="42"/>
  <c r="H75" i="42"/>
  <c r="AC74" i="42"/>
  <c r="AE74" i="42" s="1"/>
  <c r="AF74" i="42" s="1"/>
  <c r="Y74" i="42"/>
  <c r="V74" i="42"/>
  <c r="X74" i="42" s="1"/>
  <c r="R74" i="42"/>
  <c r="O74" i="42"/>
  <c r="K74" i="42"/>
  <c r="H74" i="42"/>
  <c r="AE73" i="42"/>
  <c r="AF73" i="42" s="1"/>
  <c r="AC73" i="42"/>
  <c r="V73" i="42"/>
  <c r="X73" i="42" s="1"/>
  <c r="Y73" i="42" s="1"/>
  <c r="R73" i="42"/>
  <c r="O73" i="42"/>
  <c r="K73" i="42"/>
  <c r="H73" i="42"/>
  <c r="AE72" i="42"/>
  <c r="AF72" i="42" s="1"/>
  <c r="AC72" i="42"/>
  <c r="V72" i="42"/>
  <c r="X72" i="42" s="1"/>
  <c r="Y72" i="42" s="1"/>
  <c r="R72" i="42"/>
  <c r="O72" i="42"/>
  <c r="K72" i="42"/>
  <c r="H72" i="42"/>
  <c r="AF71" i="42"/>
  <c r="AE71" i="42"/>
  <c r="AC71" i="42"/>
  <c r="X71" i="42"/>
  <c r="Y71" i="42" s="1"/>
  <c r="V71" i="42"/>
  <c r="R71" i="42"/>
  <c r="O71" i="42"/>
  <c r="K71" i="42"/>
  <c r="H71" i="42"/>
  <c r="AC70" i="42"/>
  <c r="AE70" i="42" s="1"/>
  <c r="AF70" i="42" s="1"/>
  <c r="Y70" i="42"/>
  <c r="V70" i="42"/>
  <c r="X70" i="42" s="1"/>
  <c r="R70" i="42"/>
  <c r="O70" i="42"/>
  <c r="K70" i="42"/>
  <c r="H70" i="42"/>
  <c r="AE69" i="42"/>
  <c r="AF69" i="42" s="1"/>
  <c r="AC69" i="42"/>
  <c r="V69" i="42"/>
  <c r="X69" i="42" s="1"/>
  <c r="Y69" i="42" s="1"/>
  <c r="R69" i="42"/>
  <c r="O69" i="42"/>
  <c r="K69" i="42"/>
  <c r="H69" i="42"/>
  <c r="AE68" i="42"/>
  <c r="AF68" i="42" s="1"/>
  <c r="AC68" i="42"/>
  <c r="V68" i="42"/>
  <c r="X68" i="42" s="1"/>
  <c r="Y68" i="42" s="1"/>
  <c r="R68" i="42"/>
  <c r="O68" i="42"/>
  <c r="K68" i="42"/>
  <c r="H68" i="42"/>
  <c r="AF67" i="42"/>
  <c r="AE67" i="42"/>
  <c r="AC67" i="42"/>
  <c r="X67" i="42"/>
  <c r="Y67" i="42" s="1"/>
  <c r="V67" i="42"/>
  <c r="R67" i="42"/>
  <c r="O67" i="42"/>
  <c r="K67" i="42"/>
  <c r="H67" i="42"/>
  <c r="AC66" i="42"/>
  <c r="AE66" i="42" s="1"/>
  <c r="AF66" i="42" s="1"/>
  <c r="Y66" i="42"/>
  <c r="V66" i="42"/>
  <c r="X66" i="42" s="1"/>
  <c r="R66" i="42"/>
  <c r="O66" i="42"/>
  <c r="K66" i="42"/>
  <c r="H66" i="42"/>
  <c r="AE65" i="42"/>
  <c r="AF65" i="42" s="1"/>
  <c r="AC65" i="42"/>
  <c r="V65" i="42"/>
  <c r="X65" i="42" s="1"/>
  <c r="Y65" i="42" s="1"/>
  <c r="Q65" i="42"/>
  <c r="R65" i="42" s="1"/>
  <c r="O65" i="42"/>
  <c r="H65" i="42"/>
  <c r="J65" i="42" s="1"/>
  <c r="K65" i="42" s="1"/>
  <c r="AF64" i="42"/>
  <c r="AE64" i="42"/>
  <c r="AC64" i="42"/>
  <c r="X64" i="42"/>
  <c r="Y64" i="42" s="1"/>
  <c r="V64" i="42"/>
  <c r="O64" i="42"/>
  <c r="Q64" i="42" s="1"/>
  <c r="R64" i="42" s="1"/>
  <c r="K64" i="42"/>
  <c r="H64" i="42"/>
  <c r="J64" i="42" s="1"/>
  <c r="AE63" i="42"/>
  <c r="AF63" i="42" s="1"/>
  <c r="AC63" i="42"/>
  <c r="X63" i="42"/>
  <c r="Y63" i="42" s="1"/>
  <c r="V63" i="42"/>
  <c r="R63" i="42"/>
  <c r="O63" i="42"/>
  <c r="K63" i="42"/>
  <c r="H63" i="42"/>
  <c r="AE62" i="42"/>
  <c r="AF62" i="42" s="1"/>
  <c r="AC62" i="42"/>
  <c r="Y62" i="42"/>
  <c r="V62" i="42"/>
  <c r="X62" i="42" s="1"/>
  <c r="R62" i="42"/>
  <c r="O62" i="42"/>
  <c r="K62" i="42"/>
  <c r="H62" i="42"/>
  <c r="AF61" i="42"/>
  <c r="AE61" i="42"/>
  <c r="AC61" i="42"/>
  <c r="X61" i="42"/>
  <c r="Y61" i="42" s="1"/>
  <c r="V61" i="42"/>
  <c r="Q61" i="42"/>
  <c r="R61" i="42" s="1"/>
  <c r="O61" i="42"/>
  <c r="K61" i="42"/>
  <c r="H61" i="42"/>
  <c r="J61" i="42" s="1"/>
  <c r="AF60" i="42"/>
  <c r="AE60" i="42"/>
  <c r="AC60" i="42"/>
  <c r="V60" i="42"/>
  <c r="X60" i="42" s="1"/>
  <c r="Y60" i="42" s="1"/>
  <c r="R60" i="42"/>
  <c r="O60" i="42"/>
  <c r="K60" i="42"/>
  <c r="H60" i="42"/>
  <c r="AE59" i="42"/>
  <c r="AF59" i="42" s="1"/>
  <c r="AC59" i="42"/>
  <c r="V59" i="42"/>
  <c r="X59" i="42" s="1"/>
  <c r="Y59" i="42" s="1"/>
  <c r="R59" i="42"/>
  <c r="O59" i="42"/>
  <c r="K59" i="42"/>
  <c r="H59" i="42"/>
  <c r="AF58" i="42"/>
  <c r="AE58" i="42"/>
  <c r="AC58" i="42"/>
  <c r="Y58" i="42"/>
  <c r="X58" i="42"/>
  <c r="V58" i="42"/>
  <c r="O58" i="42"/>
  <c r="Q58" i="42" s="1"/>
  <c r="R58" i="42" s="1"/>
  <c r="K58" i="42"/>
  <c r="H58" i="42"/>
  <c r="J58" i="42" s="1"/>
  <c r="AE57" i="42"/>
  <c r="AF57" i="42" s="1"/>
  <c r="AC57" i="42"/>
  <c r="V57" i="42"/>
  <c r="X57" i="42" s="1"/>
  <c r="Y57" i="42" s="1"/>
  <c r="R57" i="42"/>
  <c r="O57" i="42"/>
  <c r="K57" i="42"/>
  <c r="H57" i="42"/>
  <c r="AE56" i="42"/>
  <c r="AF56" i="42" s="1"/>
  <c r="AC56" i="42"/>
  <c r="V56" i="42"/>
  <c r="X56" i="42" s="1"/>
  <c r="Y56" i="42" s="1"/>
  <c r="R56" i="42"/>
  <c r="O56" i="42"/>
  <c r="K56" i="42"/>
  <c r="H56" i="42"/>
  <c r="AF55" i="42"/>
  <c r="AE55" i="42"/>
  <c r="AC55" i="42"/>
  <c r="X55" i="42"/>
  <c r="Y55" i="42" s="1"/>
  <c r="V55" i="42"/>
  <c r="O55" i="42"/>
  <c r="Q55" i="42" s="1"/>
  <c r="R55" i="42" s="1"/>
  <c r="K55" i="42"/>
  <c r="H55" i="42"/>
  <c r="J55" i="42" s="1"/>
  <c r="AE54" i="42"/>
  <c r="AF54" i="42" s="1"/>
  <c r="AC54" i="42"/>
  <c r="V54" i="42"/>
  <c r="X54" i="42" s="1"/>
  <c r="Y54" i="42" s="1"/>
  <c r="R54" i="42"/>
  <c r="O54" i="42"/>
  <c r="K54" i="42"/>
  <c r="H54" i="42"/>
  <c r="AE53" i="42"/>
  <c r="AF53" i="42" s="1"/>
  <c r="AC53" i="42"/>
  <c r="V53" i="42"/>
  <c r="X53" i="42" s="1"/>
  <c r="Y53" i="42" s="1"/>
  <c r="R53" i="42"/>
  <c r="O53" i="42"/>
  <c r="K53" i="42"/>
  <c r="H53" i="42"/>
  <c r="AF52" i="42"/>
  <c r="AE52" i="42"/>
  <c r="AC52" i="42"/>
  <c r="X52" i="42"/>
  <c r="Y52" i="42" s="1"/>
  <c r="V52" i="42"/>
  <c r="O52" i="42"/>
  <c r="Q52" i="42" s="1"/>
  <c r="R52" i="42" s="1"/>
  <c r="K52" i="42"/>
  <c r="H52" i="42"/>
  <c r="J52" i="42" s="1"/>
  <c r="AE51" i="42"/>
  <c r="AF51" i="42" s="1"/>
  <c r="AC51" i="42"/>
  <c r="X51" i="42"/>
  <c r="Y51" i="42" s="1"/>
  <c r="V51" i="42"/>
  <c r="Q51" i="42"/>
  <c r="R51" i="42" s="1"/>
  <c r="O51" i="42"/>
  <c r="H51" i="42"/>
  <c r="J51" i="42" s="1"/>
  <c r="K51" i="42" s="1"/>
  <c r="AC50" i="42"/>
  <c r="AE50" i="42" s="1"/>
  <c r="AF50" i="42" s="1"/>
  <c r="V50" i="42"/>
  <c r="X50" i="42" s="1"/>
  <c r="Y50" i="42" s="1"/>
  <c r="R50" i="42"/>
  <c r="O50" i="42"/>
  <c r="K50" i="42"/>
  <c r="H50" i="42"/>
  <c r="AE49" i="42"/>
  <c r="AF49" i="42" s="1"/>
  <c r="AC49" i="42"/>
  <c r="V49" i="42"/>
  <c r="X49" i="42" s="1"/>
  <c r="Y49" i="42" s="1"/>
  <c r="R49" i="42"/>
  <c r="O49" i="42"/>
  <c r="K49" i="42"/>
  <c r="H49" i="42"/>
  <c r="AC48" i="42"/>
  <c r="AE48" i="42" s="1"/>
  <c r="AF48" i="42" s="1"/>
  <c r="V48" i="42"/>
  <c r="X48" i="42" s="1"/>
  <c r="Y48" i="42" s="1"/>
  <c r="Q48" i="42"/>
  <c r="R48" i="42" s="1"/>
  <c r="O48" i="42"/>
  <c r="H48" i="42"/>
  <c r="J48" i="42" s="1"/>
  <c r="K48" i="42" s="1"/>
  <c r="AC47" i="42"/>
  <c r="AE47" i="42" s="1"/>
  <c r="AF47" i="42" s="1"/>
  <c r="V47" i="42"/>
  <c r="X47" i="42" s="1"/>
  <c r="Y47" i="42" s="1"/>
  <c r="R47" i="42"/>
  <c r="O47" i="42"/>
  <c r="K47" i="42"/>
  <c r="H47" i="42"/>
  <c r="AE46" i="42"/>
  <c r="AF46" i="42" s="1"/>
  <c r="AC46" i="42"/>
  <c r="V46" i="42"/>
  <c r="X46" i="42" s="1"/>
  <c r="Y46" i="42" s="1"/>
  <c r="R46" i="42"/>
  <c r="O46" i="42"/>
  <c r="K46" i="42"/>
  <c r="H46" i="42"/>
  <c r="AC45" i="42"/>
  <c r="AE45" i="42" s="1"/>
  <c r="AF45" i="42" s="1"/>
  <c r="V45" i="42"/>
  <c r="X45" i="42" s="1"/>
  <c r="Y45" i="42" s="1"/>
  <c r="Q45" i="42"/>
  <c r="R45" i="42" s="1"/>
  <c r="O45" i="42"/>
  <c r="H45" i="42"/>
  <c r="J45" i="42" s="1"/>
  <c r="K45" i="42" s="1"/>
  <c r="AC44" i="42"/>
  <c r="AE44" i="42" s="1"/>
  <c r="AF44" i="42" s="1"/>
  <c r="V44" i="42"/>
  <c r="X44" i="42" s="1"/>
  <c r="Y44" i="42" s="1"/>
  <c r="Q44" i="42"/>
  <c r="R44" i="42" s="1"/>
  <c r="O44" i="42"/>
  <c r="H44" i="42"/>
  <c r="J44" i="42" s="1"/>
  <c r="K44" i="42" s="1"/>
  <c r="AC43" i="42"/>
  <c r="AE43" i="42" s="1"/>
  <c r="AF43" i="42" s="1"/>
  <c r="V43" i="42"/>
  <c r="X43" i="42" s="1"/>
  <c r="Y43" i="42" s="1"/>
  <c r="R43" i="42"/>
  <c r="O43" i="42"/>
  <c r="K43" i="42"/>
  <c r="H43" i="42"/>
  <c r="AE42" i="42"/>
  <c r="AF42" i="42" s="1"/>
  <c r="AC42" i="42"/>
  <c r="V42" i="42"/>
  <c r="X42" i="42" s="1"/>
  <c r="Y42" i="42" s="1"/>
  <c r="R42" i="42"/>
  <c r="O42" i="42"/>
  <c r="K42" i="42"/>
  <c r="H42" i="42"/>
  <c r="AC41" i="42"/>
  <c r="AE41" i="42" s="1"/>
  <c r="AF41" i="42" s="1"/>
  <c r="V41" i="42"/>
  <c r="X41" i="42" s="1"/>
  <c r="Y41" i="42" s="1"/>
  <c r="Q41" i="42"/>
  <c r="R41" i="42" s="1"/>
  <c r="O41" i="42"/>
  <c r="H41" i="42"/>
  <c r="J41" i="42" s="1"/>
  <c r="K41" i="42" s="1"/>
  <c r="AC40" i="42"/>
  <c r="AE40" i="42" s="1"/>
  <c r="AF40" i="42" s="1"/>
  <c r="V40" i="42"/>
  <c r="X40" i="42" s="1"/>
  <c r="Y40" i="42" s="1"/>
  <c r="R40" i="42"/>
  <c r="O40" i="42"/>
  <c r="K40" i="42"/>
  <c r="H40" i="42"/>
  <c r="AE39" i="42"/>
  <c r="AF39" i="42" s="1"/>
  <c r="AC39" i="42"/>
  <c r="V39" i="42"/>
  <c r="X39" i="42" s="1"/>
  <c r="Y39" i="42" s="1"/>
  <c r="R39" i="42"/>
  <c r="O39" i="42"/>
  <c r="K39" i="42"/>
  <c r="H39" i="42"/>
  <c r="AC38" i="42"/>
  <c r="AE38" i="42" s="1"/>
  <c r="AF38" i="42" s="1"/>
  <c r="V38" i="42"/>
  <c r="X38" i="42" s="1"/>
  <c r="Y38" i="42" s="1"/>
  <c r="Q38" i="42"/>
  <c r="R38" i="42" s="1"/>
  <c r="O38" i="42"/>
  <c r="H38" i="42"/>
  <c r="J38" i="42" s="1"/>
  <c r="K38" i="42" s="1"/>
  <c r="AC37" i="42"/>
  <c r="AE37" i="42" s="1"/>
  <c r="AF37" i="42" s="1"/>
  <c r="V37" i="42"/>
  <c r="X37" i="42" s="1"/>
  <c r="Y37" i="42" s="1"/>
  <c r="Q37" i="42"/>
  <c r="R37" i="42" s="1"/>
  <c r="O37" i="42"/>
  <c r="H37" i="42"/>
  <c r="J37" i="42" s="1"/>
  <c r="K37" i="42" s="1"/>
  <c r="AC36" i="42"/>
  <c r="AE36" i="42" s="1"/>
  <c r="AF36" i="42" s="1"/>
  <c r="V36" i="42"/>
  <c r="X36" i="42" s="1"/>
  <c r="Y36" i="42" s="1"/>
  <c r="R36" i="42"/>
  <c r="O36" i="42"/>
  <c r="K36" i="42"/>
  <c r="H36" i="42"/>
  <c r="AE35" i="42"/>
  <c r="AF35" i="42" s="1"/>
  <c r="AC35" i="42"/>
  <c r="V35" i="42"/>
  <c r="X35" i="42" s="1"/>
  <c r="Y35" i="42" s="1"/>
  <c r="R35" i="42"/>
  <c r="O35" i="42"/>
  <c r="K35" i="42"/>
  <c r="H35" i="42"/>
  <c r="AC34" i="42"/>
  <c r="AE34" i="42" s="1"/>
  <c r="AF34" i="42" s="1"/>
  <c r="V34" i="42"/>
  <c r="X34" i="42" s="1"/>
  <c r="Y34" i="42" s="1"/>
  <c r="Q34" i="42"/>
  <c r="R34" i="42" s="1"/>
  <c r="O34" i="42"/>
  <c r="H34" i="42"/>
  <c r="J34" i="42" s="1"/>
  <c r="K34" i="42" s="1"/>
  <c r="AC33" i="42"/>
  <c r="AE33" i="42" s="1"/>
  <c r="AF33" i="42" s="1"/>
  <c r="V33" i="42"/>
  <c r="X33" i="42" s="1"/>
  <c r="Y33" i="42" s="1"/>
  <c r="R33" i="42"/>
  <c r="O33" i="42"/>
  <c r="K33" i="42"/>
  <c r="H33" i="42"/>
  <c r="AE32" i="42"/>
  <c r="AF32" i="42" s="1"/>
  <c r="AC32" i="42"/>
  <c r="V32" i="42"/>
  <c r="X32" i="42" s="1"/>
  <c r="Y32" i="42" s="1"/>
  <c r="R32" i="42"/>
  <c r="O32" i="42"/>
  <c r="K32" i="42"/>
  <c r="H32" i="42"/>
  <c r="AC31" i="42"/>
  <c r="AE31" i="42" s="1"/>
  <c r="AF31" i="42" s="1"/>
  <c r="V31" i="42"/>
  <c r="X31" i="42" s="1"/>
  <c r="Y31" i="42" s="1"/>
  <c r="Q31" i="42"/>
  <c r="R31" i="42" s="1"/>
  <c r="O31" i="42"/>
  <c r="H31" i="42"/>
  <c r="J31" i="42" s="1"/>
  <c r="K31" i="42" s="1"/>
  <c r="AC30" i="42"/>
  <c r="AE30" i="42" s="1"/>
  <c r="AF30" i="42" s="1"/>
  <c r="V30" i="42"/>
  <c r="X30" i="42" s="1"/>
  <c r="Y30" i="42" s="1"/>
  <c r="Q30" i="42"/>
  <c r="R30" i="42" s="1"/>
  <c r="O30" i="42"/>
  <c r="H30" i="42"/>
  <c r="J30" i="42" s="1"/>
  <c r="K30" i="42" s="1"/>
  <c r="AC29" i="42"/>
  <c r="AE29" i="42" s="1"/>
  <c r="AF29" i="42" s="1"/>
  <c r="V29" i="42"/>
  <c r="X29" i="42" s="1"/>
  <c r="Y29" i="42" s="1"/>
  <c r="R29" i="42"/>
  <c r="O29" i="42"/>
  <c r="K29" i="42"/>
  <c r="H29" i="42"/>
  <c r="AE28" i="42"/>
  <c r="AF28" i="42" s="1"/>
  <c r="AC28" i="42"/>
  <c r="V28" i="42"/>
  <c r="X28" i="42" s="1"/>
  <c r="Y28" i="42" s="1"/>
  <c r="R28" i="42"/>
  <c r="O28" i="42"/>
  <c r="K28" i="42"/>
  <c r="H28" i="42"/>
  <c r="AC27" i="42"/>
  <c r="AE27" i="42" s="1"/>
  <c r="AF27" i="42" s="1"/>
  <c r="V27" i="42"/>
  <c r="X27" i="42" s="1"/>
  <c r="Y27" i="42" s="1"/>
  <c r="Q27" i="42"/>
  <c r="R27" i="42" s="1"/>
  <c r="O27" i="42"/>
  <c r="H27" i="42"/>
  <c r="J27" i="42" s="1"/>
  <c r="K27" i="42" s="1"/>
  <c r="AC26" i="42"/>
  <c r="AE26" i="42" s="1"/>
  <c r="AF26" i="42" s="1"/>
  <c r="V26" i="42"/>
  <c r="X26" i="42" s="1"/>
  <c r="Y26" i="42" s="1"/>
  <c r="Q26" i="42"/>
  <c r="R26" i="42" s="1"/>
  <c r="O26" i="42"/>
  <c r="H26" i="42"/>
  <c r="J26" i="42" s="1"/>
  <c r="K26" i="42" s="1"/>
  <c r="AC25" i="42"/>
  <c r="AE25" i="42" s="1"/>
  <c r="AF25" i="42" s="1"/>
  <c r="V25" i="42"/>
  <c r="X25" i="42" s="1"/>
  <c r="Y25" i="42" s="1"/>
  <c r="R25" i="42"/>
  <c r="O25" i="42"/>
  <c r="K25" i="42"/>
  <c r="H25" i="42"/>
  <c r="AE24" i="42"/>
  <c r="AF24" i="42" s="1"/>
  <c r="AC24" i="42"/>
  <c r="V24" i="42"/>
  <c r="X24" i="42" s="1"/>
  <c r="Y24" i="42" s="1"/>
  <c r="R24" i="42"/>
  <c r="O24" i="42"/>
  <c r="K24" i="42"/>
  <c r="H24" i="42"/>
  <c r="AC23" i="42"/>
  <c r="AE23" i="42" s="1"/>
  <c r="AF23" i="42" s="1"/>
  <c r="V23" i="42"/>
  <c r="X23" i="42" s="1"/>
  <c r="Y23" i="42" s="1"/>
  <c r="R23" i="42"/>
  <c r="O23" i="42"/>
  <c r="K23" i="42"/>
  <c r="H23" i="42"/>
  <c r="AE22" i="42"/>
  <c r="AF22" i="42" s="1"/>
  <c r="AC22" i="42"/>
  <c r="V22" i="42"/>
  <c r="X22" i="42" s="1"/>
  <c r="Y22" i="42" s="1"/>
  <c r="O22" i="42"/>
  <c r="Q22" i="42" s="1"/>
  <c r="R22" i="42" s="1"/>
  <c r="H22" i="42"/>
  <c r="J22" i="42" s="1"/>
  <c r="K22" i="42" s="1"/>
  <c r="AE21" i="42"/>
  <c r="AF21" i="42" s="1"/>
  <c r="AC21" i="42"/>
  <c r="V21" i="42"/>
  <c r="X21" i="42" s="1"/>
  <c r="Y21" i="42" s="1"/>
  <c r="O21" i="42"/>
  <c r="Q21" i="42" s="1"/>
  <c r="R21" i="42" s="1"/>
  <c r="H21" i="42"/>
  <c r="J21" i="42" s="1"/>
  <c r="K21" i="42" s="1"/>
  <c r="AE20" i="42"/>
  <c r="AF20" i="42" s="1"/>
  <c r="AC20" i="42"/>
  <c r="V20" i="42"/>
  <c r="X20" i="42" s="1"/>
  <c r="Y20" i="42" s="1"/>
  <c r="O20" i="42"/>
  <c r="Q20" i="42" s="1"/>
  <c r="R20" i="42" s="1"/>
  <c r="H20" i="42"/>
  <c r="J20" i="42" s="1"/>
  <c r="K20" i="42" s="1"/>
  <c r="AE19" i="42"/>
  <c r="AF19" i="42" s="1"/>
  <c r="AC19" i="42"/>
  <c r="V19" i="42"/>
  <c r="X19" i="42" s="1"/>
  <c r="Y19" i="42" s="1"/>
  <c r="R19" i="42"/>
  <c r="O19" i="42"/>
  <c r="K19" i="42"/>
  <c r="H19" i="42"/>
  <c r="AC18" i="42"/>
  <c r="AE18" i="42" s="1"/>
  <c r="AF18" i="42" s="1"/>
  <c r="V18" i="42"/>
  <c r="X18" i="42" s="1"/>
  <c r="Y18" i="42" s="1"/>
  <c r="R18" i="42"/>
  <c r="O18" i="42"/>
  <c r="K18" i="42"/>
  <c r="H18" i="42"/>
  <c r="AE17" i="42"/>
  <c r="AF17" i="42" s="1"/>
  <c r="AC17" i="42"/>
  <c r="V17" i="42"/>
  <c r="X17" i="42" s="1"/>
  <c r="Y17" i="42" s="1"/>
  <c r="O17" i="42"/>
  <c r="Q17" i="42" s="1"/>
  <c r="R17" i="42" s="1"/>
  <c r="H17" i="42"/>
  <c r="J17" i="42" s="1"/>
  <c r="K17" i="42" s="1"/>
  <c r="AE16" i="42"/>
  <c r="AF16" i="42" s="1"/>
  <c r="AC16" i="42"/>
  <c r="V16" i="42"/>
  <c r="X16" i="42" s="1"/>
  <c r="Y16" i="42" s="1"/>
  <c r="O16" i="42"/>
  <c r="Q16" i="42" s="1"/>
  <c r="R16" i="42" s="1"/>
  <c r="H16" i="42"/>
  <c r="J16" i="42" s="1"/>
  <c r="K16" i="42" s="1"/>
  <c r="AE15" i="42"/>
  <c r="AF15" i="42" s="1"/>
  <c r="AF125" i="42" s="1"/>
  <c r="Q141" i="42" s="1"/>
  <c r="Q142" i="42" s="1"/>
  <c r="AC15" i="42"/>
  <c r="V15" i="42"/>
  <c r="X15" i="42" s="1"/>
  <c r="Y15" i="42" s="1"/>
  <c r="O15" i="42"/>
  <c r="Q15" i="42" s="1"/>
  <c r="R15" i="42" s="1"/>
  <c r="H15" i="42"/>
  <c r="J15" i="42" s="1"/>
  <c r="K15" i="42" s="1"/>
  <c r="K125" i="42" s="1"/>
  <c r="G141" i="42" s="1"/>
  <c r="AD12" i="42"/>
  <c r="W12" i="42"/>
  <c r="P12" i="42"/>
  <c r="I12" i="42"/>
  <c r="Q3" i="42"/>
  <c r="P13" i="42" s="1"/>
  <c r="P142" i="41"/>
  <c r="M142" i="41"/>
  <c r="I142" i="41"/>
  <c r="F142" i="41"/>
  <c r="P141" i="41"/>
  <c r="M141" i="41"/>
  <c r="I141" i="41"/>
  <c r="F141" i="41"/>
  <c r="D125" i="41"/>
  <c r="AC124" i="41"/>
  <c r="AE124" i="41" s="1"/>
  <c r="AF124" i="41" s="1"/>
  <c r="V124" i="41"/>
  <c r="X124" i="41" s="1"/>
  <c r="Y124" i="41" s="1"/>
  <c r="R124" i="41"/>
  <c r="O124" i="41"/>
  <c r="K124" i="41"/>
  <c r="H124" i="41"/>
  <c r="AF123" i="41"/>
  <c r="AE123" i="41"/>
  <c r="AC123" i="41"/>
  <c r="X123" i="41"/>
  <c r="Y123" i="41" s="1"/>
  <c r="V123" i="41"/>
  <c r="R123" i="41"/>
  <c r="O123" i="41"/>
  <c r="K123" i="41"/>
  <c r="H123" i="41"/>
  <c r="AC122" i="41"/>
  <c r="AE122" i="41" s="1"/>
  <c r="AF122" i="41" s="1"/>
  <c r="V122" i="41"/>
  <c r="X122" i="41" s="1"/>
  <c r="Y122" i="41" s="1"/>
  <c r="R122" i="41"/>
  <c r="O122" i="41"/>
  <c r="K122" i="41"/>
  <c r="H122" i="41"/>
  <c r="AF121" i="41"/>
  <c r="AE121" i="41"/>
  <c r="AC121" i="41"/>
  <c r="X121" i="41"/>
  <c r="Y121" i="41" s="1"/>
  <c r="V121" i="41"/>
  <c r="R121" i="41"/>
  <c r="O121" i="41"/>
  <c r="K121" i="41"/>
  <c r="H121" i="41"/>
  <c r="AC120" i="41"/>
  <c r="AE120" i="41" s="1"/>
  <c r="AF120" i="41" s="1"/>
  <c r="V120" i="41"/>
  <c r="X120" i="41" s="1"/>
  <c r="Y120" i="41" s="1"/>
  <c r="R120" i="41"/>
  <c r="O120" i="41"/>
  <c r="K120" i="41"/>
  <c r="H120" i="41"/>
  <c r="AF119" i="41"/>
  <c r="AE119" i="41"/>
  <c r="AC119" i="41"/>
  <c r="X119" i="41"/>
  <c r="Y119" i="41" s="1"/>
  <c r="V119" i="41"/>
  <c r="R119" i="41"/>
  <c r="O119" i="41"/>
  <c r="K119" i="41"/>
  <c r="H119" i="41"/>
  <c r="AC118" i="41"/>
  <c r="AE118" i="41" s="1"/>
  <c r="AF118" i="41" s="1"/>
  <c r="V118" i="41"/>
  <c r="X118" i="41" s="1"/>
  <c r="Y118" i="41" s="1"/>
  <c r="R118" i="41"/>
  <c r="O118" i="41"/>
  <c r="K118" i="41"/>
  <c r="H118" i="41"/>
  <c r="AF117" i="41"/>
  <c r="AE117" i="41"/>
  <c r="AC117" i="41"/>
  <c r="X117" i="41"/>
  <c r="Y117" i="41" s="1"/>
  <c r="V117" i="41"/>
  <c r="R117" i="41"/>
  <c r="O117" i="41"/>
  <c r="K117" i="41"/>
  <c r="H117" i="41"/>
  <c r="AC116" i="41"/>
  <c r="AE116" i="41" s="1"/>
  <c r="AF116" i="41" s="1"/>
  <c r="V116" i="41"/>
  <c r="X116" i="41" s="1"/>
  <c r="Y116" i="41" s="1"/>
  <c r="R116" i="41"/>
  <c r="O116" i="41"/>
  <c r="K116" i="41"/>
  <c r="H116" i="41"/>
  <c r="AF115" i="41"/>
  <c r="AE115" i="41"/>
  <c r="AC115" i="41"/>
  <c r="X115" i="41"/>
  <c r="Y115" i="41" s="1"/>
  <c r="V115" i="41"/>
  <c r="R115" i="41"/>
  <c r="O115" i="41"/>
  <c r="K115" i="41"/>
  <c r="H115" i="41"/>
  <c r="AC114" i="41"/>
  <c r="AE114" i="41" s="1"/>
  <c r="AF114" i="41" s="1"/>
  <c r="V114" i="41"/>
  <c r="X114" i="41" s="1"/>
  <c r="Y114" i="41" s="1"/>
  <c r="R114" i="41"/>
  <c r="O114" i="41"/>
  <c r="K114" i="41"/>
  <c r="H114" i="41"/>
  <c r="AF113" i="41"/>
  <c r="AE113" i="41"/>
  <c r="AC113" i="41"/>
  <c r="X113" i="41"/>
  <c r="Y113" i="41" s="1"/>
  <c r="V113" i="41"/>
  <c r="R113" i="41"/>
  <c r="O113" i="41"/>
  <c r="K113" i="41"/>
  <c r="H113" i="41"/>
  <c r="AC112" i="41"/>
  <c r="AE112" i="41" s="1"/>
  <c r="AF112" i="41" s="1"/>
  <c r="V112" i="41"/>
  <c r="X112" i="41" s="1"/>
  <c r="Y112" i="41" s="1"/>
  <c r="R112" i="41"/>
  <c r="O112" i="41"/>
  <c r="K112" i="41"/>
  <c r="H112" i="41"/>
  <c r="AF111" i="41"/>
  <c r="AE111" i="41"/>
  <c r="AC111" i="41"/>
  <c r="X111" i="41"/>
  <c r="Y111" i="41" s="1"/>
  <c r="V111" i="41"/>
  <c r="R111" i="41"/>
  <c r="O111" i="41"/>
  <c r="K111" i="41"/>
  <c r="H111" i="41"/>
  <c r="AC110" i="41"/>
  <c r="AE110" i="41" s="1"/>
  <c r="AF110" i="41" s="1"/>
  <c r="V110" i="41"/>
  <c r="X110" i="41" s="1"/>
  <c r="Y110" i="41" s="1"/>
  <c r="R110" i="41"/>
  <c r="O110" i="41"/>
  <c r="K110" i="41"/>
  <c r="H110" i="41"/>
  <c r="AF109" i="41"/>
  <c r="AE109" i="41"/>
  <c r="AC109" i="41"/>
  <c r="X109" i="41"/>
  <c r="Y109" i="41" s="1"/>
  <c r="V109" i="41"/>
  <c r="R109" i="41"/>
  <c r="O109" i="41"/>
  <c r="K109" i="41"/>
  <c r="H109" i="41"/>
  <c r="AC108" i="41"/>
  <c r="AE108" i="41" s="1"/>
  <c r="AF108" i="41" s="1"/>
  <c r="V108" i="41"/>
  <c r="X108" i="41" s="1"/>
  <c r="Y108" i="41" s="1"/>
  <c r="R108" i="41"/>
  <c r="O108" i="41"/>
  <c r="K108" i="41"/>
  <c r="H108" i="41"/>
  <c r="AF107" i="41"/>
  <c r="AE107" i="41"/>
  <c r="AC107" i="41"/>
  <c r="X107" i="41"/>
  <c r="Y107" i="41" s="1"/>
  <c r="V107" i="41"/>
  <c r="R107" i="41"/>
  <c r="O107" i="41"/>
  <c r="K107" i="41"/>
  <c r="H107" i="41"/>
  <c r="AC106" i="41"/>
  <c r="AE106" i="41" s="1"/>
  <c r="AF106" i="41" s="1"/>
  <c r="V106" i="41"/>
  <c r="X106" i="41" s="1"/>
  <c r="Y106" i="41" s="1"/>
  <c r="R106" i="41"/>
  <c r="O106" i="41"/>
  <c r="K106" i="41"/>
  <c r="H106" i="41"/>
  <c r="AF105" i="41"/>
  <c r="AE105" i="41"/>
  <c r="AC105" i="41"/>
  <c r="X105" i="41"/>
  <c r="Y105" i="41" s="1"/>
  <c r="V105" i="41"/>
  <c r="R105" i="41"/>
  <c r="O105" i="41"/>
  <c r="K105" i="41"/>
  <c r="H105" i="41"/>
  <c r="AC104" i="41"/>
  <c r="AE104" i="41" s="1"/>
  <c r="AF104" i="41" s="1"/>
  <c r="V104" i="41"/>
  <c r="X104" i="41" s="1"/>
  <c r="Y104" i="41" s="1"/>
  <c r="R104" i="41"/>
  <c r="O104" i="41"/>
  <c r="K104" i="41"/>
  <c r="H104" i="41"/>
  <c r="AF103" i="41"/>
  <c r="AE103" i="41"/>
  <c r="AC103" i="41"/>
  <c r="X103" i="41"/>
  <c r="Y103" i="41" s="1"/>
  <c r="V103" i="41"/>
  <c r="R103" i="41"/>
  <c r="O103" i="41"/>
  <c r="K103" i="41"/>
  <c r="H103" i="41"/>
  <c r="AC102" i="41"/>
  <c r="AE102" i="41" s="1"/>
  <c r="AF102" i="41" s="1"/>
  <c r="V102" i="41"/>
  <c r="X102" i="41" s="1"/>
  <c r="Y102" i="41" s="1"/>
  <c r="R102" i="41"/>
  <c r="O102" i="41"/>
  <c r="K102" i="41"/>
  <c r="H102" i="41"/>
  <c r="AF101" i="41"/>
  <c r="AE101" i="41"/>
  <c r="AC101" i="41"/>
  <c r="X101" i="41"/>
  <c r="Y101" i="41" s="1"/>
  <c r="V101" i="41"/>
  <c r="R101" i="41"/>
  <c r="O101" i="41"/>
  <c r="K101" i="41"/>
  <c r="H101" i="41"/>
  <c r="AC100" i="41"/>
  <c r="AE100" i="41" s="1"/>
  <c r="AF100" i="41" s="1"/>
  <c r="V100" i="41"/>
  <c r="X100" i="41" s="1"/>
  <c r="Y100" i="41" s="1"/>
  <c r="R100" i="41"/>
  <c r="O100" i="41"/>
  <c r="K100" i="41"/>
  <c r="H100" i="41"/>
  <c r="AF99" i="41"/>
  <c r="AE99" i="41"/>
  <c r="AC99" i="41"/>
  <c r="X99" i="41"/>
  <c r="Y99" i="41" s="1"/>
  <c r="V99" i="41"/>
  <c r="R99" i="41"/>
  <c r="O99" i="41"/>
  <c r="K99" i="41"/>
  <c r="H99" i="41"/>
  <c r="AC98" i="41"/>
  <c r="AE98" i="41" s="1"/>
  <c r="AF98" i="41" s="1"/>
  <c r="V98" i="41"/>
  <c r="X98" i="41" s="1"/>
  <c r="Y98" i="41" s="1"/>
  <c r="R98" i="41"/>
  <c r="O98" i="41"/>
  <c r="K98" i="41"/>
  <c r="H98" i="41"/>
  <c r="AF97" i="41"/>
  <c r="AE97" i="41"/>
  <c r="AC97" i="41"/>
  <c r="X97" i="41"/>
  <c r="Y97" i="41" s="1"/>
  <c r="V97" i="41"/>
  <c r="R97" i="41"/>
  <c r="O97" i="41"/>
  <c r="K97" i="41"/>
  <c r="H97" i="41"/>
  <c r="AC96" i="41"/>
  <c r="AE96" i="41" s="1"/>
  <c r="AF96" i="41" s="1"/>
  <c r="V96" i="41"/>
  <c r="X96" i="41" s="1"/>
  <c r="Y96" i="41" s="1"/>
  <c r="R96" i="41"/>
  <c r="O96" i="41"/>
  <c r="K96" i="41"/>
  <c r="H96" i="41"/>
  <c r="AF95" i="41"/>
  <c r="AE95" i="41"/>
  <c r="AC95" i="41"/>
  <c r="X95" i="41"/>
  <c r="Y95" i="41" s="1"/>
  <c r="V95" i="41"/>
  <c r="R95" i="41"/>
  <c r="O95" i="41"/>
  <c r="K95" i="41"/>
  <c r="H95" i="41"/>
  <c r="AC94" i="41"/>
  <c r="AE94" i="41" s="1"/>
  <c r="AF94" i="41" s="1"/>
  <c r="V94" i="41"/>
  <c r="X94" i="41" s="1"/>
  <c r="Y94" i="41" s="1"/>
  <c r="R94" i="41"/>
  <c r="O94" i="41"/>
  <c r="K94" i="41"/>
  <c r="H94" i="41"/>
  <c r="AF93" i="41"/>
  <c r="AE93" i="41"/>
  <c r="AC93" i="41"/>
  <c r="X93" i="41"/>
  <c r="Y93" i="41" s="1"/>
  <c r="V93" i="41"/>
  <c r="R93" i="41"/>
  <c r="O93" i="41"/>
  <c r="K93" i="41"/>
  <c r="H93" i="41"/>
  <c r="AC92" i="41"/>
  <c r="AE92" i="41" s="1"/>
  <c r="AF92" i="41" s="1"/>
  <c r="V92" i="41"/>
  <c r="X92" i="41" s="1"/>
  <c r="Y92" i="41" s="1"/>
  <c r="R92" i="41"/>
  <c r="O92" i="41"/>
  <c r="K92" i="41"/>
  <c r="H92" i="41"/>
  <c r="AF91" i="41"/>
  <c r="AE91" i="41"/>
  <c r="AC91" i="41"/>
  <c r="X91" i="41"/>
  <c r="Y91" i="41" s="1"/>
  <c r="V91" i="41"/>
  <c r="R91" i="41"/>
  <c r="O91" i="41"/>
  <c r="K91" i="41"/>
  <c r="H91" i="41"/>
  <c r="AC90" i="41"/>
  <c r="AE90" i="41" s="1"/>
  <c r="AF90" i="41" s="1"/>
  <c r="V90" i="41"/>
  <c r="X90" i="41" s="1"/>
  <c r="Y90" i="41" s="1"/>
  <c r="R90" i="41"/>
  <c r="O90" i="41"/>
  <c r="K90" i="41"/>
  <c r="H90" i="41"/>
  <c r="AF89" i="41"/>
  <c r="AE89" i="41"/>
  <c r="AC89" i="41"/>
  <c r="X89" i="41"/>
  <c r="Y89" i="41" s="1"/>
  <c r="V89" i="41"/>
  <c r="R89" i="41"/>
  <c r="O89" i="41"/>
  <c r="K89" i="41"/>
  <c r="H89" i="41"/>
  <c r="AC88" i="41"/>
  <c r="AE88" i="41" s="1"/>
  <c r="AF88" i="41" s="1"/>
  <c r="V88" i="41"/>
  <c r="X88" i="41" s="1"/>
  <c r="Y88" i="41" s="1"/>
  <c r="R88" i="41"/>
  <c r="O88" i="41"/>
  <c r="K88" i="41"/>
  <c r="H88" i="41"/>
  <c r="AF87" i="41"/>
  <c r="AE87" i="41"/>
  <c r="AC87" i="41"/>
  <c r="X87" i="41"/>
  <c r="Y87" i="41" s="1"/>
  <c r="V87" i="41"/>
  <c r="R87" i="41"/>
  <c r="O87" i="41"/>
  <c r="K87" i="41"/>
  <c r="H87" i="41"/>
  <c r="AC86" i="41"/>
  <c r="AE86" i="41" s="1"/>
  <c r="AF86" i="41" s="1"/>
  <c r="V86" i="41"/>
  <c r="X86" i="41" s="1"/>
  <c r="Y86" i="41" s="1"/>
  <c r="R86" i="41"/>
  <c r="O86" i="41"/>
  <c r="K86" i="41"/>
  <c r="H86" i="41"/>
  <c r="AF85" i="41"/>
  <c r="AE85" i="41"/>
  <c r="AC85" i="41"/>
  <c r="X85" i="41"/>
  <c r="Y85" i="41" s="1"/>
  <c r="V85" i="41"/>
  <c r="R85" i="41"/>
  <c r="O85" i="41"/>
  <c r="K85" i="41"/>
  <c r="H85" i="41"/>
  <c r="AC84" i="41"/>
  <c r="AE84" i="41" s="1"/>
  <c r="AF84" i="41" s="1"/>
  <c r="V84" i="41"/>
  <c r="X84" i="41" s="1"/>
  <c r="Y84" i="41" s="1"/>
  <c r="R84" i="41"/>
  <c r="O84" i="41"/>
  <c r="K84" i="41"/>
  <c r="H84" i="41"/>
  <c r="AF83" i="41"/>
  <c r="AE83" i="41"/>
  <c r="AC83" i="41"/>
  <c r="X83" i="41"/>
  <c r="Y83" i="41" s="1"/>
  <c r="V83" i="41"/>
  <c r="R83" i="41"/>
  <c r="O83" i="41"/>
  <c r="K83" i="41"/>
  <c r="H83" i="41"/>
  <c r="AC82" i="41"/>
  <c r="AE82" i="41" s="1"/>
  <c r="AF82" i="41" s="1"/>
  <c r="V82" i="41"/>
  <c r="X82" i="41" s="1"/>
  <c r="Y82" i="41" s="1"/>
  <c r="R82" i="41"/>
  <c r="O82" i="41"/>
  <c r="K82" i="41"/>
  <c r="H82" i="41"/>
  <c r="AF81" i="41"/>
  <c r="AE81" i="41"/>
  <c r="AC81" i="41"/>
  <c r="X81" i="41"/>
  <c r="Y81" i="41" s="1"/>
  <c r="V81" i="41"/>
  <c r="R81" i="41"/>
  <c r="O81" i="41"/>
  <c r="K81" i="41"/>
  <c r="H81" i="41"/>
  <c r="AC80" i="41"/>
  <c r="AE80" i="41" s="1"/>
  <c r="AF80" i="41" s="1"/>
  <c r="V80" i="41"/>
  <c r="X80" i="41" s="1"/>
  <c r="Y80" i="41" s="1"/>
  <c r="R80" i="41"/>
  <c r="O80" i="41"/>
  <c r="K80" i="41"/>
  <c r="H80" i="41"/>
  <c r="AF79" i="41"/>
  <c r="AE79" i="41"/>
  <c r="AC79" i="41"/>
  <c r="X79" i="41"/>
  <c r="Y79" i="41" s="1"/>
  <c r="V79" i="41"/>
  <c r="R79" i="41"/>
  <c r="O79" i="41"/>
  <c r="K79" i="41"/>
  <c r="H79" i="41"/>
  <c r="AC78" i="41"/>
  <c r="AE78" i="41" s="1"/>
  <c r="AF78" i="41" s="1"/>
  <c r="V78" i="41"/>
  <c r="X78" i="41" s="1"/>
  <c r="Y78" i="41" s="1"/>
  <c r="R78" i="41"/>
  <c r="O78" i="41"/>
  <c r="K78" i="41"/>
  <c r="H78" i="41"/>
  <c r="AF77" i="41"/>
  <c r="AE77" i="41"/>
  <c r="AC77" i="41"/>
  <c r="X77" i="41"/>
  <c r="Y77" i="41" s="1"/>
  <c r="V77" i="41"/>
  <c r="R77" i="41"/>
  <c r="O77" i="41"/>
  <c r="K77" i="41"/>
  <c r="H77" i="41"/>
  <c r="AC76" i="41"/>
  <c r="AE76" i="41" s="1"/>
  <c r="AF76" i="41" s="1"/>
  <c r="V76" i="41"/>
  <c r="X76" i="41" s="1"/>
  <c r="Y76" i="41" s="1"/>
  <c r="R76" i="41"/>
  <c r="O76" i="41"/>
  <c r="K76" i="41"/>
  <c r="H76" i="41"/>
  <c r="AF75" i="41"/>
  <c r="AE75" i="41"/>
  <c r="AC75" i="41"/>
  <c r="X75" i="41"/>
  <c r="Y75" i="41" s="1"/>
  <c r="V75" i="41"/>
  <c r="R75" i="41"/>
  <c r="O75" i="41"/>
  <c r="K75" i="41"/>
  <c r="H75" i="41"/>
  <c r="AC74" i="41"/>
  <c r="AE74" i="41" s="1"/>
  <c r="AF74" i="41" s="1"/>
  <c r="V74" i="41"/>
  <c r="X74" i="41" s="1"/>
  <c r="Y74" i="41" s="1"/>
  <c r="R74" i="41"/>
  <c r="O74" i="41"/>
  <c r="K74" i="41"/>
  <c r="H74" i="41"/>
  <c r="AE73" i="41"/>
  <c r="AF73" i="41" s="1"/>
  <c r="AC73" i="41"/>
  <c r="X73" i="41"/>
  <c r="Y73" i="41" s="1"/>
  <c r="V73" i="41"/>
  <c r="R73" i="41"/>
  <c r="O73" i="41"/>
  <c r="K73" i="41"/>
  <c r="H73" i="41"/>
  <c r="AE72" i="41"/>
  <c r="AF72" i="41" s="1"/>
  <c r="AC72" i="41"/>
  <c r="Y72" i="41"/>
  <c r="V72" i="41"/>
  <c r="X72" i="41" s="1"/>
  <c r="R72" i="41"/>
  <c r="O72" i="41"/>
  <c r="K72" i="41"/>
  <c r="H72" i="41"/>
  <c r="AF71" i="41"/>
  <c r="AE71" i="41"/>
  <c r="AC71" i="41"/>
  <c r="Y71" i="41"/>
  <c r="X71" i="41"/>
  <c r="V71" i="41"/>
  <c r="R71" i="41"/>
  <c r="O71" i="41"/>
  <c r="K71" i="41"/>
  <c r="H71" i="41"/>
  <c r="AE70" i="41"/>
  <c r="AF70" i="41" s="1"/>
  <c r="AC70" i="41"/>
  <c r="Y70" i="41"/>
  <c r="V70" i="41"/>
  <c r="X70" i="41" s="1"/>
  <c r="R70" i="41"/>
  <c r="O70" i="41"/>
  <c r="K70" i="41"/>
  <c r="H70" i="41"/>
  <c r="AF69" i="41"/>
  <c r="AE69" i="41"/>
  <c r="AC69" i="41"/>
  <c r="X69" i="41"/>
  <c r="Y69" i="41" s="1"/>
  <c r="V69" i="41"/>
  <c r="R69" i="41"/>
  <c r="O69" i="41"/>
  <c r="K69" i="41"/>
  <c r="H69" i="41"/>
  <c r="AE68" i="41"/>
  <c r="AF68" i="41" s="1"/>
  <c r="AC68" i="41"/>
  <c r="Y68" i="41"/>
  <c r="V68" i="41"/>
  <c r="X68" i="41" s="1"/>
  <c r="R68" i="41"/>
  <c r="O68" i="41"/>
  <c r="K68" i="41"/>
  <c r="H68" i="41"/>
  <c r="AF67" i="41"/>
  <c r="AE67" i="41"/>
  <c r="AC67" i="41"/>
  <c r="Y67" i="41"/>
  <c r="X67" i="41"/>
  <c r="V67" i="41"/>
  <c r="R67" i="41"/>
  <c r="O67" i="41"/>
  <c r="K67" i="41"/>
  <c r="H67" i="41"/>
  <c r="AE66" i="41"/>
  <c r="AF66" i="41" s="1"/>
  <c r="AC66" i="41"/>
  <c r="Y66" i="41"/>
  <c r="V66" i="41"/>
  <c r="X66" i="41" s="1"/>
  <c r="R66" i="41"/>
  <c r="O66" i="41"/>
  <c r="K66" i="41"/>
  <c r="H66" i="41"/>
  <c r="AF65" i="41"/>
  <c r="AE65" i="41"/>
  <c r="AC65" i="41"/>
  <c r="X65" i="41"/>
  <c r="Y65" i="41" s="1"/>
  <c r="V65" i="41"/>
  <c r="Q65" i="41"/>
  <c r="R65" i="41" s="1"/>
  <c r="O65" i="41"/>
  <c r="K65" i="41"/>
  <c r="H65" i="41"/>
  <c r="J65" i="41" s="1"/>
  <c r="AF64" i="41"/>
  <c r="AE64" i="41"/>
  <c r="AC64" i="41"/>
  <c r="Y64" i="41"/>
  <c r="X64" i="41"/>
  <c r="V64" i="41"/>
  <c r="Q64" i="41"/>
  <c r="R64" i="41" s="1"/>
  <c r="O64" i="41"/>
  <c r="K64" i="41"/>
  <c r="H64" i="41"/>
  <c r="J64" i="41" s="1"/>
  <c r="AF63" i="41"/>
  <c r="AE63" i="41"/>
  <c r="AC63" i="41"/>
  <c r="X63" i="41"/>
  <c r="Y63" i="41" s="1"/>
  <c r="V63" i="41"/>
  <c r="R63" i="41"/>
  <c r="O63" i="41"/>
  <c r="K63" i="41"/>
  <c r="H63" i="41"/>
  <c r="AE62" i="41"/>
  <c r="AF62" i="41" s="1"/>
  <c r="AC62" i="41"/>
  <c r="Y62" i="41"/>
  <c r="V62" i="41"/>
  <c r="X62" i="41" s="1"/>
  <c r="R62" i="41"/>
  <c r="O62" i="41"/>
  <c r="K62" i="41"/>
  <c r="H62" i="41"/>
  <c r="AF61" i="41"/>
  <c r="AE61" i="41"/>
  <c r="AC61" i="41"/>
  <c r="Y61" i="41"/>
  <c r="X61" i="41"/>
  <c r="V61" i="41"/>
  <c r="Q61" i="41"/>
  <c r="R61" i="41" s="1"/>
  <c r="O61" i="41"/>
  <c r="K61" i="41"/>
  <c r="H61" i="41"/>
  <c r="J61" i="41" s="1"/>
  <c r="AF60" i="41"/>
  <c r="AE60" i="41"/>
  <c r="AC60" i="41"/>
  <c r="X60" i="41"/>
  <c r="Y60" i="41" s="1"/>
  <c r="V60" i="41"/>
  <c r="R60" i="41"/>
  <c r="O60" i="41"/>
  <c r="K60" i="41"/>
  <c r="H60" i="41"/>
  <c r="AE59" i="41"/>
  <c r="AF59" i="41" s="1"/>
  <c r="AC59" i="41"/>
  <c r="Y59" i="41"/>
  <c r="V59" i="41"/>
  <c r="X59" i="41" s="1"/>
  <c r="R59" i="41"/>
  <c r="O59" i="41"/>
  <c r="K59" i="41"/>
  <c r="H59" i="41"/>
  <c r="AF58" i="41"/>
  <c r="AE58" i="41"/>
  <c r="AC58" i="41"/>
  <c r="Y58" i="41"/>
  <c r="X58" i="41"/>
  <c r="V58" i="41"/>
  <c r="Q58" i="41"/>
  <c r="R58" i="41" s="1"/>
  <c r="O58" i="41"/>
  <c r="K58" i="41"/>
  <c r="H58" i="41"/>
  <c r="J58" i="41" s="1"/>
  <c r="AF57" i="41"/>
  <c r="AE57" i="41"/>
  <c r="AC57" i="41"/>
  <c r="X57" i="41"/>
  <c r="Y57" i="41" s="1"/>
  <c r="V57" i="41"/>
  <c r="R57" i="41"/>
  <c r="O57" i="41"/>
  <c r="K57" i="41"/>
  <c r="H57" i="41"/>
  <c r="AE56" i="41"/>
  <c r="AF56" i="41" s="1"/>
  <c r="AC56" i="41"/>
  <c r="Y56" i="41"/>
  <c r="V56" i="41"/>
  <c r="X56" i="41" s="1"/>
  <c r="R56" i="41"/>
  <c r="O56" i="41"/>
  <c r="K56" i="41"/>
  <c r="H56" i="41"/>
  <c r="AF55" i="41"/>
  <c r="AE55" i="41"/>
  <c r="AC55" i="41"/>
  <c r="Y55" i="41"/>
  <c r="X55" i="41"/>
  <c r="V55" i="41"/>
  <c r="Q55" i="41"/>
  <c r="R55" i="41" s="1"/>
  <c r="O55" i="41"/>
  <c r="K55" i="41"/>
  <c r="H55" i="41"/>
  <c r="J55" i="41" s="1"/>
  <c r="AF54" i="41"/>
  <c r="AE54" i="41"/>
  <c r="AC54" i="41"/>
  <c r="X54" i="41"/>
  <c r="Y54" i="41" s="1"/>
  <c r="V54" i="41"/>
  <c r="R54" i="41"/>
  <c r="O54" i="41"/>
  <c r="K54" i="41"/>
  <c r="H54" i="41"/>
  <c r="AE53" i="41"/>
  <c r="AF53" i="41" s="1"/>
  <c r="AC53" i="41"/>
  <c r="Y53" i="41"/>
  <c r="V53" i="41"/>
  <c r="X53" i="41" s="1"/>
  <c r="R53" i="41"/>
  <c r="O53" i="41"/>
  <c r="K53" i="41"/>
  <c r="H53" i="41"/>
  <c r="AF52" i="41"/>
  <c r="AE52" i="41"/>
  <c r="AC52" i="41"/>
  <c r="Y52" i="41"/>
  <c r="X52" i="41"/>
  <c r="V52" i="41"/>
  <c r="Q52" i="41"/>
  <c r="R52" i="41" s="1"/>
  <c r="O52" i="41"/>
  <c r="K52" i="41"/>
  <c r="H52" i="41"/>
  <c r="J52" i="41" s="1"/>
  <c r="AF51" i="41"/>
  <c r="AE51" i="41"/>
  <c r="AC51" i="41"/>
  <c r="X51" i="41"/>
  <c r="Y51" i="41" s="1"/>
  <c r="V51" i="41"/>
  <c r="Q51" i="41"/>
  <c r="R51" i="41" s="1"/>
  <c r="O51" i="41"/>
  <c r="K51" i="41"/>
  <c r="J51" i="41"/>
  <c r="H51" i="41"/>
  <c r="AE50" i="41"/>
  <c r="AF50" i="41" s="1"/>
  <c r="AC50" i="41"/>
  <c r="V50" i="41"/>
  <c r="X50" i="41" s="1"/>
  <c r="Y50" i="41" s="1"/>
  <c r="R50" i="41"/>
  <c r="O50" i="41"/>
  <c r="K50" i="41"/>
  <c r="H50" i="41"/>
  <c r="AF49" i="41"/>
  <c r="AE49" i="41"/>
  <c r="AC49" i="41"/>
  <c r="Y49" i="41"/>
  <c r="X49" i="41"/>
  <c r="V49" i="41"/>
  <c r="R49" i="41"/>
  <c r="O49" i="41"/>
  <c r="K49" i="41"/>
  <c r="H49" i="41"/>
  <c r="AE48" i="41"/>
  <c r="AF48" i="41" s="1"/>
  <c r="AC48" i="41"/>
  <c r="V48" i="41"/>
  <c r="X48" i="41" s="1"/>
  <c r="Y48" i="41" s="1"/>
  <c r="R48" i="41"/>
  <c r="Q48" i="41"/>
  <c r="O48" i="41"/>
  <c r="K48" i="41"/>
  <c r="J48" i="41"/>
  <c r="H48" i="41"/>
  <c r="AE47" i="41"/>
  <c r="AF47" i="41" s="1"/>
  <c r="AC47" i="41"/>
  <c r="V47" i="41"/>
  <c r="X47" i="41" s="1"/>
  <c r="Y47" i="41" s="1"/>
  <c r="R47" i="41"/>
  <c r="O47" i="41"/>
  <c r="K47" i="41"/>
  <c r="H47" i="41"/>
  <c r="AF46" i="41"/>
  <c r="AE46" i="41"/>
  <c r="AC46" i="41"/>
  <c r="Y46" i="41"/>
  <c r="X46" i="41"/>
  <c r="V46" i="41"/>
  <c r="R46" i="41"/>
  <c r="O46" i="41"/>
  <c r="K46" i="41"/>
  <c r="H46" i="41"/>
  <c r="AE45" i="41"/>
  <c r="AF45" i="41" s="1"/>
  <c r="AC45" i="41"/>
  <c r="V45" i="41"/>
  <c r="X45" i="41" s="1"/>
  <c r="Y45" i="41" s="1"/>
  <c r="R45" i="41"/>
  <c r="Q45" i="41"/>
  <c r="O45" i="41"/>
  <c r="K45" i="41"/>
  <c r="J45" i="41"/>
  <c r="H45" i="41"/>
  <c r="AE44" i="41"/>
  <c r="AF44" i="41" s="1"/>
  <c r="AC44" i="41"/>
  <c r="V44" i="41"/>
  <c r="X44" i="41" s="1"/>
  <c r="Y44" i="41" s="1"/>
  <c r="R44" i="41"/>
  <c r="Q44" i="41"/>
  <c r="O44" i="41"/>
  <c r="K44" i="41"/>
  <c r="J44" i="41"/>
  <c r="H44" i="41"/>
  <c r="AE43" i="41"/>
  <c r="AF43" i="41" s="1"/>
  <c r="AC43" i="41"/>
  <c r="V43" i="41"/>
  <c r="X43" i="41" s="1"/>
  <c r="Y43" i="41" s="1"/>
  <c r="R43" i="41"/>
  <c r="O43" i="41"/>
  <c r="K43" i="41"/>
  <c r="H43" i="41"/>
  <c r="AF42" i="41"/>
  <c r="AE42" i="41"/>
  <c r="AC42" i="41"/>
  <c r="Y42" i="41"/>
  <c r="X42" i="41"/>
  <c r="V42" i="41"/>
  <c r="R42" i="41"/>
  <c r="O42" i="41"/>
  <c r="K42" i="41"/>
  <c r="H42" i="41"/>
  <c r="AE41" i="41"/>
  <c r="AF41" i="41" s="1"/>
  <c r="AC41" i="41"/>
  <c r="V41" i="41"/>
  <c r="X41" i="41" s="1"/>
  <c r="Y41" i="41" s="1"/>
  <c r="R41" i="41"/>
  <c r="Q41" i="41"/>
  <c r="O41" i="41"/>
  <c r="K41" i="41"/>
  <c r="J41" i="41"/>
  <c r="H41" i="41"/>
  <c r="AE40" i="41"/>
  <c r="AF40" i="41" s="1"/>
  <c r="AC40" i="41"/>
  <c r="V40" i="41"/>
  <c r="X40" i="41" s="1"/>
  <c r="Y40" i="41" s="1"/>
  <c r="R40" i="41"/>
  <c r="O40" i="41"/>
  <c r="K40" i="41"/>
  <c r="H40" i="41"/>
  <c r="AF39" i="41"/>
  <c r="AE39" i="41"/>
  <c r="AC39" i="41"/>
  <c r="Y39" i="41"/>
  <c r="X39" i="41"/>
  <c r="V39" i="41"/>
  <c r="R39" i="41"/>
  <c r="O39" i="41"/>
  <c r="K39" i="41"/>
  <c r="H39" i="41"/>
  <c r="AE38" i="41"/>
  <c r="AF38" i="41" s="1"/>
  <c r="AC38" i="41"/>
  <c r="V38" i="41"/>
  <c r="X38" i="41" s="1"/>
  <c r="Y38" i="41" s="1"/>
  <c r="R38" i="41"/>
  <c r="Q38" i="41"/>
  <c r="O38" i="41"/>
  <c r="K38" i="41"/>
  <c r="J38" i="41"/>
  <c r="H38" i="41"/>
  <c r="AE37" i="41"/>
  <c r="AF37" i="41" s="1"/>
  <c r="AC37" i="41"/>
  <c r="V37" i="41"/>
  <c r="X37" i="41" s="1"/>
  <c r="Y37" i="41" s="1"/>
  <c r="R37" i="41"/>
  <c r="Q37" i="41"/>
  <c r="O37" i="41"/>
  <c r="K37" i="41"/>
  <c r="J37" i="41"/>
  <c r="H37" i="41"/>
  <c r="AE36" i="41"/>
  <c r="AF36" i="41" s="1"/>
  <c r="AC36" i="41"/>
  <c r="V36" i="41"/>
  <c r="X36" i="41" s="1"/>
  <c r="Y36" i="41" s="1"/>
  <c r="R36" i="41"/>
  <c r="O36" i="41"/>
  <c r="K36" i="41"/>
  <c r="H36" i="41"/>
  <c r="AF35" i="41"/>
  <c r="AE35" i="41"/>
  <c r="AC35" i="41"/>
  <c r="Y35" i="41"/>
  <c r="X35" i="41"/>
  <c r="V35" i="41"/>
  <c r="R35" i="41"/>
  <c r="O35" i="41"/>
  <c r="K35" i="41"/>
  <c r="H35" i="41"/>
  <c r="AE34" i="41"/>
  <c r="AF34" i="41" s="1"/>
  <c r="AC34" i="41"/>
  <c r="V34" i="41"/>
  <c r="X34" i="41" s="1"/>
  <c r="Y34" i="41" s="1"/>
  <c r="R34" i="41"/>
  <c r="Q34" i="41"/>
  <c r="O34" i="41"/>
  <c r="K34" i="41"/>
  <c r="J34" i="41"/>
  <c r="H34" i="41"/>
  <c r="AE33" i="41"/>
  <c r="AF33" i="41" s="1"/>
  <c r="AC33" i="41"/>
  <c r="V33" i="41"/>
  <c r="X33" i="41" s="1"/>
  <c r="Y33" i="41" s="1"/>
  <c r="R33" i="41"/>
  <c r="O33" i="41"/>
  <c r="K33" i="41"/>
  <c r="H33" i="41"/>
  <c r="AF32" i="41"/>
  <c r="AE32" i="41"/>
  <c r="AC32" i="41"/>
  <c r="Y32" i="41"/>
  <c r="X32" i="41"/>
  <c r="V32" i="41"/>
  <c r="R32" i="41"/>
  <c r="O32" i="41"/>
  <c r="K32" i="41"/>
  <c r="H32" i="41"/>
  <c r="AE31" i="41"/>
  <c r="AF31" i="41" s="1"/>
  <c r="AC31" i="41"/>
  <c r="V31" i="41"/>
  <c r="X31" i="41" s="1"/>
  <c r="Y31" i="41" s="1"/>
  <c r="R31" i="41"/>
  <c r="Q31" i="41"/>
  <c r="O31" i="41"/>
  <c r="K31" i="41"/>
  <c r="J31" i="41"/>
  <c r="H31" i="41"/>
  <c r="AE30" i="41"/>
  <c r="AF30" i="41" s="1"/>
  <c r="AC30" i="41"/>
  <c r="V30" i="41"/>
  <c r="X30" i="41" s="1"/>
  <c r="Y30" i="41" s="1"/>
  <c r="R30" i="41"/>
  <c r="Q30" i="41"/>
  <c r="O30" i="41"/>
  <c r="K30" i="41"/>
  <c r="J30" i="41"/>
  <c r="H30" i="41"/>
  <c r="AE29" i="41"/>
  <c r="AF29" i="41" s="1"/>
  <c r="AC29" i="41"/>
  <c r="V29" i="41"/>
  <c r="X29" i="41" s="1"/>
  <c r="Y29" i="41" s="1"/>
  <c r="R29" i="41"/>
  <c r="O29" i="41"/>
  <c r="K29" i="41"/>
  <c r="H29" i="41"/>
  <c r="AF28" i="41"/>
  <c r="AE28" i="41"/>
  <c r="AC28" i="41"/>
  <c r="Y28" i="41"/>
  <c r="X28" i="41"/>
  <c r="V28" i="41"/>
  <c r="R28" i="41"/>
  <c r="O28" i="41"/>
  <c r="K28" i="41"/>
  <c r="H28" i="41"/>
  <c r="AE27" i="41"/>
  <c r="AF27" i="41" s="1"/>
  <c r="AC27" i="41"/>
  <c r="V27" i="41"/>
  <c r="X27" i="41" s="1"/>
  <c r="Y27" i="41" s="1"/>
  <c r="R27" i="41"/>
  <c r="Q27" i="41"/>
  <c r="O27" i="41"/>
  <c r="K27" i="41"/>
  <c r="J27" i="41"/>
  <c r="H27" i="41"/>
  <c r="AE26" i="41"/>
  <c r="AF26" i="41" s="1"/>
  <c r="AC26" i="41"/>
  <c r="V26" i="41"/>
  <c r="X26" i="41" s="1"/>
  <c r="Y26" i="41" s="1"/>
  <c r="R26" i="41"/>
  <c r="Q26" i="41"/>
  <c r="O26" i="41"/>
  <c r="K26" i="41"/>
  <c r="J26" i="41"/>
  <c r="H26" i="41"/>
  <c r="AE25" i="41"/>
  <c r="AF25" i="41" s="1"/>
  <c r="AC25" i="41"/>
  <c r="V25" i="41"/>
  <c r="X25" i="41" s="1"/>
  <c r="Y25" i="41" s="1"/>
  <c r="R25" i="41"/>
  <c r="O25" i="41"/>
  <c r="K25" i="41"/>
  <c r="H25" i="41"/>
  <c r="AF24" i="41"/>
  <c r="AE24" i="41"/>
  <c r="AC24" i="41"/>
  <c r="Y24" i="41"/>
  <c r="X24" i="41"/>
  <c r="V24" i="41"/>
  <c r="R24" i="41"/>
  <c r="O24" i="41"/>
  <c r="K24" i="41"/>
  <c r="H24" i="41"/>
  <c r="AE23" i="41"/>
  <c r="AF23" i="41" s="1"/>
  <c r="AC23" i="41"/>
  <c r="V23" i="41"/>
  <c r="X23" i="41" s="1"/>
  <c r="Y23" i="41" s="1"/>
  <c r="R23" i="41"/>
  <c r="O23" i="41"/>
  <c r="K23" i="41"/>
  <c r="H23" i="41"/>
  <c r="AF22" i="41"/>
  <c r="AE22" i="41"/>
  <c r="AC22" i="41"/>
  <c r="Y22" i="41"/>
  <c r="X22" i="41"/>
  <c r="V22" i="41"/>
  <c r="Q22" i="41"/>
  <c r="R22" i="41" s="1"/>
  <c r="O22" i="41"/>
  <c r="H22" i="41"/>
  <c r="J22" i="41" s="1"/>
  <c r="K22" i="41" s="1"/>
  <c r="AF21" i="41"/>
  <c r="AE21" i="41"/>
  <c r="AC21" i="41"/>
  <c r="Y21" i="41"/>
  <c r="X21" i="41"/>
  <c r="V21" i="41"/>
  <c r="Q21" i="41"/>
  <c r="R21" i="41" s="1"/>
  <c r="O21" i="41"/>
  <c r="H21" i="41"/>
  <c r="J21" i="41" s="1"/>
  <c r="K21" i="41" s="1"/>
  <c r="AF20" i="41"/>
  <c r="AE20" i="41"/>
  <c r="AC20" i="41"/>
  <c r="Y20" i="41"/>
  <c r="X20" i="41"/>
  <c r="V20" i="41"/>
  <c r="Q20" i="41"/>
  <c r="R20" i="41" s="1"/>
  <c r="O20" i="41"/>
  <c r="H20" i="41"/>
  <c r="J20" i="41" s="1"/>
  <c r="K20" i="41" s="1"/>
  <c r="AF19" i="41"/>
  <c r="AE19" i="41"/>
  <c r="AC19" i="41"/>
  <c r="Y19" i="41"/>
  <c r="X19" i="41"/>
  <c r="V19" i="41"/>
  <c r="R19" i="41"/>
  <c r="O19" i="41"/>
  <c r="K19" i="41"/>
  <c r="H19" i="41"/>
  <c r="AE18" i="41"/>
  <c r="AF18" i="41" s="1"/>
  <c r="AC18" i="41"/>
  <c r="V18" i="41"/>
  <c r="X18" i="41" s="1"/>
  <c r="Y18" i="41" s="1"/>
  <c r="R18" i="41"/>
  <c r="O18" i="41"/>
  <c r="K18" i="41"/>
  <c r="H18" i="41"/>
  <c r="AF17" i="41"/>
  <c r="AE17" i="41"/>
  <c r="AC17" i="41"/>
  <c r="Y17" i="41"/>
  <c r="X17" i="41"/>
  <c r="V17" i="41"/>
  <c r="Q17" i="41"/>
  <c r="R17" i="41" s="1"/>
  <c r="O17" i="41"/>
  <c r="H17" i="41"/>
  <c r="J17" i="41" s="1"/>
  <c r="K17" i="41" s="1"/>
  <c r="AF16" i="41"/>
  <c r="AE16" i="41"/>
  <c r="AC16" i="41"/>
  <c r="Y16" i="41"/>
  <c r="X16" i="41"/>
  <c r="V16" i="41"/>
  <c r="Q16" i="41"/>
  <c r="R16" i="41" s="1"/>
  <c r="O16" i="41"/>
  <c r="H16" i="41"/>
  <c r="J16" i="41" s="1"/>
  <c r="K16" i="41" s="1"/>
  <c r="AF15" i="41"/>
  <c r="AE15" i="41"/>
  <c r="AC15" i="41"/>
  <c r="Y15" i="41"/>
  <c r="X15" i="41"/>
  <c r="V15" i="41"/>
  <c r="Q15" i="41"/>
  <c r="R15" i="41" s="1"/>
  <c r="R125" i="41" s="1"/>
  <c r="J141" i="41" s="1"/>
  <c r="J142" i="41" s="1"/>
  <c r="O15" i="41"/>
  <c r="H15" i="41"/>
  <c r="J15" i="41" s="1"/>
  <c r="K15" i="41" s="1"/>
  <c r="K125" i="41" s="1"/>
  <c r="G141" i="41" s="1"/>
  <c r="AD12" i="41"/>
  <c r="W12" i="41"/>
  <c r="P12" i="41"/>
  <c r="I12" i="41"/>
  <c r="Q3" i="41"/>
  <c r="AD13" i="41" s="1"/>
  <c r="P142" i="40"/>
  <c r="M142" i="40"/>
  <c r="I142" i="40"/>
  <c r="F142" i="40"/>
  <c r="P141" i="40"/>
  <c r="M141" i="40"/>
  <c r="I141" i="40"/>
  <c r="F141" i="40"/>
  <c r="D125" i="40"/>
  <c r="AC124" i="40"/>
  <c r="AE124" i="40" s="1"/>
  <c r="AF124" i="40" s="1"/>
  <c r="V124" i="40"/>
  <c r="X124" i="40" s="1"/>
  <c r="Y124" i="40" s="1"/>
  <c r="R124" i="40"/>
  <c r="O124" i="40"/>
  <c r="K124" i="40"/>
  <c r="H124" i="40"/>
  <c r="AF123" i="40"/>
  <c r="AE123" i="40"/>
  <c r="AC123" i="40"/>
  <c r="X123" i="40"/>
  <c r="Y123" i="40" s="1"/>
  <c r="V123" i="40"/>
  <c r="R123" i="40"/>
  <c r="O123" i="40"/>
  <c r="K123" i="40"/>
  <c r="H123" i="40"/>
  <c r="AC122" i="40"/>
  <c r="AE122" i="40" s="1"/>
  <c r="AF122" i="40" s="1"/>
  <c r="V122" i="40"/>
  <c r="X122" i="40" s="1"/>
  <c r="Y122" i="40" s="1"/>
  <c r="R122" i="40"/>
  <c r="O122" i="40"/>
  <c r="K122" i="40"/>
  <c r="H122" i="40"/>
  <c r="AF121" i="40"/>
  <c r="AE121" i="40"/>
  <c r="AC121" i="40"/>
  <c r="X121" i="40"/>
  <c r="Y121" i="40" s="1"/>
  <c r="V121" i="40"/>
  <c r="R121" i="40"/>
  <c r="O121" i="40"/>
  <c r="K121" i="40"/>
  <c r="H121" i="40"/>
  <c r="AC120" i="40"/>
  <c r="AE120" i="40" s="1"/>
  <c r="AF120" i="40" s="1"/>
  <c r="V120" i="40"/>
  <c r="X120" i="40" s="1"/>
  <c r="Y120" i="40" s="1"/>
  <c r="R120" i="40"/>
  <c r="O120" i="40"/>
  <c r="K120" i="40"/>
  <c r="H120" i="40"/>
  <c r="AF119" i="40"/>
  <c r="AE119" i="40"/>
  <c r="AC119" i="40"/>
  <c r="X119" i="40"/>
  <c r="Y119" i="40" s="1"/>
  <c r="V119" i="40"/>
  <c r="R119" i="40"/>
  <c r="O119" i="40"/>
  <c r="K119" i="40"/>
  <c r="H119" i="40"/>
  <c r="AC118" i="40"/>
  <c r="AE118" i="40" s="1"/>
  <c r="AF118" i="40" s="1"/>
  <c r="V118" i="40"/>
  <c r="X118" i="40" s="1"/>
  <c r="Y118" i="40" s="1"/>
  <c r="R118" i="40"/>
  <c r="O118" i="40"/>
  <c r="K118" i="40"/>
  <c r="H118" i="40"/>
  <c r="AF117" i="40"/>
  <c r="AE117" i="40"/>
  <c r="AC117" i="40"/>
  <c r="X117" i="40"/>
  <c r="Y117" i="40" s="1"/>
  <c r="V117" i="40"/>
  <c r="R117" i="40"/>
  <c r="O117" i="40"/>
  <c r="K117" i="40"/>
  <c r="H117" i="40"/>
  <c r="AC116" i="40"/>
  <c r="AE116" i="40" s="1"/>
  <c r="AF116" i="40" s="1"/>
  <c r="V116" i="40"/>
  <c r="X116" i="40" s="1"/>
  <c r="Y116" i="40" s="1"/>
  <c r="R116" i="40"/>
  <c r="O116" i="40"/>
  <c r="K116" i="40"/>
  <c r="H116" i="40"/>
  <c r="AF115" i="40"/>
  <c r="AE115" i="40"/>
  <c r="AC115" i="40"/>
  <c r="X115" i="40"/>
  <c r="Y115" i="40" s="1"/>
  <c r="V115" i="40"/>
  <c r="R115" i="40"/>
  <c r="O115" i="40"/>
  <c r="K115" i="40"/>
  <c r="H115" i="40"/>
  <c r="AC114" i="40"/>
  <c r="AE114" i="40" s="1"/>
  <c r="AF114" i="40" s="1"/>
  <c r="V114" i="40"/>
  <c r="X114" i="40" s="1"/>
  <c r="Y114" i="40" s="1"/>
  <c r="R114" i="40"/>
  <c r="O114" i="40"/>
  <c r="K114" i="40"/>
  <c r="H114" i="40"/>
  <c r="AF113" i="40"/>
  <c r="AE113" i="40"/>
  <c r="AC113" i="40"/>
  <c r="X113" i="40"/>
  <c r="Y113" i="40" s="1"/>
  <c r="V113" i="40"/>
  <c r="R113" i="40"/>
  <c r="O113" i="40"/>
  <c r="K113" i="40"/>
  <c r="H113" i="40"/>
  <c r="AC112" i="40"/>
  <c r="AE112" i="40" s="1"/>
  <c r="AF112" i="40" s="1"/>
  <c r="V112" i="40"/>
  <c r="X112" i="40" s="1"/>
  <c r="Y112" i="40" s="1"/>
  <c r="R112" i="40"/>
  <c r="O112" i="40"/>
  <c r="K112" i="40"/>
  <c r="H112" i="40"/>
  <c r="AF111" i="40"/>
  <c r="AE111" i="40"/>
  <c r="AC111" i="40"/>
  <c r="X111" i="40"/>
  <c r="Y111" i="40" s="1"/>
  <c r="V111" i="40"/>
  <c r="R111" i="40"/>
  <c r="O111" i="40"/>
  <c r="K111" i="40"/>
  <c r="H111" i="40"/>
  <c r="AC110" i="40"/>
  <c r="AE110" i="40" s="1"/>
  <c r="AF110" i="40" s="1"/>
  <c r="V110" i="40"/>
  <c r="X110" i="40" s="1"/>
  <c r="Y110" i="40" s="1"/>
  <c r="R110" i="40"/>
  <c r="O110" i="40"/>
  <c r="K110" i="40"/>
  <c r="H110" i="40"/>
  <c r="AF109" i="40"/>
  <c r="AE109" i="40"/>
  <c r="AC109" i="40"/>
  <c r="X109" i="40"/>
  <c r="Y109" i="40" s="1"/>
  <c r="V109" i="40"/>
  <c r="R109" i="40"/>
  <c r="O109" i="40"/>
  <c r="K109" i="40"/>
  <c r="H109" i="40"/>
  <c r="AC108" i="40"/>
  <c r="AE108" i="40" s="1"/>
  <c r="AF108" i="40" s="1"/>
  <c r="V108" i="40"/>
  <c r="X108" i="40" s="1"/>
  <c r="Y108" i="40" s="1"/>
  <c r="R108" i="40"/>
  <c r="O108" i="40"/>
  <c r="K108" i="40"/>
  <c r="H108" i="40"/>
  <c r="AF107" i="40"/>
  <c r="AE107" i="40"/>
  <c r="AC107" i="40"/>
  <c r="X107" i="40"/>
  <c r="Y107" i="40" s="1"/>
  <c r="V107" i="40"/>
  <c r="R107" i="40"/>
  <c r="O107" i="40"/>
  <c r="K107" i="40"/>
  <c r="H107" i="40"/>
  <c r="AC106" i="40"/>
  <c r="AE106" i="40" s="1"/>
  <c r="AF106" i="40" s="1"/>
  <c r="V106" i="40"/>
  <c r="X106" i="40" s="1"/>
  <c r="Y106" i="40" s="1"/>
  <c r="R106" i="40"/>
  <c r="O106" i="40"/>
  <c r="K106" i="40"/>
  <c r="H106" i="40"/>
  <c r="AF105" i="40"/>
  <c r="AE105" i="40"/>
  <c r="AC105" i="40"/>
  <c r="X105" i="40"/>
  <c r="Y105" i="40" s="1"/>
  <c r="V105" i="40"/>
  <c r="R105" i="40"/>
  <c r="O105" i="40"/>
  <c r="K105" i="40"/>
  <c r="H105" i="40"/>
  <c r="AC104" i="40"/>
  <c r="AE104" i="40" s="1"/>
  <c r="AF104" i="40" s="1"/>
  <c r="V104" i="40"/>
  <c r="X104" i="40" s="1"/>
  <c r="Y104" i="40" s="1"/>
  <c r="R104" i="40"/>
  <c r="O104" i="40"/>
  <c r="K104" i="40"/>
  <c r="H104" i="40"/>
  <c r="AF103" i="40"/>
  <c r="AE103" i="40"/>
  <c r="AC103" i="40"/>
  <c r="X103" i="40"/>
  <c r="Y103" i="40" s="1"/>
  <c r="V103" i="40"/>
  <c r="R103" i="40"/>
  <c r="O103" i="40"/>
  <c r="K103" i="40"/>
  <c r="H103" i="40"/>
  <c r="AC102" i="40"/>
  <c r="AE102" i="40" s="1"/>
  <c r="AF102" i="40" s="1"/>
  <c r="V102" i="40"/>
  <c r="X102" i="40" s="1"/>
  <c r="Y102" i="40" s="1"/>
  <c r="R102" i="40"/>
  <c r="O102" i="40"/>
  <c r="K102" i="40"/>
  <c r="H102" i="40"/>
  <c r="AF101" i="40"/>
  <c r="AE101" i="40"/>
  <c r="AC101" i="40"/>
  <c r="X101" i="40"/>
  <c r="Y101" i="40" s="1"/>
  <c r="V101" i="40"/>
  <c r="R101" i="40"/>
  <c r="O101" i="40"/>
  <c r="K101" i="40"/>
  <c r="H101" i="40"/>
  <c r="AC100" i="40"/>
  <c r="AE100" i="40" s="1"/>
  <c r="AF100" i="40" s="1"/>
  <c r="V100" i="40"/>
  <c r="X100" i="40" s="1"/>
  <c r="Y100" i="40" s="1"/>
  <c r="R100" i="40"/>
  <c r="O100" i="40"/>
  <c r="K100" i="40"/>
  <c r="H100" i="40"/>
  <c r="AF99" i="40"/>
  <c r="AE99" i="40"/>
  <c r="AC99" i="40"/>
  <c r="X99" i="40"/>
  <c r="Y99" i="40" s="1"/>
  <c r="V99" i="40"/>
  <c r="R99" i="40"/>
  <c r="O99" i="40"/>
  <c r="K99" i="40"/>
  <c r="H99" i="40"/>
  <c r="AC98" i="40"/>
  <c r="AE98" i="40" s="1"/>
  <c r="AF98" i="40" s="1"/>
  <c r="V98" i="40"/>
  <c r="X98" i="40" s="1"/>
  <c r="Y98" i="40" s="1"/>
  <c r="R98" i="40"/>
  <c r="O98" i="40"/>
  <c r="K98" i="40"/>
  <c r="H98" i="40"/>
  <c r="AF97" i="40"/>
  <c r="AE97" i="40"/>
  <c r="AC97" i="40"/>
  <c r="X97" i="40"/>
  <c r="Y97" i="40" s="1"/>
  <c r="V97" i="40"/>
  <c r="R97" i="40"/>
  <c r="O97" i="40"/>
  <c r="K97" i="40"/>
  <c r="H97" i="40"/>
  <c r="AC96" i="40"/>
  <c r="AE96" i="40" s="1"/>
  <c r="AF96" i="40" s="1"/>
  <c r="V96" i="40"/>
  <c r="X96" i="40" s="1"/>
  <c r="Y96" i="40" s="1"/>
  <c r="R96" i="40"/>
  <c r="O96" i="40"/>
  <c r="K96" i="40"/>
  <c r="H96" i="40"/>
  <c r="AF95" i="40"/>
  <c r="AE95" i="40"/>
  <c r="AC95" i="40"/>
  <c r="X95" i="40"/>
  <c r="Y95" i="40" s="1"/>
  <c r="V95" i="40"/>
  <c r="R95" i="40"/>
  <c r="O95" i="40"/>
  <c r="K95" i="40"/>
  <c r="H95" i="40"/>
  <c r="AC94" i="40"/>
  <c r="AE94" i="40" s="1"/>
  <c r="AF94" i="40" s="1"/>
  <c r="V94" i="40"/>
  <c r="X94" i="40" s="1"/>
  <c r="Y94" i="40" s="1"/>
  <c r="R94" i="40"/>
  <c r="O94" i="40"/>
  <c r="K94" i="40"/>
  <c r="H94" i="40"/>
  <c r="AF93" i="40"/>
  <c r="AE93" i="40"/>
  <c r="AC93" i="40"/>
  <c r="X93" i="40"/>
  <c r="Y93" i="40" s="1"/>
  <c r="V93" i="40"/>
  <c r="R93" i="40"/>
  <c r="O93" i="40"/>
  <c r="K93" i="40"/>
  <c r="H93" i="40"/>
  <c r="AC92" i="40"/>
  <c r="AE92" i="40" s="1"/>
  <c r="AF92" i="40" s="1"/>
  <c r="V92" i="40"/>
  <c r="X92" i="40" s="1"/>
  <c r="Y92" i="40" s="1"/>
  <c r="R92" i="40"/>
  <c r="O92" i="40"/>
  <c r="K92" i="40"/>
  <c r="H92" i="40"/>
  <c r="AF91" i="40"/>
  <c r="AE91" i="40"/>
  <c r="AC91" i="40"/>
  <c r="X91" i="40"/>
  <c r="Y91" i="40" s="1"/>
  <c r="V91" i="40"/>
  <c r="R91" i="40"/>
  <c r="O91" i="40"/>
  <c r="K91" i="40"/>
  <c r="H91" i="40"/>
  <c r="AC90" i="40"/>
  <c r="AE90" i="40" s="1"/>
  <c r="AF90" i="40" s="1"/>
  <c r="V90" i="40"/>
  <c r="X90" i="40" s="1"/>
  <c r="Y90" i="40" s="1"/>
  <c r="R90" i="40"/>
  <c r="O90" i="40"/>
  <c r="K90" i="40"/>
  <c r="H90" i="40"/>
  <c r="AF89" i="40"/>
  <c r="AE89" i="40"/>
  <c r="AC89" i="40"/>
  <c r="X89" i="40"/>
  <c r="Y89" i="40" s="1"/>
  <c r="V89" i="40"/>
  <c r="R89" i="40"/>
  <c r="O89" i="40"/>
  <c r="K89" i="40"/>
  <c r="H89" i="40"/>
  <c r="AC88" i="40"/>
  <c r="AE88" i="40" s="1"/>
  <c r="AF88" i="40" s="1"/>
  <c r="V88" i="40"/>
  <c r="X88" i="40" s="1"/>
  <c r="Y88" i="40" s="1"/>
  <c r="R88" i="40"/>
  <c r="O88" i="40"/>
  <c r="K88" i="40"/>
  <c r="H88" i="40"/>
  <c r="AF87" i="40"/>
  <c r="AE87" i="40"/>
  <c r="AC87" i="40"/>
  <c r="X87" i="40"/>
  <c r="Y87" i="40" s="1"/>
  <c r="V87" i="40"/>
  <c r="R87" i="40"/>
  <c r="O87" i="40"/>
  <c r="K87" i="40"/>
  <c r="H87" i="40"/>
  <c r="AC86" i="40"/>
  <c r="AE86" i="40" s="1"/>
  <c r="AF86" i="40" s="1"/>
  <c r="V86" i="40"/>
  <c r="X86" i="40" s="1"/>
  <c r="Y86" i="40" s="1"/>
  <c r="R86" i="40"/>
  <c r="O86" i="40"/>
  <c r="K86" i="40"/>
  <c r="H86" i="40"/>
  <c r="AF85" i="40"/>
  <c r="AE85" i="40"/>
  <c r="AC85" i="40"/>
  <c r="X85" i="40"/>
  <c r="Y85" i="40" s="1"/>
  <c r="V85" i="40"/>
  <c r="R85" i="40"/>
  <c r="O85" i="40"/>
  <c r="K85" i="40"/>
  <c r="H85" i="40"/>
  <c r="AC84" i="40"/>
  <c r="AE84" i="40" s="1"/>
  <c r="AF84" i="40" s="1"/>
  <c r="V84" i="40"/>
  <c r="X84" i="40" s="1"/>
  <c r="Y84" i="40" s="1"/>
  <c r="R84" i="40"/>
  <c r="O84" i="40"/>
  <c r="K84" i="40"/>
  <c r="H84" i="40"/>
  <c r="AF83" i="40"/>
  <c r="AE83" i="40"/>
  <c r="AC83" i="40"/>
  <c r="X83" i="40"/>
  <c r="Y83" i="40" s="1"/>
  <c r="V83" i="40"/>
  <c r="R83" i="40"/>
  <c r="O83" i="40"/>
  <c r="K83" i="40"/>
  <c r="H83" i="40"/>
  <c r="AC82" i="40"/>
  <c r="AE82" i="40" s="1"/>
  <c r="AF82" i="40" s="1"/>
  <c r="V82" i="40"/>
  <c r="X82" i="40" s="1"/>
  <c r="Y82" i="40" s="1"/>
  <c r="R82" i="40"/>
  <c r="O82" i="40"/>
  <c r="K82" i="40"/>
  <c r="H82" i="40"/>
  <c r="AF81" i="40"/>
  <c r="AE81" i="40"/>
  <c r="AC81" i="40"/>
  <c r="X81" i="40"/>
  <c r="Y81" i="40" s="1"/>
  <c r="V81" i="40"/>
  <c r="R81" i="40"/>
  <c r="O81" i="40"/>
  <c r="K81" i="40"/>
  <c r="H81" i="40"/>
  <c r="AC80" i="40"/>
  <c r="AE80" i="40" s="1"/>
  <c r="AF80" i="40" s="1"/>
  <c r="V80" i="40"/>
  <c r="X80" i="40" s="1"/>
  <c r="Y80" i="40" s="1"/>
  <c r="R80" i="40"/>
  <c r="O80" i="40"/>
  <c r="K80" i="40"/>
  <c r="H80" i="40"/>
  <c r="AF79" i="40"/>
  <c r="AE79" i="40"/>
  <c r="AC79" i="40"/>
  <c r="X79" i="40"/>
  <c r="Y79" i="40" s="1"/>
  <c r="V79" i="40"/>
  <c r="R79" i="40"/>
  <c r="O79" i="40"/>
  <c r="K79" i="40"/>
  <c r="H79" i="40"/>
  <c r="AC78" i="40"/>
  <c r="AE78" i="40" s="1"/>
  <c r="AF78" i="40" s="1"/>
  <c r="V78" i="40"/>
  <c r="X78" i="40" s="1"/>
  <c r="Y78" i="40" s="1"/>
  <c r="R78" i="40"/>
  <c r="O78" i="40"/>
  <c r="K78" i="40"/>
  <c r="H78" i="40"/>
  <c r="AF77" i="40"/>
  <c r="AE77" i="40"/>
  <c r="AC77" i="40"/>
  <c r="X77" i="40"/>
  <c r="Y77" i="40" s="1"/>
  <c r="V77" i="40"/>
  <c r="R77" i="40"/>
  <c r="O77" i="40"/>
  <c r="K77" i="40"/>
  <c r="H77" i="40"/>
  <c r="AC76" i="40"/>
  <c r="AE76" i="40" s="1"/>
  <c r="AF76" i="40" s="1"/>
  <c r="V76" i="40"/>
  <c r="X76" i="40" s="1"/>
  <c r="Y76" i="40" s="1"/>
  <c r="R76" i="40"/>
  <c r="O76" i="40"/>
  <c r="K76" i="40"/>
  <c r="H76" i="40"/>
  <c r="AF75" i="40"/>
  <c r="AE75" i="40"/>
  <c r="AC75" i="40"/>
  <c r="X75" i="40"/>
  <c r="Y75" i="40" s="1"/>
  <c r="V75" i="40"/>
  <c r="R75" i="40"/>
  <c r="O75" i="40"/>
  <c r="K75" i="40"/>
  <c r="H75" i="40"/>
  <c r="AC74" i="40"/>
  <c r="AE74" i="40" s="1"/>
  <c r="AF74" i="40" s="1"/>
  <c r="V74" i="40"/>
  <c r="X74" i="40" s="1"/>
  <c r="Y74" i="40" s="1"/>
  <c r="R74" i="40"/>
  <c r="O74" i="40"/>
  <c r="K74" i="40"/>
  <c r="H74" i="40"/>
  <c r="AF73" i="40"/>
  <c r="AE73" i="40"/>
  <c r="AC73" i="40"/>
  <c r="X73" i="40"/>
  <c r="Y73" i="40" s="1"/>
  <c r="V73" i="40"/>
  <c r="R73" i="40"/>
  <c r="O73" i="40"/>
  <c r="K73" i="40"/>
  <c r="H73" i="40"/>
  <c r="AC72" i="40"/>
  <c r="AE72" i="40" s="1"/>
  <c r="AF72" i="40" s="1"/>
  <c r="V72" i="40"/>
  <c r="X72" i="40" s="1"/>
  <c r="Y72" i="40" s="1"/>
  <c r="R72" i="40"/>
  <c r="O72" i="40"/>
  <c r="K72" i="40"/>
  <c r="H72" i="40"/>
  <c r="AF71" i="40"/>
  <c r="AE71" i="40"/>
  <c r="AC71" i="40"/>
  <c r="X71" i="40"/>
  <c r="Y71" i="40" s="1"/>
  <c r="V71" i="40"/>
  <c r="R71" i="40"/>
  <c r="O71" i="40"/>
  <c r="K71" i="40"/>
  <c r="H71" i="40"/>
  <c r="AC70" i="40"/>
  <c r="AE70" i="40" s="1"/>
  <c r="AF70" i="40" s="1"/>
  <c r="V70" i="40"/>
  <c r="X70" i="40" s="1"/>
  <c r="Y70" i="40" s="1"/>
  <c r="R70" i="40"/>
  <c r="O70" i="40"/>
  <c r="K70" i="40"/>
  <c r="H70" i="40"/>
  <c r="AF69" i="40"/>
  <c r="AE69" i="40"/>
  <c r="AC69" i="40"/>
  <c r="X69" i="40"/>
  <c r="Y69" i="40" s="1"/>
  <c r="V69" i="40"/>
  <c r="R69" i="40"/>
  <c r="O69" i="40"/>
  <c r="K69" i="40"/>
  <c r="H69" i="40"/>
  <c r="AC68" i="40"/>
  <c r="AE68" i="40" s="1"/>
  <c r="AF68" i="40" s="1"/>
  <c r="V68" i="40"/>
  <c r="X68" i="40" s="1"/>
  <c r="Y68" i="40" s="1"/>
  <c r="R68" i="40"/>
  <c r="O68" i="40"/>
  <c r="K68" i="40"/>
  <c r="H68" i="40"/>
  <c r="AE67" i="40"/>
  <c r="AF67" i="40" s="1"/>
  <c r="AC67" i="40"/>
  <c r="X67" i="40"/>
  <c r="Y67" i="40" s="1"/>
  <c r="V67" i="40"/>
  <c r="R67" i="40"/>
  <c r="O67" i="40"/>
  <c r="K67" i="40"/>
  <c r="H67" i="40"/>
  <c r="AC66" i="40"/>
  <c r="AE66" i="40" s="1"/>
  <c r="AF66" i="40" s="1"/>
  <c r="V66" i="40"/>
  <c r="X66" i="40" s="1"/>
  <c r="Y66" i="40" s="1"/>
  <c r="R66" i="40"/>
  <c r="O66" i="40"/>
  <c r="K66" i="40"/>
  <c r="H66" i="40"/>
  <c r="AE65" i="40"/>
  <c r="AF65" i="40" s="1"/>
  <c r="AC65" i="40"/>
  <c r="X65" i="40"/>
  <c r="Y65" i="40" s="1"/>
  <c r="V65" i="40"/>
  <c r="O65" i="40"/>
  <c r="Q65" i="40" s="1"/>
  <c r="R65" i="40" s="1"/>
  <c r="H65" i="40"/>
  <c r="J65" i="40" s="1"/>
  <c r="K65" i="40" s="1"/>
  <c r="AE64" i="40"/>
  <c r="AF64" i="40" s="1"/>
  <c r="AC64" i="40"/>
  <c r="X64" i="40"/>
  <c r="Y64" i="40" s="1"/>
  <c r="V64" i="40"/>
  <c r="O64" i="40"/>
  <c r="Q64" i="40" s="1"/>
  <c r="R64" i="40" s="1"/>
  <c r="H64" i="40"/>
  <c r="J64" i="40" s="1"/>
  <c r="K64" i="40" s="1"/>
  <c r="AE63" i="40"/>
  <c r="AF63" i="40" s="1"/>
  <c r="AC63" i="40"/>
  <c r="X63" i="40"/>
  <c r="Y63" i="40" s="1"/>
  <c r="V63" i="40"/>
  <c r="R63" i="40"/>
  <c r="O63" i="40"/>
  <c r="K63" i="40"/>
  <c r="H63" i="40"/>
  <c r="AC62" i="40"/>
  <c r="AE62" i="40" s="1"/>
  <c r="AF62" i="40" s="1"/>
  <c r="V62" i="40"/>
  <c r="X62" i="40" s="1"/>
  <c r="Y62" i="40" s="1"/>
  <c r="R62" i="40"/>
  <c r="O62" i="40"/>
  <c r="K62" i="40"/>
  <c r="H62" i="40"/>
  <c r="AE61" i="40"/>
  <c r="AF61" i="40" s="1"/>
  <c r="AC61" i="40"/>
  <c r="X61" i="40"/>
  <c r="Y61" i="40" s="1"/>
  <c r="V61" i="40"/>
  <c r="O61" i="40"/>
  <c r="Q61" i="40" s="1"/>
  <c r="R61" i="40" s="1"/>
  <c r="H61" i="40"/>
  <c r="J61" i="40" s="1"/>
  <c r="K61" i="40" s="1"/>
  <c r="AE60" i="40"/>
  <c r="AF60" i="40" s="1"/>
  <c r="AC60" i="40"/>
  <c r="X60" i="40"/>
  <c r="Y60" i="40" s="1"/>
  <c r="V60" i="40"/>
  <c r="R60" i="40"/>
  <c r="O60" i="40"/>
  <c r="K60" i="40"/>
  <c r="H60" i="40"/>
  <c r="AC59" i="40"/>
  <c r="AE59" i="40" s="1"/>
  <c r="AF59" i="40" s="1"/>
  <c r="V59" i="40"/>
  <c r="X59" i="40" s="1"/>
  <c r="Y59" i="40" s="1"/>
  <c r="R59" i="40"/>
  <c r="O59" i="40"/>
  <c r="K59" i="40"/>
  <c r="H59" i="40"/>
  <c r="AE58" i="40"/>
  <c r="AF58" i="40" s="1"/>
  <c r="AC58" i="40"/>
  <c r="X58" i="40"/>
  <c r="Y58" i="40" s="1"/>
  <c r="V58" i="40"/>
  <c r="O58" i="40"/>
  <c r="Q58" i="40" s="1"/>
  <c r="R58" i="40" s="1"/>
  <c r="H58" i="40"/>
  <c r="J58" i="40" s="1"/>
  <c r="K58" i="40" s="1"/>
  <c r="AE57" i="40"/>
  <c r="AF57" i="40" s="1"/>
  <c r="AC57" i="40"/>
  <c r="X57" i="40"/>
  <c r="Y57" i="40" s="1"/>
  <c r="V57" i="40"/>
  <c r="R57" i="40"/>
  <c r="O57" i="40"/>
  <c r="K57" i="40"/>
  <c r="H57" i="40"/>
  <c r="AC56" i="40"/>
  <c r="AE56" i="40" s="1"/>
  <c r="AF56" i="40" s="1"/>
  <c r="V56" i="40"/>
  <c r="X56" i="40" s="1"/>
  <c r="Y56" i="40" s="1"/>
  <c r="R56" i="40"/>
  <c r="O56" i="40"/>
  <c r="K56" i="40"/>
  <c r="H56" i="40"/>
  <c r="AE55" i="40"/>
  <c r="AF55" i="40" s="1"/>
  <c r="AC55" i="40"/>
  <c r="X55" i="40"/>
  <c r="Y55" i="40" s="1"/>
  <c r="V55" i="40"/>
  <c r="O55" i="40"/>
  <c r="Q55" i="40" s="1"/>
  <c r="R55" i="40" s="1"/>
  <c r="H55" i="40"/>
  <c r="J55" i="40" s="1"/>
  <c r="K55" i="40" s="1"/>
  <c r="AE54" i="40"/>
  <c r="AF54" i="40" s="1"/>
  <c r="AC54" i="40"/>
  <c r="X54" i="40"/>
  <c r="Y54" i="40" s="1"/>
  <c r="V54" i="40"/>
  <c r="R54" i="40"/>
  <c r="O54" i="40"/>
  <c r="K54" i="40"/>
  <c r="H54" i="40"/>
  <c r="AC53" i="40"/>
  <c r="AE53" i="40" s="1"/>
  <c r="AF53" i="40" s="1"/>
  <c r="V53" i="40"/>
  <c r="X53" i="40" s="1"/>
  <c r="Y53" i="40" s="1"/>
  <c r="R53" i="40"/>
  <c r="O53" i="40"/>
  <c r="K53" i="40"/>
  <c r="H53" i="40"/>
  <c r="AE52" i="40"/>
  <c r="AF52" i="40" s="1"/>
  <c r="AC52" i="40"/>
  <c r="V52" i="40"/>
  <c r="X52" i="40" s="1"/>
  <c r="Y52" i="40" s="1"/>
  <c r="O52" i="40"/>
  <c r="Q52" i="40" s="1"/>
  <c r="R52" i="40" s="1"/>
  <c r="H52" i="40"/>
  <c r="J52" i="40" s="1"/>
  <c r="K52" i="40" s="1"/>
  <c r="AE51" i="40"/>
  <c r="AF51" i="40" s="1"/>
  <c r="AC51" i="40"/>
  <c r="V51" i="40"/>
  <c r="X51" i="40" s="1"/>
  <c r="Y51" i="40" s="1"/>
  <c r="O51" i="40"/>
  <c r="Q51" i="40" s="1"/>
  <c r="R51" i="40" s="1"/>
  <c r="J51" i="40"/>
  <c r="K51" i="40" s="1"/>
  <c r="H51" i="40"/>
  <c r="AC50" i="40"/>
  <c r="AE50" i="40" s="1"/>
  <c r="AF50" i="40" s="1"/>
  <c r="X50" i="40"/>
  <c r="Y50" i="40" s="1"/>
  <c r="V50" i="40"/>
  <c r="R50" i="40"/>
  <c r="O50" i="40"/>
  <c r="K50" i="40"/>
  <c r="H50" i="40"/>
  <c r="AC49" i="40"/>
  <c r="AE49" i="40" s="1"/>
  <c r="AF49" i="40" s="1"/>
  <c r="X49" i="40"/>
  <c r="Y49" i="40" s="1"/>
  <c r="V49" i="40"/>
  <c r="R49" i="40"/>
  <c r="O49" i="40"/>
  <c r="K49" i="40"/>
  <c r="H49" i="40"/>
  <c r="AC48" i="40"/>
  <c r="AE48" i="40" s="1"/>
  <c r="AF48" i="40" s="1"/>
  <c r="X48" i="40"/>
  <c r="Y48" i="40" s="1"/>
  <c r="V48" i="40"/>
  <c r="O48" i="40"/>
  <c r="Q48" i="40" s="1"/>
  <c r="R48" i="40" s="1"/>
  <c r="J48" i="40"/>
  <c r="K48" i="40" s="1"/>
  <c r="H48" i="40"/>
  <c r="AC47" i="40"/>
  <c r="AE47" i="40" s="1"/>
  <c r="AF47" i="40" s="1"/>
  <c r="X47" i="40"/>
  <c r="Y47" i="40" s="1"/>
  <c r="V47" i="40"/>
  <c r="R47" i="40"/>
  <c r="O47" i="40"/>
  <c r="K47" i="40"/>
  <c r="H47" i="40"/>
  <c r="AC46" i="40"/>
  <c r="AE46" i="40" s="1"/>
  <c r="AF46" i="40" s="1"/>
  <c r="X46" i="40"/>
  <c r="Y46" i="40" s="1"/>
  <c r="V46" i="40"/>
  <c r="R46" i="40"/>
  <c r="O46" i="40"/>
  <c r="K46" i="40"/>
  <c r="H46" i="40"/>
  <c r="AC45" i="40"/>
  <c r="AE45" i="40" s="1"/>
  <c r="AF45" i="40" s="1"/>
  <c r="X45" i="40"/>
  <c r="Y45" i="40" s="1"/>
  <c r="V45" i="40"/>
  <c r="O45" i="40"/>
  <c r="Q45" i="40" s="1"/>
  <c r="R45" i="40" s="1"/>
  <c r="J45" i="40"/>
  <c r="K45" i="40" s="1"/>
  <c r="H45" i="40"/>
  <c r="AC44" i="40"/>
  <c r="AE44" i="40" s="1"/>
  <c r="AF44" i="40" s="1"/>
  <c r="X44" i="40"/>
  <c r="Y44" i="40" s="1"/>
  <c r="V44" i="40"/>
  <c r="O44" i="40"/>
  <c r="Q44" i="40" s="1"/>
  <c r="R44" i="40" s="1"/>
  <c r="J44" i="40"/>
  <c r="K44" i="40" s="1"/>
  <c r="H44" i="40"/>
  <c r="AC43" i="40"/>
  <c r="AE43" i="40" s="1"/>
  <c r="AF43" i="40" s="1"/>
  <c r="X43" i="40"/>
  <c r="Y43" i="40" s="1"/>
  <c r="V43" i="40"/>
  <c r="R43" i="40"/>
  <c r="O43" i="40"/>
  <c r="K43" i="40"/>
  <c r="H43" i="40"/>
  <c r="AC42" i="40"/>
  <c r="AE42" i="40" s="1"/>
  <c r="AF42" i="40" s="1"/>
  <c r="X42" i="40"/>
  <c r="Y42" i="40" s="1"/>
  <c r="V42" i="40"/>
  <c r="R42" i="40"/>
  <c r="O42" i="40"/>
  <c r="K42" i="40"/>
  <c r="H42" i="40"/>
  <c r="AC41" i="40"/>
  <c r="AE41" i="40" s="1"/>
  <c r="AF41" i="40" s="1"/>
  <c r="X41" i="40"/>
  <c r="Y41" i="40" s="1"/>
  <c r="V41" i="40"/>
  <c r="O41" i="40"/>
  <c r="Q41" i="40" s="1"/>
  <c r="R41" i="40" s="1"/>
  <c r="J41" i="40"/>
  <c r="K41" i="40" s="1"/>
  <c r="H41" i="40"/>
  <c r="AC40" i="40"/>
  <c r="AE40" i="40" s="1"/>
  <c r="AF40" i="40" s="1"/>
  <c r="X40" i="40"/>
  <c r="Y40" i="40" s="1"/>
  <c r="V40" i="40"/>
  <c r="R40" i="40"/>
  <c r="O40" i="40"/>
  <c r="K40" i="40"/>
  <c r="H40" i="40"/>
  <c r="AC39" i="40"/>
  <c r="AE39" i="40" s="1"/>
  <c r="AF39" i="40" s="1"/>
  <c r="X39" i="40"/>
  <c r="Y39" i="40" s="1"/>
  <c r="V39" i="40"/>
  <c r="R39" i="40"/>
  <c r="O39" i="40"/>
  <c r="K39" i="40"/>
  <c r="H39" i="40"/>
  <c r="AC38" i="40"/>
  <c r="AE38" i="40" s="1"/>
  <c r="AF38" i="40" s="1"/>
  <c r="X38" i="40"/>
  <c r="Y38" i="40" s="1"/>
  <c r="V38" i="40"/>
  <c r="O38" i="40"/>
  <c r="Q38" i="40" s="1"/>
  <c r="R38" i="40" s="1"/>
  <c r="J38" i="40"/>
  <c r="K38" i="40" s="1"/>
  <c r="H38" i="40"/>
  <c r="AC37" i="40"/>
  <c r="AE37" i="40" s="1"/>
  <c r="AF37" i="40" s="1"/>
  <c r="X37" i="40"/>
  <c r="Y37" i="40" s="1"/>
  <c r="V37" i="40"/>
  <c r="O37" i="40"/>
  <c r="Q37" i="40" s="1"/>
  <c r="R37" i="40" s="1"/>
  <c r="J37" i="40"/>
  <c r="K37" i="40" s="1"/>
  <c r="H37" i="40"/>
  <c r="AC36" i="40"/>
  <c r="AE36" i="40" s="1"/>
  <c r="AF36" i="40" s="1"/>
  <c r="X36" i="40"/>
  <c r="Y36" i="40" s="1"/>
  <c r="V36" i="40"/>
  <c r="R36" i="40"/>
  <c r="O36" i="40"/>
  <c r="K36" i="40"/>
  <c r="H36" i="40"/>
  <c r="AC35" i="40"/>
  <c r="AE35" i="40" s="1"/>
  <c r="AF35" i="40" s="1"/>
  <c r="X35" i="40"/>
  <c r="Y35" i="40" s="1"/>
  <c r="V35" i="40"/>
  <c r="R35" i="40"/>
  <c r="O35" i="40"/>
  <c r="K35" i="40"/>
  <c r="H35" i="40"/>
  <c r="AC34" i="40"/>
  <c r="AE34" i="40" s="1"/>
  <c r="AF34" i="40" s="1"/>
  <c r="X34" i="40"/>
  <c r="Y34" i="40" s="1"/>
  <c r="V34" i="40"/>
  <c r="O34" i="40"/>
  <c r="Q34" i="40" s="1"/>
  <c r="R34" i="40" s="1"/>
  <c r="J34" i="40"/>
  <c r="K34" i="40" s="1"/>
  <c r="H34" i="40"/>
  <c r="AC33" i="40"/>
  <c r="AE33" i="40" s="1"/>
  <c r="AF33" i="40" s="1"/>
  <c r="X33" i="40"/>
  <c r="Y33" i="40" s="1"/>
  <c r="V33" i="40"/>
  <c r="R33" i="40"/>
  <c r="O33" i="40"/>
  <c r="K33" i="40"/>
  <c r="H33" i="40"/>
  <c r="AC32" i="40"/>
  <c r="AE32" i="40" s="1"/>
  <c r="AF32" i="40" s="1"/>
  <c r="X32" i="40"/>
  <c r="Y32" i="40" s="1"/>
  <c r="V32" i="40"/>
  <c r="R32" i="40"/>
  <c r="O32" i="40"/>
  <c r="K32" i="40"/>
  <c r="H32" i="40"/>
  <c r="AC31" i="40"/>
  <c r="AE31" i="40" s="1"/>
  <c r="AF31" i="40" s="1"/>
  <c r="X31" i="40"/>
  <c r="Y31" i="40" s="1"/>
  <c r="V31" i="40"/>
  <c r="O31" i="40"/>
  <c r="Q31" i="40" s="1"/>
  <c r="R31" i="40" s="1"/>
  <c r="J31" i="40"/>
  <c r="K31" i="40" s="1"/>
  <c r="H31" i="40"/>
  <c r="AC30" i="40"/>
  <c r="AE30" i="40" s="1"/>
  <c r="AF30" i="40" s="1"/>
  <c r="X30" i="40"/>
  <c r="Y30" i="40" s="1"/>
  <c r="V30" i="40"/>
  <c r="R30" i="40"/>
  <c r="O30" i="40"/>
  <c r="Q30" i="40" s="1"/>
  <c r="J30" i="40"/>
  <c r="K30" i="40" s="1"/>
  <c r="H30" i="40"/>
  <c r="AC29" i="40"/>
  <c r="AE29" i="40" s="1"/>
  <c r="AF29" i="40" s="1"/>
  <c r="X29" i="40"/>
  <c r="Y29" i="40" s="1"/>
  <c r="V29" i="40"/>
  <c r="R29" i="40"/>
  <c r="O29" i="40"/>
  <c r="K29" i="40"/>
  <c r="H29" i="40"/>
  <c r="AC28" i="40"/>
  <c r="AE28" i="40" s="1"/>
  <c r="AF28" i="40" s="1"/>
  <c r="X28" i="40"/>
  <c r="Y28" i="40" s="1"/>
  <c r="V28" i="40"/>
  <c r="R28" i="40"/>
  <c r="O28" i="40"/>
  <c r="K28" i="40"/>
  <c r="H28" i="40"/>
  <c r="AC27" i="40"/>
  <c r="AE27" i="40" s="1"/>
  <c r="AF27" i="40" s="1"/>
  <c r="X27" i="40"/>
  <c r="Y27" i="40" s="1"/>
  <c r="V27" i="40"/>
  <c r="O27" i="40"/>
  <c r="Q27" i="40" s="1"/>
  <c r="R27" i="40" s="1"/>
  <c r="J27" i="40"/>
  <c r="K27" i="40" s="1"/>
  <c r="H27" i="40"/>
  <c r="AC26" i="40"/>
  <c r="AE26" i="40" s="1"/>
  <c r="AF26" i="40" s="1"/>
  <c r="X26" i="40"/>
  <c r="Y26" i="40" s="1"/>
  <c r="V26" i="40"/>
  <c r="R26" i="40"/>
  <c r="O26" i="40"/>
  <c r="Q26" i="40" s="1"/>
  <c r="J26" i="40"/>
  <c r="K26" i="40" s="1"/>
  <c r="H26" i="40"/>
  <c r="AC25" i="40"/>
  <c r="AE25" i="40" s="1"/>
  <c r="AF25" i="40" s="1"/>
  <c r="X25" i="40"/>
  <c r="Y25" i="40" s="1"/>
  <c r="V25" i="40"/>
  <c r="R25" i="40"/>
  <c r="O25" i="40"/>
  <c r="K25" i="40"/>
  <c r="H25" i="40"/>
  <c r="AF24" i="40"/>
  <c r="AC24" i="40"/>
  <c r="AE24" i="40" s="1"/>
  <c r="X24" i="40"/>
  <c r="Y24" i="40" s="1"/>
  <c r="V24" i="40"/>
  <c r="R24" i="40"/>
  <c r="O24" i="40"/>
  <c r="K24" i="40"/>
  <c r="H24" i="40"/>
  <c r="AC23" i="40"/>
  <c r="AE23" i="40" s="1"/>
  <c r="AF23" i="40" s="1"/>
  <c r="X23" i="40"/>
  <c r="Y23" i="40" s="1"/>
  <c r="V23" i="40"/>
  <c r="R23" i="40"/>
  <c r="O23" i="40"/>
  <c r="K23" i="40"/>
  <c r="H23" i="40"/>
  <c r="AC22" i="40"/>
  <c r="AE22" i="40" s="1"/>
  <c r="AF22" i="40" s="1"/>
  <c r="X22" i="40"/>
  <c r="Y22" i="40" s="1"/>
  <c r="V22" i="40"/>
  <c r="O22" i="40"/>
  <c r="Q22" i="40" s="1"/>
  <c r="R22" i="40" s="1"/>
  <c r="J22" i="40"/>
  <c r="K22" i="40" s="1"/>
  <c r="H22" i="40"/>
  <c r="AC21" i="40"/>
  <c r="AE21" i="40" s="1"/>
  <c r="AF21" i="40" s="1"/>
  <c r="X21" i="40"/>
  <c r="Y21" i="40" s="1"/>
  <c r="V21" i="40"/>
  <c r="O21" i="40"/>
  <c r="Q21" i="40" s="1"/>
  <c r="R21" i="40" s="1"/>
  <c r="J21" i="40"/>
  <c r="K21" i="40" s="1"/>
  <c r="H21" i="40"/>
  <c r="AF20" i="40"/>
  <c r="AC20" i="40"/>
  <c r="AE20" i="40" s="1"/>
  <c r="X20" i="40"/>
  <c r="Y20" i="40" s="1"/>
  <c r="V20" i="40"/>
  <c r="O20" i="40"/>
  <c r="Q20" i="40" s="1"/>
  <c r="R20" i="40" s="1"/>
  <c r="J20" i="40"/>
  <c r="K20" i="40" s="1"/>
  <c r="H20" i="40"/>
  <c r="AF19" i="40"/>
  <c r="AC19" i="40"/>
  <c r="AE19" i="40" s="1"/>
  <c r="X19" i="40"/>
  <c r="Y19" i="40" s="1"/>
  <c r="V19" i="40"/>
  <c r="R19" i="40"/>
  <c r="O19" i="40"/>
  <c r="K19" i="40"/>
  <c r="H19" i="40"/>
  <c r="AC18" i="40"/>
  <c r="AE18" i="40" s="1"/>
  <c r="AF18" i="40" s="1"/>
  <c r="X18" i="40"/>
  <c r="Y18" i="40" s="1"/>
  <c r="V18" i="40"/>
  <c r="R18" i="40"/>
  <c r="O18" i="40"/>
  <c r="K18" i="40"/>
  <c r="H18" i="40"/>
  <c r="AC17" i="40"/>
  <c r="AE17" i="40" s="1"/>
  <c r="AF17" i="40" s="1"/>
  <c r="X17" i="40"/>
  <c r="Y17" i="40" s="1"/>
  <c r="V17" i="40"/>
  <c r="O17" i="40"/>
  <c r="Q17" i="40" s="1"/>
  <c r="R17" i="40" s="1"/>
  <c r="J17" i="40"/>
  <c r="K17" i="40" s="1"/>
  <c r="H17" i="40"/>
  <c r="AC16" i="40"/>
  <c r="AE16" i="40" s="1"/>
  <c r="AF16" i="40" s="1"/>
  <c r="X16" i="40"/>
  <c r="Y16" i="40" s="1"/>
  <c r="V16" i="40"/>
  <c r="O16" i="40"/>
  <c r="Q16" i="40" s="1"/>
  <c r="R16" i="40" s="1"/>
  <c r="J16" i="40"/>
  <c r="K16" i="40" s="1"/>
  <c r="H16" i="40"/>
  <c r="AF15" i="40"/>
  <c r="AC15" i="40"/>
  <c r="AE15" i="40" s="1"/>
  <c r="X15" i="40"/>
  <c r="Y15" i="40" s="1"/>
  <c r="V15" i="40"/>
  <c r="O15" i="40"/>
  <c r="Q15" i="40" s="1"/>
  <c r="R15" i="40" s="1"/>
  <c r="J15" i="40"/>
  <c r="K15" i="40" s="1"/>
  <c r="H15" i="40"/>
  <c r="AD13" i="40"/>
  <c r="AD12" i="40"/>
  <c r="W12" i="40"/>
  <c r="P12" i="40"/>
  <c r="I12" i="40"/>
  <c r="Q3" i="40"/>
  <c r="P142" i="39"/>
  <c r="M142" i="39"/>
  <c r="I142" i="39"/>
  <c r="F142" i="39"/>
  <c r="P141" i="39"/>
  <c r="M141" i="39"/>
  <c r="I141" i="39"/>
  <c r="F141" i="39"/>
  <c r="D125" i="39"/>
  <c r="AC124" i="39"/>
  <c r="AE124" i="39" s="1"/>
  <c r="AF124" i="39" s="1"/>
  <c r="V124" i="39"/>
  <c r="X124" i="39" s="1"/>
  <c r="Y124" i="39" s="1"/>
  <c r="R124" i="39"/>
  <c r="O124" i="39"/>
  <c r="K124" i="39"/>
  <c r="H124" i="39"/>
  <c r="AF123" i="39"/>
  <c r="AE123" i="39"/>
  <c r="AC123" i="39"/>
  <c r="X123" i="39"/>
  <c r="Y123" i="39" s="1"/>
  <c r="V123" i="39"/>
  <c r="R123" i="39"/>
  <c r="O123" i="39"/>
  <c r="K123" i="39"/>
  <c r="H123" i="39"/>
  <c r="AC122" i="39"/>
  <c r="AE122" i="39" s="1"/>
  <c r="AF122" i="39" s="1"/>
  <c r="V122" i="39"/>
  <c r="X122" i="39" s="1"/>
  <c r="Y122" i="39" s="1"/>
  <c r="R122" i="39"/>
  <c r="O122" i="39"/>
  <c r="K122" i="39"/>
  <c r="H122" i="39"/>
  <c r="AF121" i="39"/>
  <c r="AE121" i="39"/>
  <c r="AC121" i="39"/>
  <c r="X121" i="39"/>
  <c r="Y121" i="39" s="1"/>
  <c r="V121" i="39"/>
  <c r="R121" i="39"/>
  <c r="O121" i="39"/>
  <c r="K121" i="39"/>
  <c r="H121" i="39"/>
  <c r="AC120" i="39"/>
  <c r="AE120" i="39" s="1"/>
  <c r="AF120" i="39" s="1"/>
  <c r="V120" i="39"/>
  <c r="X120" i="39" s="1"/>
  <c r="Y120" i="39" s="1"/>
  <c r="R120" i="39"/>
  <c r="O120" i="39"/>
  <c r="K120" i="39"/>
  <c r="H120" i="39"/>
  <c r="AF119" i="39"/>
  <c r="AE119" i="39"/>
  <c r="AC119" i="39"/>
  <c r="X119" i="39"/>
  <c r="Y119" i="39" s="1"/>
  <c r="V119" i="39"/>
  <c r="R119" i="39"/>
  <c r="O119" i="39"/>
  <c r="K119" i="39"/>
  <c r="H119" i="39"/>
  <c r="AC118" i="39"/>
  <c r="AE118" i="39" s="1"/>
  <c r="AF118" i="39" s="1"/>
  <c r="V118" i="39"/>
  <c r="X118" i="39" s="1"/>
  <c r="Y118" i="39" s="1"/>
  <c r="R118" i="39"/>
  <c r="O118" i="39"/>
  <c r="K118" i="39"/>
  <c r="H118" i="39"/>
  <c r="AF117" i="39"/>
  <c r="AE117" i="39"/>
  <c r="AC117" i="39"/>
  <c r="X117" i="39"/>
  <c r="Y117" i="39" s="1"/>
  <c r="V117" i="39"/>
  <c r="R117" i="39"/>
  <c r="O117" i="39"/>
  <c r="K117" i="39"/>
  <c r="H117" i="39"/>
  <c r="AC116" i="39"/>
  <c r="AE116" i="39" s="1"/>
  <c r="AF116" i="39" s="1"/>
  <c r="V116" i="39"/>
  <c r="X116" i="39" s="1"/>
  <c r="Y116" i="39" s="1"/>
  <c r="R116" i="39"/>
  <c r="O116" i="39"/>
  <c r="K116" i="39"/>
  <c r="H116" i="39"/>
  <c r="AF115" i="39"/>
  <c r="AE115" i="39"/>
  <c r="AC115" i="39"/>
  <c r="X115" i="39"/>
  <c r="Y115" i="39" s="1"/>
  <c r="V115" i="39"/>
  <c r="R115" i="39"/>
  <c r="O115" i="39"/>
  <c r="K115" i="39"/>
  <c r="H115" i="39"/>
  <c r="AC114" i="39"/>
  <c r="AE114" i="39" s="1"/>
  <c r="AF114" i="39" s="1"/>
  <c r="V114" i="39"/>
  <c r="X114" i="39" s="1"/>
  <c r="Y114" i="39" s="1"/>
  <c r="R114" i="39"/>
  <c r="O114" i="39"/>
  <c r="K114" i="39"/>
  <c r="H114" i="39"/>
  <c r="AF113" i="39"/>
  <c r="AE113" i="39"/>
  <c r="AC113" i="39"/>
  <c r="X113" i="39"/>
  <c r="Y113" i="39" s="1"/>
  <c r="V113" i="39"/>
  <c r="R113" i="39"/>
  <c r="O113" i="39"/>
  <c r="K113" i="39"/>
  <c r="H113" i="39"/>
  <c r="AC112" i="39"/>
  <c r="AE112" i="39" s="1"/>
  <c r="AF112" i="39" s="1"/>
  <c r="V112" i="39"/>
  <c r="X112" i="39" s="1"/>
  <c r="Y112" i="39" s="1"/>
  <c r="R112" i="39"/>
  <c r="O112" i="39"/>
  <c r="K112" i="39"/>
  <c r="H112" i="39"/>
  <c r="AF111" i="39"/>
  <c r="AE111" i="39"/>
  <c r="AC111" i="39"/>
  <c r="X111" i="39"/>
  <c r="Y111" i="39" s="1"/>
  <c r="V111" i="39"/>
  <c r="R111" i="39"/>
  <c r="O111" i="39"/>
  <c r="K111" i="39"/>
  <c r="H111" i="39"/>
  <c r="AC110" i="39"/>
  <c r="AE110" i="39" s="1"/>
  <c r="AF110" i="39" s="1"/>
  <c r="V110" i="39"/>
  <c r="X110" i="39" s="1"/>
  <c r="Y110" i="39" s="1"/>
  <c r="R110" i="39"/>
  <c r="O110" i="39"/>
  <c r="K110" i="39"/>
  <c r="H110" i="39"/>
  <c r="AF109" i="39"/>
  <c r="AE109" i="39"/>
  <c r="AC109" i="39"/>
  <c r="X109" i="39"/>
  <c r="Y109" i="39" s="1"/>
  <c r="V109" i="39"/>
  <c r="R109" i="39"/>
  <c r="O109" i="39"/>
  <c r="K109" i="39"/>
  <c r="H109" i="39"/>
  <c r="AC108" i="39"/>
  <c r="AE108" i="39" s="1"/>
  <c r="AF108" i="39" s="1"/>
  <c r="V108" i="39"/>
  <c r="X108" i="39" s="1"/>
  <c r="Y108" i="39" s="1"/>
  <c r="R108" i="39"/>
  <c r="O108" i="39"/>
  <c r="K108" i="39"/>
  <c r="H108" i="39"/>
  <c r="AF107" i="39"/>
  <c r="AE107" i="39"/>
  <c r="AC107" i="39"/>
  <c r="X107" i="39"/>
  <c r="Y107" i="39" s="1"/>
  <c r="V107" i="39"/>
  <c r="R107" i="39"/>
  <c r="O107" i="39"/>
  <c r="K107" i="39"/>
  <c r="H107" i="39"/>
  <c r="AC106" i="39"/>
  <c r="AE106" i="39" s="1"/>
  <c r="AF106" i="39" s="1"/>
  <c r="V106" i="39"/>
  <c r="X106" i="39" s="1"/>
  <c r="Y106" i="39" s="1"/>
  <c r="R106" i="39"/>
  <c r="O106" i="39"/>
  <c r="K106" i="39"/>
  <c r="H106" i="39"/>
  <c r="AF105" i="39"/>
  <c r="AE105" i="39"/>
  <c r="AC105" i="39"/>
  <c r="X105" i="39"/>
  <c r="Y105" i="39" s="1"/>
  <c r="V105" i="39"/>
  <c r="R105" i="39"/>
  <c r="O105" i="39"/>
  <c r="K105" i="39"/>
  <c r="H105" i="39"/>
  <c r="AC104" i="39"/>
  <c r="AE104" i="39" s="1"/>
  <c r="AF104" i="39" s="1"/>
  <c r="V104" i="39"/>
  <c r="X104" i="39" s="1"/>
  <c r="Y104" i="39" s="1"/>
  <c r="R104" i="39"/>
  <c r="O104" i="39"/>
  <c r="K104" i="39"/>
  <c r="H104" i="39"/>
  <c r="AF103" i="39"/>
  <c r="AE103" i="39"/>
  <c r="AC103" i="39"/>
  <c r="X103" i="39"/>
  <c r="Y103" i="39" s="1"/>
  <c r="V103" i="39"/>
  <c r="R103" i="39"/>
  <c r="O103" i="39"/>
  <c r="K103" i="39"/>
  <c r="H103" i="39"/>
  <c r="AC102" i="39"/>
  <c r="AE102" i="39" s="1"/>
  <c r="AF102" i="39" s="1"/>
  <c r="V102" i="39"/>
  <c r="X102" i="39" s="1"/>
  <c r="Y102" i="39" s="1"/>
  <c r="R102" i="39"/>
  <c r="O102" i="39"/>
  <c r="K102" i="39"/>
  <c r="H102" i="39"/>
  <c r="AF101" i="39"/>
  <c r="AE101" i="39"/>
  <c r="AC101" i="39"/>
  <c r="X101" i="39"/>
  <c r="Y101" i="39" s="1"/>
  <c r="V101" i="39"/>
  <c r="R101" i="39"/>
  <c r="O101" i="39"/>
  <c r="K101" i="39"/>
  <c r="H101" i="39"/>
  <c r="AC100" i="39"/>
  <c r="AE100" i="39" s="1"/>
  <c r="AF100" i="39" s="1"/>
  <c r="V100" i="39"/>
  <c r="X100" i="39" s="1"/>
  <c r="Y100" i="39" s="1"/>
  <c r="R100" i="39"/>
  <c r="O100" i="39"/>
  <c r="K100" i="39"/>
  <c r="H100" i="39"/>
  <c r="AF99" i="39"/>
  <c r="AE99" i="39"/>
  <c r="AC99" i="39"/>
  <c r="X99" i="39"/>
  <c r="Y99" i="39" s="1"/>
  <c r="V99" i="39"/>
  <c r="R99" i="39"/>
  <c r="O99" i="39"/>
  <c r="K99" i="39"/>
  <c r="H99" i="39"/>
  <c r="AC98" i="39"/>
  <c r="AE98" i="39" s="1"/>
  <c r="AF98" i="39" s="1"/>
  <c r="V98" i="39"/>
  <c r="X98" i="39" s="1"/>
  <c r="Y98" i="39" s="1"/>
  <c r="R98" i="39"/>
  <c r="O98" i="39"/>
  <c r="K98" i="39"/>
  <c r="H98" i="39"/>
  <c r="AF97" i="39"/>
  <c r="AE97" i="39"/>
  <c r="AC97" i="39"/>
  <c r="X97" i="39"/>
  <c r="Y97" i="39" s="1"/>
  <c r="V97" i="39"/>
  <c r="R97" i="39"/>
  <c r="O97" i="39"/>
  <c r="K97" i="39"/>
  <c r="H97" i="39"/>
  <c r="AC96" i="39"/>
  <c r="AE96" i="39" s="1"/>
  <c r="AF96" i="39" s="1"/>
  <c r="V96" i="39"/>
  <c r="X96" i="39" s="1"/>
  <c r="Y96" i="39" s="1"/>
  <c r="R96" i="39"/>
  <c r="O96" i="39"/>
  <c r="K96" i="39"/>
  <c r="H96" i="39"/>
  <c r="AF95" i="39"/>
  <c r="AE95" i="39"/>
  <c r="AC95" i="39"/>
  <c r="X95" i="39"/>
  <c r="Y95" i="39" s="1"/>
  <c r="V95" i="39"/>
  <c r="R95" i="39"/>
  <c r="O95" i="39"/>
  <c r="K95" i="39"/>
  <c r="H95" i="39"/>
  <c r="AC94" i="39"/>
  <c r="AE94" i="39" s="1"/>
  <c r="AF94" i="39" s="1"/>
  <c r="Y94" i="39"/>
  <c r="V94" i="39"/>
  <c r="X94" i="39" s="1"/>
  <c r="R94" i="39"/>
  <c r="O94" i="39"/>
  <c r="K94" i="39"/>
  <c r="H94" i="39"/>
  <c r="AE93" i="39"/>
  <c r="AF93" i="39" s="1"/>
  <c r="AC93" i="39"/>
  <c r="V93" i="39"/>
  <c r="X93" i="39" s="1"/>
  <c r="Y93" i="39" s="1"/>
  <c r="R93" i="39"/>
  <c r="O93" i="39"/>
  <c r="K93" i="39"/>
  <c r="H93" i="39"/>
  <c r="AC92" i="39"/>
  <c r="AE92" i="39" s="1"/>
  <c r="AF92" i="39" s="1"/>
  <c r="Y92" i="39"/>
  <c r="V92" i="39"/>
  <c r="X92" i="39" s="1"/>
  <c r="R92" i="39"/>
  <c r="O92" i="39"/>
  <c r="K92" i="39"/>
  <c r="H92" i="39"/>
  <c r="AE91" i="39"/>
  <c r="AF91" i="39" s="1"/>
  <c r="AC91" i="39"/>
  <c r="V91" i="39"/>
  <c r="X91" i="39" s="1"/>
  <c r="Y91" i="39" s="1"/>
  <c r="R91" i="39"/>
  <c r="O91" i="39"/>
  <c r="K91" i="39"/>
  <c r="H91" i="39"/>
  <c r="AC90" i="39"/>
  <c r="AE90" i="39" s="1"/>
  <c r="AF90" i="39" s="1"/>
  <c r="Y90" i="39"/>
  <c r="V90" i="39"/>
  <c r="X90" i="39" s="1"/>
  <c r="R90" i="39"/>
  <c r="O90" i="39"/>
  <c r="K90" i="39"/>
  <c r="H90" i="39"/>
  <c r="AE89" i="39"/>
  <c r="AF89" i="39" s="1"/>
  <c r="AC89" i="39"/>
  <c r="V89" i="39"/>
  <c r="X89" i="39" s="1"/>
  <c r="Y89" i="39" s="1"/>
  <c r="R89" i="39"/>
  <c r="O89" i="39"/>
  <c r="K89" i="39"/>
  <c r="H89" i="39"/>
  <c r="AC88" i="39"/>
  <c r="AE88" i="39" s="1"/>
  <c r="AF88" i="39" s="1"/>
  <c r="Y88" i="39"/>
  <c r="V88" i="39"/>
  <c r="X88" i="39" s="1"/>
  <c r="R88" i="39"/>
  <c r="O88" i="39"/>
  <c r="K88" i="39"/>
  <c r="H88" i="39"/>
  <c r="AE87" i="39"/>
  <c r="AF87" i="39" s="1"/>
  <c r="AC87" i="39"/>
  <c r="V87" i="39"/>
  <c r="X87" i="39" s="1"/>
  <c r="Y87" i="39" s="1"/>
  <c r="R87" i="39"/>
  <c r="O87" i="39"/>
  <c r="K87" i="39"/>
  <c r="H87" i="39"/>
  <c r="AC86" i="39"/>
  <c r="AE86" i="39" s="1"/>
  <c r="AF86" i="39" s="1"/>
  <c r="Y86" i="39"/>
  <c r="V86" i="39"/>
  <c r="X86" i="39" s="1"/>
  <c r="R86" i="39"/>
  <c r="O86" i="39"/>
  <c r="K86" i="39"/>
  <c r="H86" i="39"/>
  <c r="AE85" i="39"/>
  <c r="AF85" i="39" s="1"/>
  <c r="AC85" i="39"/>
  <c r="V85" i="39"/>
  <c r="X85" i="39" s="1"/>
  <c r="Y85" i="39" s="1"/>
  <c r="R85" i="39"/>
  <c r="O85" i="39"/>
  <c r="K85" i="39"/>
  <c r="H85" i="39"/>
  <c r="AC84" i="39"/>
  <c r="AE84" i="39" s="1"/>
  <c r="AF84" i="39" s="1"/>
  <c r="Y84" i="39"/>
  <c r="V84" i="39"/>
  <c r="X84" i="39" s="1"/>
  <c r="R84" i="39"/>
  <c r="O84" i="39"/>
  <c r="K84" i="39"/>
  <c r="H84" i="39"/>
  <c r="AE83" i="39"/>
  <c r="AF83" i="39" s="1"/>
  <c r="AC83" i="39"/>
  <c r="V83" i="39"/>
  <c r="X83" i="39" s="1"/>
  <c r="Y83" i="39" s="1"/>
  <c r="R83" i="39"/>
  <c r="O83" i="39"/>
  <c r="K83" i="39"/>
  <c r="H83" i="39"/>
  <c r="AC82" i="39"/>
  <c r="AE82" i="39" s="1"/>
  <c r="AF82" i="39" s="1"/>
  <c r="Y82" i="39"/>
  <c r="V82" i="39"/>
  <c r="X82" i="39" s="1"/>
  <c r="R82" i="39"/>
  <c r="O82" i="39"/>
  <c r="K82" i="39"/>
  <c r="H82" i="39"/>
  <c r="AE81" i="39"/>
  <c r="AF81" i="39" s="1"/>
  <c r="AC81" i="39"/>
  <c r="V81" i="39"/>
  <c r="X81" i="39" s="1"/>
  <c r="Y81" i="39" s="1"/>
  <c r="R81" i="39"/>
  <c r="O81" i="39"/>
  <c r="K81" i="39"/>
  <c r="H81" i="39"/>
  <c r="AC80" i="39"/>
  <c r="AE80" i="39" s="1"/>
  <c r="AF80" i="39" s="1"/>
  <c r="Y80" i="39"/>
  <c r="V80" i="39"/>
  <c r="X80" i="39" s="1"/>
  <c r="R80" i="39"/>
  <c r="O80" i="39"/>
  <c r="K80" i="39"/>
  <c r="H80" i="39"/>
  <c r="AE79" i="39"/>
  <c r="AF79" i="39" s="1"/>
  <c r="AC79" i="39"/>
  <c r="V79" i="39"/>
  <c r="X79" i="39" s="1"/>
  <c r="Y79" i="39" s="1"/>
  <c r="R79" i="39"/>
  <c r="O79" i="39"/>
  <c r="K79" i="39"/>
  <c r="H79" i="39"/>
  <c r="AC78" i="39"/>
  <c r="AE78" i="39" s="1"/>
  <c r="AF78" i="39" s="1"/>
  <c r="Y78" i="39"/>
  <c r="V78" i="39"/>
  <c r="X78" i="39" s="1"/>
  <c r="R78" i="39"/>
  <c r="O78" i="39"/>
  <c r="K78" i="39"/>
  <c r="H78" i="39"/>
  <c r="AE77" i="39"/>
  <c r="AF77" i="39" s="1"/>
  <c r="AC77" i="39"/>
  <c r="V77" i="39"/>
  <c r="X77" i="39" s="1"/>
  <c r="Y77" i="39" s="1"/>
  <c r="R77" i="39"/>
  <c r="O77" i="39"/>
  <c r="K77" i="39"/>
  <c r="H77" i="39"/>
  <c r="AC76" i="39"/>
  <c r="AE76" i="39" s="1"/>
  <c r="AF76" i="39" s="1"/>
  <c r="Y76" i="39"/>
  <c r="V76" i="39"/>
  <c r="X76" i="39" s="1"/>
  <c r="R76" i="39"/>
  <c r="O76" i="39"/>
  <c r="K76" i="39"/>
  <c r="H76" i="39"/>
  <c r="AE75" i="39"/>
  <c r="AF75" i="39" s="1"/>
  <c r="AC75" i="39"/>
  <c r="V75" i="39"/>
  <c r="X75" i="39" s="1"/>
  <c r="Y75" i="39" s="1"/>
  <c r="R75" i="39"/>
  <c r="O75" i="39"/>
  <c r="K75" i="39"/>
  <c r="H75" i="39"/>
  <c r="AC74" i="39"/>
  <c r="AE74" i="39" s="1"/>
  <c r="AF74" i="39" s="1"/>
  <c r="Y74" i="39"/>
  <c r="V74" i="39"/>
  <c r="X74" i="39" s="1"/>
  <c r="R74" i="39"/>
  <c r="O74" i="39"/>
  <c r="K74" i="39"/>
  <c r="H74" i="39"/>
  <c r="AE73" i="39"/>
  <c r="AF73" i="39" s="1"/>
  <c r="AC73" i="39"/>
  <c r="V73" i="39"/>
  <c r="X73" i="39" s="1"/>
  <c r="Y73" i="39" s="1"/>
  <c r="R73" i="39"/>
  <c r="O73" i="39"/>
  <c r="K73" i="39"/>
  <c r="H73" i="39"/>
  <c r="AC72" i="39"/>
  <c r="AE72" i="39" s="1"/>
  <c r="AF72" i="39" s="1"/>
  <c r="Y72" i="39"/>
  <c r="V72" i="39"/>
  <c r="X72" i="39" s="1"/>
  <c r="R72" i="39"/>
  <c r="O72" i="39"/>
  <c r="K72" i="39"/>
  <c r="H72" i="39"/>
  <c r="AE71" i="39"/>
  <c r="AF71" i="39" s="1"/>
  <c r="AC71" i="39"/>
  <c r="V71" i="39"/>
  <c r="X71" i="39" s="1"/>
  <c r="Y71" i="39" s="1"/>
  <c r="R71" i="39"/>
  <c r="O71" i="39"/>
  <c r="K71" i="39"/>
  <c r="H71" i="39"/>
  <c r="AC70" i="39"/>
  <c r="AE70" i="39" s="1"/>
  <c r="AF70" i="39" s="1"/>
  <c r="Y70" i="39"/>
  <c r="V70" i="39"/>
  <c r="X70" i="39" s="1"/>
  <c r="R70" i="39"/>
  <c r="O70" i="39"/>
  <c r="K70" i="39"/>
  <c r="H70" i="39"/>
  <c r="AE69" i="39"/>
  <c r="AF69" i="39" s="1"/>
  <c r="AC69" i="39"/>
  <c r="V69" i="39"/>
  <c r="X69" i="39" s="1"/>
  <c r="Y69" i="39" s="1"/>
  <c r="R69" i="39"/>
  <c r="O69" i="39"/>
  <c r="K69" i="39"/>
  <c r="H69" i="39"/>
  <c r="AC68" i="39"/>
  <c r="AE68" i="39" s="1"/>
  <c r="AF68" i="39" s="1"/>
  <c r="Y68" i="39"/>
  <c r="V68" i="39"/>
  <c r="X68" i="39" s="1"/>
  <c r="R68" i="39"/>
  <c r="O68" i="39"/>
  <c r="K68" i="39"/>
  <c r="H68" i="39"/>
  <c r="AE67" i="39"/>
  <c r="AF67" i="39" s="1"/>
  <c r="AC67" i="39"/>
  <c r="V67" i="39"/>
  <c r="X67" i="39" s="1"/>
  <c r="Y67" i="39" s="1"/>
  <c r="R67" i="39"/>
  <c r="O67" i="39"/>
  <c r="K67" i="39"/>
  <c r="H67" i="39"/>
  <c r="AC66" i="39"/>
  <c r="AE66" i="39" s="1"/>
  <c r="AF66" i="39" s="1"/>
  <c r="Y66" i="39"/>
  <c r="V66" i="39"/>
  <c r="X66" i="39" s="1"/>
  <c r="R66" i="39"/>
  <c r="O66" i="39"/>
  <c r="K66" i="39"/>
  <c r="H66" i="39"/>
  <c r="AE65" i="39"/>
  <c r="AF65" i="39" s="1"/>
  <c r="AC65" i="39"/>
  <c r="V65" i="39"/>
  <c r="X65" i="39" s="1"/>
  <c r="Y65" i="39" s="1"/>
  <c r="O65" i="39"/>
  <c r="Q65" i="39" s="1"/>
  <c r="R65" i="39" s="1"/>
  <c r="K65" i="39"/>
  <c r="H65" i="39"/>
  <c r="J65" i="39" s="1"/>
  <c r="AE64" i="39"/>
  <c r="AF64" i="39" s="1"/>
  <c r="AC64" i="39"/>
  <c r="V64" i="39"/>
  <c r="X64" i="39" s="1"/>
  <c r="Y64" i="39" s="1"/>
  <c r="O64" i="39"/>
  <c r="Q64" i="39" s="1"/>
  <c r="R64" i="39" s="1"/>
  <c r="K64" i="39"/>
  <c r="H64" i="39"/>
  <c r="J64" i="39" s="1"/>
  <c r="AE63" i="39"/>
  <c r="AF63" i="39" s="1"/>
  <c r="AC63" i="39"/>
  <c r="V63" i="39"/>
  <c r="X63" i="39" s="1"/>
  <c r="Y63" i="39" s="1"/>
  <c r="R63" i="39"/>
  <c r="O63" i="39"/>
  <c r="K63" i="39"/>
  <c r="H63" i="39"/>
  <c r="AC62" i="39"/>
  <c r="AE62" i="39" s="1"/>
  <c r="AF62" i="39" s="1"/>
  <c r="Y62" i="39"/>
  <c r="V62" i="39"/>
  <c r="X62" i="39" s="1"/>
  <c r="R62" i="39"/>
  <c r="O62" i="39"/>
  <c r="K62" i="39"/>
  <c r="H62" i="39"/>
  <c r="AE61" i="39"/>
  <c r="AF61" i="39" s="1"/>
  <c r="AC61" i="39"/>
  <c r="V61" i="39"/>
  <c r="X61" i="39" s="1"/>
  <c r="Y61" i="39" s="1"/>
  <c r="O61" i="39"/>
  <c r="Q61" i="39" s="1"/>
  <c r="R61" i="39" s="1"/>
  <c r="K61" i="39"/>
  <c r="H61" i="39"/>
  <c r="J61" i="39" s="1"/>
  <c r="AE60" i="39"/>
  <c r="AF60" i="39" s="1"/>
  <c r="AC60" i="39"/>
  <c r="V60" i="39"/>
  <c r="X60" i="39" s="1"/>
  <c r="Y60" i="39" s="1"/>
  <c r="R60" i="39"/>
  <c r="O60" i="39"/>
  <c r="K60" i="39"/>
  <c r="H60" i="39"/>
  <c r="AC59" i="39"/>
  <c r="AE59" i="39" s="1"/>
  <c r="AF59" i="39" s="1"/>
  <c r="Y59" i="39"/>
  <c r="V59" i="39"/>
  <c r="X59" i="39" s="1"/>
  <c r="R59" i="39"/>
  <c r="O59" i="39"/>
  <c r="K59" i="39"/>
  <c r="H59" i="39"/>
  <c r="AE58" i="39"/>
  <c r="AF58" i="39" s="1"/>
  <c r="AC58" i="39"/>
  <c r="V58" i="39"/>
  <c r="X58" i="39" s="1"/>
  <c r="Y58" i="39" s="1"/>
  <c r="Q58" i="39"/>
  <c r="R58" i="39" s="1"/>
  <c r="O58" i="39"/>
  <c r="H58" i="39"/>
  <c r="J58" i="39" s="1"/>
  <c r="K58" i="39" s="1"/>
  <c r="AF57" i="39"/>
  <c r="AE57" i="39"/>
  <c r="AC57" i="39"/>
  <c r="X57" i="39"/>
  <c r="Y57" i="39" s="1"/>
  <c r="V57" i="39"/>
  <c r="R57" i="39"/>
  <c r="O57" i="39"/>
  <c r="K57" i="39"/>
  <c r="H57" i="39"/>
  <c r="AC56" i="39"/>
  <c r="AE56" i="39" s="1"/>
  <c r="AF56" i="39" s="1"/>
  <c r="Y56" i="39"/>
  <c r="V56" i="39"/>
  <c r="X56" i="39" s="1"/>
  <c r="R56" i="39"/>
  <c r="O56" i="39"/>
  <c r="K56" i="39"/>
  <c r="H56" i="39"/>
  <c r="AE55" i="39"/>
  <c r="AF55" i="39" s="1"/>
  <c r="AC55" i="39"/>
  <c r="V55" i="39"/>
  <c r="X55" i="39" s="1"/>
  <c r="Y55" i="39" s="1"/>
  <c r="Q55" i="39"/>
  <c r="R55" i="39" s="1"/>
  <c r="O55" i="39"/>
  <c r="H55" i="39"/>
  <c r="J55" i="39" s="1"/>
  <c r="K55" i="39" s="1"/>
  <c r="AF54" i="39"/>
  <c r="AE54" i="39"/>
  <c r="AC54" i="39"/>
  <c r="X54" i="39"/>
  <c r="Y54" i="39" s="1"/>
  <c r="V54" i="39"/>
  <c r="R54" i="39"/>
  <c r="O54" i="39"/>
  <c r="K54" i="39"/>
  <c r="H54" i="39"/>
  <c r="AC53" i="39"/>
  <c r="AE53" i="39" s="1"/>
  <c r="AF53" i="39" s="1"/>
  <c r="Y53" i="39"/>
  <c r="V53" i="39"/>
  <c r="X53" i="39" s="1"/>
  <c r="R53" i="39"/>
  <c r="O53" i="39"/>
  <c r="K53" i="39"/>
  <c r="H53" i="39"/>
  <c r="AE52" i="39"/>
  <c r="AF52" i="39" s="1"/>
  <c r="AC52" i="39"/>
  <c r="V52" i="39"/>
  <c r="X52" i="39" s="1"/>
  <c r="Y52" i="39" s="1"/>
  <c r="Q52" i="39"/>
  <c r="R52" i="39" s="1"/>
  <c r="O52" i="39"/>
  <c r="H52" i="39"/>
  <c r="J52" i="39" s="1"/>
  <c r="K52" i="39" s="1"/>
  <c r="AF51" i="39"/>
  <c r="AE51" i="39"/>
  <c r="AC51" i="39"/>
  <c r="X51" i="39"/>
  <c r="Y51" i="39" s="1"/>
  <c r="V51" i="39"/>
  <c r="O51" i="39"/>
  <c r="Q51" i="39" s="1"/>
  <c r="R51" i="39" s="1"/>
  <c r="K51" i="39"/>
  <c r="J51" i="39"/>
  <c r="H51" i="39"/>
  <c r="AE50" i="39"/>
  <c r="AF50" i="39" s="1"/>
  <c r="AC50" i="39"/>
  <c r="V50" i="39"/>
  <c r="X50" i="39" s="1"/>
  <c r="Y50" i="39" s="1"/>
  <c r="R50" i="39"/>
  <c r="O50" i="39"/>
  <c r="K50" i="39"/>
  <c r="H50" i="39"/>
  <c r="AC49" i="39"/>
  <c r="AE49" i="39" s="1"/>
  <c r="AF49" i="39" s="1"/>
  <c r="Y49" i="39"/>
  <c r="X49" i="39"/>
  <c r="V49" i="39"/>
  <c r="R49" i="39"/>
  <c r="O49" i="39"/>
  <c r="K49" i="39"/>
  <c r="H49" i="39"/>
  <c r="AE48" i="39"/>
  <c r="AF48" i="39" s="1"/>
  <c r="AC48" i="39"/>
  <c r="V48" i="39"/>
  <c r="X48" i="39" s="1"/>
  <c r="Y48" i="39" s="1"/>
  <c r="O48" i="39"/>
  <c r="Q48" i="39" s="1"/>
  <c r="R48" i="39" s="1"/>
  <c r="K48" i="39"/>
  <c r="J48" i="39"/>
  <c r="H48" i="39"/>
  <c r="AE47" i="39"/>
  <c r="AF47" i="39" s="1"/>
  <c r="AC47" i="39"/>
  <c r="V47" i="39"/>
  <c r="X47" i="39" s="1"/>
  <c r="Y47" i="39" s="1"/>
  <c r="R47" i="39"/>
  <c r="O47" i="39"/>
  <c r="K47" i="39"/>
  <c r="H47" i="39"/>
  <c r="AC46" i="39"/>
  <c r="AE46" i="39" s="1"/>
  <c r="AF46" i="39" s="1"/>
  <c r="V46" i="39"/>
  <c r="X46" i="39" s="1"/>
  <c r="Y46" i="39" s="1"/>
  <c r="R46" i="39"/>
  <c r="O46" i="39"/>
  <c r="K46" i="39"/>
  <c r="H46" i="39"/>
  <c r="AE45" i="39"/>
  <c r="AF45" i="39" s="1"/>
  <c r="AC45" i="39"/>
  <c r="V45" i="39"/>
  <c r="X45" i="39" s="1"/>
  <c r="Y45" i="39" s="1"/>
  <c r="O45" i="39"/>
  <c r="Q45" i="39" s="1"/>
  <c r="R45" i="39" s="1"/>
  <c r="H45" i="39"/>
  <c r="J45" i="39" s="1"/>
  <c r="K45" i="39" s="1"/>
  <c r="AE44" i="39"/>
  <c r="AF44" i="39" s="1"/>
  <c r="AC44" i="39"/>
  <c r="V44" i="39"/>
  <c r="X44" i="39" s="1"/>
  <c r="Y44" i="39" s="1"/>
  <c r="O44" i="39"/>
  <c r="Q44" i="39" s="1"/>
  <c r="R44" i="39" s="1"/>
  <c r="H44" i="39"/>
  <c r="J44" i="39" s="1"/>
  <c r="K44" i="39" s="1"/>
  <c r="AE43" i="39"/>
  <c r="AF43" i="39" s="1"/>
  <c r="AC43" i="39"/>
  <c r="V43" i="39"/>
  <c r="X43" i="39" s="1"/>
  <c r="Y43" i="39" s="1"/>
  <c r="R43" i="39"/>
  <c r="O43" i="39"/>
  <c r="K43" i="39"/>
  <c r="H43" i="39"/>
  <c r="AC42" i="39"/>
  <c r="AE42" i="39" s="1"/>
  <c r="AF42" i="39" s="1"/>
  <c r="V42" i="39"/>
  <c r="X42" i="39" s="1"/>
  <c r="Y42" i="39" s="1"/>
  <c r="R42" i="39"/>
  <c r="O42" i="39"/>
  <c r="K42" i="39"/>
  <c r="H42" i="39"/>
  <c r="AE41" i="39"/>
  <c r="AF41" i="39" s="1"/>
  <c r="AC41" i="39"/>
  <c r="V41" i="39"/>
  <c r="X41" i="39" s="1"/>
  <c r="Y41" i="39" s="1"/>
  <c r="O41" i="39"/>
  <c r="Q41" i="39" s="1"/>
  <c r="R41" i="39" s="1"/>
  <c r="H41" i="39"/>
  <c r="J41" i="39" s="1"/>
  <c r="K41" i="39" s="1"/>
  <c r="AE40" i="39"/>
  <c r="AF40" i="39" s="1"/>
  <c r="AC40" i="39"/>
  <c r="V40" i="39"/>
  <c r="X40" i="39" s="1"/>
  <c r="Y40" i="39" s="1"/>
  <c r="R40" i="39"/>
  <c r="O40" i="39"/>
  <c r="K40" i="39"/>
  <c r="H40" i="39"/>
  <c r="AC39" i="39"/>
  <c r="AE39" i="39" s="1"/>
  <c r="AF39" i="39" s="1"/>
  <c r="V39" i="39"/>
  <c r="X39" i="39" s="1"/>
  <c r="Y39" i="39" s="1"/>
  <c r="R39" i="39"/>
  <c r="O39" i="39"/>
  <c r="K39" i="39"/>
  <c r="H39" i="39"/>
  <c r="AE38" i="39"/>
  <c r="AF38" i="39" s="1"/>
  <c r="AC38" i="39"/>
  <c r="V38" i="39"/>
  <c r="X38" i="39" s="1"/>
  <c r="Y38" i="39" s="1"/>
  <c r="O38" i="39"/>
  <c r="Q38" i="39" s="1"/>
  <c r="R38" i="39" s="1"/>
  <c r="H38" i="39"/>
  <c r="J38" i="39" s="1"/>
  <c r="K38" i="39" s="1"/>
  <c r="AE37" i="39"/>
  <c r="AF37" i="39" s="1"/>
  <c r="AC37" i="39"/>
  <c r="V37" i="39"/>
  <c r="X37" i="39" s="1"/>
  <c r="Y37" i="39" s="1"/>
  <c r="O37" i="39"/>
  <c r="Q37" i="39" s="1"/>
  <c r="R37" i="39" s="1"/>
  <c r="H37" i="39"/>
  <c r="J37" i="39" s="1"/>
  <c r="K37" i="39" s="1"/>
  <c r="AE36" i="39"/>
  <c r="AF36" i="39" s="1"/>
  <c r="AC36" i="39"/>
  <c r="V36" i="39"/>
  <c r="X36" i="39" s="1"/>
  <c r="Y36" i="39" s="1"/>
  <c r="R36" i="39"/>
  <c r="O36" i="39"/>
  <c r="K36" i="39"/>
  <c r="H36" i="39"/>
  <c r="AC35" i="39"/>
  <c r="AE35" i="39" s="1"/>
  <c r="AF35" i="39" s="1"/>
  <c r="V35" i="39"/>
  <c r="X35" i="39" s="1"/>
  <c r="Y35" i="39" s="1"/>
  <c r="R35" i="39"/>
  <c r="O35" i="39"/>
  <c r="K35" i="39"/>
  <c r="H35" i="39"/>
  <c r="AE34" i="39"/>
  <c r="AF34" i="39" s="1"/>
  <c r="AC34" i="39"/>
  <c r="V34" i="39"/>
  <c r="X34" i="39" s="1"/>
  <c r="Y34" i="39" s="1"/>
  <c r="O34" i="39"/>
  <c r="Q34" i="39" s="1"/>
  <c r="R34" i="39" s="1"/>
  <c r="H34" i="39"/>
  <c r="J34" i="39" s="1"/>
  <c r="K34" i="39" s="1"/>
  <c r="AE33" i="39"/>
  <c r="AF33" i="39" s="1"/>
  <c r="AC33" i="39"/>
  <c r="V33" i="39"/>
  <c r="X33" i="39" s="1"/>
  <c r="Y33" i="39" s="1"/>
  <c r="R33" i="39"/>
  <c r="O33" i="39"/>
  <c r="K33" i="39"/>
  <c r="H33" i="39"/>
  <c r="AC32" i="39"/>
  <c r="AE32" i="39" s="1"/>
  <c r="AF32" i="39" s="1"/>
  <c r="V32" i="39"/>
  <c r="X32" i="39" s="1"/>
  <c r="Y32" i="39" s="1"/>
  <c r="R32" i="39"/>
  <c r="O32" i="39"/>
  <c r="K32" i="39"/>
  <c r="H32" i="39"/>
  <c r="AE31" i="39"/>
  <c r="AF31" i="39" s="1"/>
  <c r="AC31" i="39"/>
  <c r="V31" i="39"/>
  <c r="X31" i="39" s="1"/>
  <c r="Y31" i="39" s="1"/>
  <c r="O31" i="39"/>
  <c r="Q31" i="39" s="1"/>
  <c r="R31" i="39" s="1"/>
  <c r="H31" i="39"/>
  <c r="J31" i="39" s="1"/>
  <c r="K31" i="39" s="1"/>
  <c r="AE30" i="39"/>
  <c r="AF30" i="39" s="1"/>
  <c r="AC30" i="39"/>
  <c r="V30" i="39"/>
  <c r="X30" i="39" s="1"/>
  <c r="Y30" i="39" s="1"/>
  <c r="O30" i="39"/>
  <c r="Q30" i="39" s="1"/>
  <c r="R30" i="39" s="1"/>
  <c r="H30" i="39"/>
  <c r="J30" i="39" s="1"/>
  <c r="K30" i="39" s="1"/>
  <c r="AE29" i="39"/>
  <c r="AF29" i="39" s="1"/>
  <c r="AC29" i="39"/>
  <c r="V29" i="39"/>
  <c r="X29" i="39" s="1"/>
  <c r="Y29" i="39" s="1"/>
  <c r="R29" i="39"/>
  <c r="O29" i="39"/>
  <c r="K29" i="39"/>
  <c r="H29" i="39"/>
  <c r="AC28" i="39"/>
  <c r="AE28" i="39" s="1"/>
  <c r="AF28" i="39" s="1"/>
  <c r="V28" i="39"/>
  <c r="X28" i="39" s="1"/>
  <c r="Y28" i="39" s="1"/>
  <c r="R28" i="39"/>
  <c r="O28" i="39"/>
  <c r="K28" i="39"/>
  <c r="H28" i="39"/>
  <c r="AE27" i="39"/>
  <c r="AF27" i="39" s="1"/>
  <c r="AC27" i="39"/>
  <c r="V27" i="39"/>
  <c r="X27" i="39" s="1"/>
  <c r="Y27" i="39" s="1"/>
  <c r="O27" i="39"/>
  <c r="Q27" i="39" s="1"/>
  <c r="R27" i="39" s="1"/>
  <c r="H27" i="39"/>
  <c r="J27" i="39" s="1"/>
  <c r="K27" i="39" s="1"/>
  <c r="AE26" i="39"/>
  <c r="AF26" i="39" s="1"/>
  <c r="AC26" i="39"/>
  <c r="V26" i="39"/>
  <c r="X26" i="39" s="1"/>
  <c r="Y26" i="39" s="1"/>
  <c r="O26" i="39"/>
  <c r="Q26" i="39" s="1"/>
  <c r="R26" i="39" s="1"/>
  <c r="H26" i="39"/>
  <c r="J26" i="39" s="1"/>
  <c r="K26" i="39" s="1"/>
  <c r="AE25" i="39"/>
  <c r="AF25" i="39" s="1"/>
  <c r="AC25" i="39"/>
  <c r="V25" i="39"/>
  <c r="X25" i="39" s="1"/>
  <c r="Y25" i="39" s="1"/>
  <c r="R25" i="39"/>
  <c r="O25" i="39"/>
  <c r="K25" i="39"/>
  <c r="H25" i="39"/>
  <c r="AC24" i="39"/>
  <c r="AE24" i="39" s="1"/>
  <c r="AF24" i="39" s="1"/>
  <c r="V24" i="39"/>
  <c r="X24" i="39" s="1"/>
  <c r="Y24" i="39" s="1"/>
  <c r="R24" i="39"/>
  <c r="O24" i="39"/>
  <c r="K24" i="39"/>
  <c r="H24" i="39"/>
  <c r="AE23" i="39"/>
  <c r="AF23" i="39" s="1"/>
  <c r="AC23" i="39"/>
  <c r="V23" i="39"/>
  <c r="X23" i="39" s="1"/>
  <c r="Y23" i="39" s="1"/>
  <c r="R23" i="39"/>
  <c r="O23" i="39"/>
  <c r="K23" i="39"/>
  <c r="H23" i="39"/>
  <c r="AC22" i="39"/>
  <c r="AE22" i="39" s="1"/>
  <c r="AF22" i="39" s="1"/>
  <c r="V22" i="39"/>
  <c r="X22" i="39" s="1"/>
  <c r="Y22" i="39" s="1"/>
  <c r="Q22" i="39"/>
  <c r="R22" i="39" s="1"/>
  <c r="O22" i="39"/>
  <c r="H22" i="39"/>
  <c r="J22" i="39" s="1"/>
  <c r="K22" i="39" s="1"/>
  <c r="AC21" i="39"/>
  <c r="AE21" i="39" s="1"/>
  <c r="AF21" i="39" s="1"/>
  <c r="V21" i="39"/>
  <c r="X21" i="39" s="1"/>
  <c r="Y21" i="39" s="1"/>
  <c r="Q21" i="39"/>
  <c r="R21" i="39" s="1"/>
  <c r="O21" i="39"/>
  <c r="H21" i="39"/>
  <c r="J21" i="39" s="1"/>
  <c r="K21" i="39" s="1"/>
  <c r="AC20" i="39"/>
  <c r="AE20" i="39" s="1"/>
  <c r="AF20" i="39" s="1"/>
  <c r="V20" i="39"/>
  <c r="X20" i="39" s="1"/>
  <c r="Y20" i="39" s="1"/>
  <c r="Q20" i="39"/>
  <c r="R20" i="39" s="1"/>
  <c r="O20" i="39"/>
  <c r="H20" i="39"/>
  <c r="J20" i="39" s="1"/>
  <c r="K20" i="39" s="1"/>
  <c r="AC19" i="39"/>
  <c r="AE19" i="39" s="1"/>
  <c r="AF19" i="39" s="1"/>
  <c r="V19" i="39"/>
  <c r="X19" i="39" s="1"/>
  <c r="Y19" i="39" s="1"/>
  <c r="R19" i="39"/>
  <c r="O19" i="39"/>
  <c r="K19" i="39"/>
  <c r="H19" i="39"/>
  <c r="AE18" i="39"/>
  <c r="AF18" i="39" s="1"/>
  <c r="AC18" i="39"/>
  <c r="V18" i="39"/>
  <c r="X18" i="39" s="1"/>
  <c r="Y18" i="39" s="1"/>
  <c r="R18" i="39"/>
  <c r="O18" i="39"/>
  <c r="K18" i="39"/>
  <c r="H18" i="39"/>
  <c r="AC17" i="39"/>
  <c r="AE17" i="39" s="1"/>
  <c r="AF17" i="39" s="1"/>
  <c r="V17" i="39"/>
  <c r="X17" i="39" s="1"/>
  <c r="Y17" i="39" s="1"/>
  <c r="Q17" i="39"/>
  <c r="R17" i="39" s="1"/>
  <c r="O17" i="39"/>
  <c r="H17" i="39"/>
  <c r="J17" i="39" s="1"/>
  <c r="K17" i="39" s="1"/>
  <c r="AC16" i="39"/>
  <c r="AE16" i="39" s="1"/>
  <c r="AF16" i="39" s="1"/>
  <c r="V16" i="39"/>
  <c r="X16" i="39" s="1"/>
  <c r="Y16" i="39" s="1"/>
  <c r="Q16" i="39"/>
  <c r="R16" i="39" s="1"/>
  <c r="O16" i="39"/>
  <c r="H16" i="39"/>
  <c r="J16" i="39" s="1"/>
  <c r="K16" i="39" s="1"/>
  <c r="AC15" i="39"/>
  <c r="AE15" i="39" s="1"/>
  <c r="AF15" i="39" s="1"/>
  <c r="V15" i="39"/>
  <c r="X15" i="39" s="1"/>
  <c r="Y15" i="39" s="1"/>
  <c r="Y125" i="39" s="1"/>
  <c r="N141" i="39" s="1"/>
  <c r="N142" i="39" s="1"/>
  <c r="Q15" i="39"/>
  <c r="R15" i="39" s="1"/>
  <c r="O15" i="39"/>
  <c r="H15" i="39"/>
  <c r="J15" i="39" s="1"/>
  <c r="K15" i="39" s="1"/>
  <c r="AD12" i="39"/>
  <c r="W12" i="39"/>
  <c r="P12" i="39"/>
  <c r="I12" i="39"/>
  <c r="Q3" i="39"/>
  <c r="AD13" i="39" s="1"/>
  <c r="P142" i="38"/>
  <c r="M142" i="38"/>
  <c r="I142" i="38"/>
  <c r="F142" i="38"/>
  <c r="P141" i="38"/>
  <c r="M141" i="38"/>
  <c r="I141" i="38"/>
  <c r="F141" i="38"/>
  <c r="D125" i="38"/>
  <c r="AC124" i="38"/>
  <c r="AE124" i="38" s="1"/>
  <c r="AF124" i="38" s="1"/>
  <c r="V124" i="38"/>
  <c r="X124" i="38" s="1"/>
  <c r="Y124" i="38" s="1"/>
  <c r="R124" i="38"/>
  <c r="O124" i="38"/>
  <c r="K124" i="38"/>
  <c r="H124" i="38"/>
  <c r="AF123" i="38"/>
  <c r="AE123" i="38"/>
  <c r="AC123" i="38"/>
  <c r="X123" i="38"/>
  <c r="Y123" i="38" s="1"/>
  <c r="V123" i="38"/>
  <c r="R123" i="38"/>
  <c r="O123" i="38"/>
  <c r="K123" i="38"/>
  <c r="H123" i="38"/>
  <c r="AC122" i="38"/>
  <c r="AE122" i="38" s="1"/>
  <c r="AF122" i="38" s="1"/>
  <c r="V122" i="38"/>
  <c r="X122" i="38" s="1"/>
  <c r="Y122" i="38" s="1"/>
  <c r="R122" i="38"/>
  <c r="O122" i="38"/>
  <c r="K122" i="38"/>
  <c r="H122" i="38"/>
  <c r="AF121" i="38"/>
  <c r="AE121" i="38"/>
  <c r="AC121" i="38"/>
  <c r="X121" i="38"/>
  <c r="Y121" i="38" s="1"/>
  <c r="V121" i="38"/>
  <c r="R121" i="38"/>
  <c r="O121" i="38"/>
  <c r="K121" i="38"/>
  <c r="H121" i="38"/>
  <c r="AC120" i="38"/>
  <c r="AE120" i="38" s="1"/>
  <c r="AF120" i="38" s="1"/>
  <c r="V120" i="38"/>
  <c r="X120" i="38" s="1"/>
  <c r="Y120" i="38" s="1"/>
  <c r="R120" i="38"/>
  <c r="O120" i="38"/>
  <c r="K120" i="38"/>
  <c r="H120" i="38"/>
  <c r="AF119" i="38"/>
  <c r="AE119" i="38"/>
  <c r="AC119" i="38"/>
  <c r="X119" i="38"/>
  <c r="Y119" i="38" s="1"/>
  <c r="V119" i="38"/>
  <c r="R119" i="38"/>
  <c r="O119" i="38"/>
  <c r="K119" i="38"/>
  <c r="H119" i="38"/>
  <c r="AC118" i="38"/>
  <c r="AE118" i="38" s="1"/>
  <c r="AF118" i="38" s="1"/>
  <c r="V118" i="38"/>
  <c r="X118" i="38" s="1"/>
  <c r="Y118" i="38" s="1"/>
  <c r="R118" i="38"/>
  <c r="O118" i="38"/>
  <c r="K118" i="38"/>
  <c r="H118" i="38"/>
  <c r="AF117" i="38"/>
  <c r="AE117" i="38"/>
  <c r="AC117" i="38"/>
  <c r="X117" i="38"/>
  <c r="Y117" i="38" s="1"/>
  <c r="V117" i="38"/>
  <c r="R117" i="38"/>
  <c r="O117" i="38"/>
  <c r="K117" i="38"/>
  <c r="H117" i="38"/>
  <c r="AC116" i="38"/>
  <c r="AE116" i="38" s="1"/>
  <c r="AF116" i="38" s="1"/>
  <c r="Y116" i="38"/>
  <c r="X116" i="38"/>
  <c r="V116" i="38"/>
  <c r="R116" i="38"/>
  <c r="O116" i="38"/>
  <c r="K116" i="38"/>
  <c r="H116" i="38"/>
  <c r="AF115" i="38"/>
  <c r="AE115" i="38"/>
  <c r="AC115" i="38"/>
  <c r="X115" i="38"/>
  <c r="Y115" i="38" s="1"/>
  <c r="V115" i="38"/>
  <c r="R115" i="38"/>
  <c r="O115" i="38"/>
  <c r="K115" i="38"/>
  <c r="H115" i="38"/>
  <c r="AC114" i="38"/>
  <c r="AE114" i="38" s="1"/>
  <c r="AF114" i="38" s="1"/>
  <c r="Y114" i="38"/>
  <c r="X114" i="38"/>
  <c r="V114" i="38"/>
  <c r="R114" i="38"/>
  <c r="O114" i="38"/>
  <c r="K114" i="38"/>
  <c r="H114" i="38"/>
  <c r="AF113" i="38"/>
  <c r="AE113" i="38"/>
  <c r="AC113" i="38"/>
  <c r="X113" i="38"/>
  <c r="Y113" i="38" s="1"/>
  <c r="V113" i="38"/>
  <c r="R113" i="38"/>
  <c r="O113" i="38"/>
  <c r="K113" i="38"/>
  <c r="H113" i="38"/>
  <c r="AC112" i="38"/>
  <c r="AE112" i="38" s="1"/>
  <c r="AF112" i="38" s="1"/>
  <c r="Y112" i="38"/>
  <c r="X112" i="38"/>
  <c r="V112" i="38"/>
  <c r="R112" i="38"/>
  <c r="O112" i="38"/>
  <c r="K112" i="38"/>
  <c r="H112" i="38"/>
  <c r="AF111" i="38"/>
  <c r="AE111" i="38"/>
  <c r="AC111" i="38"/>
  <c r="X111" i="38"/>
  <c r="Y111" i="38" s="1"/>
  <c r="V111" i="38"/>
  <c r="R111" i="38"/>
  <c r="O111" i="38"/>
  <c r="K111" i="38"/>
  <c r="H111" i="38"/>
  <c r="AC110" i="38"/>
  <c r="AE110" i="38" s="1"/>
  <c r="AF110" i="38" s="1"/>
  <c r="Y110" i="38"/>
  <c r="X110" i="38"/>
  <c r="V110" i="38"/>
  <c r="R110" i="38"/>
  <c r="O110" i="38"/>
  <c r="K110" i="38"/>
  <c r="H110" i="38"/>
  <c r="AF109" i="38"/>
  <c r="AE109" i="38"/>
  <c r="AC109" i="38"/>
  <c r="X109" i="38"/>
  <c r="Y109" i="38" s="1"/>
  <c r="V109" i="38"/>
  <c r="R109" i="38"/>
  <c r="O109" i="38"/>
  <c r="K109" i="38"/>
  <c r="H109" i="38"/>
  <c r="AC108" i="38"/>
  <c r="AE108" i="38" s="1"/>
  <c r="AF108" i="38" s="1"/>
  <c r="Y108" i="38"/>
  <c r="X108" i="38"/>
  <c r="V108" i="38"/>
  <c r="R108" i="38"/>
  <c r="O108" i="38"/>
  <c r="K108" i="38"/>
  <c r="H108" i="38"/>
  <c r="AF107" i="38"/>
  <c r="AE107" i="38"/>
  <c r="AC107" i="38"/>
  <c r="X107" i="38"/>
  <c r="Y107" i="38" s="1"/>
  <c r="V107" i="38"/>
  <c r="R107" i="38"/>
  <c r="O107" i="38"/>
  <c r="K107" i="38"/>
  <c r="H107" i="38"/>
  <c r="AC106" i="38"/>
  <c r="AE106" i="38" s="1"/>
  <c r="AF106" i="38" s="1"/>
  <c r="Y106" i="38"/>
  <c r="X106" i="38"/>
  <c r="V106" i="38"/>
  <c r="R106" i="38"/>
  <c r="O106" i="38"/>
  <c r="K106" i="38"/>
  <c r="H106" i="38"/>
  <c r="AF105" i="38"/>
  <c r="AE105" i="38"/>
  <c r="AC105" i="38"/>
  <c r="X105" i="38"/>
  <c r="Y105" i="38" s="1"/>
  <c r="V105" i="38"/>
  <c r="R105" i="38"/>
  <c r="O105" i="38"/>
  <c r="K105" i="38"/>
  <c r="H105" i="38"/>
  <c r="AC104" i="38"/>
  <c r="AE104" i="38" s="1"/>
  <c r="AF104" i="38" s="1"/>
  <c r="Y104" i="38"/>
  <c r="X104" i="38"/>
  <c r="V104" i="38"/>
  <c r="R104" i="38"/>
  <c r="O104" i="38"/>
  <c r="K104" i="38"/>
  <c r="H104" i="38"/>
  <c r="AF103" i="38"/>
  <c r="AE103" i="38"/>
  <c r="AC103" i="38"/>
  <c r="X103" i="38"/>
  <c r="Y103" i="38" s="1"/>
  <c r="V103" i="38"/>
  <c r="R103" i="38"/>
  <c r="O103" i="38"/>
  <c r="K103" i="38"/>
  <c r="H103" i="38"/>
  <c r="AC102" i="38"/>
  <c r="AE102" i="38" s="1"/>
  <c r="AF102" i="38" s="1"/>
  <c r="Y102" i="38"/>
  <c r="X102" i="38"/>
  <c r="V102" i="38"/>
  <c r="R102" i="38"/>
  <c r="O102" i="38"/>
  <c r="K102" i="38"/>
  <c r="H102" i="38"/>
  <c r="AF101" i="38"/>
  <c r="AE101" i="38"/>
  <c r="AC101" i="38"/>
  <c r="X101" i="38"/>
  <c r="Y101" i="38" s="1"/>
  <c r="V101" i="38"/>
  <c r="R101" i="38"/>
  <c r="O101" i="38"/>
  <c r="K101" i="38"/>
  <c r="H101" i="38"/>
  <c r="AC100" i="38"/>
  <c r="AE100" i="38" s="1"/>
  <c r="AF100" i="38" s="1"/>
  <c r="Y100" i="38"/>
  <c r="X100" i="38"/>
  <c r="V100" i="38"/>
  <c r="R100" i="38"/>
  <c r="O100" i="38"/>
  <c r="K100" i="38"/>
  <c r="H100" i="38"/>
  <c r="AF99" i="38"/>
  <c r="AE99" i="38"/>
  <c r="AC99" i="38"/>
  <c r="X99" i="38"/>
  <c r="Y99" i="38" s="1"/>
  <c r="V99" i="38"/>
  <c r="R99" i="38"/>
  <c r="O99" i="38"/>
  <c r="K99" i="38"/>
  <c r="H99" i="38"/>
  <c r="AC98" i="38"/>
  <c r="AE98" i="38" s="1"/>
  <c r="AF98" i="38" s="1"/>
  <c r="Y98" i="38"/>
  <c r="X98" i="38"/>
  <c r="V98" i="38"/>
  <c r="R98" i="38"/>
  <c r="O98" i="38"/>
  <c r="K98" i="38"/>
  <c r="H98" i="38"/>
  <c r="AF97" i="38"/>
  <c r="AE97" i="38"/>
  <c r="AC97" i="38"/>
  <c r="X97" i="38"/>
  <c r="Y97" i="38" s="1"/>
  <c r="V97" i="38"/>
  <c r="R97" i="38"/>
  <c r="O97" i="38"/>
  <c r="K97" i="38"/>
  <c r="H97" i="38"/>
  <c r="AC96" i="38"/>
  <c r="AE96" i="38" s="1"/>
  <c r="AF96" i="38" s="1"/>
  <c r="Y96" i="38"/>
  <c r="X96" i="38"/>
  <c r="V96" i="38"/>
  <c r="R96" i="38"/>
  <c r="O96" i="38"/>
  <c r="K96" i="38"/>
  <c r="H96" i="38"/>
  <c r="AF95" i="38"/>
  <c r="AE95" i="38"/>
  <c r="AC95" i="38"/>
  <c r="X95" i="38"/>
  <c r="Y95" i="38" s="1"/>
  <c r="V95" i="38"/>
  <c r="R95" i="38"/>
  <c r="O95" i="38"/>
  <c r="K95" i="38"/>
  <c r="H95" i="38"/>
  <c r="AC94" i="38"/>
  <c r="AE94" i="38" s="1"/>
  <c r="AF94" i="38" s="1"/>
  <c r="Y94" i="38"/>
  <c r="X94" i="38"/>
  <c r="V94" i="38"/>
  <c r="R94" i="38"/>
  <c r="O94" i="38"/>
  <c r="K94" i="38"/>
  <c r="H94" i="38"/>
  <c r="AF93" i="38"/>
  <c r="AE93" i="38"/>
  <c r="AC93" i="38"/>
  <c r="X93" i="38"/>
  <c r="Y93" i="38" s="1"/>
  <c r="V93" i="38"/>
  <c r="R93" i="38"/>
  <c r="O93" i="38"/>
  <c r="K93" i="38"/>
  <c r="H93" i="38"/>
  <c r="AC92" i="38"/>
  <c r="AE92" i="38" s="1"/>
  <c r="AF92" i="38" s="1"/>
  <c r="Y92" i="38"/>
  <c r="X92" i="38"/>
  <c r="V92" i="38"/>
  <c r="R92" i="38"/>
  <c r="O92" i="38"/>
  <c r="K92" i="38"/>
  <c r="H92" i="38"/>
  <c r="AF91" i="38"/>
  <c r="AE91" i="38"/>
  <c r="AC91" i="38"/>
  <c r="X91" i="38"/>
  <c r="Y91" i="38" s="1"/>
  <c r="V91" i="38"/>
  <c r="R91" i="38"/>
  <c r="O91" i="38"/>
  <c r="K91" i="38"/>
  <c r="H91" i="38"/>
  <c r="AC90" i="38"/>
  <c r="AE90" i="38" s="1"/>
  <c r="AF90" i="38" s="1"/>
  <c r="Y90" i="38"/>
  <c r="X90" i="38"/>
  <c r="V90" i="38"/>
  <c r="R90" i="38"/>
  <c r="O90" i="38"/>
  <c r="K90" i="38"/>
  <c r="H90" i="38"/>
  <c r="AF89" i="38"/>
  <c r="AE89" i="38"/>
  <c r="AC89" i="38"/>
  <c r="X89" i="38"/>
  <c r="Y89" i="38" s="1"/>
  <c r="V89" i="38"/>
  <c r="R89" i="38"/>
  <c r="O89" i="38"/>
  <c r="K89" i="38"/>
  <c r="H89" i="38"/>
  <c r="AC88" i="38"/>
  <c r="AE88" i="38" s="1"/>
  <c r="AF88" i="38" s="1"/>
  <c r="Y88" i="38"/>
  <c r="X88" i="38"/>
  <c r="V88" i="38"/>
  <c r="R88" i="38"/>
  <c r="O88" i="38"/>
  <c r="K88" i="38"/>
  <c r="H88" i="38"/>
  <c r="AF87" i="38"/>
  <c r="AE87" i="38"/>
  <c r="AC87" i="38"/>
  <c r="X87" i="38"/>
  <c r="Y87" i="38" s="1"/>
  <c r="V87" i="38"/>
  <c r="R87" i="38"/>
  <c r="O87" i="38"/>
  <c r="K87" i="38"/>
  <c r="H87" i="38"/>
  <c r="AC86" i="38"/>
  <c r="AE86" i="38" s="1"/>
  <c r="AF86" i="38" s="1"/>
  <c r="Y86" i="38"/>
  <c r="X86" i="38"/>
  <c r="V86" i="38"/>
  <c r="R86" i="38"/>
  <c r="O86" i="38"/>
  <c r="K86" i="38"/>
  <c r="H86" i="38"/>
  <c r="AF85" i="38"/>
  <c r="AE85" i="38"/>
  <c r="AC85" i="38"/>
  <c r="X85" i="38"/>
  <c r="Y85" i="38" s="1"/>
  <c r="V85" i="38"/>
  <c r="R85" i="38"/>
  <c r="O85" i="38"/>
  <c r="K85" i="38"/>
  <c r="H85" i="38"/>
  <c r="AC84" i="38"/>
  <c r="AE84" i="38" s="1"/>
  <c r="AF84" i="38" s="1"/>
  <c r="Y84" i="38"/>
  <c r="X84" i="38"/>
  <c r="V84" i="38"/>
  <c r="R84" i="38"/>
  <c r="O84" i="38"/>
  <c r="K84" i="38"/>
  <c r="H84" i="38"/>
  <c r="AF83" i="38"/>
  <c r="AE83" i="38"/>
  <c r="AC83" i="38"/>
  <c r="X83" i="38"/>
  <c r="Y83" i="38" s="1"/>
  <c r="V83" i="38"/>
  <c r="R83" i="38"/>
  <c r="O83" i="38"/>
  <c r="K83" i="38"/>
  <c r="H83" i="38"/>
  <c r="AC82" i="38"/>
  <c r="AE82" i="38" s="1"/>
  <c r="AF82" i="38" s="1"/>
  <c r="Y82" i="38"/>
  <c r="X82" i="38"/>
  <c r="V82" i="38"/>
  <c r="R82" i="38"/>
  <c r="O82" i="38"/>
  <c r="K82" i="38"/>
  <c r="H82" i="38"/>
  <c r="AF81" i="38"/>
  <c r="AE81" i="38"/>
  <c r="AC81" i="38"/>
  <c r="X81" i="38"/>
  <c r="Y81" i="38" s="1"/>
  <c r="V81" i="38"/>
  <c r="R81" i="38"/>
  <c r="O81" i="38"/>
  <c r="K81" i="38"/>
  <c r="H81" i="38"/>
  <c r="AC80" i="38"/>
  <c r="AE80" i="38" s="1"/>
  <c r="AF80" i="38" s="1"/>
  <c r="Y80" i="38"/>
  <c r="X80" i="38"/>
  <c r="V80" i="38"/>
  <c r="R80" i="38"/>
  <c r="O80" i="38"/>
  <c r="K80" i="38"/>
  <c r="H80" i="38"/>
  <c r="AF79" i="38"/>
  <c r="AE79" i="38"/>
  <c r="AC79" i="38"/>
  <c r="X79" i="38"/>
  <c r="Y79" i="38" s="1"/>
  <c r="V79" i="38"/>
  <c r="R79" i="38"/>
  <c r="O79" i="38"/>
  <c r="K79" i="38"/>
  <c r="H79" i="38"/>
  <c r="AC78" i="38"/>
  <c r="AE78" i="38" s="1"/>
  <c r="AF78" i="38" s="1"/>
  <c r="Y78" i="38"/>
  <c r="X78" i="38"/>
  <c r="V78" i="38"/>
  <c r="R78" i="38"/>
  <c r="O78" i="38"/>
  <c r="K78" i="38"/>
  <c r="H78" i="38"/>
  <c r="AF77" i="38"/>
  <c r="AE77" i="38"/>
  <c r="AC77" i="38"/>
  <c r="X77" i="38"/>
  <c r="Y77" i="38" s="1"/>
  <c r="V77" i="38"/>
  <c r="R77" i="38"/>
  <c r="O77" i="38"/>
  <c r="K77" i="38"/>
  <c r="H77" i="38"/>
  <c r="AC76" i="38"/>
  <c r="AE76" i="38" s="1"/>
  <c r="AF76" i="38" s="1"/>
  <c r="Y76" i="38"/>
  <c r="X76" i="38"/>
  <c r="V76" i="38"/>
  <c r="R76" i="38"/>
  <c r="O76" i="38"/>
  <c r="K76" i="38"/>
  <c r="H76" i="38"/>
  <c r="AF75" i="38"/>
  <c r="AE75" i="38"/>
  <c r="AC75" i="38"/>
  <c r="X75" i="38"/>
  <c r="Y75" i="38" s="1"/>
  <c r="V75" i="38"/>
  <c r="R75" i="38"/>
  <c r="O75" i="38"/>
  <c r="K75" i="38"/>
  <c r="H75" i="38"/>
  <c r="AC74" i="38"/>
  <c r="AE74" i="38" s="1"/>
  <c r="AF74" i="38" s="1"/>
  <c r="Y74" i="38"/>
  <c r="X74" i="38"/>
  <c r="V74" i="38"/>
  <c r="R74" i="38"/>
  <c r="O74" i="38"/>
  <c r="K74" i="38"/>
  <c r="H74" i="38"/>
  <c r="AF73" i="38"/>
  <c r="AE73" i="38"/>
  <c r="AC73" i="38"/>
  <c r="X73" i="38"/>
  <c r="Y73" i="38" s="1"/>
  <c r="V73" i="38"/>
  <c r="R73" i="38"/>
  <c r="O73" i="38"/>
  <c r="K73" i="38"/>
  <c r="H73" i="38"/>
  <c r="AC72" i="38"/>
  <c r="AE72" i="38" s="1"/>
  <c r="AF72" i="38" s="1"/>
  <c r="Y72" i="38"/>
  <c r="X72" i="38"/>
  <c r="V72" i="38"/>
  <c r="R72" i="38"/>
  <c r="O72" i="38"/>
  <c r="K72" i="38"/>
  <c r="H72" i="38"/>
  <c r="AF71" i="38"/>
  <c r="AE71" i="38"/>
  <c r="AC71" i="38"/>
  <c r="X71" i="38"/>
  <c r="Y71" i="38" s="1"/>
  <c r="V71" i="38"/>
  <c r="R71" i="38"/>
  <c r="O71" i="38"/>
  <c r="K71" i="38"/>
  <c r="H71" i="38"/>
  <c r="AC70" i="38"/>
  <c r="AE70" i="38" s="1"/>
  <c r="AF70" i="38" s="1"/>
  <c r="Y70" i="38"/>
  <c r="X70" i="38"/>
  <c r="V70" i="38"/>
  <c r="R70" i="38"/>
  <c r="O70" i="38"/>
  <c r="K70" i="38"/>
  <c r="H70" i="38"/>
  <c r="AF69" i="38"/>
  <c r="AE69" i="38"/>
  <c r="AC69" i="38"/>
  <c r="X69" i="38"/>
  <c r="Y69" i="38" s="1"/>
  <c r="V69" i="38"/>
  <c r="R69" i="38"/>
  <c r="O69" i="38"/>
  <c r="K69" i="38"/>
  <c r="H69" i="38"/>
  <c r="AC68" i="38"/>
  <c r="AE68" i="38" s="1"/>
  <c r="AF68" i="38" s="1"/>
  <c r="Y68" i="38"/>
  <c r="X68" i="38"/>
  <c r="V68" i="38"/>
  <c r="R68" i="38"/>
  <c r="O68" i="38"/>
  <c r="K68" i="38"/>
  <c r="H68" i="38"/>
  <c r="AF67" i="38"/>
  <c r="AE67" i="38"/>
  <c r="AC67" i="38"/>
  <c r="X67" i="38"/>
  <c r="Y67" i="38" s="1"/>
  <c r="V67" i="38"/>
  <c r="R67" i="38"/>
  <c r="O67" i="38"/>
  <c r="K67" i="38"/>
  <c r="H67" i="38"/>
  <c r="AC66" i="38"/>
  <c r="AE66" i="38" s="1"/>
  <c r="AF66" i="38" s="1"/>
  <c r="Y66" i="38"/>
  <c r="X66" i="38"/>
  <c r="V66" i="38"/>
  <c r="R66" i="38"/>
  <c r="O66" i="38"/>
  <c r="K66" i="38"/>
  <c r="H66" i="38"/>
  <c r="AF65" i="38"/>
  <c r="AE65" i="38"/>
  <c r="AC65" i="38"/>
  <c r="X65" i="38"/>
  <c r="Y65" i="38" s="1"/>
  <c r="V65" i="38"/>
  <c r="O65" i="38"/>
  <c r="Q65" i="38" s="1"/>
  <c r="R65" i="38" s="1"/>
  <c r="K65" i="38"/>
  <c r="J65" i="38"/>
  <c r="H65" i="38"/>
  <c r="AF64" i="38"/>
  <c r="AE64" i="38"/>
  <c r="AC64" i="38"/>
  <c r="X64" i="38"/>
  <c r="Y64" i="38" s="1"/>
  <c r="V64" i="38"/>
  <c r="O64" i="38"/>
  <c r="Q64" i="38" s="1"/>
  <c r="R64" i="38" s="1"/>
  <c r="K64" i="38"/>
  <c r="J64" i="38"/>
  <c r="H64" i="38"/>
  <c r="AF63" i="38"/>
  <c r="AE63" i="38"/>
  <c r="AC63" i="38"/>
  <c r="X63" i="38"/>
  <c r="Y63" i="38" s="1"/>
  <c r="V63" i="38"/>
  <c r="R63" i="38"/>
  <c r="O63" i="38"/>
  <c r="K63" i="38"/>
  <c r="H63" i="38"/>
  <c r="AC62" i="38"/>
  <c r="AE62" i="38" s="1"/>
  <c r="AF62" i="38" s="1"/>
  <c r="Y62" i="38"/>
  <c r="X62" i="38"/>
  <c r="V62" i="38"/>
  <c r="R62" i="38"/>
  <c r="O62" i="38"/>
  <c r="K62" i="38"/>
  <c r="H62" i="38"/>
  <c r="AF61" i="38"/>
  <c r="AE61" i="38"/>
  <c r="AC61" i="38"/>
  <c r="V61" i="38"/>
  <c r="X61" i="38" s="1"/>
  <c r="Y61" i="38" s="1"/>
  <c r="O61" i="38"/>
  <c r="Q61" i="38" s="1"/>
  <c r="R61" i="38" s="1"/>
  <c r="K61" i="38"/>
  <c r="J61" i="38"/>
  <c r="H61" i="38"/>
  <c r="AE60" i="38"/>
  <c r="AF60" i="38" s="1"/>
  <c r="AC60" i="38"/>
  <c r="X60" i="38"/>
  <c r="Y60" i="38" s="1"/>
  <c r="V60" i="38"/>
  <c r="R60" i="38"/>
  <c r="O60" i="38"/>
  <c r="K60" i="38"/>
  <c r="H60" i="38"/>
  <c r="AC59" i="38"/>
  <c r="AE59" i="38" s="1"/>
  <c r="AF59" i="38" s="1"/>
  <c r="Y59" i="38"/>
  <c r="X59" i="38"/>
  <c r="V59" i="38"/>
  <c r="R59" i="38"/>
  <c r="O59" i="38"/>
  <c r="K59" i="38"/>
  <c r="H59" i="38"/>
  <c r="AC58" i="38"/>
  <c r="AE58" i="38" s="1"/>
  <c r="AF58" i="38" s="1"/>
  <c r="V58" i="38"/>
  <c r="X58" i="38" s="1"/>
  <c r="Y58" i="38" s="1"/>
  <c r="O58" i="38"/>
  <c r="Q58" i="38" s="1"/>
  <c r="R58" i="38" s="1"/>
  <c r="J58" i="38"/>
  <c r="K58" i="38" s="1"/>
  <c r="H58" i="38"/>
  <c r="AC57" i="38"/>
  <c r="AE57" i="38" s="1"/>
  <c r="AF57" i="38" s="1"/>
  <c r="V57" i="38"/>
  <c r="X57" i="38" s="1"/>
  <c r="Y57" i="38" s="1"/>
  <c r="R57" i="38"/>
  <c r="O57" i="38"/>
  <c r="K57" i="38"/>
  <c r="H57" i="38"/>
  <c r="AC56" i="38"/>
  <c r="AE56" i="38" s="1"/>
  <c r="AF56" i="38" s="1"/>
  <c r="X56" i="38"/>
  <c r="Y56" i="38" s="1"/>
  <c r="V56" i="38"/>
  <c r="R56" i="38"/>
  <c r="O56" i="38"/>
  <c r="K56" i="38"/>
  <c r="H56" i="38"/>
  <c r="AC55" i="38"/>
  <c r="AE55" i="38" s="1"/>
  <c r="AF55" i="38" s="1"/>
  <c r="V55" i="38"/>
  <c r="X55" i="38" s="1"/>
  <c r="Y55" i="38" s="1"/>
  <c r="O55" i="38"/>
  <c r="Q55" i="38" s="1"/>
  <c r="R55" i="38" s="1"/>
  <c r="J55" i="38"/>
  <c r="K55" i="38" s="1"/>
  <c r="H55" i="38"/>
  <c r="AC54" i="38"/>
  <c r="AE54" i="38" s="1"/>
  <c r="AF54" i="38" s="1"/>
  <c r="V54" i="38"/>
  <c r="X54" i="38" s="1"/>
  <c r="Y54" i="38" s="1"/>
  <c r="R54" i="38"/>
  <c r="O54" i="38"/>
  <c r="K54" i="38"/>
  <c r="H54" i="38"/>
  <c r="AC53" i="38"/>
  <c r="AE53" i="38" s="1"/>
  <c r="AF53" i="38" s="1"/>
  <c r="X53" i="38"/>
  <c r="Y53" i="38" s="1"/>
  <c r="V53" i="38"/>
  <c r="R53" i="38"/>
  <c r="O53" i="38"/>
  <c r="K53" i="38"/>
  <c r="H53" i="38"/>
  <c r="AC52" i="38"/>
  <c r="AE52" i="38" s="1"/>
  <c r="AF52" i="38" s="1"/>
  <c r="V52" i="38"/>
  <c r="X52" i="38" s="1"/>
  <c r="Y52" i="38" s="1"/>
  <c r="O52" i="38"/>
  <c r="Q52" i="38" s="1"/>
  <c r="R52" i="38" s="1"/>
  <c r="J52" i="38"/>
  <c r="K52" i="38" s="1"/>
  <c r="H52" i="38"/>
  <c r="AC51" i="38"/>
  <c r="AE51" i="38" s="1"/>
  <c r="AF51" i="38" s="1"/>
  <c r="V51" i="38"/>
  <c r="X51" i="38" s="1"/>
  <c r="Y51" i="38" s="1"/>
  <c r="O51" i="38"/>
  <c r="Q51" i="38" s="1"/>
  <c r="R51" i="38" s="1"/>
  <c r="J51" i="38"/>
  <c r="K51" i="38" s="1"/>
  <c r="H51" i="38"/>
  <c r="AC50" i="38"/>
  <c r="AE50" i="38" s="1"/>
  <c r="AF50" i="38" s="1"/>
  <c r="X50" i="38"/>
  <c r="Y50" i="38" s="1"/>
  <c r="V50" i="38"/>
  <c r="R50" i="38"/>
  <c r="O50" i="38"/>
  <c r="K50" i="38"/>
  <c r="H50" i="38"/>
  <c r="AC49" i="38"/>
  <c r="AE49" i="38" s="1"/>
  <c r="AF49" i="38" s="1"/>
  <c r="X49" i="38"/>
  <c r="Y49" i="38" s="1"/>
  <c r="V49" i="38"/>
  <c r="R49" i="38"/>
  <c r="O49" i="38"/>
  <c r="K49" i="38"/>
  <c r="H49" i="38"/>
  <c r="AC48" i="38"/>
  <c r="AE48" i="38" s="1"/>
  <c r="AF48" i="38" s="1"/>
  <c r="X48" i="38"/>
  <c r="Y48" i="38" s="1"/>
  <c r="V48" i="38"/>
  <c r="O48" i="38"/>
  <c r="Q48" i="38" s="1"/>
  <c r="R48" i="38" s="1"/>
  <c r="J48" i="38"/>
  <c r="K48" i="38" s="1"/>
  <c r="H48" i="38"/>
  <c r="AC47" i="38"/>
  <c r="AE47" i="38" s="1"/>
  <c r="AF47" i="38" s="1"/>
  <c r="X47" i="38"/>
  <c r="Y47" i="38" s="1"/>
  <c r="V47" i="38"/>
  <c r="R47" i="38"/>
  <c r="O47" i="38"/>
  <c r="K47" i="38"/>
  <c r="H47" i="38"/>
  <c r="AC46" i="38"/>
  <c r="AE46" i="38" s="1"/>
  <c r="AF46" i="38" s="1"/>
  <c r="X46" i="38"/>
  <c r="Y46" i="38" s="1"/>
  <c r="V46" i="38"/>
  <c r="R46" i="38"/>
  <c r="O46" i="38"/>
  <c r="K46" i="38"/>
  <c r="H46" i="38"/>
  <c r="AC45" i="38"/>
  <c r="AE45" i="38" s="1"/>
  <c r="AF45" i="38" s="1"/>
  <c r="X45" i="38"/>
  <c r="Y45" i="38" s="1"/>
  <c r="V45" i="38"/>
  <c r="O45" i="38"/>
  <c r="Q45" i="38" s="1"/>
  <c r="R45" i="38" s="1"/>
  <c r="J45" i="38"/>
  <c r="K45" i="38" s="1"/>
  <c r="H45" i="38"/>
  <c r="AC44" i="38"/>
  <c r="AE44" i="38" s="1"/>
  <c r="AF44" i="38" s="1"/>
  <c r="X44" i="38"/>
  <c r="Y44" i="38" s="1"/>
  <c r="V44" i="38"/>
  <c r="O44" i="38"/>
  <c r="Q44" i="38" s="1"/>
  <c r="R44" i="38" s="1"/>
  <c r="J44" i="38"/>
  <c r="K44" i="38" s="1"/>
  <c r="H44" i="38"/>
  <c r="AC43" i="38"/>
  <c r="AE43" i="38" s="1"/>
  <c r="AF43" i="38" s="1"/>
  <c r="X43" i="38"/>
  <c r="Y43" i="38" s="1"/>
  <c r="V43" i="38"/>
  <c r="R43" i="38"/>
  <c r="O43" i="38"/>
  <c r="K43" i="38"/>
  <c r="H43" i="38"/>
  <c r="AC42" i="38"/>
  <c r="AE42" i="38" s="1"/>
  <c r="AF42" i="38" s="1"/>
  <c r="X42" i="38"/>
  <c r="Y42" i="38" s="1"/>
  <c r="V42" i="38"/>
  <c r="R42" i="38"/>
  <c r="O42" i="38"/>
  <c r="K42" i="38"/>
  <c r="H42" i="38"/>
  <c r="AC41" i="38"/>
  <c r="AE41" i="38" s="1"/>
  <c r="AF41" i="38" s="1"/>
  <c r="X41" i="38"/>
  <c r="Y41" i="38" s="1"/>
  <c r="V41" i="38"/>
  <c r="O41" i="38"/>
  <c r="Q41" i="38" s="1"/>
  <c r="R41" i="38" s="1"/>
  <c r="J41" i="38"/>
  <c r="K41" i="38" s="1"/>
  <c r="H41" i="38"/>
  <c r="AC40" i="38"/>
  <c r="AE40" i="38" s="1"/>
  <c r="AF40" i="38" s="1"/>
  <c r="X40" i="38"/>
  <c r="Y40" i="38" s="1"/>
  <c r="V40" i="38"/>
  <c r="R40" i="38"/>
  <c r="O40" i="38"/>
  <c r="K40" i="38"/>
  <c r="H40" i="38"/>
  <c r="AC39" i="38"/>
  <c r="AE39" i="38" s="1"/>
  <c r="AF39" i="38" s="1"/>
  <c r="X39" i="38"/>
  <c r="Y39" i="38" s="1"/>
  <c r="V39" i="38"/>
  <c r="R39" i="38"/>
  <c r="O39" i="38"/>
  <c r="K39" i="38"/>
  <c r="H39" i="38"/>
  <c r="AC38" i="38"/>
  <c r="AE38" i="38" s="1"/>
  <c r="AF38" i="38" s="1"/>
  <c r="X38" i="38"/>
  <c r="Y38" i="38" s="1"/>
  <c r="V38" i="38"/>
  <c r="O38" i="38"/>
  <c r="Q38" i="38" s="1"/>
  <c r="R38" i="38" s="1"/>
  <c r="J38" i="38"/>
  <c r="K38" i="38" s="1"/>
  <c r="H38" i="38"/>
  <c r="AC37" i="38"/>
  <c r="AE37" i="38" s="1"/>
  <c r="AF37" i="38" s="1"/>
  <c r="X37" i="38"/>
  <c r="Y37" i="38" s="1"/>
  <c r="V37" i="38"/>
  <c r="O37" i="38"/>
  <c r="Q37" i="38" s="1"/>
  <c r="R37" i="38" s="1"/>
  <c r="J37" i="38"/>
  <c r="K37" i="38" s="1"/>
  <c r="H37" i="38"/>
  <c r="AC36" i="38"/>
  <c r="AE36" i="38" s="1"/>
  <c r="AF36" i="38" s="1"/>
  <c r="X36" i="38"/>
  <c r="Y36" i="38" s="1"/>
  <c r="V36" i="38"/>
  <c r="R36" i="38"/>
  <c r="O36" i="38"/>
  <c r="K36" i="38"/>
  <c r="H36" i="38"/>
  <c r="AC35" i="38"/>
  <c r="AE35" i="38" s="1"/>
  <c r="AF35" i="38" s="1"/>
  <c r="X35" i="38"/>
  <c r="Y35" i="38" s="1"/>
  <c r="V35" i="38"/>
  <c r="R35" i="38"/>
  <c r="O35" i="38"/>
  <c r="K35" i="38"/>
  <c r="H35" i="38"/>
  <c r="AC34" i="38"/>
  <c r="AE34" i="38" s="1"/>
  <c r="AF34" i="38" s="1"/>
  <c r="X34" i="38"/>
  <c r="Y34" i="38" s="1"/>
  <c r="V34" i="38"/>
  <c r="O34" i="38"/>
  <c r="Q34" i="38" s="1"/>
  <c r="R34" i="38" s="1"/>
  <c r="J34" i="38"/>
  <c r="K34" i="38" s="1"/>
  <c r="H34" i="38"/>
  <c r="AC33" i="38"/>
  <c r="AE33" i="38" s="1"/>
  <c r="AF33" i="38" s="1"/>
  <c r="X33" i="38"/>
  <c r="Y33" i="38" s="1"/>
  <c r="V33" i="38"/>
  <c r="R33" i="38"/>
  <c r="O33" i="38"/>
  <c r="K33" i="38"/>
  <c r="H33" i="38"/>
  <c r="AC32" i="38"/>
  <c r="AE32" i="38" s="1"/>
  <c r="AF32" i="38" s="1"/>
  <c r="X32" i="38"/>
  <c r="Y32" i="38" s="1"/>
  <c r="V32" i="38"/>
  <c r="R32" i="38"/>
  <c r="O32" i="38"/>
  <c r="K32" i="38"/>
  <c r="H32" i="38"/>
  <c r="AC31" i="38"/>
  <c r="AE31" i="38" s="1"/>
  <c r="AF31" i="38" s="1"/>
  <c r="X31" i="38"/>
  <c r="Y31" i="38" s="1"/>
  <c r="V31" i="38"/>
  <c r="O31" i="38"/>
  <c r="Q31" i="38" s="1"/>
  <c r="R31" i="38" s="1"/>
  <c r="J31" i="38"/>
  <c r="K31" i="38" s="1"/>
  <c r="H31" i="38"/>
  <c r="AC30" i="38"/>
  <c r="AE30" i="38" s="1"/>
  <c r="AF30" i="38" s="1"/>
  <c r="X30" i="38"/>
  <c r="Y30" i="38" s="1"/>
  <c r="V30" i="38"/>
  <c r="O30" i="38"/>
  <c r="Q30" i="38" s="1"/>
  <c r="R30" i="38" s="1"/>
  <c r="J30" i="38"/>
  <c r="K30" i="38" s="1"/>
  <c r="H30" i="38"/>
  <c r="AC29" i="38"/>
  <c r="AE29" i="38" s="1"/>
  <c r="AF29" i="38" s="1"/>
  <c r="X29" i="38"/>
  <c r="Y29" i="38" s="1"/>
  <c r="V29" i="38"/>
  <c r="R29" i="38"/>
  <c r="O29" i="38"/>
  <c r="K29" i="38"/>
  <c r="H29" i="38"/>
  <c r="AC28" i="38"/>
  <c r="AE28" i="38" s="1"/>
  <c r="AF28" i="38" s="1"/>
  <c r="X28" i="38"/>
  <c r="Y28" i="38" s="1"/>
  <c r="V28" i="38"/>
  <c r="R28" i="38"/>
  <c r="O28" i="38"/>
  <c r="K28" i="38"/>
  <c r="H28" i="38"/>
  <c r="AC27" i="38"/>
  <c r="AE27" i="38" s="1"/>
  <c r="AF27" i="38" s="1"/>
  <c r="X27" i="38"/>
  <c r="Y27" i="38" s="1"/>
  <c r="V27" i="38"/>
  <c r="O27" i="38"/>
  <c r="Q27" i="38" s="1"/>
  <c r="R27" i="38" s="1"/>
  <c r="J27" i="38"/>
  <c r="K27" i="38" s="1"/>
  <c r="H27" i="38"/>
  <c r="AC26" i="38"/>
  <c r="AE26" i="38" s="1"/>
  <c r="AF26" i="38" s="1"/>
  <c r="X26" i="38"/>
  <c r="Y26" i="38" s="1"/>
  <c r="V26" i="38"/>
  <c r="O26" i="38"/>
  <c r="Q26" i="38" s="1"/>
  <c r="R26" i="38" s="1"/>
  <c r="J26" i="38"/>
  <c r="K26" i="38" s="1"/>
  <c r="H26" i="38"/>
  <c r="AC25" i="38"/>
  <c r="AE25" i="38" s="1"/>
  <c r="AF25" i="38" s="1"/>
  <c r="X25" i="38"/>
  <c r="Y25" i="38" s="1"/>
  <c r="V25" i="38"/>
  <c r="R25" i="38"/>
  <c r="O25" i="38"/>
  <c r="K25" i="38"/>
  <c r="H25" i="38"/>
  <c r="AC24" i="38"/>
  <c r="AE24" i="38" s="1"/>
  <c r="AF24" i="38" s="1"/>
  <c r="X24" i="38"/>
  <c r="Y24" i="38" s="1"/>
  <c r="V24" i="38"/>
  <c r="R24" i="38"/>
  <c r="O24" i="38"/>
  <c r="K24" i="38"/>
  <c r="H24" i="38"/>
  <c r="AC23" i="38"/>
  <c r="AE23" i="38" s="1"/>
  <c r="AF23" i="38" s="1"/>
  <c r="X23" i="38"/>
  <c r="Y23" i="38" s="1"/>
  <c r="V23" i="38"/>
  <c r="R23" i="38"/>
  <c r="O23" i="38"/>
  <c r="K23" i="38"/>
  <c r="H23" i="38"/>
  <c r="AC22" i="38"/>
  <c r="AE22" i="38" s="1"/>
  <c r="AF22" i="38" s="1"/>
  <c r="X22" i="38"/>
  <c r="Y22" i="38" s="1"/>
  <c r="V22" i="38"/>
  <c r="O22" i="38"/>
  <c r="Q22" i="38" s="1"/>
  <c r="R22" i="38" s="1"/>
  <c r="J22" i="38"/>
  <c r="K22" i="38" s="1"/>
  <c r="H22" i="38"/>
  <c r="AC21" i="38"/>
  <c r="AE21" i="38" s="1"/>
  <c r="AF21" i="38" s="1"/>
  <c r="X21" i="38"/>
  <c r="Y21" i="38" s="1"/>
  <c r="V21" i="38"/>
  <c r="O21" i="38"/>
  <c r="Q21" i="38" s="1"/>
  <c r="R21" i="38" s="1"/>
  <c r="J21" i="38"/>
  <c r="K21" i="38" s="1"/>
  <c r="H21" i="38"/>
  <c r="AC20" i="38"/>
  <c r="AE20" i="38" s="1"/>
  <c r="AF20" i="38" s="1"/>
  <c r="X20" i="38"/>
  <c r="Y20" i="38" s="1"/>
  <c r="V20" i="38"/>
  <c r="O20" i="38"/>
  <c r="Q20" i="38" s="1"/>
  <c r="R20" i="38" s="1"/>
  <c r="J20" i="38"/>
  <c r="K20" i="38" s="1"/>
  <c r="H20" i="38"/>
  <c r="AC19" i="38"/>
  <c r="AE19" i="38" s="1"/>
  <c r="AF19" i="38" s="1"/>
  <c r="X19" i="38"/>
  <c r="Y19" i="38" s="1"/>
  <c r="V19" i="38"/>
  <c r="R19" i="38"/>
  <c r="O19" i="38"/>
  <c r="K19" i="38"/>
  <c r="H19" i="38"/>
  <c r="AC18" i="38"/>
  <c r="AE18" i="38" s="1"/>
  <c r="AF18" i="38" s="1"/>
  <c r="X18" i="38"/>
  <c r="Y18" i="38" s="1"/>
  <c r="V18" i="38"/>
  <c r="R18" i="38"/>
  <c r="O18" i="38"/>
  <c r="K18" i="38"/>
  <c r="H18" i="38"/>
  <c r="AC17" i="38"/>
  <c r="AE17" i="38" s="1"/>
  <c r="AF17" i="38" s="1"/>
  <c r="X17" i="38"/>
  <c r="Y17" i="38" s="1"/>
  <c r="V17" i="38"/>
  <c r="O17" i="38"/>
  <c r="Q17" i="38" s="1"/>
  <c r="R17" i="38" s="1"/>
  <c r="J17" i="38"/>
  <c r="K17" i="38" s="1"/>
  <c r="H17" i="38"/>
  <c r="AC16" i="38"/>
  <c r="AE16" i="38" s="1"/>
  <c r="AF16" i="38" s="1"/>
  <c r="X16" i="38"/>
  <c r="Y16" i="38" s="1"/>
  <c r="V16" i="38"/>
  <c r="O16" i="38"/>
  <c r="Q16" i="38" s="1"/>
  <c r="R16" i="38" s="1"/>
  <c r="J16" i="38"/>
  <c r="K16" i="38" s="1"/>
  <c r="H16" i="38"/>
  <c r="AC15" i="38"/>
  <c r="AE15" i="38" s="1"/>
  <c r="AF15" i="38" s="1"/>
  <c r="X15" i="38"/>
  <c r="Y15" i="38" s="1"/>
  <c r="V15" i="38"/>
  <c r="O15" i="38"/>
  <c r="Q15" i="38" s="1"/>
  <c r="R15" i="38" s="1"/>
  <c r="R125" i="38" s="1"/>
  <c r="J141" i="38" s="1"/>
  <c r="J142" i="38" s="1"/>
  <c r="J15" i="38"/>
  <c r="K15" i="38" s="1"/>
  <c r="H15" i="38"/>
  <c r="AD12" i="38"/>
  <c r="W12" i="38"/>
  <c r="P12" i="38"/>
  <c r="I12" i="38"/>
  <c r="Q3" i="38"/>
  <c r="I13" i="38" s="1"/>
  <c r="P142" i="37"/>
  <c r="M142" i="37"/>
  <c r="I142" i="37"/>
  <c r="F142" i="37"/>
  <c r="P141" i="37"/>
  <c r="M141" i="37"/>
  <c r="I141" i="37"/>
  <c r="F141" i="37"/>
  <c r="D125" i="37"/>
  <c r="AC124" i="37"/>
  <c r="AE124" i="37" s="1"/>
  <c r="AF124" i="37" s="1"/>
  <c r="V124" i="37"/>
  <c r="X124" i="37" s="1"/>
  <c r="Y124" i="37" s="1"/>
  <c r="R124" i="37"/>
  <c r="O124" i="37"/>
  <c r="K124" i="37"/>
  <c r="H124" i="37"/>
  <c r="AF123" i="37"/>
  <c r="AE123" i="37"/>
  <c r="AC123" i="37"/>
  <c r="Y123" i="37"/>
  <c r="X123" i="37"/>
  <c r="V123" i="37"/>
  <c r="R123" i="37"/>
  <c r="O123" i="37"/>
  <c r="K123" i="37"/>
  <c r="H123" i="37"/>
  <c r="AC122" i="37"/>
  <c r="AE122" i="37" s="1"/>
  <c r="AF122" i="37" s="1"/>
  <c r="V122" i="37"/>
  <c r="X122" i="37" s="1"/>
  <c r="Y122" i="37" s="1"/>
  <c r="R122" i="37"/>
  <c r="O122" i="37"/>
  <c r="K122" i="37"/>
  <c r="H122" i="37"/>
  <c r="AF121" i="37"/>
  <c r="AE121" i="37"/>
  <c r="AC121" i="37"/>
  <c r="Y121" i="37"/>
  <c r="X121" i="37"/>
  <c r="V121" i="37"/>
  <c r="R121" i="37"/>
  <c r="O121" i="37"/>
  <c r="K121" i="37"/>
  <c r="H121" i="37"/>
  <c r="AE120" i="37"/>
  <c r="AF120" i="37" s="1"/>
  <c r="AC120" i="37"/>
  <c r="V120" i="37"/>
  <c r="X120" i="37" s="1"/>
  <c r="Y120" i="37" s="1"/>
  <c r="R120" i="37"/>
  <c r="O120" i="37"/>
  <c r="K120" i="37"/>
  <c r="H120" i="37"/>
  <c r="AF119" i="37"/>
  <c r="AE119" i="37"/>
  <c r="AC119" i="37"/>
  <c r="X119" i="37"/>
  <c r="Y119" i="37" s="1"/>
  <c r="V119" i="37"/>
  <c r="R119" i="37"/>
  <c r="O119" i="37"/>
  <c r="K119" i="37"/>
  <c r="H119" i="37"/>
  <c r="AC118" i="37"/>
  <c r="AE118" i="37" s="1"/>
  <c r="AF118" i="37" s="1"/>
  <c r="V118" i="37"/>
  <c r="X118" i="37" s="1"/>
  <c r="Y118" i="37" s="1"/>
  <c r="R118" i="37"/>
  <c r="O118" i="37"/>
  <c r="K118" i="37"/>
  <c r="H118" i="37"/>
  <c r="AF117" i="37"/>
  <c r="AE117" i="37"/>
  <c r="AC117" i="37"/>
  <c r="X117" i="37"/>
  <c r="Y117" i="37" s="1"/>
  <c r="V117" i="37"/>
  <c r="R117" i="37"/>
  <c r="O117" i="37"/>
  <c r="K117" i="37"/>
  <c r="H117" i="37"/>
  <c r="AC116" i="37"/>
  <c r="AE116" i="37" s="1"/>
  <c r="AF116" i="37" s="1"/>
  <c r="V116" i="37"/>
  <c r="X116" i="37" s="1"/>
  <c r="Y116" i="37" s="1"/>
  <c r="R116" i="37"/>
  <c r="O116" i="37"/>
  <c r="K116" i="37"/>
  <c r="H116" i="37"/>
  <c r="AF115" i="37"/>
  <c r="AE115" i="37"/>
  <c r="AC115" i="37"/>
  <c r="Y115" i="37"/>
  <c r="X115" i="37"/>
  <c r="V115" i="37"/>
  <c r="R115" i="37"/>
  <c r="O115" i="37"/>
  <c r="K115" i="37"/>
  <c r="H115" i="37"/>
  <c r="AC114" i="37"/>
  <c r="AE114" i="37" s="1"/>
  <c r="AF114" i="37" s="1"/>
  <c r="V114" i="37"/>
  <c r="X114" i="37" s="1"/>
  <c r="Y114" i="37" s="1"/>
  <c r="R114" i="37"/>
  <c r="O114" i="37"/>
  <c r="K114" i="37"/>
  <c r="H114" i="37"/>
  <c r="AF113" i="37"/>
  <c r="AE113" i="37"/>
  <c r="AC113" i="37"/>
  <c r="Y113" i="37"/>
  <c r="X113" i="37"/>
  <c r="V113" i="37"/>
  <c r="R113" i="37"/>
  <c r="O113" i="37"/>
  <c r="K113" i="37"/>
  <c r="H113" i="37"/>
  <c r="AE112" i="37"/>
  <c r="AF112" i="37" s="1"/>
  <c r="AC112" i="37"/>
  <c r="V112" i="37"/>
  <c r="X112" i="37" s="1"/>
  <c r="Y112" i="37" s="1"/>
  <c r="R112" i="37"/>
  <c r="O112" i="37"/>
  <c r="K112" i="37"/>
  <c r="H112" i="37"/>
  <c r="AF111" i="37"/>
  <c r="AE111" i="37"/>
  <c r="AC111" i="37"/>
  <c r="X111" i="37"/>
  <c r="Y111" i="37" s="1"/>
  <c r="V111" i="37"/>
  <c r="R111" i="37"/>
  <c r="O111" i="37"/>
  <c r="K111" i="37"/>
  <c r="H111" i="37"/>
  <c r="AC110" i="37"/>
  <c r="AE110" i="37" s="1"/>
  <c r="AF110" i="37" s="1"/>
  <c r="V110" i="37"/>
  <c r="X110" i="37" s="1"/>
  <c r="Y110" i="37" s="1"/>
  <c r="R110" i="37"/>
  <c r="O110" i="37"/>
  <c r="K110" i="37"/>
  <c r="H110" i="37"/>
  <c r="AF109" i="37"/>
  <c r="AE109" i="37"/>
  <c r="AC109" i="37"/>
  <c r="Y109" i="37"/>
  <c r="X109" i="37"/>
  <c r="V109" i="37"/>
  <c r="R109" i="37"/>
  <c r="O109" i="37"/>
  <c r="K109" i="37"/>
  <c r="H109" i="37"/>
  <c r="AC108" i="37"/>
  <c r="AE108" i="37" s="1"/>
  <c r="AF108" i="37" s="1"/>
  <c r="V108" i="37"/>
  <c r="X108" i="37" s="1"/>
  <c r="Y108" i="37" s="1"/>
  <c r="R108" i="37"/>
  <c r="O108" i="37"/>
  <c r="K108" i="37"/>
  <c r="H108" i="37"/>
  <c r="AF107" i="37"/>
  <c r="AE107" i="37"/>
  <c r="AC107" i="37"/>
  <c r="Y107" i="37"/>
  <c r="X107" i="37"/>
  <c r="V107" i="37"/>
  <c r="R107" i="37"/>
  <c r="O107" i="37"/>
  <c r="K107" i="37"/>
  <c r="H107" i="37"/>
  <c r="AC106" i="37"/>
  <c r="AE106" i="37" s="1"/>
  <c r="AF106" i="37" s="1"/>
  <c r="V106" i="37"/>
  <c r="X106" i="37" s="1"/>
  <c r="Y106" i="37" s="1"/>
  <c r="R106" i="37"/>
  <c r="O106" i="37"/>
  <c r="K106" i="37"/>
  <c r="H106" i="37"/>
  <c r="AF105" i="37"/>
  <c r="AE105" i="37"/>
  <c r="AC105" i="37"/>
  <c r="Y105" i="37"/>
  <c r="X105" i="37"/>
  <c r="V105" i="37"/>
  <c r="R105" i="37"/>
  <c r="O105" i="37"/>
  <c r="K105" i="37"/>
  <c r="H105" i="37"/>
  <c r="AE104" i="37"/>
  <c r="AF104" i="37" s="1"/>
  <c r="AC104" i="37"/>
  <c r="V104" i="37"/>
  <c r="X104" i="37" s="1"/>
  <c r="Y104" i="37" s="1"/>
  <c r="R104" i="37"/>
  <c r="O104" i="37"/>
  <c r="K104" i="37"/>
  <c r="H104" i="37"/>
  <c r="AF103" i="37"/>
  <c r="AE103" i="37"/>
  <c r="AC103" i="37"/>
  <c r="X103" i="37"/>
  <c r="Y103" i="37" s="1"/>
  <c r="V103" i="37"/>
  <c r="R103" i="37"/>
  <c r="O103" i="37"/>
  <c r="K103" i="37"/>
  <c r="H103" i="37"/>
  <c r="AE102" i="37"/>
  <c r="AF102" i="37" s="1"/>
  <c r="AC102" i="37"/>
  <c r="V102" i="37"/>
  <c r="X102" i="37" s="1"/>
  <c r="Y102" i="37" s="1"/>
  <c r="R102" i="37"/>
  <c r="O102" i="37"/>
  <c r="K102" i="37"/>
  <c r="H102" i="37"/>
  <c r="AF101" i="37"/>
  <c r="AE101" i="37"/>
  <c r="AC101" i="37"/>
  <c r="Y101" i="37"/>
  <c r="X101" i="37"/>
  <c r="V101" i="37"/>
  <c r="R101" i="37"/>
  <c r="O101" i="37"/>
  <c r="K101" i="37"/>
  <c r="H101" i="37"/>
  <c r="AC100" i="37"/>
  <c r="AE100" i="37" s="1"/>
  <c r="AF100" i="37" s="1"/>
  <c r="V100" i="37"/>
  <c r="X100" i="37" s="1"/>
  <c r="Y100" i="37" s="1"/>
  <c r="R100" i="37"/>
  <c r="O100" i="37"/>
  <c r="K100" i="37"/>
  <c r="H100" i="37"/>
  <c r="AF99" i="37"/>
  <c r="AE99" i="37"/>
  <c r="AC99" i="37"/>
  <c r="Y99" i="37"/>
  <c r="X99" i="37"/>
  <c r="V99" i="37"/>
  <c r="R99" i="37"/>
  <c r="O99" i="37"/>
  <c r="K99" i="37"/>
  <c r="H99" i="37"/>
  <c r="AC98" i="37"/>
  <c r="AE98" i="37" s="1"/>
  <c r="AF98" i="37" s="1"/>
  <c r="V98" i="37"/>
  <c r="X98" i="37" s="1"/>
  <c r="Y98" i="37" s="1"/>
  <c r="R98" i="37"/>
  <c r="O98" i="37"/>
  <c r="K98" i="37"/>
  <c r="H98" i="37"/>
  <c r="AF97" i="37"/>
  <c r="AE97" i="37"/>
  <c r="AC97" i="37"/>
  <c r="Y97" i="37"/>
  <c r="X97" i="37"/>
  <c r="V97" i="37"/>
  <c r="R97" i="37"/>
  <c r="O97" i="37"/>
  <c r="K97" i="37"/>
  <c r="H97" i="37"/>
  <c r="AE96" i="37"/>
  <c r="AF96" i="37" s="1"/>
  <c r="AC96" i="37"/>
  <c r="V96" i="37"/>
  <c r="X96" i="37" s="1"/>
  <c r="Y96" i="37" s="1"/>
  <c r="R96" i="37"/>
  <c r="O96" i="37"/>
  <c r="K96" i="37"/>
  <c r="H96" i="37"/>
  <c r="AF95" i="37"/>
  <c r="AE95" i="37"/>
  <c r="AC95" i="37"/>
  <c r="X95" i="37"/>
  <c r="Y95" i="37" s="1"/>
  <c r="V95" i="37"/>
  <c r="R95" i="37"/>
  <c r="O95" i="37"/>
  <c r="K95" i="37"/>
  <c r="H95" i="37"/>
  <c r="AE94" i="37"/>
  <c r="AF94" i="37" s="1"/>
  <c r="AC94" i="37"/>
  <c r="Y94" i="37"/>
  <c r="V94" i="37"/>
  <c r="X94" i="37" s="1"/>
  <c r="R94" i="37"/>
  <c r="O94" i="37"/>
  <c r="K94" i="37"/>
  <c r="H94" i="37"/>
  <c r="AF93" i="37"/>
  <c r="AE93" i="37"/>
  <c r="AC93" i="37"/>
  <c r="Y93" i="37"/>
  <c r="X93" i="37"/>
  <c r="V93" i="37"/>
  <c r="R93" i="37"/>
  <c r="O93" i="37"/>
  <c r="K93" i="37"/>
  <c r="H93" i="37"/>
  <c r="AE92" i="37"/>
  <c r="AF92" i="37" s="1"/>
  <c r="AC92" i="37"/>
  <c r="Y92" i="37"/>
  <c r="V92" i="37"/>
  <c r="X92" i="37" s="1"/>
  <c r="R92" i="37"/>
  <c r="O92" i="37"/>
  <c r="K92" i="37"/>
  <c r="H92" i="37"/>
  <c r="AF91" i="37"/>
  <c r="AE91" i="37"/>
  <c r="AC91" i="37"/>
  <c r="V91" i="37"/>
  <c r="X91" i="37" s="1"/>
  <c r="Y91" i="37" s="1"/>
  <c r="R91" i="37"/>
  <c r="O91" i="37"/>
  <c r="K91" i="37"/>
  <c r="H91" i="37"/>
  <c r="AE90" i="37"/>
  <c r="AF90" i="37" s="1"/>
  <c r="AC90" i="37"/>
  <c r="V90" i="37"/>
  <c r="X90" i="37" s="1"/>
  <c r="Y90" i="37" s="1"/>
  <c r="R90" i="37"/>
  <c r="O90" i="37"/>
  <c r="K90" i="37"/>
  <c r="H90" i="37"/>
  <c r="AF89" i="37"/>
  <c r="AE89" i="37"/>
  <c r="AC89" i="37"/>
  <c r="Y89" i="37"/>
  <c r="X89" i="37"/>
  <c r="V89" i="37"/>
  <c r="R89" i="37"/>
  <c r="O89" i="37"/>
  <c r="K89" i="37"/>
  <c r="H89" i="37"/>
  <c r="AC88" i="37"/>
  <c r="AE88" i="37" s="1"/>
  <c r="AF88" i="37" s="1"/>
  <c r="Y88" i="37"/>
  <c r="V88" i="37"/>
  <c r="X88" i="37" s="1"/>
  <c r="R88" i="37"/>
  <c r="O88" i="37"/>
  <c r="K88" i="37"/>
  <c r="H88" i="37"/>
  <c r="AE87" i="37"/>
  <c r="AF87" i="37" s="1"/>
  <c r="AC87" i="37"/>
  <c r="X87" i="37"/>
  <c r="Y87" i="37" s="1"/>
  <c r="V87" i="37"/>
  <c r="R87" i="37"/>
  <c r="O87" i="37"/>
  <c r="K87" i="37"/>
  <c r="H87" i="37"/>
  <c r="AE86" i="37"/>
  <c r="AF86" i="37" s="1"/>
  <c r="AC86" i="37"/>
  <c r="Y86" i="37"/>
  <c r="V86" i="37"/>
  <c r="X86" i="37" s="1"/>
  <c r="R86" i="37"/>
  <c r="O86" i="37"/>
  <c r="K86" i="37"/>
  <c r="H86" i="37"/>
  <c r="AF85" i="37"/>
  <c r="AE85" i="37"/>
  <c r="AC85" i="37"/>
  <c r="Y85" i="37"/>
  <c r="X85" i="37"/>
  <c r="V85" i="37"/>
  <c r="R85" i="37"/>
  <c r="O85" i="37"/>
  <c r="K85" i="37"/>
  <c r="H85" i="37"/>
  <c r="AE84" i="37"/>
  <c r="AF84" i="37" s="1"/>
  <c r="AC84" i="37"/>
  <c r="Y84" i="37"/>
  <c r="V84" i="37"/>
  <c r="X84" i="37" s="1"/>
  <c r="R84" i="37"/>
  <c r="O84" i="37"/>
  <c r="K84" i="37"/>
  <c r="H84" i="37"/>
  <c r="AF83" i="37"/>
  <c r="AE83" i="37"/>
  <c r="AC83" i="37"/>
  <c r="V83" i="37"/>
  <c r="X83" i="37" s="1"/>
  <c r="Y83" i="37" s="1"/>
  <c r="R83" i="37"/>
  <c r="O83" i="37"/>
  <c r="K83" i="37"/>
  <c r="H83" i="37"/>
  <c r="AE82" i="37"/>
  <c r="AF82" i="37" s="1"/>
  <c r="AC82" i="37"/>
  <c r="V82" i="37"/>
  <c r="X82" i="37" s="1"/>
  <c r="Y82" i="37" s="1"/>
  <c r="R82" i="37"/>
  <c r="O82" i="37"/>
  <c r="K82" i="37"/>
  <c r="H82" i="37"/>
  <c r="AF81" i="37"/>
  <c r="AE81" i="37"/>
  <c r="AC81" i="37"/>
  <c r="Y81" i="37"/>
  <c r="X81" i="37"/>
  <c r="V81" i="37"/>
  <c r="R81" i="37"/>
  <c r="O81" i="37"/>
  <c r="K81" i="37"/>
  <c r="H81" i="37"/>
  <c r="AC80" i="37"/>
  <c r="AE80" i="37" s="1"/>
  <c r="AF80" i="37" s="1"/>
  <c r="Y80" i="37"/>
  <c r="V80" i="37"/>
  <c r="X80" i="37" s="1"/>
  <c r="R80" i="37"/>
  <c r="O80" i="37"/>
  <c r="K80" i="37"/>
  <c r="H80" i="37"/>
  <c r="AE79" i="37"/>
  <c r="AF79" i="37" s="1"/>
  <c r="AC79" i="37"/>
  <c r="X79" i="37"/>
  <c r="Y79" i="37" s="1"/>
  <c r="V79" i="37"/>
  <c r="R79" i="37"/>
  <c r="O79" i="37"/>
  <c r="K79" i="37"/>
  <c r="H79" i="37"/>
  <c r="AE78" i="37"/>
  <c r="AF78" i="37" s="1"/>
  <c r="AC78" i="37"/>
  <c r="Y78" i="37"/>
  <c r="V78" i="37"/>
  <c r="X78" i="37" s="1"/>
  <c r="R78" i="37"/>
  <c r="O78" i="37"/>
  <c r="K78" i="37"/>
  <c r="H78" i="37"/>
  <c r="AF77" i="37"/>
  <c r="AE77" i="37"/>
  <c r="AC77" i="37"/>
  <c r="Y77" i="37"/>
  <c r="X77" i="37"/>
  <c r="V77" i="37"/>
  <c r="R77" i="37"/>
  <c r="O77" i="37"/>
  <c r="K77" i="37"/>
  <c r="H77" i="37"/>
  <c r="AE76" i="37"/>
  <c r="AF76" i="37" s="1"/>
  <c r="AC76" i="37"/>
  <c r="Y76" i="37"/>
  <c r="V76" i="37"/>
  <c r="X76" i="37" s="1"/>
  <c r="R76" i="37"/>
  <c r="O76" i="37"/>
  <c r="K76" i="37"/>
  <c r="H76" i="37"/>
  <c r="AF75" i="37"/>
  <c r="AE75" i="37"/>
  <c r="AC75" i="37"/>
  <c r="V75" i="37"/>
  <c r="X75" i="37" s="1"/>
  <c r="Y75" i="37" s="1"/>
  <c r="R75" i="37"/>
  <c r="O75" i="37"/>
  <c r="K75" i="37"/>
  <c r="H75" i="37"/>
  <c r="AC74" i="37"/>
  <c r="AE74" i="37" s="1"/>
  <c r="AF74" i="37" s="1"/>
  <c r="Y74" i="37"/>
  <c r="V74" i="37"/>
  <c r="X74" i="37" s="1"/>
  <c r="R74" i="37"/>
  <c r="O74" i="37"/>
  <c r="K74" i="37"/>
  <c r="H74" i="37"/>
  <c r="AE73" i="37"/>
  <c r="AF73" i="37" s="1"/>
  <c r="AC73" i="37"/>
  <c r="Y73" i="37"/>
  <c r="V73" i="37"/>
  <c r="X73" i="37" s="1"/>
  <c r="R73" i="37"/>
  <c r="O73" i="37"/>
  <c r="K73" i="37"/>
  <c r="H73" i="37"/>
  <c r="AE72" i="37"/>
  <c r="AF72" i="37" s="1"/>
  <c r="AC72" i="37"/>
  <c r="V72" i="37"/>
  <c r="X72" i="37" s="1"/>
  <c r="Y72" i="37" s="1"/>
  <c r="R72" i="37"/>
  <c r="O72" i="37"/>
  <c r="K72" i="37"/>
  <c r="H72" i="37"/>
  <c r="AE71" i="37"/>
  <c r="AF71" i="37" s="1"/>
  <c r="AC71" i="37"/>
  <c r="X71" i="37"/>
  <c r="Y71" i="37" s="1"/>
  <c r="V71" i="37"/>
  <c r="R71" i="37"/>
  <c r="O71" i="37"/>
  <c r="K71" i="37"/>
  <c r="H71" i="37"/>
  <c r="AC70" i="37"/>
  <c r="AE70" i="37" s="1"/>
  <c r="AF70" i="37" s="1"/>
  <c r="V70" i="37"/>
  <c r="X70" i="37" s="1"/>
  <c r="Y70" i="37" s="1"/>
  <c r="R70" i="37"/>
  <c r="O70" i="37"/>
  <c r="K70" i="37"/>
  <c r="H70" i="37"/>
  <c r="AE69" i="37"/>
  <c r="AF69" i="37" s="1"/>
  <c r="AC69" i="37"/>
  <c r="V69" i="37"/>
  <c r="X69" i="37" s="1"/>
  <c r="Y69" i="37" s="1"/>
  <c r="R69" i="37"/>
  <c r="O69" i="37"/>
  <c r="K69" i="37"/>
  <c r="H69" i="37"/>
  <c r="AC68" i="37"/>
  <c r="AE68" i="37" s="1"/>
  <c r="AF68" i="37" s="1"/>
  <c r="V68" i="37"/>
  <c r="X68" i="37" s="1"/>
  <c r="Y68" i="37" s="1"/>
  <c r="R68" i="37"/>
  <c r="O68" i="37"/>
  <c r="K68" i="37"/>
  <c r="H68" i="37"/>
  <c r="AF67" i="37"/>
  <c r="AE67" i="37"/>
  <c r="AC67" i="37"/>
  <c r="V67" i="37"/>
  <c r="X67" i="37" s="1"/>
  <c r="Y67" i="37" s="1"/>
  <c r="R67" i="37"/>
  <c r="O67" i="37"/>
  <c r="K67" i="37"/>
  <c r="H67" i="37"/>
  <c r="AC66" i="37"/>
  <c r="AE66" i="37" s="1"/>
  <c r="AF66" i="37" s="1"/>
  <c r="Y66" i="37"/>
  <c r="V66" i="37"/>
  <c r="X66" i="37" s="1"/>
  <c r="R66" i="37"/>
  <c r="O66" i="37"/>
  <c r="K66" i="37"/>
  <c r="H66" i="37"/>
  <c r="AE65" i="37"/>
  <c r="AF65" i="37" s="1"/>
  <c r="AC65" i="37"/>
  <c r="Y65" i="37"/>
  <c r="V65" i="37"/>
  <c r="X65" i="37" s="1"/>
  <c r="Q65" i="37"/>
  <c r="R65" i="37" s="1"/>
  <c r="O65" i="37"/>
  <c r="H65" i="37"/>
  <c r="J65" i="37" s="1"/>
  <c r="K65" i="37" s="1"/>
  <c r="AE64" i="37"/>
  <c r="AF64" i="37" s="1"/>
  <c r="AC64" i="37"/>
  <c r="X64" i="37"/>
  <c r="Y64" i="37" s="1"/>
  <c r="V64" i="37"/>
  <c r="O64" i="37"/>
  <c r="Q64" i="37" s="1"/>
  <c r="R64" i="37" s="1"/>
  <c r="H64" i="37"/>
  <c r="J64" i="37" s="1"/>
  <c r="K64" i="37" s="1"/>
  <c r="AE63" i="37"/>
  <c r="AF63" i="37" s="1"/>
  <c r="AC63" i="37"/>
  <c r="V63" i="37"/>
  <c r="X63" i="37" s="1"/>
  <c r="Y63" i="37" s="1"/>
  <c r="R63" i="37"/>
  <c r="O63" i="37"/>
  <c r="K63" i="37"/>
  <c r="H63" i="37"/>
  <c r="AC62" i="37"/>
  <c r="AE62" i="37" s="1"/>
  <c r="AF62" i="37" s="1"/>
  <c r="V62" i="37"/>
  <c r="X62" i="37" s="1"/>
  <c r="Y62" i="37" s="1"/>
  <c r="R62" i="37"/>
  <c r="O62" i="37"/>
  <c r="K62" i="37"/>
  <c r="H62" i="37"/>
  <c r="AF61" i="37"/>
  <c r="AE61" i="37"/>
  <c r="AC61" i="37"/>
  <c r="V61" i="37"/>
  <c r="X61" i="37" s="1"/>
  <c r="Y61" i="37" s="1"/>
  <c r="O61" i="37"/>
  <c r="Q61" i="37" s="1"/>
  <c r="R61" i="37" s="1"/>
  <c r="K61" i="37"/>
  <c r="H61" i="37"/>
  <c r="J61" i="37" s="1"/>
  <c r="AE60" i="37"/>
  <c r="AF60" i="37" s="1"/>
  <c r="AC60" i="37"/>
  <c r="Y60" i="37"/>
  <c r="V60" i="37"/>
  <c r="X60" i="37" s="1"/>
  <c r="R60" i="37"/>
  <c r="O60" i="37"/>
  <c r="K60" i="37"/>
  <c r="H60" i="37"/>
  <c r="AE59" i="37"/>
  <c r="AF59" i="37" s="1"/>
  <c r="AC59" i="37"/>
  <c r="V59" i="37"/>
  <c r="X59" i="37" s="1"/>
  <c r="Y59" i="37" s="1"/>
  <c r="R59" i="37"/>
  <c r="O59" i="37"/>
  <c r="K59" i="37"/>
  <c r="H59" i="37"/>
  <c r="AE58" i="37"/>
  <c r="AF58" i="37" s="1"/>
  <c r="AC58" i="37"/>
  <c r="X58" i="37"/>
  <c r="Y58" i="37" s="1"/>
  <c r="V58" i="37"/>
  <c r="O58" i="37"/>
  <c r="Q58" i="37" s="1"/>
  <c r="R58" i="37" s="1"/>
  <c r="H58" i="37"/>
  <c r="J58" i="37" s="1"/>
  <c r="K58" i="37" s="1"/>
  <c r="AE57" i="37"/>
  <c r="AF57" i="37" s="1"/>
  <c r="AC57" i="37"/>
  <c r="V57" i="37"/>
  <c r="X57" i="37" s="1"/>
  <c r="Y57" i="37" s="1"/>
  <c r="R57" i="37"/>
  <c r="O57" i="37"/>
  <c r="K57" i="37"/>
  <c r="H57" i="37"/>
  <c r="AC56" i="37"/>
  <c r="AE56" i="37" s="1"/>
  <c r="AF56" i="37" s="1"/>
  <c r="V56" i="37"/>
  <c r="X56" i="37" s="1"/>
  <c r="Y56" i="37" s="1"/>
  <c r="R56" i="37"/>
  <c r="O56" i="37"/>
  <c r="K56" i="37"/>
  <c r="H56" i="37"/>
  <c r="AF55" i="37"/>
  <c r="AE55" i="37"/>
  <c r="AC55" i="37"/>
  <c r="V55" i="37"/>
  <c r="X55" i="37" s="1"/>
  <c r="Y55" i="37" s="1"/>
  <c r="O55" i="37"/>
  <c r="Q55" i="37" s="1"/>
  <c r="R55" i="37" s="1"/>
  <c r="K55" i="37"/>
  <c r="H55" i="37"/>
  <c r="J55" i="37" s="1"/>
  <c r="AE54" i="37"/>
  <c r="AF54" i="37" s="1"/>
  <c r="AC54" i="37"/>
  <c r="Y54" i="37"/>
  <c r="V54" i="37"/>
  <c r="X54" i="37" s="1"/>
  <c r="R54" i="37"/>
  <c r="O54" i="37"/>
  <c r="K54" i="37"/>
  <c r="H54" i="37"/>
  <c r="AE53" i="37"/>
  <c r="AF53" i="37" s="1"/>
  <c r="AC53" i="37"/>
  <c r="V53" i="37"/>
  <c r="X53" i="37" s="1"/>
  <c r="Y53" i="37" s="1"/>
  <c r="R53" i="37"/>
  <c r="O53" i="37"/>
  <c r="K53" i="37"/>
  <c r="H53" i="37"/>
  <c r="AE52" i="37"/>
  <c r="AF52" i="37" s="1"/>
  <c r="AC52" i="37"/>
  <c r="X52" i="37"/>
  <c r="Y52" i="37" s="1"/>
  <c r="V52" i="37"/>
  <c r="O52" i="37"/>
  <c r="Q52" i="37" s="1"/>
  <c r="R52" i="37" s="1"/>
  <c r="H52" i="37"/>
  <c r="J52" i="37" s="1"/>
  <c r="K52" i="37" s="1"/>
  <c r="AE51" i="37"/>
  <c r="AF51" i="37" s="1"/>
  <c r="AC51" i="37"/>
  <c r="V51" i="37"/>
  <c r="X51" i="37" s="1"/>
  <c r="Y51" i="37" s="1"/>
  <c r="O51" i="37"/>
  <c r="Q51" i="37" s="1"/>
  <c r="R51" i="37" s="1"/>
  <c r="H51" i="37"/>
  <c r="J51" i="37" s="1"/>
  <c r="K51" i="37" s="1"/>
  <c r="AF50" i="37"/>
  <c r="AC50" i="37"/>
  <c r="AE50" i="37" s="1"/>
  <c r="Y50" i="37"/>
  <c r="X50" i="37"/>
  <c r="V50" i="37"/>
  <c r="R50" i="37"/>
  <c r="O50" i="37"/>
  <c r="K50" i="37"/>
  <c r="H50" i="37"/>
  <c r="AC49" i="37"/>
  <c r="AE49" i="37" s="1"/>
  <c r="AF49" i="37" s="1"/>
  <c r="V49" i="37"/>
  <c r="X49" i="37" s="1"/>
  <c r="Y49" i="37" s="1"/>
  <c r="R49" i="37"/>
  <c r="O49" i="37"/>
  <c r="K49" i="37"/>
  <c r="H49" i="37"/>
  <c r="AF48" i="37"/>
  <c r="AC48" i="37"/>
  <c r="AE48" i="37" s="1"/>
  <c r="Y48" i="37"/>
  <c r="X48" i="37"/>
  <c r="V48" i="37"/>
  <c r="O48" i="37"/>
  <c r="Q48" i="37" s="1"/>
  <c r="R48" i="37" s="1"/>
  <c r="H48" i="37"/>
  <c r="J48" i="37" s="1"/>
  <c r="K48" i="37" s="1"/>
  <c r="AF47" i="37"/>
  <c r="AC47" i="37"/>
  <c r="AE47" i="37" s="1"/>
  <c r="Y47" i="37"/>
  <c r="X47" i="37"/>
  <c r="V47" i="37"/>
  <c r="R47" i="37"/>
  <c r="O47" i="37"/>
  <c r="K47" i="37"/>
  <c r="H47" i="37"/>
  <c r="AC46" i="37"/>
  <c r="AE46" i="37" s="1"/>
  <c r="AF46" i="37" s="1"/>
  <c r="V46" i="37"/>
  <c r="X46" i="37" s="1"/>
  <c r="Y46" i="37" s="1"/>
  <c r="R46" i="37"/>
  <c r="O46" i="37"/>
  <c r="K46" i="37"/>
  <c r="H46" i="37"/>
  <c r="AF45" i="37"/>
  <c r="AC45" i="37"/>
  <c r="AE45" i="37" s="1"/>
  <c r="Y45" i="37"/>
  <c r="X45" i="37"/>
  <c r="V45" i="37"/>
  <c r="O45" i="37"/>
  <c r="Q45" i="37" s="1"/>
  <c r="R45" i="37" s="1"/>
  <c r="H45" i="37"/>
  <c r="J45" i="37" s="1"/>
  <c r="K45" i="37" s="1"/>
  <c r="AF44" i="37"/>
  <c r="AC44" i="37"/>
  <c r="AE44" i="37" s="1"/>
  <c r="Y44" i="37"/>
  <c r="X44" i="37"/>
  <c r="V44" i="37"/>
  <c r="O44" i="37"/>
  <c r="Q44" i="37" s="1"/>
  <c r="R44" i="37" s="1"/>
  <c r="H44" i="37"/>
  <c r="J44" i="37" s="1"/>
  <c r="K44" i="37" s="1"/>
  <c r="AF43" i="37"/>
  <c r="AC43" i="37"/>
  <c r="AE43" i="37" s="1"/>
  <c r="Y43" i="37"/>
  <c r="X43" i="37"/>
  <c r="V43" i="37"/>
  <c r="R43" i="37"/>
  <c r="O43" i="37"/>
  <c r="K43" i="37"/>
  <c r="H43" i="37"/>
  <c r="AC42" i="37"/>
  <c r="AE42" i="37" s="1"/>
  <c r="AF42" i="37" s="1"/>
  <c r="V42" i="37"/>
  <c r="X42" i="37" s="1"/>
  <c r="Y42" i="37" s="1"/>
  <c r="R42" i="37"/>
  <c r="O42" i="37"/>
  <c r="K42" i="37"/>
  <c r="H42" i="37"/>
  <c r="AF41" i="37"/>
  <c r="AC41" i="37"/>
  <c r="AE41" i="37" s="1"/>
  <c r="Y41" i="37"/>
  <c r="X41" i="37"/>
  <c r="V41" i="37"/>
  <c r="O41" i="37"/>
  <c r="Q41" i="37" s="1"/>
  <c r="R41" i="37" s="1"/>
  <c r="H41" i="37"/>
  <c r="J41" i="37" s="1"/>
  <c r="K41" i="37" s="1"/>
  <c r="AF40" i="37"/>
  <c r="AC40" i="37"/>
  <c r="AE40" i="37" s="1"/>
  <c r="Y40" i="37"/>
  <c r="X40" i="37"/>
  <c r="V40" i="37"/>
  <c r="R40" i="37"/>
  <c r="O40" i="37"/>
  <c r="K40" i="37"/>
  <c r="H40" i="37"/>
  <c r="AC39" i="37"/>
  <c r="AE39" i="37" s="1"/>
  <c r="AF39" i="37" s="1"/>
  <c r="V39" i="37"/>
  <c r="X39" i="37" s="1"/>
  <c r="Y39" i="37" s="1"/>
  <c r="R39" i="37"/>
  <c r="O39" i="37"/>
  <c r="K39" i="37"/>
  <c r="H39" i="37"/>
  <c r="AF38" i="37"/>
  <c r="AC38" i="37"/>
  <c r="AE38" i="37" s="1"/>
  <c r="Y38" i="37"/>
  <c r="X38" i="37"/>
  <c r="V38" i="37"/>
  <c r="O38" i="37"/>
  <c r="Q38" i="37" s="1"/>
  <c r="R38" i="37" s="1"/>
  <c r="H38" i="37"/>
  <c r="J38" i="37" s="1"/>
  <c r="K38" i="37" s="1"/>
  <c r="AF37" i="37"/>
  <c r="AC37" i="37"/>
  <c r="AE37" i="37" s="1"/>
  <c r="Y37" i="37"/>
  <c r="X37" i="37"/>
  <c r="V37" i="37"/>
  <c r="Q37" i="37"/>
  <c r="R37" i="37" s="1"/>
  <c r="O37" i="37"/>
  <c r="J37" i="37"/>
  <c r="K37" i="37" s="1"/>
  <c r="H37" i="37"/>
  <c r="AF36" i="37"/>
  <c r="AC36" i="37"/>
  <c r="AE36" i="37" s="1"/>
  <c r="Y36" i="37"/>
  <c r="X36" i="37"/>
  <c r="V36" i="37"/>
  <c r="R36" i="37"/>
  <c r="O36" i="37"/>
  <c r="K36" i="37"/>
  <c r="H36" i="37"/>
  <c r="AE35" i="37"/>
  <c r="AF35" i="37" s="1"/>
  <c r="AC35" i="37"/>
  <c r="X35" i="37"/>
  <c r="Y35" i="37" s="1"/>
  <c r="V35" i="37"/>
  <c r="R35" i="37"/>
  <c r="O35" i="37"/>
  <c r="K35" i="37"/>
  <c r="H35" i="37"/>
  <c r="AF34" i="37"/>
  <c r="AC34" i="37"/>
  <c r="AE34" i="37" s="1"/>
  <c r="Y34" i="37"/>
  <c r="X34" i="37"/>
  <c r="V34" i="37"/>
  <c r="Q34" i="37"/>
  <c r="R34" i="37" s="1"/>
  <c r="O34" i="37"/>
  <c r="J34" i="37"/>
  <c r="K34" i="37" s="1"/>
  <c r="H34" i="37"/>
  <c r="AF33" i="37"/>
  <c r="AC33" i="37"/>
  <c r="AE33" i="37" s="1"/>
  <c r="Y33" i="37"/>
  <c r="X33" i="37"/>
  <c r="V33" i="37"/>
  <c r="R33" i="37"/>
  <c r="O33" i="37"/>
  <c r="K33" i="37"/>
  <c r="H33" i="37"/>
  <c r="AE32" i="37"/>
  <c r="AF32" i="37" s="1"/>
  <c r="AC32" i="37"/>
  <c r="X32" i="37"/>
  <c r="Y32" i="37" s="1"/>
  <c r="V32" i="37"/>
  <c r="R32" i="37"/>
  <c r="O32" i="37"/>
  <c r="K32" i="37"/>
  <c r="H32" i="37"/>
  <c r="AF31" i="37"/>
  <c r="AC31" i="37"/>
  <c r="AE31" i="37" s="1"/>
  <c r="Y31" i="37"/>
  <c r="X31" i="37"/>
  <c r="V31" i="37"/>
  <c r="Q31" i="37"/>
  <c r="R31" i="37" s="1"/>
  <c r="O31" i="37"/>
  <c r="J31" i="37"/>
  <c r="K31" i="37" s="1"/>
  <c r="H31" i="37"/>
  <c r="AF30" i="37"/>
  <c r="AC30" i="37"/>
  <c r="AE30" i="37" s="1"/>
  <c r="Y30" i="37"/>
  <c r="X30" i="37"/>
  <c r="V30" i="37"/>
  <c r="Q30" i="37"/>
  <c r="R30" i="37" s="1"/>
  <c r="O30" i="37"/>
  <c r="J30" i="37"/>
  <c r="K30" i="37" s="1"/>
  <c r="H30" i="37"/>
  <c r="AF29" i="37"/>
  <c r="AC29" i="37"/>
  <c r="AE29" i="37" s="1"/>
  <c r="Y29" i="37"/>
  <c r="X29" i="37"/>
  <c r="V29" i="37"/>
  <c r="R29" i="37"/>
  <c r="O29" i="37"/>
  <c r="K29" i="37"/>
  <c r="H29" i="37"/>
  <c r="AE28" i="37"/>
  <c r="AF28" i="37" s="1"/>
  <c r="AC28" i="37"/>
  <c r="X28" i="37"/>
  <c r="Y28" i="37" s="1"/>
  <c r="V28" i="37"/>
  <c r="R28" i="37"/>
  <c r="O28" i="37"/>
  <c r="K28" i="37"/>
  <c r="H28" i="37"/>
  <c r="AF27" i="37"/>
  <c r="AC27" i="37"/>
  <c r="AE27" i="37" s="1"/>
  <c r="Y27" i="37"/>
  <c r="X27" i="37"/>
  <c r="V27" i="37"/>
  <c r="Q27" i="37"/>
  <c r="R27" i="37" s="1"/>
  <c r="O27" i="37"/>
  <c r="J27" i="37"/>
  <c r="K27" i="37" s="1"/>
  <c r="H27" i="37"/>
  <c r="AF26" i="37"/>
  <c r="AC26" i="37"/>
  <c r="AE26" i="37" s="1"/>
  <c r="Y26" i="37"/>
  <c r="X26" i="37"/>
  <c r="V26" i="37"/>
  <c r="Q26" i="37"/>
  <c r="R26" i="37" s="1"/>
  <c r="O26" i="37"/>
  <c r="J26" i="37"/>
  <c r="K26" i="37" s="1"/>
  <c r="H26" i="37"/>
  <c r="AF25" i="37"/>
  <c r="AC25" i="37"/>
  <c r="AE25" i="37" s="1"/>
  <c r="Y25" i="37"/>
  <c r="X25" i="37"/>
  <c r="V25" i="37"/>
  <c r="R25" i="37"/>
  <c r="O25" i="37"/>
  <c r="K25" i="37"/>
  <c r="H25" i="37"/>
  <c r="AE24" i="37"/>
  <c r="AF24" i="37" s="1"/>
  <c r="AC24" i="37"/>
  <c r="X24" i="37"/>
  <c r="Y24" i="37" s="1"/>
  <c r="V24" i="37"/>
  <c r="R24" i="37"/>
  <c r="O24" i="37"/>
  <c r="K24" i="37"/>
  <c r="H24" i="37"/>
  <c r="AF23" i="37"/>
  <c r="AC23" i="37"/>
  <c r="AE23" i="37" s="1"/>
  <c r="Y23" i="37"/>
  <c r="X23" i="37"/>
  <c r="V23" i="37"/>
  <c r="R23" i="37"/>
  <c r="O23" i="37"/>
  <c r="K23" i="37"/>
  <c r="H23" i="37"/>
  <c r="AE22" i="37"/>
  <c r="AF22" i="37" s="1"/>
  <c r="AC22" i="37"/>
  <c r="X22" i="37"/>
  <c r="Y22" i="37" s="1"/>
  <c r="V22" i="37"/>
  <c r="R22" i="37"/>
  <c r="O22" i="37"/>
  <c r="Q22" i="37" s="1"/>
  <c r="K22" i="37"/>
  <c r="J22" i="37"/>
  <c r="H22" i="37"/>
  <c r="AE21" i="37"/>
  <c r="AF21" i="37" s="1"/>
  <c r="AC21" i="37"/>
  <c r="X21" i="37"/>
  <c r="Y21" i="37" s="1"/>
  <c r="V21" i="37"/>
  <c r="R21" i="37"/>
  <c r="O21" i="37"/>
  <c r="Q21" i="37" s="1"/>
  <c r="K21" i="37"/>
  <c r="J21" i="37"/>
  <c r="H21" i="37"/>
  <c r="AE20" i="37"/>
  <c r="AF20" i="37" s="1"/>
  <c r="AC20" i="37"/>
  <c r="X20" i="37"/>
  <c r="Y20" i="37" s="1"/>
  <c r="V20" i="37"/>
  <c r="R20" i="37"/>
  <c r="O20" i="37"/>
  <c r="Q20" i="37" s="1"/>
  <c r="K20" i="37"/>
  <c r="J20" i="37"/>
  <c r="H20" i="37"/>
  <c r="AE19" i="37"/>
  <c r="AF19" i="37" s="1"/>
  <c r="AC19" i="37"/>
  <c r="X19" i="37"/>
  <c r="Y19" i="37" s="1"/>
  <c r="V19" i="37"/>
  <c r="R19" i="37"/>
  <c r="O19" i="37"/>
  <c r="K19" i="37"/>
  <c r="H19" i="37"/>
  <c r="AF18" i="37"/>
  <c r="AC18" i="37"/>
  <c r="AE18" i="37" s="1"/>
  <c r="Y18" i="37"/>
  <c r="X18" i="37"/>
  <c r="V18" i="37"/>
  <c r="R18" i="37"/>
  <c r="O18" i="37"/>
  <c r="K18" i="37"/>
  <c r="H18" i="37"/>
  <c r="AE17" i="37"/>
  <c r="AF17" i="37" s="1"/>
  <c r="AC17" i="37"/>
  <c r="X17" i="37"/>
  <c r="Y17" i="37" s="1"/>
  <c r="V17" i="37"/>
  <c r="O17" i="37"/>
  <c r="Q17" i="37" s="1"/>
  <c r="R17" i="37" s="1"/>
  <c r="J17" i="37"/>
  <c r="K17" i="37" s="1"/>
  <c r="H17" i="37"/>
  <c r="AC16" i="37"/>
  <c r="AE16" i="37" s="1"/>
  <c r="AF16" i="37" s="1"/>
  <c r="X16" i="37"/>
  <c r="Y16" i="37" s="1"/>
  <c r="V16" i="37"/>
  <c r="O16" i="37"/>
  <c r="Q16" i="37" s="1"/>
  <c r="R16" i="37" s="1"/>
  <c r="J16" i="37"/>
  <c r="K16" i="37" s="1"/>
  <c r="H16" i="37"/>
  <c r="AC15" i="37"/>
  <c r="AE15" i="37" s="1"/>
  <c r="AF15" i="37" s="1"/>
  <c r="X15" i="37"/>
  <c r="Y15" i="37" s="1"/>
  <c r="Y125" i="37" s="1"/>
  <c r="N141" i="37" s="1"/>
  <c r="N142" i="37" s="1"/>
  <c r="V15" i="37"/>
  <c r="O15" i="37"/>
  <c r="Q15" i="37" s="1"/>
  <c r="R15" i="37" s="1"/>
  <c r="J15" i="37"/>
  <c r="K15" i="37" s="1"/>
  <c r="H15" i="37"/>
  <c r="AD12" i="37"/>
  <c r="W12" i="37"/>
  <c r="P12" i="37"/>
  <c r="I12" i="37"/>
  <c r="Q3" i="37"/>
  <c r="W13" i="37" s="1"/>
  <c r="P142" i="36"/>
  <c r="M142" i="36"/>
  <c r="I142" i="36"/>
  <c r="F142" i="36"/>
  <c r="P141" i="36"/>
  <c r="M141" i="36"/>
  <c r="I141" i="36"/>
  <c r="F141" i="36"/>
  <c r="D125" i="36"/>
  <c r="AC124" i="36"/>
  <c r="AE124" i="36" s="1"/>
  <c r="AF124" i="36" s="1"/>
  <c r="V124" i="36"/>
  <c r="X124" i="36" s="1"/>
  <c r="Y124" i="36" s="1"/>
  <c r="R124" i="36"/>
  <c r="O124" i="36"/>
  <c r="K124" i="36"/>
  <c r="H124" i="36"/>
  <c r="AF123" i="36"/>
  <c r="AE123" i="36"/>
  <c r="AC123" i="36"/>
  <c r="X123" i="36"/>
  <c r="Y123" i="36" s="1"/>
  <c r="V123" i="36"/>
  <c r="R123" i="36"/>
  <c r="O123" i="36"/>
  <c r="K123" i="36"/>
  <c r="H123" i="36"/>
  <c r="AC122" i="36"/>
  <c r="AE122" i="36" s="1"/>
  <c r="AF122" i="36" s="1"/>
  <c r="V122" i="36"/>
  <c r="X122" i="36" s="1"/>
  <c r="Y122" i="36" s="1"/>
  <c r="R122" i="36"/>
  <c r="O122" i="36"/>
  <c r="K122" i="36"/>
  <c r="H122" i="36"/>
  <c r="AF121" i="36"/>
  <c r="AE121" i="36"/>
  <c r="AC121" i="36"/>
  <c r="X121" i="36"/>
  <c r="Y121" i="36" s="1"/>
  <c r="V121" i="36"/>
  <c r="R121" i="36"/>
  <c r="O121" i="36"/>
  <c r="K121" i="36"/>
  <c r="H121" i="36"/>
  <c r="AC120" i="36"/>
  <c r="AE120" i="36" s="1"/>
  <c r="AF120" i="36" s="1"/>
  <c r="V120" i="36"/>
  <c r="X120" i="36" s="1"/>
  <c r="Y120" i="36" s="1"/>
  <c r="R120" i="36"/>
  <c r="O120" i="36"/>
  <c r="K120" i="36"/>
  <c r="H120" i="36"/>
  <c r="AF119" i="36"/>
  <c r="AE119" i="36"/>
  <c r="AC119" i="36"/>
  <c r="X119" i="36"/>
  <c r="Y119" i="36" s="1"/>
  <c r="V119" i="36"/>
  <c r="R119" i="36"/>
  <c r="O119" i="36"/>
  <c r="K119" i="36"/>
  <c r="H119" i="36"/>
  <c r="AC118" i="36"/>
  <c r="AE118" i="36" s="1"/>
  <c r="AF118" i="36" s="1"/>
  <c r="V118" i="36"/>
  <c r="X118" i="36" s="1"/>
  <c r="Y118" i="36" s="1"/>
  <c r="R118" i="36"/>
  <c r="O118" i="36"/>
  <c r="K118" i="36"/>
  <c r="H118" i="36"/>
  <c r="AF117" i="36"/>
  <c r="AE117" i="36"/>
  <c r="AC117" i="36"/>
  <c r="X117" i="36"/>
  <c r="Y117" i="36" s="1"/>
  <c r="V117" i="36"/>
  <c r="R117" i="36"/>
  <c r="O117" i="36"/>
  <c r="K117" i="36"/>
  <c r="H117" i="36"/>
  <c r="AC116" i="36"/>
  <c r="AE116" i="36" s="1"/>
  <c r="AF116" i="36" s="1"/>
  <c r="V116" i="36"/>
  <c r="X116" i="36" s="1"/>
  <c r="Y116" i="36" s="1"/>
  <c r="R116" i="36"/>
  <c r="O116" i="36"/>
  <c r="K116" i="36"/>
  <c r="H116" i="36"/>
  <c r="AF115" i="36"/>
  <c r="AE115" i="36"/>
  <c r="AC115" i="36"/>
  <c r="X115" i="36"/>
  <c r="Y115" i="36" s="1"/>
  <c r="V115" i="36"/>
  <c r="R115" i="36"/>
  <c r="O115" i="36"/>
  <c r="K115" i="36"/>
  <c r="H115" i="36"/>
  <c r="AC114" i="36"/>
  <c r="AE114" i="36" s="1"/>
  <c r="AF114" i="36" s="1"/>
  <c r="V114" i="36"/>
  <c r="X114" i="36" s="1"/>
  <c r="Y114" i="36" s="1"/>
  <c r="R114" i="36"/>
  <c r="O114" i="36"/>
  <c r="K114" i="36"/>
  <c r="H114" i="36"/>
  <c r="AF113" i="36"/>
  <c r="AE113" i="36"/>
  <c r="AC113" i="36"/>
  <c r="X113" i="36"/>
  <c r="Y113" i="36" s="1"/>
  <c r="V113" i="36"/>
  <c r="R113" i="36"/>
  <c r="O113" i="36"/>
  <c r="K113" i="36"/>
  <c r="H113" i="36"/>
  <c r="AC112" i="36"/>
  <c r="AE112" i="36" s="1"/>
  <c r="AF112" i="36" s="1"/>
  <c r="V112" i="36"/>
  <c r="X112" i="36" s="1"/>
  <c r="Y112" i="36" s="1"/>
  <c r="R112" i="36"/>
  <c r="O112" i="36"/>
  <c r="K112" i="36"/>
  <c r="H112" i="36"/>
  <c r="AF111" i="36"/>
  <c r="AE111" i="36"/>
  <c r="AC111" i="36"/>
  <c r="X111" i="36"/>
  <c r="Y111" i="36" s="1"/>
  <c r="V111" i="36"/>
  <c r="R111" i="36"/>
  <c r="O111" i="36"/>
  <c r="K111" i="36"/>
  <c r="H111" i="36"/>
  <c r="AC110" i="36"/>
  <c r="AE110" i="36" s="1"/>
  <c r="AF110" i="36" s="1"/>
  <c r="V110" i="36"/>
  <c r="X110" i="36" s="1"/>
  <c r="Y110" i="36" s="1"/>
  <c r="R110" i="36"/>
  <c r="O110" i="36"/>
  <c r="K110" i="36"/>
  <c r="H110" i="36"/>
  <c r="AF109" i="36"/>
  <c r="AE109" i="36"/>
  <c r="AC109" i="36"/>
  <c r="X109" i="36"/>
  <c r="Y109" i="36" s="1"/>
  <c r="V109" i="36"/>
  <c r="R109" i="36"/>
  <c r="O109" i="36"/>
  <c r="K109" i="36"/>
  <c r="H109" i="36"/>
  <c r="AC108" i="36"/>
  <c r="AE108" i="36" s="1"/>
  <c r="AF108" i="36" s="1"/>
  <c r="V108" i="36"/>
  <c r="X108" i="36" s="1"/>
  <c r="Y108" i="36" s="1"/>
  <c r="R108" i="36"/>
  <c r="O108" i="36"/>
  <c r="K108" i="36"/>
  <c r="H108" i="36"/>
  <c r="AF107" i="36"/>
  <c r="AE107" i="36"/>
  <c r="AC107" i="36"/>
  <c r="X107" i="36"/>
  <c r="Y107" i="36" s="1"/>
  <c r="V107" i="36"/>
  <c r="R107" i="36"/>
  <c r="O107" i="36"/>
  <c r="K107" i="36"/>
  <c r="H107" i="36"/>
  <c r="AC106" i="36"/>
  <c r="AE106" i="36" s="1"/>
  <c r="AF106" i="36" s="1"/>
  <c r="V106" i="36"/>
  <c r="X106" i="36" s="1"/>
  <c r="Y106" i="36" s="1"/>
  <c r="R106" i="36"/>
  <c r="O106" i="36"/>
  <c r="K106" i="36"/>
  <c r="H106" i="36"/>
  <c r="AF105" i="36"/>
  <c r="AE105" i="36"/>
  <c r="AC105" i="36"/>
  <c r="X105" i="36"/>
  <c r="Y105" i="36" s="1"/>
  <c r="V105" i="36"/>
  <c r="R105" i="36"/>
  <c r="O105" i="36"/>
  <c r="K105" i="36"/>
  <c r="H105" i="36"/>
  <c r="AC104" i="36"/>
  <c r="AE104" i="36" s="1"/>
  <c r="AF104" i="36" s="1"/>
  <c r="V104" i="36"/>
  <c r="X104" i="36" s="1"/>
  <c r="Y104" i="36" s="1"/>
  <c r="R104" i="36"/>
  <c r="O104" i="36"/>
  <c r="K104" i="36"/>
  <c r="H104" i="36"/>
  <c r="AF103" i="36"/>
  <c r="AE103" i="36"/>
  <c r="AC103" i="36"/>
  <c r="X103" i="36"/>
  <c r="Y103" i="36" s="1"/>
  <c r="V103" i="36"/>
  <c r="R103" i="36"/>
  <c r="O103" i="36"/>
  <c r="K103" i="36"/>
  <c r="H103" i="36"/>
  <c r="AC102" i="36"/>
  <c r="AE102" i="36" s="1"/>
  <c r="AF102" i="36" s="1"/>
  <c r="V102" i="36"/>
  <c r="X102" i="36" s="1"/>
  <c r="Y102" i="36" s="1"/>
  <c r="R102" i="36"/>
  <c r="O102" i="36"/>
  <c r="K102" i="36"/>
  <c r="H102" i="36"/>
  <c r="AF101" i="36"/>
  <c r="AE101" i="36"/>
  <c r="AC101" i="36"/>
  <c r="X101" i="36"/>
  <c r="Y101" i="36" s="1"/>
  <c r="V101" i="36"/>
  <c r="R101" i="36"/>
  <c r="O101" i="36"/>
  <c r="K101" i="36"/>
  <c r="H101" i="36"/>
  <c r="AC100" i="36"/>
  <c r="AE100" i="36" s="1"/>
  <c r="AF100" i="36" s="1"/>
  <c r="V100" i="36"/>
  <c r="X100" i="36" s="1"/>
  <c r="Y100" i="36" s="1"/>
  <c r="R100" i="36"/>
  <c r="O100" i="36"/>
  <c r="K100" i="36"/>
  <c r="H100" i="36"/>
  <c r="AF99" i="36"/>
  <c r="AE99" i="36"/>
  <c r="AC99" i="36"/>
  <c r="X99" i="36"/>
  <c r="Y99" i="36" s="1"/>
  <c r="V99" i="36"/>
  <c r="R99" i="36"/>
  <c r="O99" i="36"/>
  <c r="K99" i="36"/>
  <c r="H99" i="36"/>
  <c r="AC98" i="36"/>
  <c r="AE98" i="36" s="1"/>
  <c r="AF98" i="36" s="1"/>
  <c r="V98" i="36"/>
  <c r="X98" i="36" s="1"/>
  <c r="Y98" i="36" s="1"/>
  <c r="R98" i="36"/>
  <c r="O98" i="36"/>
  <c r="K98" i="36"/>
  <c r="H98" i="36"/>
  <c r="AF97" i="36"/>
  <c r="AE97" i="36"/>
  <c r="AC97" i="36"/>
  <c r="X97" i="36"/>
  <c r="Y97" i="36" s="1"/>
  <c r="V97" i="36"/>
  <c r="R97" i="36"/>
  <c r="O97" i="36"/>
  <c r="K97" i="36"/>
  <c r="H97" i="36"/>
  <c r="AC96" i="36"/>
  <c r="AE96" i="36" s="1"/>
  <c r="AF96" i="36" s="1"/>
  <c r="V96" i="36"/>
  <c r="X96" i="36" s="1"/>
  <c r="Y96" i="36" s="1"/>
  <c r="R96" i="36"/>
  <c r="O96" i="36"/>
  <c r="K96" i="36"/>
  <c r="H96" i="36"/>
  <c r="AF95" i="36"/>
  <c r="AE95" i="36"/>
  <c r="AC95" i="36"/>
  <c r="X95" i="36"/>
  <c r="Y95" i="36" s="1"/>
  <c r="V95" i="36"/>
  <c r="R95" i="36"/>
  <c r="O95" i="36"/>
  <c r="K95" i="36"/>
  <c r="H95" i="36"/>
  <c r="AC94" i="36"/>
  <c r="AE94" i="36" s="1"/>
  <c r="AF94" i="36" s="1"/>
  <c r="V94" i="36"/>
  <c r="X94" i="36" s="1"/>
  <c r="Y94" i="36" s="1"/>
  <c r="R94" i="36"/>
  <c r="O94" i="36"/>
  <c r="K94" i="36"/>
  <c r="H94" i="36"/>
  <c r="AF93" i="36"/>
  <c r="AE93" i="36"/>
  <c r="AC93" i="36"/>
  <c r="X93" i="36"/>
  <c r="Y93" i="36" s="1"/>
  <c r="V93" i="36"/>
  <c r="R93" i="36"/>
  <c r="O93" i="36"/>
  <c r="K93" i="36"/>
  <c r="H93" i="36"/>
  <c r="AC92" i="36"/>
  <c r="AE92" i="36" s="1"/>
  <c r="AF92" i="36" s="1"/>
  <c r="V92" i="36"/>
  <c r="X92" i="36" s="1"/>
  <c r="Y92" i="36" s="1"/>
  <c r="R92" i="36"/>
  <c r="O92" i="36"/>
  <c r="K92" i="36"/>
  <c r="H92" i="36"/>
  <c r="AF91" i="36"/>
  <c r="AE91" i="36"/>
  <c r="AC91" i="36"/>
  <c r="X91" i="36"/>
  <c r="Y91" i="36" s="1"/>
  <c r="V91" i="36"/>
  <c r="R91" i="36"/>
  <c r="O91" i="36"/>
  <c r="K91" i="36"/>
  <c r="H91" i="36"/>
  <c r="AC90" i="36"/>
  <c r="AE90" i="36" s="1"/>
  <c r="AF90" i="36" s="1"/>
  <c r="V90" i="36"/>
  <c r="X90" i="36" s="1"/>
  <c r="Y90" i="36" s="1"/>
  <c r="R90" i="36"/>
  <c r="O90" i="36"/>
  <c r="K90" i="36"/>
  <c r="H90" i="36"/>
  <c r="AE89" i="36"/>
  <c r="AF89" i="36" s="1"/>
  <c r="AC89" i="36"/>
  <c r="X89" i="36"/>
  <c r="Y89" i="36" s="1"/>
  <c r="V89" i="36"/>
  <c r="R89" i="36"/>
  <c r="O89" i="36"/>
  <c r="K89" i="36"/>
  <c r="H89" i="36"/>
  <c r="AC88" i="36"/>
  <c r="AE88" i="36" s="1"/>
  <c r="AF88" i="36" s="1"/>
  <c r="V88" i="36"/>
  <c r="X88" i="36" s="1"/>
  <c r="Y88" i="36" s="1"/>
  <c r="R88" i="36"/>
  <c r="O88" i="36"/>
  <c r="K88" i="36"/>
  <c r="H88" i="36"/>
  <c r="AE87" i="36"/>
  <c r="AF87" i="36" s="1"/>
  <c r="AC87" i="36"/>
  <c r="X87" i="36"/>
  <c r="Y87" i="36" s="1"/>
  <c r="V87" i="36"/>
  <c r="R87" i="36"/>
  <c r="O87" i="36"/>
  <c r="K87" i="36"/>
  <c r="H87" i="36"/>
  <c r="AC86" i="36"/>
  <c r="AE86" i="36" s="1"/>
  <c r="AF86" i="36" s="1"/>
  <c r="V86" i="36"/>
  <c r="X86" i="36" s="1"/>
  <c r="Y86" i="36" s="1"/>
  <c r="R86" i="36"/>
  <c r="O86" i="36"/>
  <c r="K86" i="36"/>
  <c r="H86" i="36"/>
  <c r="AE85" i="36"/>
  <c r="AF85" i="36" s="1"/>
  <c r="AC85" i="36"/>
  <c r="X85" i="36"/>
  <c r="Y85" i="36" s="1"/>
  <c r="V85" i="36"/>
  <c r="R85" i="36"/>
  <c r="O85" i="36"/>
  <c r="K85" i="36"/>
  <c r="H85" i="36"/>
  <c r="AC84" i="36"/>
  <c r="AE84" i="36" s="1"/>
  <c r="AF84" i="36" s="1"/>
  <c r="V84" i="36"/>
  <c r="X84" i="36" s="1"/>
  <c r="Y84" i="36" s="1"/>
  <c r="R84" i="36"/>
  <c r="O84" i="36"/>
  <c r="K84" i="36"/>
  <c r="H84" i="36"/>
  <c r="AE83" i="36"/>
  <c r="AF83" i="36" s="1"/>
  <c r="AC83" i="36"/>
  <c r="X83" i="36"/>
  <c r="Y83" i="36" s="1"/>
  <c r="V83" i="36"/>
  <c r="R83" i="36"/>
  <c r="O83" i="36"/>
  <c r="K83" i="36"/>
  <c r="H83" i="36"/>
  <c r="AC82" i="36"/>
  <c r="AE82" i="36" s="1"/>
  <c r="AF82" i="36" s="1"/>
  <c r="V82" i="36"/>
  <c r="X82" i="36" s="1"/>
  <c r="Y82" i="36" s="1"/>
  <c r="R82" i="36"/>
  <c r="O82" i="36"/>
  <c r="K82" i="36"/>
  <c r="H82" i="36"/>
  <c r="AE81" i="36"/>
  <c r="AF81" i="36" s="1"/>
  <c r="AC81" i="36"/>
  <c r="X81" i="36"/>
  <c r="Y81" i="36" s="1"/>
  <c r="V81" i="36"/>
  <c r="R81" i="36"/>
  <c r="O81" i="36"/>
  <c r="K81" i="36"/>
  <c r="H81" i="36"/>
  <c r="AC80" i="36"/>
  <c r="AE80" i="36" s="1"/>
  <c r="AF80" i="36" s="1"/>
  <c r="V80" i="36"/>
  <c r="X80" i="36" s="1"/>
  <c r="Y80" i="36" s="1"/>
  <c r="R80" i="36"/>
  <c r="O80" i="36"/>
  <c r="K80" i="36"/>
  <c r="H80" i="36"/>
  <c r="AE79" i="36"/>
  <c r="AF79" i="36" s="1"/>
  <c r="AC79" i="36"/>
  <c r="X79" i="36"/>
  <c r="Y79" i="36" s="1"/>
  <c r="V79" i="36"/>
  <c r="R79" i="36"/>
  <c r="O79" i="36"/>
  <c r="K79" i="36"/>
  <c r="H79" i="36"/>
  <c r="AC78" i="36"/>
  <c r="AE78" i="36" s="1"/>
  <c r="AF78" i="36" s="1"/>
  <c r="V78" i="36"/>
  <c r="X78" i="36" s="1"/>
  <c r="Y78" i="36" s="1"/>
  <c r="R78" i="36"/>
  <c r="O78" i="36"/>
  <c r="K78" i="36"/>
  <c r="H78" i="36"/>
  <c r="AE77" i="36"/>
  <c r="AF77" i="36" s="1"/>
  <c r="AC77" i="36"/>
  <c r="X77" i="36"/>
  <c r="Y77" i="36" s="1"/>
  <c r="V77" i="36"/>
  <c r="R77" i="36"/>
  <c r="O77" i="36"/>
  <c r="K77" i="36"/>
  <c r="H77" i="36"/>
  <c r="AC76" i="36"/>
  <c r="AE76" i="36" s="1"/>
  <c r="AF76" i="36" s="1"/>
  <c r="V76" i="36"/>
  <c r="X76" i="36" s="1"/>
  <c r="Y76" i="36" s="1"/>
  <c r="R76" i="36"/>
  <c r="O76" i="36"/>
  <c r="K76" i="36"/>
  <c r="H76" i="36"/>
  <c r="AE75" i="36"/>
  <c r="AF75" i="36" s="1"/>
  <c r="AC75" i="36"/>
  <c r="V75" i="36"/>
  <c r="X75" i="36" s="1"/>
  <c r="Y75" i="36" s="1"/>
  <c r="R75" i="36"/>
  <c r="O75" i="36"/>
  <c r="K75" i="36"/>
  <c r="H75" i="36"/>
  <c r="AC74" i="36"/>
  <c r="AE74" i="36" s="1"/>
  <c r="AF74" i="36" s="1"/>
  <c r="V74" i="36"/>
  <c r="X74" i="36" s="1"/>
  <c r="Y74" i="36" s="1"/>
  <c r="R74" i="36"/>
  <c r="O74" i="36"/>
  <c r="K74" i="36"/>
  <c r="H74" i="36"/>
  <c r="AE73" i="36"/>
  <c r="AF73" i="36" s="1"/>
  <c r="AC73" i="36"/>
  <c r="Y73" i="36"/>
  <c r="V73" i="36"/>
  <c r="X73" i="36" s="1"/>
  <c r="R73" i="36"/>
  <c r="O73" i="36"/>
  <c r="K73" i="36"/>
  <c r="H73" i="36"/>
  <c r="AC72" i="36"/>
  <c r="AE72" i="36" s="1"/>
  <c r="AF72" i="36" s="1"/>
  <c r="V72" i="36"/>
  <c r="X72" i="36" s="1"/>
  <c r="Y72" i="36" s="1"/>
  <c r="R72" i="36"/>
  <c r="O72" i="36"/>
  <c r="K72" i="36"/>
  <c r="H72" i="36"/>
  <c r="AE71" i="36"/>
  <c r="AF71" i="36" s="1"/>
  <c r="AC71" i="36"/>
  <c r="V71" i="36"/>
  <c r="X71" i="36" s="1"/>
  <c r="Y71" i="36" s="1"/>
  <c r="R71" i="36"/>
  <c r="O71" i="36"/>
  <c r="K71" i="36"/>
  <c r="H71" i="36"/>
  <c r="AC70" i="36"/>
  <c r="AE70" i="36" s="1"/>
  <c r="AF70" i="36" s="1"/>
  <c r="V70" i="36"/>
  <c r="X70" i="36" s="1"/>
  <c r="Y70" i="36" s="1"/>
  <c r="R70" i="36"/>
  <c r="O70" i="36"/>
  <c r="K70" i="36"/>
  <c r="H70" i="36"/>
  <c r="AE69" i="36"/>
  <c r="AF69" i="36" s="1"/>
  <c r="AC69" i="36"/>
  <c r="V69" i="36"/>
  <c r="X69" i="36" s="1"/>
  <c r="Y69" i="36" s="1"/>
  <c r="R69" i="36"/>
  <c r="O69" i="36"/>
  <c r="K69" i="36"/>
  <c r="H69" i="36"/>
  <c r="AC68" i="36"/>
  <c r="AE68" i="36" s="1"/>
  <c r="AF68" i="36" s="1"/>
  <c r="V68" i="36"/>
  <c r="X68" i="36" s="1"/>
  <c r="Y68" i="36" s="1"/>
  <c r="R68" i="36"/>
  <c r="O68" i="36"/>
  <c r="K68" i="36"/>
  <c r="H68" i="36"/>
  <c r="AE67" i="36"/>
  <c r="AF67" i="36" s="1"/>
  <c r="AC67" i="36"/>
  <c r="V67" i="36"/>
  <c r="X67" i="36" s="1"/>
  <c r="Y67" i="36" s="1"/>
  <c r="R67" i="36"/>
  <c r="O67" i="36"/>
  <c r="K67" i="36"/>
  <c r="H67" i="36"/>
  <c r="AC66" i="36"/>
  <c r="AE66" i="36" s="1"/>
  <c r="AF66" i="36" s="1"/>
  <c r="V66" i="36"/>
  <c r="X66" i="36" s="1"/>
  <c r="Y66" i="36" s="1"/>
  <c r="R66" i="36"/>
  <c r="O66" i="36"/>
  <c r="K66" i="36"/>
  <c r="H66" i="36"/>
  <c r="AE65" i="36"/>
  <c r="AF65" i="36" s="1"/>
  <c r="AC65" i="36"/>
  <c r="Y65" i="36"/>
  <c r="V65" i="36"/>
  <c r="X65" i="36" s="1"/>
  <c r="O65" i="36"/>
  <c r="Q65" i="36" s="1"/>
  <c r="R65" i="36" s="1"/>
  <c r="H65" i="36"/>
  <c r="J65" i="36" s="1"/>
  <c r="K65" i="36" s="1"/>
  <c r="AE64" i="36"/>
  <c r="AF64" i="36" s="1"/>
  <c r="AC64" i="36"/>
  <c r="V64" i="36"/>
  <c r="X64" i="36" s="1"/>
  <c r="Y64" i="36" s="1"/>
  <c r="O64" i="36"/>
  <c r="Q64" i="36" s="1"/>
  <c r="R64" i="36" s="1"/>
  <c r="H64" i="36"/>
  <c r="J64" i="36" s="1"/>
  <c r="K64" i="36" s="1"/>
  <c r="AE63" i="36"/>
  <c r="AF63" i="36" s="1"/>
  <c r="AC63" i="36"/>
  <c r="V63" i="36"/>
  <c r="X63" i="36" s="1"/>
  <c r="Y63" i="36" s="1"/>
  <c r="R63" i="36"/>
  <c r="O63" i="36"/>
  <c r="K63" i="36"/>
  <c r="H63" i="36"/>
  <c r="AC62" i="36"/>
  <c r="AE62" i="36" s="1"/>
  <c r="AF62" i="36" s="1"/>
  <c r="V62" i="36"/>
  <c r="X62" i="36" s="1"/>
  <c r="Y62" i="36" s="1"/>
  <c r="R62" i="36"/>
  <c r="O62" i="36"/>
  <c r="K62" i="36"/>
  <c r="H62" i="36"/>
  <c r="AE61" i="36"/>
  <c r="AF61" i="36" s="1"/>
  <c r="AC61" i="36"/>
  <c r="V61" i="36"/>
  <c r="X61" i="36" s="1"/>
  <c r="Y61" i="36" s="1"/>
  <c r="O61" i="36"/>
  <c r="Q61" i="36" s="1"/>
  <c r="R61" i="36" s="1"/>
  <c r="H61" i="36"/>
  <c r="J61" i="36" s="1"/>
  <c r="K61" i="36" s="1"/>
  <c r="AE60" i="36"/>
  <c r="AF60" i="36" s="1"/>
  <c r="AC60" i="36"/>
  <c r="V60" i="36"/>
  <c r="X60" i="36" s="1"/>
  <c r="Y60" i="36" s="1"/>
  <c r="R60" i="36"/>
  <c r="O60" i="36"/>
  <c r="K60" i="36"/>
  <c r="H60" i="36"/>
  <c r="AC59" i="36"/>
  <c r="AE59" i="36" s="1"/>
  <c r="AF59" i="36" s="1"/>
  <c r="V59" i="36"/>
  <c r="X59" i="36" s="1"/>
  <c r="Y59" i="36" s="1"/>
  <c r="R59" i="36"/>
  <c r="O59" i="36"/>
  <c r="K59" i="36"/>
  <c r="H59" i="36"/>
  <c r="AE58" i="36"/>
  <c r="AF58" i="36" s="1"/>
  <c r="AC58" i="36"/>
  <c r="V58" i="36"/>
  <c r="X58" i="36" s="1"/>
  <c r="Y58" i="36" s="1"/>
  <c r="O58" i="36"/>
  <c r="Q58" i="36" s="1"/>
  <c r="R58" i="36" s="1"/>
  <c r="H58" i="36"/>
  <c r="J58" i="36" s="1"/>
  <c r="K58" i="36" s="1"/>
  <c r="AE57" i="36"/>
  <c r="AF57" i="36" s="1"/>
  <c r="AC57" i="36"/>
  <c r="V57" i="36"/>
  <c r="X57" i="36" s="1"/>
  <c r="Y57" i="36" s="1"/>
  <c r="R57" i="36"/>
  <c r="O57" i="36"/>
  <c r="K57" i="36"/>
  <c r="H57" i="36"/>
  <c r="AC56" i="36"/>
  <c r="AE56" i="36" s="1"/>
  <c r="AF56" i="36" s="1"/>
  <c r="V56" i="36"/>
  <c r="X56" i="36" s="1"/>
  <c r="Y56" i="36" s="1"/>
  <c r="R56" i="36"/>
  <c r="O56" i="36"/>
  <c r="K56" i="36"/>
  <c r="H56" i="36"/>
  <c r="AE55" i="36"/>
  <c r="AF55" i="36" s="1"/>
  <c r="AC55" i="36"/>
  <c r="V55" i="36"/>
  <c r="X55" i="36" s="1"/>
  <c r="Y55" i="36" s="1"/>
  <c r="O55" i="36"/>
  <c r="Q55" i="36" s="1"/>
  <c r="R55" i="36" s="1"/>
  <c r="H55" i="36"/>
  <c r="J55" i="36" s="1"/>
  <c r="K55" i="36" s="1"/>
  <c r="AE54" i="36"/>
  <c r="AF54" i="36" s="1"/>
  <c r="AC54" i="36"/>
  <c r="V54" i="36"/>
  <c r="X54" i="36" s="1"/>
  <c r="Y54" i="36" s="1"/>
  <c r="R54" i="36"/>
  <c r="O54" i="36"/>
  <c r="K54" i="36"/>
  <c r="H54" i="36"/>
  <c r="AC53" i="36"/>
  <c r="AE53" i="36" s="1"/>
  <c r="AF53" i="36" s="1"/>
  <c r="V53" i="36"/>
  <c r="X53" i="36" s="1"/>
  <c r="Y53" i="36" s="1"/>
  <c r="R53" i="36"/>
  <c r="O53" i="36"/>
  <c r="K53" i="36"/>
  <c r="H53" i="36"/>
  <c r="AE52" i="36"/>
  <c r="AF52" i="36" s="1"/>
  <c r="AC52" i="36"/>
  <c r="V52" i="36"/>
  <c r="X52" i="36" s="1"/>
  <c r="Y52" i="36" s="1"/>
  <c r="O52" i="36"/>
  <c r="Q52" i="36" s="1"/>
  <c r="R52" i="36" s="1"/>
  <c r="H52" i="36"/>
  <c r="J52" i="36" s="1"/>
  <c r="K52" i="36" s="1"/>
  <c r="AE51" i="36"/>
  <c r="AF51" i="36" s="1"/>
  <c r="AC51" i="36"/>
  <c r="V51" i="36"/>
  <c r="X51" i="36" s="1"/>
  <c r="Y51" i="36" s="1"/>
  <c r="O51" i="36"/>
  <c r="Q51" i="36" s="1"/>
  <c r="R51" i="36" s="1"/>
  <c r="J51" i="36"/>
  <c r="K51" i="36" s="1"/>
  <c r="H51" i="36"/>
  <c r="AF50" i="36"/>
  <c r="AC50" i="36"/>
  <c r="AE50" i="36" s="1"/>
  <c r="X50" i="36"/>
  <c r="Y50" i="36" s="1"/>
  <c r="V50" i="36"/>
  <c r="R50" i="36"/>
  <c r="O50" i="36"/>
  <c r="K50" i="36"/>
  <c r="H50" i="36"/>
  <c r="AF49" i="36"/>
  <c r="AC49" i="36"/>
  <c r="AE49" i="36" s="1"/>
  <c r="X49" i="36"/>
  <c r="Y49" i="36" s="1"/>
  <c r="V49" i="36"/>
  <c r="R49" i="36"/>
  <c r="O49" i="36"/>
  <c r="K49" i="36"/>
  <c r="H49" i="36"/>
  <c r="AF48" i="36"/>
  <c r="AC48" i="36"/>
  <c r="AE48" i="36" s="1"/>
  <c r="X48" i="36"/>
  <c r="Y48" i="36" s="1"/>
  <c r="V48" i="36"/>
  <c r="R48" i="36"/>
  <c r="O48" i="36"/>
  <c r="Q48" i="36" s="1"/>
  <c r="J48" i="36"/>
  <c r="K48" i="36" s="1"/>
  <c r="H48" i="36"/>
  <c r="AF47" i="36"/>
  <c r="AC47" i="36"/>
  <c r="AE47" i="36" s="1"/>
  <c r="X47" i="36"/>
  <c r="Y47" i="36" s="1"/>
  <c r="V47" i="36"/>
  <c r="R47" i="36"/>
  <c r="O47" i="36"/>
  <c r="K47" i="36"/>
  <c r="H47" i="36"/>
  <c r="AF46" i="36"/>
  <c r="AC46" i="36"/>
  <c r="AE46" i="36" s="1"/>
  <c r="X46" i="36"/>
  <c r="Y46" i="36" s="1"/>
  <c r="V46" i="36"/>
  <c r="R46" i="36"/>
  <c r="O46" i="36"/>
  <c r="K46" i="36"/>
  <c r="H46" i="36"/>
  <c r="AF45" i="36"/>
  <c r="AC45" i="36"/>
  <c r="AE45" i="36" s="1"/>
  <c r="X45" i="36"/>
  <c r="Y45" i="36" s="1"/>
  <c r="V45" i="36"/>
  <c r="R45" i="36"/>
  <c r="O45" i="36"/>
  <c r="Q45" i="36" s="1"/>
  <c r="J45" i="36"/>
  <c r="K45" i="36" s="1"/>
  <c r="H45" i="36"/>
  <c r="AF44" i="36"/>
  <c r="AC44" i="36"/>
  <c r="AE44" i="36" s="1"/>
  <c r="X44" i="36"/>
  <c r="Y44" i="36" s="1"/>
  <c r="V44" i="36"/>
  <c r="R44" i="36"/>
  <c r="O44" i="36"/>
  <c r="Q44" i="36" s="1"/>
  <c r="J44" i="36"/>
  <c r="K44" i="36" s="1"/>
  <c r="H44" i="36"/>
  <c r="AF43" i="36"/>
  <c r="AC43" i="36"/>
  <c r="AE43" i="36" s="1"/>
  <c r="X43" i="36"/>
  <c r="Y43" i="36" s="1"/>
  <c r="V43" i="36"/>
  <c r="R43" i="36"/>
  <c r="O43" i="36"/>
  <c r="K43" i="36"/>
  <c r="H43" i="36"/>
  <c r="AF42" i="36"/>
  <c r="AC42" i="36"/>
  <c r="AE42" i="36" s="1"/>
  <c r="X42" i="36"/>
  <c r="Y42" i="36" s="1"/>
  <c r="V42" i="36"/>
  <c r="R42" i="36"/>
  <c r="O42" i="36"/>
  <c r="K42" i="36"/>
  <c r="H42" i="36"/>
  <c r="AF41" i="36"/>
  <c r="AC41" i="36"/>
  <c r="AE41" i="36" s="1"/>
  <c r="X41" i="36"/>
  <c r="Y41" i="36" s="1"/>
  <c r="V41" i="36"/>
  <c r="R41" i="36"/>
  <c r="O41" i="36"/>
  <c r="Q41" i="36" s="1"/>
  <c r="J41" i="36"/>
  <c r="K41" i="36" s="1"/>
  <c r="H41" i="36"/>
  <c r="AF40" i="36"/>
  <c r="AC40" i="36"/>
  <c r="AE40" i="36" s="1"/>
  <c r="X40" i="36"/>
  <c r="Y40" i="36" s="1"/>
  <c r="V40" i="36"/>
  <c r="R40" i="36"/>
  <c r="O40" i="36"/>
  <c r="K40" i="36"/>
  <c r="H40" i="36"/>
  <c r="AF39" i="36"/>
  <c r="AC39" i="36"/>
  <c r="AE39" i="36" s="1"/>
  <c r="X39" i="36"/>
  <c r="Y39" i="36" s="1"/>
  <c r="V39" i="36"/>
  <c r="R39" i="36"/>
  <c r="O39" i="36"/>
  <c r="K39" i="36"/>
  <c r="H39" i="36"/>
  <c r="AF38" i="36"/>
  <c r="AC38" i="36"/>
  <c r="AE38" i="36" s="1"/>
  <c r="X38" i="36"/>
  <c r="Y38" i="36" s="1"/>
  <c r="V38" i="36"/>
  <c r="R38" i="36"/>
  <c r="O38" i="36"/>
  <c r="Q38" i="36" s="1"/>
  <c r="J38" i="36"/>
  <c r="K38" i="36" s="1"/>
  <c r="H38" i="36"/>
  <c r="AF37" i="36"/>
  <c r="AC37" i="36"/>
  <c r="AE37" i="36" s="1"/>
  <c r="X37" i="36"/>
  <c r="Y37" i="36" s="1"/>
  <c r="V37" i="36"/>
  <c r="R37" i="36"/>
  <c r="O37" i="36"/>
  <c r="Q37" i="36" s="1"/>
  <c r="J37" i="36"/>
  <c r="K37" i="36" s="1"/>
  <c r="H37" i="36"/>
  <c r="AF36" i="36"/>
  <c r="AC36" i="36"/>
  <c r="AE36" i="36" s="1"/>
  <c r="X36" i="36"/>
  <c r="Y36" i="36" s="1"/>
  <c r="V36" i="36"/>
  <c r="R36" i="36"/>
  <c r="O36" i="36"/>
  <c r="K36" i="36"/>
  <c r="H36" i="36"/>
  <c r="AF35" i="36"/>
  <c r="AC35" i="36"/>
  <c r="AE35" i="36" s="1"/>
  <c r="X35" i="36"/>
  <c r="Y35" i="36" s="1"/>
  <c r="V35" i="36"/>
  <c r="R35" i="36"/>
  <c r="O35" i="36"/>
  <c r="K35" i="36"/>
  <c r="H35" i="36"/>
  <c r="AF34" i="36"/>
  <c r="AC34" i="36"/>
  <c r="AE34" i="36" s="1"/>
  <c r="X34" i="36"/>
  <c r="Y34" i="36" s="1"/>
  <c r="V34" i="36"/>
  <c r="R34" i="36"/>
  <c r="O34" i="36"/>
  <c r="Q34" i="36" s="1"/>
  <c r="J34" i="36"/>
  <c r="K34" i="36" s="1"/>
  <c r="H34" i="36"/>
  <c r="AF33" i="36"/>
  <c r="AC33" i="36"/>
  <c r="AE33" i="36" s="1"/>
  <c r="X33" i="36"/>
  <c r="Y33" i="36" s="1"/>
  <c r="V33" i="36"/>
  <c r="R33" i="36"/>
  <c r="O33" i="36"/>
  <c r="K33" i="36"/>
  <c r="H33" i="36"/>
  <c r="AF32" i="36"/>
  <c r="AC32" i="36"/>
  <c r="AE32" i="36" s="1"/>
  <c r="X32" i="36"/>
  <c r="Y32" i="36" s="1"/>
  <c r="V32" i="36"/>
  <c r="R32" i="36"/>
  <c r="O32" i="36"/>
  <c r="K32" i="36"/>
  <c r="H32" i="36"/>
  <c r="AF31" i="36"/>
  <c r="AC31" i="36"/>
  <c r="AE31" i="36" s="1"/>
  <c r="X31" i="36"/>
  <c r="Y31" i="36" s="1"/>
  <c r="V31" i="36"/>
  <c r="R31" i="36"/>
  <c r="O31" i="36"/>
  <c r="Q31" i="36" s="1"/>
  <c r="J31" i="36"/>
  <c r="K31" i="36" s="1"/>
  <c r="H31" i="36"/>
  <c r="AF30" i="36"/>
  <c r="AC30" i="36"/>
  <c r="AE30" i="36" s="1"/>
  <c r="X30" i="36"/>
  <c r="Y30" i="36" s="1"/>
  <c r="V30" i="36"/>
  <c r="R30" i="36"/>
  <c r="O30" i="36"/>
  <c r="Q30" i="36" s="1"/>
  <c r="J30" i="36"/>
  <c r="K30" i="36" s="1"/>
  <c r="H30" i="36"/>
  <c r="AF29" i="36"/>
  <c r="AC29" i="36"/>
  <c r="AE29" i="36" s="1"/>
  <c r="X29" i="36"/>
  <c r="Y29" i="36" s="1"/>
  <c r="V29" i="36"/>
  <c r="R29" i="36"/>
  <c r="O29" i="36"/>
  <c r="K29" i="36"/>
  <c r="H29" i="36"/>
  <c r="AF28" i="36"/>
  <c r="AC28" i="36"/>
  <c r="AE28" i="36" s="1"/>
  <c r="X28" i="36"/>
  <c r="Y28" i="36" s="1"/>
  <c r="V28" i="36"/>
  <c r="R28" i="36"/>
  <c r="O28" i="36"/>
  <c r="K28" i="36"/>
  <c r="H28" i="36"/>
  <c r="AF27" i="36"/>
  <c r="AC27" i="36"/>
  <c r="AE27" i="36" s="1"/>
  <c r="X27" i="36"/>
  <c r="Y27" i="36" s="1"/>
  <c r="V27" i="36"/>
  <c r="R27" i="36"/>
  <c r="O27" i="36"/>
  <c r="Q27" i="36" s="1"/>
  <c r="J27" i="36"/>
  <c r="K27" i="36" s="1"/>
  <c r="H27" i="36"/>
  <c r="AF26" i="36"/>
  <c r="AC26" i="36"/>
  <c r="AE26" i="36" s="1"/>
  <c r="X26" i="36"/>
  <c r="Y26" i="36" s="1"/>
  <c r="V26" i="36"/>
  <c r="R26" i="36"/>
  <c r="O26" i="36"/>
  <c r="Q26" i="36" s="1"/>
  <c r="J26" i="36"/>
  <c r="K26" i="36" s="1"/>
  <c r="H26" i="36"/>
  <c r="AF25" i="36"/>
  <c r="AC25" i="36"/>
  <c r="AE25" i="36" s="1"/>
  <c r="X25" i="36"/>
  <c r="Y25" i="36" s="1"/>
  <c r="V25" i="36"/>
  <c r="R25" i="36"/>
  <c r="O25" i="36"/>
  <c r="K25" i="36"/>
  <c r="H25" i="36"/>
  <c r="AF24" i="36"/>
  <c r="AC24" i="36"/>
  <c r="AE24" i="36" s="1"/>
  <c r="X24" i="36"/>
  <c r="Y24" i="36" s="1"/>
  <c r="V24" i="36"/>
  <c r="R24" i="36"/>
  <c r="O24" i="36"/>
  <c r="K24" i="36"/>
  <c r="H24" i="36"/>
  <c r="AF23" i="36"/>
  <c r="AC23" i="36"/>
  <c r="AE23" i="36" s="1"/>
  <c r="X23" i="36"/>
  <c r="Y23" i="36" s="1"/>
  <c r="V23" i="36"/>
  <c r="R23" i="36"/>
  <c r="O23" i="36"/>
  <c r="K23" i="36"/>
  <c r="H23" i="36"/>
  <c r="AC22" i="36"/>
  <c r="AE22" i="36" s="1"/>
  <c r="AF22" i="36" s="1"/>
  <c r="V22" i="36"/>
  <c r="X22" i="36" s="1"/>
  <c r="Y22" i="36" s="1"/>
  <c r="O22" i="36"/>
  <c r="Q22" i="36" s="1"/>
  <c r="R22" i="36" s="1"/>
  <c r="J22" i="36"/>
  <c r="K22" i="36" s="1"/>
  <c r="H22" i="36"/>
  <c r="AC21" i="36"/>
  <c r="AE21" i="36" s="1"/>
  <c r="AF21" i="36" s="1"/>
  <c r="V21" i="36"/>
  <c r="X21" i="36" s="1"/>
  <c r="Y21" i="36" s="1"/>
  <c r="O21" i="36"/>
  <c r="Q21" i="36" s="1"/>
  <c r="R21" i="36" s="1"/>
  <c r="J21" i="36"/>
  <c r="K21" i="36" s="1"/>
  <c r="H21" i="36"/>
  <c r="AC20" i="36"/>
  <c r="AE20" i="36" s="1"/>
  <c r="AF20" i="36" s="1"/>
  <c r="V20" i="36"/>
  <c r="X20" i="36" s="1"/>
  <c r="Y20" i="36" s="1"/>
  <c r="O20" i="36"/>
  <c r="Q20" i="36" s="1"/>
  <c r="R20" i="36" s="1"/>
  <c r="J20" i="36"/>
  <c r="K20" i="36" s="1"/>
  <c r="H20" i="36"/>
  <c r="AC19" i="36"/>
  <c r="AE19" i="36" s="1"/>
  <c r="AF19" i="36" s="1"/>
  <c r="X19" i="36"/>
  <c r="Y19" i="36" s="1"/>
  <c r="V19" i="36"/>
  <c r="R19" i="36"/>
  <c r="O19" i="36"/>
  <c r="K19" i="36"/>
  <c r="H19" i="36"/>
  <c r="AC18" i="36"/>
  <c r="AE18" i="36" s="1"/>
  <c r="AF18" i="36" s="1"/>
  <c r="X18" i="36"/>
  <c r="Y18" i="36" s="1"/>
  <c r="V18" i="36"/>
  <c r="R18" i="36"/>
  <c r="O18" i="36"/>
  <c r="K18" i="36"/>
  <c r="H18" i="36"/>
  <c r="AC17" i="36"/>
  <c r="AE17" i="36" s="1"/>
  <c r="AF17" i="36" s="1"/>
  <c r="X17" i="36"/>
  <c r="Y17" i="36" s="1"/>
  <c r="V17" i="36"/>
  <c r="O17" i="36"/>
  <c r="Q17" i="36" s="1"/>
  <c r="R17" i="36" s="1"/>
  <c r="J17" i="36"/>
  <c r="K17" i="36" s="1"/>
  <c r="H17" i="36"/>
  <c r="AC16" i="36"/>
  <c r="AE16" i="36" s="1"/>
  <c r="AF16" i="36" s="1"/>
  <c r="X16" i="36"/>
  <c r="Y16" i="36" s="1"/>
  <c r="V16" i="36"/>
  <c r="O16" i="36"/>
  <c r="Q16" i="36" s="1"/>
  <c r="R16" i="36" s="1"/>
  <c r="J16" i="36"/>
  <c r="K16" i="36" s="1"/>
  <c r="H16" i="36"/>
  <c r="AC15" i="36"/>
  <c r="AE15" i="36" s="1"/>
  <c r="AF15" i="36" s="1"/>
  <c r="X15" i="36"/>
  <c r="Y15" i="36" s="1"/>
  <c r="Y125" i="36" s="1"/>
  <c r="N141" i="36" s="1"/>
  <c r="N142" i="36" s="1"/>
  <c r="V15" i="36"/>
  <c r="O15" i="36"/>
  <c r="Q15" i="36" s="1"/>
  <c r="R15" i="36" s="1"/>
  <c r="R125" i="36" s="1"/>
  <c r="J141" i="36" s="1"/>
  <c r="J142" i="36" s="1"/>
  <c r="J15" i="36"/>
  <c r="K15" i="36" s="1"/>
  <c r="K125" i="36" s="1"/>
  <c r="G141" i="36" s="1"/>
  <c r="H15" i="36"/>
  <c r="AD12" i="36"/>
  <c r="W12" i="36"/>
  <c r="P12" i="36"/>
  <c r="I12" i="36"/>
  <c r="Q3" i="36"/>
  <c r="I13" i="36" s="1"/>
  <c r="P142" i="35"/>
  <c r="M142" i="35"/>
  <c r="I142" i="35"/>
  <c r="F142" i="35"/>
  <c r="P141" i="35"/>
  <c r="M141" i="35"/>
  <c r="I141" i="35"/>
  <c r="F141" i="35"/>
  <c r="D125" i="35"/>
  <c r="AC124" i="35"/>
  <c r="AE124" i="35" s="1"/>
  <c r="AF124" i="35" s="1"/>
  <c r="V124" i="35"/>
  <c r="X124" i="35" s="1"/>
  <c r="Y124" i="35" s="1"/>
  <c r="R124" i="35"/>
  <c r="O124" i="35"/>
  <c r="K124" i="35"/>
  <c r="H124" i="35"/>
  <c r="AE123" i="35"/>
  <c r="AF123" i="35" s="1"/>
  <c r="AC123" i="35"/>
  <c r="V123" i="35"/>
  <c r="X123" i="35" s="1"/>
  <c r="Y123" i="35" s="1"/>
  <c r="R123" i="35"/>
  <c r="O123" i="35"/>
  <c r="K123" i="35"/>
  <c r="H123" i="35"/>
  <c r="AC122" i="35"/>
  <c r="AE122" i="35" s="1"/>
  <c r="AF122" i="35" s="1"/>
  <c r="Y122" i="35"/>
  <c r="V122" i="35"/>
  <c r="X122" i="35" s="1"/>
  <c r="R122" i="35"/>
  <c r="O122" i="35"/>
  <c r="K122" i="35"/>
  <c r="H122" i="35"/>
  <c r="AE121" i="35"/>
  <c r="AF121" i="35" s="1"/>
  <c r="AC121" i="35"/>
  <c r="V121" i="35"/>
  <c r="X121" i="35" s="1"/>
  <c r="Y121" i="35" s="1"/>
  <c r="R121" i="35"/>
  <c r="O121" i="35"/>
  <c r="K121" i="35"/>
  <c r="H121" i="35"/>
  <c r="AE120" i="35"/>
  <c r="AF120" i="35" s="1"/>
  <c r="AC120" i="35"/>
  <c r="V120" i="35"/>
  <c r="X120" i="35" s="1"/>
  <c r="Y120" i="35" s="1"/>
  <c r="R120" i="35"/>
  <c r="O120" i="35"/>
  <c r="K120" i="35"/>
  <c r="H120" i="35"/>
  <c r="AE119" i="35"/>
  <c r="AF119" i="35" s="1"/>
  <c r="AC119" i="35"/>
  <c r="V119" i="35"/>
  <c r="X119" i="35" s="1"/>
  <c r="Y119" i="35" s="1"/>
  <c r="R119" i="35"/>
  <c r="O119" i="35"/>
  <c r="K119" i="35"/>
  <c r="H119" i="35"/>
  <c r="AE118" i="35"/>
  <c r="AF118" i="35" s="1"/>
  <c r="AC118" i="35"/>
  <c r="V118" i="35"/>
  <c r="X118" i="35" s="1"/>
  <c r="Y118" i="35" s="1"/>
  <c r="R118" i="35"/>
  <c r="O118" i="35"/>
  <c r="K118" i="35"/>
  <c r="H118" i="35"/>
  <c r="AE117" i="35"/>
  <c r="AF117" i="35" s="1"/>
  <c r="AC117" i="35"/>
  <c r="V117" i="35"/>
  <c r="X117" i="35" s="1"/>
  <c r="Y117" i="35" s="1"/>
  <c r="R117" i="35"/>
  <c r="O117" i="35"/>
  <c r="K117" i="35"/>
  <c r="H117" i="35"/>
  <c r="AE116" i="35"/>
  <c r="AF116" i="35" s="1"/>
  <c r="AC116" i="35"/>
  <c r="V116" i="35"/>
  <c r="X116" i="35" s="1"/>
  <c r="Y116" i="35" s="1"/>
  <c r="R116" i="35"/>
  <c r="O116" i="35"/>
  <c r="K116" i="35"/>
  <c r="H116" i="35"/>
  <c r="AE115" i="35"/>
  <c r="AF115" i="35" s="1"/>
  <c r="AC115" i="35"/>
  <c r="V115" i="35"/>
  <c r="X115" i="35" s="1"/>
  <c r="Y115" i="35" s="1"/>
  <c r="R115" i="35"/>
  <c r="O115" i="35"/>
  <c r="K115" i="35"/>
  <c r="H115" i="35"/>
  <c r="AE114" i="35"/>
  <c r="AF114" i="35" s="1"/>
  <c r="AC114" i="35"/>
  <c r="Y114" i="35"/>
  <c r="V114" i="35"/>
  <c r="X114" i="35" s="1"/>
  <c r="R114" i="35"/>
  <c r="O114" i="35"/>
  <c r="K114" i="35"/>
  <c r="H114" i="35"/>
  <c r="AE113" i="35"/>
  <c r="AF113" i="35" s="1"/>
  <c r="AC113" i="35"/>
  <c r="V113" i="35"/>
  <c r="X113" i="35" s="1"/>
  <c r="Y113" i="35" s="1"/>
  <c r="R113" i="35"/>
  <c r="O113" i="35"/>
  <c r="K113" i="35"/>
  <c r="H113" i="35"/>
  <c r="AE112" i="35"/>
  <c r="AF112" i="35" s="1"/>
  <c r="AC112" i="35"/>
  <c r="V112" i="35"/>
  <c r="X112" i="35" s="1"/>
  <c r="Y112" i="35" s="1"/>
  <c r="R112" i="35"/>
  <c r="O112" i="35"/>
  <c r="K112" i="35"/>
  <c r="H112" i="35"/>
  <c r="AE111" i="35"/>
  <c r="AF111" i="35" s="1"/>
  <c r="AC111" i="35"/>
  <c r="V111" i="35"/>
  <c r="X111" i="35" s="1"/>
  <c r="Y111" i="35" s="1"/>
  <c r="R111" i="35"/>
  <c r="O111" i="35"/>
  <c r="K111" i="35"/>
  <c r="H111" i="35"/>
  <c r="AE110" i="35"/>
  <c r="AF110" i="35" s="1"/>
  <c r="AC110" i="35"/>
  <c r="V110" i="35"/>
  <c r="X110" i="35" s="1"/>
  <c r="Y110" i="35" s="1"/>
  <c r="R110" i="35"/>
  <c r="O110" i="35"/>
  <c r="K110" i="35"/>
  <c r="H110" i="35"/>
  <c r="AE109" i="35"/>
  <c r="AF109" i="35" s="1"/>
  <c r="AC109" i="35"/>
  <c r="V109" i="35"/>
  <c r="X109" i="35" s="1"/>
  <c r="Y109" i="35" s="1"/>
  <c r="R109" i="35"/>
  <c r="O109" i="35"/>
  <c r="K109" i="35"/>
  <c r="H109" i="35"/>
  <c r="AE108" i="35"/>
  <c r="AF108" i="35" s="1"/>
  <c r="AC108" i="35"/>
  <c r="Y108" i="35"/>
  <c r="V108" i="35"/>
  <c r="X108" i="35" s="1"/>
  <c r="R108" i="35"/>
  <c r="O108" i="35"/>
  <c r="K108" i="35"/>
  <c r="H108" i="35"/>
  <c r="AE107" i="35"/>
  <c r="AF107" i="35" s="1"/>
  <c r="AC107" i="35"/>
  <c r="V107" i="35"/>
  <c r="X107" i="35" s="1"/>
  <c r="Y107" i="35" s="1"/>
  <c r="R107" i="35"/>
  <c r="O107" i="35"/>
  <c r="K107" i="35"/>
  <c r="H107" i="35"/>
  <c r="AE106" i="35"/>
  <c r="AF106" i="35" s="1"/>
  <c r="AC106" i="35"/>
  <c r="Y106" i="35"/>
  <c r="V106" i="35"/>
  <c r="X106" i="35" s="1"/>
  <c r="R106" i="35"/>
  <c r="O106" i="35"/>
  <c r="K106" i="35"/>
  <c r="H106" i="35"/>
  <c r="AE105" i="35"/>
  <c r="AF105" i="35" s="1"/>
  <c r="AC105" i="35"/>
  <c r="V105" i="35"/>
  <c r="X105" i="35" s="1"/>
  <c r="Y105" i="35" s="1"/>
  <c r="R105" i="35"/>
  <c r="O105" i="35"/>
  <c r="K105" i="35"/>
  <c r="H105" i="35"/>
  <c r="AE104" i="35"/>
  <c r="AF104" i="35" s="1"/>
  <c r="AC104" i="35"/>
  <c r="V104" i="35"/>
  <c r="X104" i="35" s="1"/>
  <c r="Y104" i="35" s="1"/>
  <c r="R104" i="35"/>
  <c r="O104" i="35"/>
  <c r="K104" i="35"/>
  <c r="H104" i="35"/>
  <c r="AE103" i="35"/>
  <c r="AF103" i="35" s="1"/>
  <c r="AC103" i="35"/>
  <c r="V103" i="35"/>
  <c r="X103" i="35" s="1"/>
  <c r="Y103" i="35" s="1"/>
  <c r="R103" i="35"/>
  <c r="O103" i="35"/>
  <c r="K103" i="35"/>
  <c r="H103" i="35"/>
  <c r="AE102" i="35"/>
  <c r="AF102" i="35" s="1"/>
  <c r="AC102" i="35"/>
  <c r="V102" i="35"/>
  <c r="X102" i="35" s="1"/>
  <c r="Y102" i="35" s="1"/>
  <c r="R102" i="35"/>
  <c r="O102" i="35"/>
  <c r="K102" i="35"/>
  <c r="H102" i="35"/>
  <c r="AE101" i="35"/>
  <c r="AF101" i="35" s="1"/>
  <c r="AC101" i="35"/>
  <c r="V101" i="35"/>
  <c r="X101" i="35" s="1"/>
  <c r="Y101" i="35" s="1"/>
  <c r="R101" i="35"/>
  <c r="O101" i="35"/>
  <c r="K101" i="35"/>
  <c r="H101" i="35"/>
  <c r="AE100" i="35"/>
  <c r="AF100" i="35" s="1"/>
  <c r="AC100" i="35"/>
  <c r="Y100" i="35"/>
  <c r="V100" i="35"/>
  <c r="X100" i="35" s="1"/>
  <c r="R100" i="35"/>
  <c r="O100" i="35"/>
  <c r="K100" i="35"/>
  <c r="H100" i="35"/>
  <c r="AE99" i="35"/>
  <c r="AF99" i="35" s="1"/>
  <c r="AC99" i="35"/>
  <c r="V99" i="35"/>
  <c r="X99" i="35" s="1"/>
  <c r="Y99" i="35" s="1"/>
  <c r="R99" i="35"/>
  <c r="O99" i="35"/>
  <c r="K99" i="35"/>
  <c r="H99" i="35"/>
  <c r="AE98" i="35"/>
  <c r="AF98" i="35" s="1"/>
  <c r="AC98" i="35"/>
  <c r="Y98" i="35"/>
  <c r="V98" i="35"/>
  <c r="X98" i="35" s="1"/>
  <c r="R98" i="35"/>
  <c r="O98" i="35"/>
  <c r="K98" i="35"/>
  <c r="H98" i="35"/>
  <c r="AE97" i="35"/>
  <c r="AF97" i="35" s="1"/>
  <c r="AC97" i="35"/>
  <c r="V97" i="35"/>
  <c r="X97" i="35" s="1"/>
  <c r="Y97" i="35" s="1"/>
  <c r="R97" i="35"/>
  <c r="O97" i="35"/>
  <c r="K97" i="35"/>
  <c r="H97" i="35"/>
  <c r="AE96" i="35"/>
  <c r="AF96" i="35" s="1"/>
  <c r="AC96" i="35"/>
  <c r="V96" i="35"/>
  <c r="X96" i="35" s="1"/>
  <c r="Y96" i="35" s="1"/>
  <c r="R96" i="35"/>
  <c r="O96" i="35"/>
  <c r="K96" i="35"/>
  <c r="H96" i="35"/>
  <c r="AE95" i="35"/>
  <c r="AF95" i="35" s="1"/>
  <c r="AC95" i="35"/>
  <c r="V95" i="35"/>
  <c r="X95" i="35" s="1"/>
  <c r="Y95" i="35" s="1"/>
  <c r="R95" i="35"/>
  <c r="O95" i="35"/>
  <c r="K95" i="35"/>
  <c r="H95" i="35"/>
  <c r="AE94" i="35"/>
  <c r="AF94" i="35" s="1"/>
  <c r="AC94" i="35"/>
  <c r="V94" i="35"/>
  <c r="X94" i="35" s="1"/>
  <c r="Y94" i="35" s="1"/>
  <c r="R94" i="35"/>
  <c r="O94" i="35"/>
  <c r="K94" i="35"/>
  <c r="H94" i="35"/>
  <c r="AE93" i="35"/>
  <c r="AF93" i="35" s="1"/>
  <c r="AC93" i="35"/>
  <c r="V93" i="35"/>
  <c r="X93" i="35" s="1"/>
  <c r="Y93" i="35" s="1"/>
  <c r="R93" i="35"/>
  <c r="O93" i="35"/>
  <c r="K93" i="35"/>
  <c r="H93" i="35"/>
  <c r="AE92" i="35"/>
  <c r="AF92" i="35" s="1"/>
  <c r="AC92" i="35"/>
  <c r="Y92" i="35"/>
  <c r="V92" i="35"/>
  <c r="X92" i="35" s="1"/>
  <c r="R92" i="35"/>
  <c r="O92" i="35"/>
  <c r="K92" i="35"/>
  <c r="H92" i="35"/>
  <c r="AE91" i="35"/>
  <c r="AF91" i="35" s="1"/>
  <c r="AC91" i="35"/>
  <c r="V91" i="35"/>
  <c r="X91" i="35" s="1"/>
  <c r="Y91" i="35" s="1"/>
  <c r="R91" i="35"/>
  <c r="O91" i="35"/>
  <c r="K91" i="35"/>
  <c r="H91" i="35"/>
  <c r="AE90" i="35"/>
  <c r="AF90" i="35" s="1"/>
  <c r="AC90" i="35"/>
  <c r="Y90" i="35"/>
  <c r="V90" i="35"/>
  <c r="X90" i="35" s="1"/>
  <c r="R90" i="35"/>
  <c r="O90" i="35"/>
  <c r="K90" i="35"/>
  <c r="H90" i="35"/>
  <c r="AE89" i="35"/>
  <c r="AF89" i="35" s="1"/>
  <c r="AC89" i="35"/>
  <c r="V89" i="35"/>
  <c r="X89" i="35" s="1"/>
  <c r="Y89" i="35" s="1"/>
  <c r="R89" i="35"/>
  <c r="O89" i="35"/>
  <c r="K89" i="35"/>
  <c r="H89" i="35"/>
  <c r="AE88" i="35"/>
  <c r="AF88" i="35" s="1"/>
  <c r="AC88" i="35"/>
  <c r="V88" i="35"/>
  <c r="X88" i="35" s="1"/>
  <c r="Y88" i="35" s="1"/>
  <c r="R88" i="35"/>
  <c r="O88" i="35"/>
  <c r="K88" i="35"/>
  <c r="H88" i="35"/>
  <c r="AE87" i="35"/>
  <c r="AF87" i="35" s="1"/>
  <c r="AC87" i="35"/>
  <c r="V87" i="35"/>
  <c r="X87" i="35" s="1"/>
  <c r="Y87" i="35" s="1"/>
  <c r="R87" i="35"/>
  <c r="O87" i="35"/>
  <c r="K87" i="35"/>
  <c r="H87" i="35"/>
  <c r="AE86" i="35"/>
  <c r="AF86" i="35" s="1"/>
  <c r="AC86" i="35"/>
  <c r="V86" i="35"/>
  <c r="X86" i="35" s="1"/>
  <c r="Y86" i="35" s="1"/>
  <c r="R86" i="35"/>
  <c r="O86" i="35"/>
  <c r="K86" i="35"/>
  <c r="H86" i="35"/>
  <c r="AE85" i="35"/>
  <c r="AF85" i="35" s="1"/>
  <c r="AC85" i="35"/>
  <c r="V85" i="35"/>
  <c r="X85" i="35" s="1"/>
  <c r="Y85" i="35" s="1"/>
  <c r="R85" i="35"/>
  <c r="O85" i="35"/>
  <c r="K85" i="35"/>
  <c r="H85" i="35"/>
  <c r="AE84" i="35"/>
  <c r="AF84" i="35" s="1"/>
  <c r="AC84" i="35"/>
  <c r="Y84" i="35"/>
  <c r="V84" i="35"/>
  <c r="X84" i="35" s="1"/>
  <c r="R84" i="35"/>
  <c r="O84" i="35"/>
  <c r="K84" i="35"/>
  <c r="H84" i="35"/>
  <c r="AE83" i="35"/>
  <c r="AF83" i="35" s="1"/>
  <c r="AC83" i="35"/>
  <c r="V83" i="35"/>
  <c r="X83" i="35" s="1"/>
  <c r="Y83" i="35" s="1"/>
  <c r="R83" i="35"/>
  <c r="O83" i="35"/>
  <c r="K83" i="35"/>
  <c r="H83" i="35"/>
  <c r="AE82" i="35"/>
  <c r="AF82" i="35" s="1"/>
  <c r="AC82" i="35"/>
  <c r="Y82" i="35"/>
  <c r="V82" i="35"/>
  <c r="X82" i="35" s="1"/>
  <c r="R82" i="35"/>
  <c r="O82" i="35"/>
  <c r="K82" i="35"/>
  <c r="H82" i="35"/>
  <c r="AE81" i="35"/>
  <c r="AF81" i="35" s="1"/>
  <c r="AC81" i="35"/>
  <c r="V81" i="35"/>
  <c r="X81" i="35" s="1"/>
  <c r="Y81" i="35" s="1"/>
  <c r="R81" i="35"/>
  <c r="O81" i="35"/>
  <c r="K81" i="35"/>
  <c r="H81" i="35"/>
  <c r="AE80" i="35"/>
  <c r="AF80" i="35" s="1"/>
  <c r="AC80" i="35"/>
  <c r="V80" i="35"/>
  <c r="X80" i="35" s="1"/>
  <c r="Y80" i="35" s="1"/>
  <c r="R80" i="35"/>
  <c r="O80" i="35"/>
  <c r="K80" i="35"/>
  <c r="H80" i="35"/>
  <c r="AE79" i="35"/>
  <c r="AF79" i="35" s="1"/>
  <c r="AC79" i="35"/>
  <c r="V79" i="35"/>
  <c r="X79" i="35" s="1"/>
  <c r="Y79" i="35" s="1"/>
  <c r="R79" i="35"/>
  <c r="O79" i="35"/>
  <c r="K79" i="35"/>
  <c r="H79" i="35"/>
  <c r="AE78" i="35"/>
  <c r="AF78" i="35" s="1"/>
  <c r="AC78" i="35"/>
  <c r="V78" i="35"/>
  <c r="X78" i="35" s="1"/>
  <c r="Y78" i="35" s="1"/>
  <c r="R78" i="35"/>
  <c r="O78" i="35"/>
  <c r="K78" i="35"/>
  <c r="H78" i="35"/>
  <c r="AE77" i="35"/>
  <c r="AF77" i="35" s="1"/>
  <c r="AC77" i="35"/>
  <c r="V77" i="35"/>
  <c r="X77" i="35" s="1"/>
  <c r="Y77" i="35" s="1"/>
  <c r="R77" i="35"/>
  <c r="O77" i="35"/>
  <c r="K77" i="35"/>
  <c r="H77" i="35"/>
  <c r="AE76" i="35"/>
  <c r="AF76" i="35" s="1"/>
  <c r="AC76" i="35"/>
  <c r="V76" i="35"/>
  <c r="X76" i="35" s="1"/>
  <c r="Y76" i="35" s="1"/>
  <c r="R76" i="35"/>
  <c r="O76" i="35"/>
  <c r="K76" i="35"/>
  <c r="H76" i="35"/>
  <c r="AE75" i="35"/>
  <c r="AF75" i="35" s="1"/>
  <c r="AC75" i="35"/>
  <c r="V75" i="35"/>
  <c r="X75" i="35" s="1"/>
  <c r="Y75" i="35" s="1"/>
  <c r="R75" i="35"/>
  <c r="O75" i="35"/>
  <c r="K75" i="35"/>
  <c r="H75" i="35"/>
  <c r="AE74" i="35"/>
  <c r="AF74" i="35" s="1"/>
  <c r="AC74" i="35"/>
  <c r="V74" i="35"/>
  <c r="X74" i="35" s="1"/>
  <c r="Y74" i="35" s="1"/>
  <c r="R74" i="35"/>
  <c r="O74" i="35"/>
  <c r="K74" i="35"/>
  <c r="H74" i="35"/>
  <c r="AE73" i="35"/>
  <c r="AF73" i="35" s="1"/>
  <c r="AC73" i="35"/>
  <c r="V73" i="35"/>
  <c r="X73" i="35" s="1"/>
  <c r="Y73" i="35" s="1"/>
  <c r="R73" i="35"/>
  <c r="O73" i="35"/>
  <c r="K73" i="35"/>
  <c r="H73" i="35"/>
  <c r="AE72" i="35"/>
  <c r="AF72" i="35" s="1"/>
  <c r="AC72" i="35"/>
  <c r="V72" i="35"/>
  <c r="X72" i="35" s="1"/>
  <c r="Y72" i="35" s="1"/>
  <c r="R72" i="35"/>
  <c r="O72" i="35"/>
  <c r="K72" i="35"/>
  <c r="H72" i="35"/>
  <c r="AE71" i="35"/>
  <c r="AF71" i="35" s="1"/>
  <c r="AC71" i="35"/>
  <c r="V71" i="35"/>
  <c r="X71" i="35" s="1"/>
  <c r="Y71" i="35" s="1"/>
  <c r="R71" i="35"/>
  <c r="O71" i="35"/>
  <c r="K71" i="35"/>
  <c r="H71" i="35"/>
  <c r="AE70" i="35"/>
  <c r="AF70" i="35" s="1"/>
  <c r="AC70" i="35"/>
  <c r="V70" i="35"/>
  <c r="X70" i="35" s="1"/>
  <c r="Y70" i="35" s="1"/>
  <c r="R70" i="35"/>
  <c r="O70" i="35"/>
  <c r="K70" i="35"/>
  <c r="H70" i="35"/>
  <c r="AE69" i="35"/>
  <c r="AF69" i="35" s="1"/>
  <c r="AC69" i="35"/>
  <c r="V69" i="35"/>
  <c r="X69" i="35" s="1"/>
  <c r="Y69" i="35" s="1"/>
  <c r="R69" i="35"/>
  <c r="O69" i="35"/>
  <c r="K69" i="35"/>
  <c r="H69" i="35"/>
  <c r="AE68" i="35"/>
  <c r="AF68" i="35" s="1"/>
  <c r="AC68" i="35"/>
  <c r="V68" i="35"/>
  <c r="X68" i="35" s="1"/>
  <c r="Y68" i="35" s="1"/>
  <c r="R68" i="35"/>
  <c r="O68" i="35"/>
  <c r="K68" i="35"/>
  <c r="H68" i="35"/>
  <c r="AE67" i="35"/>
  <c r="AF67" i="35" s="1"/>
  <c r="AC67" i="35"/>
  <c r="V67" i="35"/>
  <c r="X67" i="35" s="1"/>
  <c r="Y67" i="35" s="1"/>
  <c r="R67" i="35"/>
  <c r="O67" i="35"/>
  <c r="K67" i="35"/>
  <c r="H67" i="35"/>
  <c r="AE66" i="35"/>
  <c r="AF66" i="35" s="1"/>
  <c r="AC66" i="35"/>
  <c r="V66" i="35"/>
  <c r="X66" i="35" s="1"/>
  <c r="Y66" i="35" s="1"/>
  <c r="R66" i="35"/>
  <c r="O66" i="35"/>
  <c r="K66" i="35"/>
  <c r="H66" i="35"/>
  <c r="AE65" i="35"/>
  <c r="AF65" i="35" s="1"/>
  <c r="AC65" i="35"/>
  <c r="V65" i="35"/>
  <c r="X65" i="35" s="1"/>
  <c r="Y65" i="35" s="1"/>
  <c r="Q65" i="35"/>
  <c r="R65" i="35" s="1"/>
  <c r="O65" i="35"/>
  <c r="H65" i="35"/>
  <c r="J65" i="35" s="1"/>
  <c r="K65" i="35" s="1"/>
  <c r="AE64" i="35"/>
  <c r="AF64" i="35" s="1"/>
  <c r="AC64" i="35"/>
  <c r="V64" i="35"/>
  <c r="X64" i="35" s="1"/>
  <c r="Y64" i="35" s="1"/>
  <c r="Q64" i="35"/>
  <c r="R64" i="35" s="1"/>
  <c r="O64" i="35"/>
  <c r="H64" i="35"/>
  <c r="J64" i="35" s="1"/>
  <c r="K64" i="35" s="1"/>
  <c r="AE63" i="35"/>
  <c r="AF63" i="35" s="1"/>
  <c r="AC63" i="35"/>
  <c r="V63" i="35"/>
  <c r="X63" i="35" s="1"/>
  <c r="Y63" i="35" s="1"/>
  <c r="R63" i="35"/>
  <c r="O63" i="35"/>
  <c r="K63" i="35"/>
  <c r="H63" i="35"/>
  <c r="AE62" i="35"/>
  <c r="AF62" i="35" s="1"/>
  <c r="AC62" i="35"/>
  <c r="V62" i="35"/>
  <c r="X62" i="35" s="1"/>
  <c r="Y62" i="35" s="1"/>
  <c r="R62" i="35"/>
  <c r="O62" i="35"/>
  <c r="K62" i="35"/>
  <c r="H62" i="35"/>
  <c r="AE61" i="35"/>
  <c r="AF61" i="35" s="1"/>
  <c r="AC61" i="35"/>
  <c r="V61" i="35"/>
  <c r="X61" i="35" s="1"/>
  <c r="Y61" i="35" s="1"/>
  <c r="Q61" i="35"/>
  <c r="R61" i="35" s="1"/>
  <c r="O61" i="35"/>
  <c r="H61" i="35"/>
  <c r="J61" i="35" s="1"/>
  <c r="K61" i="35" s="1"/>
  <c r="AE60" i="35"/>
  <c r="AF60" i="35" s="1"/>
  <c r="AC60" i="35"/>
  <c r="V60" i="35"/>
  <c r="X60" i="35" s="1"/>
  <c r="Y60" i="35" s="1"/>
  <c r="R60" i="35"/>
  <c r="O60" i="35"/>
  <c r="K60" i="35"/>
  <c r="H60" i="35"/>
  <c r="AE59" i="35"/>
  <c r="AF59" i="35" s="1"/>
  <c r="AC59" i="35"/>
  <c r="V59" i="35"/>
  <c r="X59" i="35" s="1"/>
  <c r="Y59" i="35" s="1"/>
  <c r="R59" i="35"/>
  <c r="O59" i="35"/>
  <c r="K59" i="35"/>
  <c r="H59" i="35"/>
  <c r="AE58" i="35"/>
  <c r="AF58" i="35" s="1"/>
  <c r="AC58" i="35"/>
  <c r="V58" i="35"/>
  <c r="X58" i="35" s="1"/>
  <c r="Y58" i="35" s="1"/>
  <c r="Q58" i="35"/>
  <c r="R58" i="35" s="1"/>
  <c r="O58" i="35"/>
  <c r="H58" i="35"/>
  <c r="J58" i="35" s="1"/>
  <c r="K58" i="35" s="1"/>
  <c r="AE57" i="35"/>
  <c r="AF57" i="35" s="1"/>
  <c r="AC57" i="35"/>
  <c r="V57" i="35"/>
  <c r="X57" i="35" s="1"/>
  <c r="Y57" i="35" s="1"/>
  <c r="R57" i="35"/>
  <c r="O57" i="35"/>
  <c r="K57" i="35"/>
  <c r="H57" i="35"/>
  <c r="AE56" i="35"/>
  <c r="AF56" i="35" s="1"/>
  <c r="AC56" i="35"/>
  <c r="V56" i="35"/>
  <c r="X56" i="35" s="1"/>
  <c r="Y56" i="35" s="1"/>
  <c r="R56" i="35"/>
  <c r="O56" i="35"/>
  <c r="K56" i="35"/>
  <c r="H56" i="35"/>
  <c r="AE55" i="35"/>
  <c r="AF55" i="35" s="1"/>
  <c r="AC55" i="35"/>
  <c r="V55" i="35"/>
  <c r="X55" i="35" s="1"/>
  <c r="Y55" i="35" s="1"/>
  <c r="Q55" i="35"/>
  <c r="R55" i="35" s="1"/>
  <c r="O55" i="35"/>
  <c r="H55" i="35"/>
  <c r="J55" i="35" s="1"/>
  <c r="K55" i="35" s="1"/>
  <c r="AE54" i="35"/>
  <c r="AF54" i="35" s="1"/>
  <c r="AC54" i="35"/>
  <c r="V54" i="35"/>
  <c r="X54" i="35" s="1"/>
  <c r="Y54" i="35" s="1"/>
  <c r="R54" i="35"/>
  <c r="O54" i="35"/>
  <c r="K54" i="35"/>
  <c r="H54" i="35"/>
  <c r="AE53" i="35"/>
  <c r="AF53" i="35" s="1"/>
  <c r="AC53" i="35"/>
  <c r="V53" i="35"/>
  <c r="X53" i="35" s="1"/>
  <c r="Y53" i="35" s="1"/>
  <c r="R53" i="35"/>
  <c r="O53" i="35"/>
  <c r="K53" i="35"/>
  <c r="H53" i="35"/>
  <c r="AE52" i="35"/>
  <c r="AF52" i="35" s="1"/>
  <c r="AC52" i="35"/>
  <c r="V52" i="35"/>
  <c r="X52" i="35" s="1"/>
  <c r="Y52" i="35" s="1"/>
  <c r="Q52" i="35"/>
  <c r="R52" i="35" s="1"/>
  <c r="O52" i="35"/>
  <c r="H52" i="35"/>
  <c r="J52" i="35" s="1"/>
  <c r="K52" i="35" s="1"/>
  <c r="AE51" i="35"/>
  <c r="AF51" i="35" s="1"/>
  <c r="AC51" i="35"/>
  <c r="V51" i="35"/>
  <c r="X51" i="35" s="1"/>
  <c r="Y51" i="35" s="1"/>
  <c r="Q51" i="35"/>
  <c r="R51" i="35" s="1"/>
  <c r="O51" i="35"/>
  <c r="H51" i="35"/>
  <c r="J51" i="35" s="1"/>
  <c r="K51" i="35" s="1"/>
  <c r="AE50" i="35"/>
  <c r="AF50" i="35" s="1"/>
  <c r="AC50" i="35"/>
  <c r="X50" i="35"/>
  <c r="Y50" i="35" s="1"/>
  <c r="V50" i="35"/>
  <c r="R50" i="35"/>
  <c r="O50" i="35"/>
  <c r="K50" i="35"/>
  <c r="H50" i="35"/>
  <c r="AC49" i="35"/>
  <c r="AE49" i="35" s="1"/>
  <c r="AF49" i="35" s="1"/>
  <c r="V49" i="35"/>
  <c r="X49" i="35" s="1"/>
  <c r="Y49" i="35" s="1"/>
  <c r="R49" i="35"/>
  <c r="O49" i="35"/>
  <c r="K49" i="35"/>
  <c r="H49" i="35"/>
  <c r="AF48" i="35"/>
  <c r="AE48" i="35"/>
  <c r="AC48" i="35"/>
  <c r="X48" i="35"/>
  <c r="Y48" i="35" s="1"/>
  <c r="V48" i="35"/>
  <c r="O48" i="35"/>
  <c r="Q48" i="35" s="1"/>
  <c r="R48" i="35" s="1"/>
  <c r="H48" i="35"/>
  <c r="J48" i="35" s="1"/>
  <c r="K48" i="35" s="1"/>
  <c r="AF47" i="35"/>
  <c r="AE47" i="35"/>
  <c r="AC47" i="35"/>
  <c r="X47" i="35"/>
  <c r="Y47" i="35" s="1"/>
  <c r="V47" i="35"/>
  <c r="R47" i="35"/>
  <c r="O47" i="35"/>
  <c r="K47" i="35"/>
  <c r="H47" i="35"/>
  <c r="AC46" i="35"/>
  <c r="AE46" i="35" s="1"/>
  <c r="AF46" i="35" s="1"/>
  <c r="V46" i="35"/>
  <c r="X46" i="35" s="1"/>
  <c r="Y46" i="35" s="1"/>
  <c r="R46" i="35"/>
  <c r="O46" i="35"/>
  <c r="K46" i="35"/>
  <c r="H46" i="35"/>
  <c r="AF45" i="35"/>
  <c r="AE45" i="35"/>
  <c r="AC45" i="35"/>
  <c r="X45" i="35"/>
  <c r="Y45" i="35" s="1"/>
  <c r="V45" i="35"/>
  <c r="O45" i="35"/>
  <c r="Q45" i="35" s="1"/>
  <c r="R45" i="35" s="1"/>
  <c r="H45" i="35"/>
  <c r="J45" i="35" s="1"/>
  <c r="K45" i="35" s="1"/>
  <c r="AF44" i="35"/>
  <c r="AE44" i="35"/>
  <c r="AC44" i="35"/>
  <c r="X44" i="35"/>
  <c r="Y44" i="35" s="1"/>
  <c r="V44" i="35"/>
  <c r="O44" i="35"/>
  <c r="Q44" i="35" s="1"/>
  <c r="R44" i="35" s="1"/>
  <c r="H44" i="35"/>
  <c r="J44" i="35" s="1"/>
  <c r="K44" i="35" s="1"/>
  <c r="AF43" i="35"/>
  <c r="AE43" i="35"/>
  <c r="AC43" i="35"/>
  <c r="X43" i="35"/>
  <c r="Y43" i="35" s="1"/>
  <c r="V43" i="35"/>
  <c r="R43" i="35"/>
  <c r="O43" i="35"/>
  <c r="K43" i="35"/>
  <c r="H43" i="35"/>
  <c r="AC42" i="35"/>
  <c r="AE42" i="35" s="1"/>
  <c r="AF42" i="35" s="1"/>
  <c r="V42" i="35"/>
  <c r="X42" i="35" s="1"/>
  <c r="Y42" i="35" s="1"/>
  <c r="R42" i="35"/>
  <c r="O42" i="35"/>
  <c r="K42" i="35"/>
  <c r="H42" i="35"/>
  <c r="AF41" i="35"/>
  <c r="AE41" i="35"/>
  <c r="AC41" i="35"/>
  <c r="X41" i="35"/>
  <c r="Y41" i="35" s="1"/>
  <c r="V41" i="35"/>
  <c r="O41" i="35"/>
  <c r="Q41" i="35" s="1"/>
  <c r="R41" i="35" s="1"/>
  <c r="H41" i="35"/>
  <c r="J41" i="35" s="1"/>
  <c r="K41" i="35" s="1"/>
  <c r="AF40" i="35"/>
  <c r="AE40" i="35"/>
  <c r="AC40" i="35"/>
  <c r="X40" i="35"/>
  <c r="Y40" i="35" s="1"/>
  <c r="V40" i="35"/>
  <c r="R40" i="35"/>
  <c r="O40" i="35"/>
  <c r="K40" i="35"/>
  <c r="H40" i="35"/>
  <c r="AC39" i="35"/>
  <c r="AE39" i="35" s="1"/>
  <c r="AF39" i="35" s="1"/>
  <c r="V39" i="35"/>
  <c r="X39" i="35" s="1"/>
  <c r="Y39" i="35" s="1"/>
  <c r="R39" i="35"/>
  <c r="O39" i="35"/>
  <c r="K39" i="35"/>
  <c r="H39" i="35"/>
  <c r="AF38" i="35"/>
  <c r="AE38" i="35"/>
  <c r="AC38" i="35"/>
  <c r="X38" i="35"/>
  <c r="Y38" i="35" s="1"/>
  <c r="V38" i="35"/>
  <c r="O38" i="35"/>
  <c r="Q38" i="35" s="1"/>
  <c r="R38" i="35" s="1"/>
  <c r="H38" i="35"/>
  <c r="J38" i="35" s="1"/>
  <c r="K38" i="35" s="1"/>
  <c r="AF37" i="35"/>
  <c r="AE37" i="35"/>
  <c r="AC37" i="35"/>
  <c r="X37" i="35"/>
  <c r="Y37" i="35" s="1"/>
  <c r="V37" i="35"/>
  <c r="O37" i="35"/>
  <c r="Q37" i="35" s="1"/>
  <c r="R37" i="35" s="1"/>
  <c r="H37" i="35"/>
  <c r="J37" i="35" s="1"/>
  <c r="K37" i="35" s="1"/>
  <c r="AF36" i="35"/>
  <c r="AE36" i="35"/>
  <c r="AC36" i="35"/>
  <c r="X36" i="35"/>
  <c r="Y36" i="35" s="1"/>
  <c r="V36" i="35"/>
  <c r="R36" i="35"/>
  <c r="O36" i="35"/>
  <c r="K36" i="35"/>
  <c r="H36" i="35"/>
  <c r="AC35" i="35"/>
  <c r="AE35" i="35" s="1"/>
  <c r="AF35" i="35" s="1"/>
  <c r="V35" i="35"/>
  <c r="X35" i="35" s="1"/>
  <c r="Y35" i="35" s="1"/>
  <c r="R35" i="35"/>
  <c r="O35" i="35"/>
  <c r="K35" i="35"/>
  <c r="H35" i="35"/>
  <c r="AF34" i="35"/>
  <c r="AE34" i="35"/>
  <c r="AC34" i="35"/>
  <c r="X34" i="35"/>
  <c r="Y34" i="35" s="1"/>
  <c r="V34" i="35"/>
  <c r="O34" i="35"/>
  <c r="Q34" i="35" s="1"/>
  <c r="R34" i="35" s="1"/>
  <c r="H34" i="35"/>
  <c r="J34" i="35" s="1"/>
  <c r="K34" i="35" s="1"/>
  <c r="AF33" i="35"/>
  <c r="AE33" i="35"/>
  <c r="AC33" i="35"/>
  <c r="X33" i="35"/>
  <c r="Y33" i="35" s="1"/>
  <c r="V33" i="35"/>
  <c r="R33" i="35"/>
  <c r="O33" i="35"/>
  <c r="K33" i="35"/>
  <c r="H33" i="35"/>
  <c r="AC32" i="35"/>
  <c r="AE32" i="35" s="1"/>
  <c r="AF32" i="35" s="1"/>
  <c r="V32" i="35"/>
  <c r="X32" i="35" s="1"/>
  <c r="Y32" i="35" s="1"/>
  <c r="R32" i="35"/>
  <c r="O32" i="35"/>
  <c r="K32" i="35"/>
  <c r="H32" i="35"/>
  <c r="AF31" i="35"/>
  <c r="AE31" i="35"/>
  <c r="AC31" i="35"/>
  <c r="X31" i="35"/>
  <c r="Y31" i="35" s="1"/>
  <c r="V31" i="35"/>
  <c r="O31" i="35"/>
  <c r="Q31" i="35" s="1"/>
  <c r="R31" i="35" s="1"/>
  <c r="H31" i="35"/>
  <c r="J31" i="35" s="1"/>
  <c r="K31" i="35" s="1"/>
  <c r="AF30" i="35"/>
  <c r="AE30" i="35"/>
  <c r="AC30" i="35"/>
  <c r="X30" i="35"/>
  <c r="Y30" i="35" s="1"/>
  <c r="V30" i="35"/>
  <c r="O30" i="35"/>
  <c r="Q30" i="35" s="1"/>
  <c r="R30" i="35" s="1"/>
  <c r="H30" i="35"/>
  <c r="J30" i="35" s="1"/>
  <c r="K30" i="35" s="1"/>
  <c r="AF29" i="35"/>
  <c r="AE29" i="35"/>
  <c r="AC29" i="35"/>
  <c r="X29" i="35"/>
  <c r="Y29" i="35" s="1"/>
  <c r="V29" i="35"/>
  <c r="R29" i="35"/>
  <c r="O29" i="35"/>
  <c r="K29" i="35"/>
  <c r="H29" i="35"/>
  <c r="AC28" i="35"/>
  <c r="AE28" i="35" s="1"/>
  <c r="AF28" i="35" s="1"/>
  <c r="V28" i="35"/>
  <c r="X28" i="35" s="1"/>
  <c r="Y28" i="35" s="1"/>
  <c r="R28" i="35"/>
  <c r="O28" i="35"/>
  <c r="K28" i="35"/>
  <c r="H28" i="35"/>
  <c r="AF27" i="35"/>
  <c r="AE27" i="35"/>
  <c r="AC27" i="35"/>
  <c r="X27" i="35"/>
  <c r="Y27" i="35" s="1"/>
  <c r="V27" i="35"/>
  <c r="O27" i="35"/>
  <c r="Q27" i="35" s="1"/>
  <c r="R27" i="35" s="1"/>
  <c r="H27" i="35"/>
  <c r="J27" i="35" s="1"/>
  <c r="K27" i="35" s="1"/>
  <c r="AF26" i="35"/>
  <c r="AE26" i="35"/>
  <c r="AC26" i="35"/>
  <c r="X26" i="35"/>
  <c r="Y26" i="35" s="1"/>
  <c r="V26" i="35"/>
  <c r="O26" i="35"/>
  <c r="Q26" i="35" s="1"/>
  <c r="R26" i="35" s="1"/>
  <c r="H26" i="35"/>
  <c r="J26" i="35" s="1"/>
  <c r="K26" i="35" s="1"/>
  <c r="AF25" i="35"/>
  <c r="AE25" i="35"/>
  <c r="AC25" i="35"/>
  <c r="X25" i="35"/>
  <c r="Y25" i="35" s="1"/>
  <c r="V25" i="35"/>
  <c r="R25" i="35"/>
  <c r="O25" i="35"/>
  <c r="K25" i="35"/>
  <c r="H25" i="35"/>
  <c r="AC24" i="35"/>
  <c r="AE24" i="35" s="1"/>
  <c r="AF24" i="35" s="1"/>
  <c r="V24" i="35"/>
  <c r="X24" i="35" s="1"/>
  <c r="Y24" i="35" s="1"/>
  <c r="R24" i="35"/>
  <c r="O24" i="35"/>
  <c r="K24" i="35"/>
  <c r="H24" i="35"/>
  <c r="AF23" i="35"/>
  <c r="AE23" i="35"/>
  <c r="AC23" i="35"/>
  <c r="X23" i="35"/>
  <c r="Y23" i="35" s="1"/>
  <c r="V23" i="35"/>
  <c r="R23" i="35"/>
  <c r="O23" i="35"/>
  <c r="K23" i="35"/>
  <c r="H23" i="35"/>
  <c r="AC22" i="35"/>
  <c r="AE22" i="35" s="1"/>
  <c r="AF22" i="35" s="1"/>
  <c r="V22" i="35"/>
  <c r="X22" i="35" s="1"/>
  <c r="Y22" i="35" s="1"/>
  <c r="R22" i="35"/>
  <c r="Q22" i="35"/>
  <c r="O22" i="35"/>
  <c r="J22" i="35"/>
  <c r="K22" i="35" s="1"/>
  <c r="H22" i="35"/>
  <c r="AC21" i="35"/>
  <c r="AE21" i="35" s="1"/>
  <c r="AF21" i="35" s="1"/>
  <c r="V21" i="35"/>
  <c r="X21" i="35" s="1"/>
  <c r="Y21" i="35" s="1"/>
  <c r="R21" i="35"/>
  <c r="Q21" i="35"/>
  <c r="O21" i="35"/>
  <c r="J21" i="35"/>
  <c r="K21" i="35" s="1"/>
  <c r="H21" i="35"/>
  <c r="AC20" i="35"/>
  <c r="AE20" i="35" s="1"/>
  <c r="AF20" i="35" s="1"/>
  <c r="V20" i="35"/>
  <c r="X20" i="35" s="1"/>
  <c r="Y20" i="35" s="1"/>
  <c r="R20" i="35"/>
  <c r="Q20" i="35"/>
  <c r="O20" i="35"/>
  <c r="J20" i="35"/>
  <c r="K20" i="35" s="1"/>
  <c r="H20" i="35"/>
  <c r="AC19" i="35"/>
  <c r="AE19" i="35" s="1"/>
  <c r="AF19" i="35" s="1"/>
  <c r="V19" i="35"/>
  <c r="X19" i="35" s="1"/>
  <c r="Y19" i="35" s="1"/>
  <c r="R19" i="35"/>
  <c r="O19" i="35"/>
  <c r="K19" i="35"/>
  <c r="H19" i="35"/>
  <c r="AF18" i="35"/>
  <c r="AE18" i="35"/>
  <c r="AC18" i="35"/>
  <c r="X18" i="35"/>
  <c r="Y18" i="35" s="1"/>
  <c r="V18" i="35"/>
  <c r="R18" i="35"/>
  <c r="O18" i="35"/>
  <c r="K18" i="35"/>
  <c r="H18" i="35"/>
  <c r="AC17" i="35"/>
  <c r="AE17" i="35" s="1"/>
  <c r="AF17" i="35" s="1"/>
  <c r="V17" i="35"/>
  <c r="X17" i="35" s="1"/>
  <c r="Y17" i="35" s="1"/>
  <c r="R17" i="35"/>
  <c r="Q17" i="35"/>
  <c r="O17" i="35"/>
  <c r="J17" i="35"/>
  <c r="K17" i="35" s="1"/>
  <c r="H17" i="35"/>
  <c r="AC16" i="35"/>
  <c r="AE16" i="35" s="1"/>
  <c r="AF16" i="35" s="1"/>
  <c r="V16" i="35"/>
  <c r="X16" i="35" s="1"/>
  <c r="Y16" i="35" s="1"/>
  <c r="R16" i="35"/>
  <c r="Q16" i="35"/>
  <c r="O16" i="35"/>
  <c r="J16" i="35"/>
  <c r="K16" i="35" s="1"/>
  <c r="H16" i="35"/>
  <c r="AC15" i="35"/>
  <c r="AE15" i="35" s="1"/>
  <c r="AF15" i="35" s="1"/>
  <c r="AF125" i="35" s="1"/>
  <c r="Q141" i="35" s="1"/>
  <c r="Q142" i="35" s="1"/>
  <c r="V15" i="35"/>
  <c r="X15" i="35" s="1"/>
  <c r="Y15" i="35" s="1"/>
  <c r="R15" i="35"/>
  <c r="Q15" i="35"/>
  <c r="O15" i="35"/>
  <c r="J15" i="35"/>
  <c r="K15" i="35" s="1"/>
  <c r="H15" i="35"/>
  <c r="AD12" i="35"/>
  <c r="W12" i="35"/>
  <c r="P12" i="35"/>
  <c r="I12" i="35"/>
  <c r="Q3" i="35"/>
  <c r="AD13" i="35" s="1"/>
  <c r="P13" i="39" l="1"/>
  <c r="I13" i="47"/>
  <c r="W13" i="53"/>
  <c r="W13" i="54"/>
  <c r="W13" i="57"/>
  <c r="P13" i="58"/>
  <c r="I13" i="35"/>
  <c r="W13" i="42"/>
  <c r="W13" i="46"/>
  <c r="P13" i="47"/>
  <c r="P13" i="50"/>
  <c r="I13" i="51"/>
  <c r="I13" i="55"/>
  <c r="P13" i="35"/>
  <c r="I13" i="41"/>
  <c r="P13" i="55"/>
  <c r="W13" i="35"/>
  <c r="P13" i="38"/>
  <c r="I13" i="39"/>
  <c r="P13" i="54"/>
  <c r="I13" i="56"/>
  <c r="G142" i="58"/>
  <c r="R125" i="58"/>
  <c r="J141" i="58" s="1"/>
  <c r="J142" i="58" s="1"/>
  <c r="Y125" i="58"/>
  <c r="N141" i="58" s="1"/>
  <c r="N142" i="58" s="1"/>
  <c r="AF125" i="58"/>
  <c r="Q141" i="58" s="1"/>
  <c r="Q142" i="58" s="1"/>
  <c r="AD13" i="58"/>
  <c r="G142" i="57"/>
  <c r="R125" i="57"/>
  <c r="J141" i="57" s="1"/>
  <c r="J142" i="57" s="1"/>
  <c r="Y125" i="57"/>
  <c r="N141" i="57" s="1"/>
  <c r="N142" i="57" s="1"/>
  <c r="AD13" i="57"/>
  <c r="I13" i="57"/>
  <c r="R125" i="56"/>
  <c r="J141" i="56" s="1"/>
  <c r="J142" i="56" s="1"/>
  <c r="AF125" i="56"/>
  <c r="Q141" i="56" s="1"/>
  <c r="Q142" i="56" s="1"/>
  <c r="G142" i="56"/>
  <c r="Y125" i="56"/>
  <c r="N141" i="56" s="1"/>
  <c r="N142" i="56" s="1"/>
  <c r="W13" i="56"/>
  <c r="K125" i="55"/>
  <c r="G141" i="55" s="1"/>
  <c r="R125" i="55"/>
  <c r="J141" i="55" s="1"/>
  <c r="J142" i="55" s="1"/>
  <c r="AF125" i="55"/>
  <c r="Q141" i="55" s="1"/>
  <c r="Q142" i="55" s="1"/>
  <c r="Y125" i="55"/>
  <c r="N141" i="55" s="1"/>
  <c r="N142" i="55" s="1"/>
  <c r="W13" i="55"/>
  <c r="K125" i="54"/>
  <c r="G141" i="54" s="1"/>
  <c r="AF125" i="54"/>
  <c r="Q141" i="54" s="1"/>
  <c r="Q142" i="54" s="1"/>
  <c r="R125" i="54"/>
  <c r="J141" i="54" s="1"/>
  <c r="J142" i="54" s="1"/>
  <c r="K125" i="53"/>
  <c r="G141" i="53" s="1"/>
  <c r="AF125" i="53"/>
  <c r="Q141" i="53" s="1"/>
  <c r="Q142" i="53" s="1"/>
  <c r="R125" i="53"/>
  <c r="J141" i="53" s="1"/>
  <c r="J142" i="53" s="1"/>
  <c r="AD13" i="53"/>
  <c r="I13" i="53"/>
  <c r="R125" i="52"/>
  <c r="J141" i="52" s="1"/>
  <c r="J142" i="52" s="1"/>
  <c r="AF125" i="52"/>
  <c r="Q141" i="52" s="1"/>
  <c r="Q142" i="52" s="1"/>
  <c r="G142" i="52"/>
  <c r="U142" i="52" s="1"/>
  <c r="H146" i="52" s="1"/>
  <c r="G152" i="52" s="1"/>
  <c r="U141" i="52"/>
  <c r="Y125" i="52"/>
  <c r="N141" i="52" s="1"/>
  <c r="N142" i="52" s="1"/>
  <c r="W13" i="52"/>
  <c r="G142" i="51"/>
  <c r="R125" i="51"/>
  <c r="J141" i="51" s="1"/>
  <c r="J142" i="51" s="1"/>
  <c r="AF125" i="51"/>
  <c r="Q141" i="51" s="1"/>
  <c r="Q142" i="51" s="1"/>
  <c r="W13" i="51"/>
  <c r="P13" i="51"/>
  <c r="K125" i="50"/>
  <c r="G141" i="50" s="1"/>
  <c r="Y125" i="50"/>
  <c r="N141" i="50" s="1"/>
  <c r="N142" i="50" s="1"/>
  <c r="W13" i="50"/>
  <c r="R125" i="49"/>
  <c r="J141" i="49" s="1"/>
  <c r="J142" i="49" s="1"/>
  <c r="G142" i="49"/>
  <c r="U141" i="49"/>
  <c r="AF125" i="49"/>
  <c r="Q141" i="49" s="1"/>
  <c r="Q142" i="49" s="1"/>
  <c r="K125" i="48"/>
  <c r="G141" i="48" s="1"/>
  <c r="AF125" i="48"/>
  <c r="Q141" i="48" s="1"/>
  <c r="Q142" i="48" s="1"/>
  <c r="R125" i="48"/>
  <c r="J141" i="48" s="1"/>
  <c r="J142" i="48" s="1"/>
  <c r="I13" i="48"/>
  <c r="P13" i="48"/>
  <c r="AD13" i="48"/>
  <c r="K125" i="47"/>
  <c r="G141" i="47" s="1"/>
  <c r="R125" i="47"/>
  <c r="J141" i="47" s="1"/>
  <c r="J142" i="47" s="1"/>
  <c r="AF125" i="47"/>
  <c r="Q141" i="47" s="1"/>
  <c r="Q142" i="47" s="1"/>
  <c r="W13" i="47"/>
  <c r="Y125" i="47"/>
  <c r="N141" i="47" s="1"/>
  <c r="N142" i="47" s="1"/>
  <c r="K125" i="46"/>
  <c r="G141" i="46" s="1"/>
  <c r="AF125" i="46"/>
  <c r="Q141" i="46" s="1"/>
  <c r="Q142" i="46" s="1"/>
  <c r="R125" i="46"/>
  <c r="J141" i="46" s="1"/>
  <c r="J142" i="46" s="1"/>
  <c r="Y125" i="46"/>
  <c r="N141" i="46" s="1"/>
  <c r="N142" i="46" s="1"/>
  <c r="AD13" i="46"/>
  <c r="I13" i="46"/>
  <c r="Y125" i="45"/>
  <c r="N141" i="45" s="1"/>
  <c r="N142" i="45" s="1"/>
  <c r="K125" i="45"/>
  <c r="G141" i="45" s="1"/>
  <c r="AF125" i="45"/>
  <c r="Q141" i="45" s="1"/>
  <c r="Q142" i="45" s="1"/>
  <c r="R125" i="45"/>
  <c r="J141" i="45" s="1"/>
  <c r="J142" i="45" s="1"/>
  <c r="I13" i="45"/>
  <c r="P13" i="45"/>
  <c r="AD13" i="45"/>
  <c r="K125" i="44"/>
  <c r="G141" i="44" s="1"/>
  <c r="Y125" i="44"/>
  <c r="N141" i="44" s="1"/>
  <c r="N142" i="44" s="1"/>
  <c r="AF125" i="44"/>
  <c r="Q141" i="44" s="1"/>
  <c r="Q142" i="44" s="1"/>
  <c r="K125" i="43"/>
  <c r="G141" i="43" s="1"/>
  <c r="Y125" i="43"/>
  <c r="N141" i="43" s="1"/>
  <c r="N142" i="43" s="1"/>
  <c r="P13" i="43"/>
  <c r="W13" i="43"/>
  <c r="R125" i="42"/>
  <c r="J141" i="42" s="1"/>
  <c r="J142" i="42" s="1"/>
  <c r="G142" i="42"/>
  <c r="Y125" i="42"/>
  <c r="N141" i="42" s="1"/>
  <c r="N142" i="42" s="1"/>
  <c r="AD13" i="42"/>
  <c r="I13" i="42"/>
  <c r="G142" i="41"/>
  <c r="P13" i="41"/>
  <c r="Y125" i="41"/>
  <c r="N141" i="41" s="1"/>
  <c r="N142" i="41" s="1"/>
  <c r="W13" i="41"/>
  <c r="AF125" i="41"/>
  <c r="Q141" i="41" s="1"/>
  <c r="Q142" i="41" s="1"/>
  <c r="K125" i="40"/>
  <c r="G141" i="40" s="1"/>
  <c r="W13" i="40"/>
  <c r="P13" i="40"/>
  <c r="I13" i="40"/>
  <c r="R125" i="40"/>
  <c r="J141" i="40" s="1"/>
  <c r="J142" i="40" s="1"/>
  <c r="AF125" i="40"/>
  <c r="Q141" i="40" s="1"/>
  <c r="Q142" i="40" s="1"/>
  <c r="Y125" i="40"/>
  <c r="N141" i="40" s="1"/>
  <c r="N142" i="40" s="1"/>
  <c r="K125" i="39"/>
  <c r="G141" i="39" s="1"/>
  <c r="AF125" i="39"/>
  <c r="Q141" i="39" s="1"/>
  <c r="Q142" i="39" s="1"/>
  <c r="R125" i="39"/>
  <c r="J141" i="39" s="1"/>
  <c r="J142" i="39" s="1"/>
  <c r="W13" i="39"/>
  <c r="Y125" i="38"/>
  <c r="N141" i="38" s="1"/>
  <c r="N142" i="38" s="1"/>
  <c r="K125" i="38"/>
  <c r="G141" i="38" s="1"/>
  <c r="AF125" i="38"/>
  <c r="Q141" i="38" s="1"/>
  <c r="Q142" i="38" s="1"/>
  <c r="W13" i="38"/>
  <c r="AD13" i="38"/>
  <c r="K125" i="37"/>
  <c r="G141" i="37" s="1"/>
  <c r="AF125" i="37"/>
  <c r="Q141" i="37" s="1"/>
  <c r="Q142" i="37" s="1"/>
  <c r="R125" i="37"/>
  <c r="J141" i="37" s="1"/>
  <c r="J142" i="37" s="1"/>
  <c r="AD13" i="37"/>
  <c r="I13" i="37"/>
  <c r="P13" i="37"/>
  <c r="G142" i="36"/>
  <c r="U142" i="36" s="1"/>
  <c r="H146" i="36" s="1"/>
  <c r="G152" i="36" s="1"/>
  <c r="U141" i="36"/>
  <c r="AF125" i="36"/>
  <c r="Q141" i="36" s="1"/>
  <c r="Q142" i="36" s="1"/>
  <c r="P13" i="36"/>
  <c r="W13" i="36"/>
  <c r="AD13" i="36"/>
  <c r="K125" i="35"/>
  <c r="G141" i="35" s="1"/>
  <c r="Y125" i="35"/>
  <c r="N141" i="35" s="1"/>
  <c r="N142" i="35" s="1"/>
  <c r="R125" i="35"/>
  <c r="J141" i="35" s="1"/>
  <c r="J142" i="35" s="1"/>
  <c r="G7" i="6"/>
  <c r="E7" i="6"/>
  <c r="E8" i="6"/>
  <c r="H15" i="9"/>
  <c r="AD12" i="9"/>
  <c r="W12" i="9"/>
  <c r="P12" i="9"/>
  <c r="I12" i="9"/>
  <c r="Q3" i="9"/>
  <c r="AD13" i="9" s="1"/>
  <c r="AC16" i="9"/>
  <c r="AE16" i="9" s="1"/>
  <c r="AC17" i="9"/>
  <c r="AE17" i="9" s="1"/>
  <c r="AC18" i="9"/>
  <c r="AE18" i="9" s="1"/>
  <c r="AC19" i="9"/>
  <c r="AE19" i="9" s="1"/>
  <c r="AC20" i="9"/>
  <c r="AE20" i="9" s="1"/>
  <c r="AC21" i="9"/>
  <c r="AE21" i="9" s="1"/>
  <c r="AC22" i="9"/>
  <c r="AE22" i="9" s="1"/>
  <c r="AC23" i="9"/>
  <c r="AE23" i="9" s="1"/>
  <c r="AC24" i="9"/>
  <c r="AE24" i="9" s="1"/>
  <c r="AC25" i="9"/>
  <c r="AE25" i="9" s="1"/>
  <c r="AC26" i="9"/>
  <c r="AE26" i="9" s="1"/>
  <c r="AC27" i="9"/>
  <c r="AE27" i="9" s="1"/>
  <c r="AC28" i="9"/>
  <c r="AE28" i="9" s="1"/>
  <c r="AC29" i="9"/>
  <c r="AE29" i="9" s="1"/>
  <c r="AC30" i="9"/>
  <c r="AE30" i="9" s="1"/>
  <c r="AC31" i="9"/>
  <c r="AE31" i="9" s="1"/>
  <c r="AC32" i="9"/>
  <c r="AE32" i="9" s="1"/>
  <c r="AC33" i="9"/>
  <c r="AE33" i="9" s="1"/>
  <c r="AC34" i="9"/>
  <c r="AE34" i="9" s="1"/>
  <c r="AC35" i="9"/>
  <c r="AE35" i="9" s="1"/>
  <c r="AC36" i="9"/>
  <c r="AE36" i="9" s="1"/>
  <c r="AC37" i="9"/>
  <c r="AE37" i="9" s="1"/>
  <c r="AC38" i="9"/>
  <c r="AE38" i="9" s="1"/>
  <c r="AC39" i="9"/>
  <c r="AE39" i="9" s="1"/>
  <c r="AC40" i="9"/>
  <c r="AE40" i="9" s="1"/>
  <c r="AC41" i="9"/>
  <c r="AE41" i="9" s="1"/>
  <c r="AC42" i="9"/>
  <c r="AE42" i="9" s="1"/>
  <c r="AC43" i="9"/>
  <c r="AE43" i="9" s="1"/>
  <c r="AC44" i="9"/>
  <c r="AE44" i="9" s="1"/>
  <c r="AC45" i="9"/>
  <c r="AE45" i="9" s="1"/>
  <c r="AC46" i="9"/>
  <c r="AE46" i="9" s="1"/>
  <c r="AC47" i="9"/>
  <c r="AE47" i="9" s="1"/>
  <c r="AC48" i="9"/>
  <c r="AE48" i="9" s="1"/>
  <c r="AC49" i="9"/>
  <c r="AE49" i="9" s="1"/>
  <c r="AC50" i="9"/>
  <c r="AE50" i="9" s="1"/>
  <c r="AC51" i="9"/>
  <c r="AE51" i="9" s="1"/>
  <c r="AC52" i="9"/>
  <c r="AE52" i="9" s="1"/>
  <c r="AC53" i="9"/>
  <c r="AE53" i="9" s="1"/>
  <c r="AC54" i="9"/>
  <c r="AE54" i="9" s="1"/>
  <c r="AC55" i="9"/>
  <c r="AE55" i="9" s="1"/>
  <c r="AC56" i="9"/>
  <c r="AE56" i="9" s="1"/>
  <c r="AC57" i="9"/>
  <c r="AE57" i="9" s="1"/>
  <c r="AC58" i="9"/>
  <c r="AE58" i="9" s="1"/>
  <c r="AC59" i="9"/>
  <c r="AE59" i="9" s="1"/>
  <c r="AC60" i="9"/>
  <c r="AE60" i="9" s="1"/>
  <c r="AC61" i="9"/>
  <c r="AE61" i="9" s="1"/>
  <c r="AC62" i="9"/>
  <c r="AE62" i="9" s="1"/>
  <c r="AC63" i="9"/>
  <c r="AE63" i="9" s="1"/>
  <c r="AC64" i="9"/>
  <c r="AE64" i="9" s="1"/>
  <c r="AC65" i="9"/>
  <c r="AE65" i="9" s="1"/>
  <c r="AC66" i="9"/>
  <c r="AE66" i="9" s="1"/>
  <c r="AC67" i="9"/>
  <c r="AE67" i="9" s="1"/>
  <c r="AC68" i="9"/>
  <c r="AE68" i="9" s="1"/>
  <c r="AC69" i="9"/>
  <c r="AE69" i="9" s="1"/>
  <c r="AC70" i="9"/>
  <c r="AE70" i="9" s="1"/>
  <c r="AC71" i="9"/>
  <c r="AE71" i="9" s="1"/>
  <c r="AC72" i="9"/>
  <c r="AE72" i="9" s="1"/>
  <c r="AC73" i="9"/>
  <c r="AE73" i="9" s="1"/>
  <c r="AC74" i="9"/>
  <c r="AE74" i="9" s="1"/>
  <c r="AC75" i="9"/>
  <c r="AE75" i="9" s="1"/>
  <c r="AC76" i="9"/>
  <c r="AE76" i="9" s="1"/>
  <c r="AC77" i="9"/>
  <c r="AE77" i="9" s="1"/>
  <c r="AC78" i="9"/>
  <c r="AE78" i="9" s="1"/>
  <c r="AC79" i="9"/>
  <c r="AE79" i="9" s="1"/>
  <c r="AC80" i="9"/>
  <c r="AE80" i="9" s="1"/>
  <c r="AC81" i="9"/>
  <c r="AE81" i="9" s="1"/>
  <c r="AC82" i="9"/>
  <c r="AE82" i="9" s="1"/>
  <c r="AC83" i="9"/>
  <c r="AE83" i="9" s="1"/>
  <c r="AC84" i="9"/>
  <c r="AE84" i="9" s="1"/>
  <c r="AC85" i="9"/>
  <c r="AE85" i="9" s="1"/>
  <c r="AC86" i="9"/>
  <c r="AE86" i="9" s="1"/>
  <c r="AC87" i="9"/>
  <c r="AE87" i="9" s="1"/>
  <c r="AC88" i="9"/>
  <c r="AE88" i="9" s="1"/>
  <c r="AC89" i="9"/>
  <c r="AE89" i="9" s="1"/>
  <c r="AC90" i="9"/>
  <c r="AE90" i="9" s="1"/>
  <c r="AC91" i="9"/>
  <c r="AE91" i="9" s="1"/>
  <c r="AC92" i="9"/>
  <c r="AE92" i="9" s="1"/>
  <c r="AC93" i="9"/>
  <c r="AE93" i="9" s="1"/>
  <c r="AC94" i="9"/>
  <c r="AE94" i="9" s="1"/>
  <c r="AC95" i="9"/>
  <c r="AE95" i="9" s="1"/>
  <c r="AC96" i="9"/>
  <c r="AE96" i="9" s="1"/>
  <c r="AC97" i="9"/>
  <c r="AE97" i="9" s="1"/>
  <c r="AC98" i="9"/>
  <c r="AE98" i="9" s="1"/>
  <c r="AC99" i="9"/>
  <c r="AE99" i="9" s="1"/>
  <c r="AC100" i="9"/>
  <c r="AE100" i="9" s="1"/>
  <c r="AC101" i="9"/>
  <c r="AE101" i="9" s="1"/>
  <c r="AC102" i="9"/>
  <c r="AE102" i="9" s="1"/>
  <c r="AC103" i="9"/>
  <c r="AE103" i="9" s="1"/>
  <c r="AC104" i="9"/>
  <c r="AE104" i="9" s="1"/>
  <c r="AC105" i="9"/>
  <c r="AE105" i="9" s="1"/>
  <c r="AC106" i="9"/>
  <c r="AE106" i="9" s="1"/>
  <c r="AC107" i="9"/>
  <c r="AE107" i="9" s="1"/>
  <c r="AC108" i="9"/>
  <c r="AE108" i="9" s="1"/>
  <c r="AC109" i="9"/>
  <c r="AE109" i="9" s="1"/>
  <c r="AC110" i="9"/>
  <c r="AE110" i="9" s="1"/>
  <c r="AC111" i="9"/>
  <c r="AE111" i="9" s="1"/>
  <c r="AC112" i="9"/>
  <c r="AE112" i="9" s="1"/>
  <c r="AC113" i="9"/>
  <c r="AE113" i="9" s="1"/>
  <c r="AC114" i="9"/>
  <c r="AE114" i="9" s="1"/>
  <c r="AC115" i="9"/>
  <c r="AE115" i="9" s="1"/>
  <c r="AC116" i="9"/>
  <c r="AE116" i="9" s="1"/>
  <c r="AC117" i="9"/>
  <c r="AE117" i="9" s="1"/>
  <c r="AC118" i="9"/>
  <c r="AE118" i="9" s="1"/>
  <c r="AC119" i="9"/>
  <c r="AE119" i="9" s="1"/>
  <c r="AC120" i="9"/>
  <c r="AE120" i="9" s="1"/>
  <c r="AC121" i="9"/>
  <c r="AE121" i="9" s="1"/>
  <c r="AC122" i="9"/>
  <c r="AE122" i="9" s="1"/>
  <c r="AC123" i="9"/>
  <c r="AE123" i="9" s="1"/>
  <c r="AC124" i="9"/>
  <c r="AE124" i="9" s="1"/>
  <c r="V16" i="9"/>
  <c r="X16" i="9" s="1"/>
  <c r="V17" i="9"/>
  <c r="X17" i="9" s="1"/>
  <c r="V18" i="9"/>
  <c r="X18" i="9" s="1"/>
  <c r="V19" i="9"/>
  <c r="X19" i="9" s="1"/>
  <c r="V20" i="9"/>
  <c r="X20" i="9" s="1"/>
  <c r="V21" i="9"/>
  <c r="X21" i="9" s="1"/>
  <c r="V22" i="9"/>
  <c r="X22" i="9" s="1"/>
  <c r="V23" i="9"/>
  <c r="X23" i="9" s="1"/>
  <c r="V24" i="9"/>
  <c r="X24" i="9" s="1"/>
  <c r="V25" i="9"/>
  <c r="X25" i="9" s="1"/>
  <c r="V26" i="9"/>
  <c r="X26" i="9" s="1"/>
  <c r="V27" i="9"/>
  <c r="X27" i="9" s="1"/>
  <c r="V28" i="9"/>
  <c r="X28" i="9" s="1"/>
  <c r="V29" i="9"/>
  <c r="X29" i="9" s="1"/>
  <c r="V30" i="9"/>
  <c r="X30" i="9" s="1"/>
  <c r="V31" i="9"/>
  <c r="X31" i="9" s="1"/>
  <c r="V32" i="9"/>
  <c r="X32" i="9" s="1"/>
  <c r="V33" i="9"/>
  <c r="X33" i="9" s="1"/>
  <c r="V34" i="9"/>
  <c r="X34" i="9" s="1"/>
  <c r="V35" i="9"/>
  <c r="X35" i="9" s="1"/>
  <c r="V36" i="9"/>
  <c r="X36" i="9" s="1"/>
  <c r="V37" i="9"/>
  <c r="X37" i="9" s="1"/>
  <c r="V38" i="9"/>
  <c r="X38" i="9" s="1"/>
  <c r="V39" i="9"/>
  <c r="X39" i="9" s="1"/>
  <c r="V40" i="9"/>
  <c r="X40" i="9" s="1"/>
  <c r="V41" i="9"/>
  <c r="X41" i="9" s="1"/>
  <c r="V42" i="9"/>
  <c r="X42" i="9" s="1"/>
  <c r="V43" i="9"/>
  <c r="X43" i="9" s="1"/>
  <c r="V44" i="9"/>
  <c r="X44" i="9" s="1"/>
  <c r="V45" i="9"/>
  <c r="X45" i="9" s="1"/>
  <c r="V46" i="9"/>
  <c r="X46" i="9" s="1"/>
  <c r="V47" i="9"/>
  <c r="X47" i="9" s="1"/>
  <c r="V48" i="9"/>
  <c r="X48" i="9" s="1"/>
  <c r="V49" i="9"/>
  <c r="X49" i="9" s="1"/>
  <c r="V50" i="9"/>
  <c r="X50" i="9" s="1"/>
  <c r="V51" i="9"/>
  <c r="X51" i="9" s="1"/>
  <c r="V52" i="9"/>
  <c r="X52" i="9" s="1"/>
  <c r="V53" i="9"/>
  <c r="X53" i="9" s="1"/>
  <c r="V54" i="9"/>
  <c r="X54" i="9" s="1"/>
  <c r="V55" i="9"/>
  <c r="X55" i="9" s="1"/>
  <c r="V56" i="9"/>
  <c r="X56" i="9" s="1"/>
  <c r="V57" i="9"/>
  <c r="X57" i="9" s="1"/>
  <c r="V58" i="9"/>
  <c r="X58" i="9" s="1"/>
  <c r="V59" i="9"/>
  <c r="X59" i="9" s="1"/>
  <c r="V60" i="9"/>
  <c r="X60" i="9" s="1"/>
  <c r="V61" i="9"/>
  <c r="X61" i="9" s="1"/>
  <c r="V62" i="9"/>
  <c r="X62" i="9" s="1"/>
  <c r="V63" i="9"/>
  <c r="X63" i="9" s="1"/>
  <c r="V64" i="9"/>
  <c r="X64" i="9" s="1"/>
  <c r="V65" i="9"/>
  <c r="X65" i="9" s="1"/>
  <c r="V66" i="9"/>
  <c r="X66" i="9" s="1"/>
  <c r="V67" i="9"/>
  <c r="X67" i="9" s="1"/>
  <c r="V68" i="9"/>
  <c r="X68" i="9" s="1"/>
  <c r="V69" i="9"/>
  <c r="X69" i="9" s="1"/>
  <c r="V70" i="9"/>
  <c r="X70" i="9" s="1"/>
  <c r="V71" i="9"/>
  <c r="X71" i="9" s="1"/>
  <c r="V72" i="9"/>
  <c r="X72" i="9" s="1"/>
  <c r="V73" i="9"/>
  <c r="X73" i="9" s="1"/>
  <c r="V74" i="9"/>
  <c r="X74" i="9" s="1"/>
  <c r="V75" i="9"/>
  <c r="X75" i="9" s="1"/>
  <c r="V76" i="9"/>
  <c r="X76" i="9" s="1"/>
  <c r="V77" i="9"/>
  <c r="X77" i="9" s="1"/>
  <c r="V78" i="9"/>
  <c r="X78" i="9" s="1"/>
  <c r="V79" i="9"/>
  <c r="X79" i="9" s="1"/>
  <c r="V80" i="9"/>
  <c r="X80" i="9" s="1"/>
  <c r="V81" i="9"/>
  <c r="X81" i="9" s="1"/>
  <c r="V82" i="9"/>
  <c r="X82" i="9" s="1"/>
  <c r="V83" i="9"/>
  <c r="X83" i="9" s="1"/>
  <c r="V84" i="9"/>
  <c r="X84" i="9" s="1"/>
  <c r="V85" i="9"/>
  <c r="X85" i="9" s="1"/>
  <c r="V86" i="9"/>
  <c r="X86" i="9" s="1"/>
  <c r="V87" i="9"/>
  <c r="X87" i="9" s="1"/>
  <c r="V88" i="9"/>
  <c r="X88" i="9" s="1"/>
  <c r="V89" i="9"/>
  <c r="X89" i="9" s="1"/>
  <c r="V90" i="9"/>
  <c r="X90" i="9" s="1"/>
  <c r="V91" i="9"/>
  <c r="X91" i="9" s="1"/>
  <c r="V92" i="9"/>
  <c r="X92" i="9" s="1"/>
  <c r="V93" i="9"/>
  <c r="X93" i="9" s="1"/>
  <c r="V94" i="9"/>
  <c r="X94" i="9" s="1"/>
  <c r="V95" i="9"/>
  <c r="X95" i="9" s="1"/>
  <c r="V96" i="9"/>
  <c r="X96" i="9" s="1"/>
  <c r="V97" i="9"/>
  <c r="X97" i="9" s="1"/>
  <c r="V98" i="9"/>
  <c r="X98" i="9" s="1"/>
  <c r="V99" i="9"/>
  <c r="X99" i="9" s="1"/>
  <c r="V100" i="9"/>
  <c r="X100" i="9" s="1"/>
  <c r="V101" i="9"/>
  <c r="X101" i="9" s="1"/>
  <c r="V102" i="9"/>
  <c r="X102" i="9" s="1"/>
  <c r="V103" i="9"/>
  <c r="X103" i="9" s="1"/>
  <c r="V104" i="9"/>
  <c r="X104" i="9" s="1"/>
  <c r="V105" i="9"/>
  <c r="X105" i="9" s="1"/>
  <c r="V106" i="9"/>
  <c r="X106" i="9" s="1"/>
  <c r="V107" i="9"/>
  <c r="X107" i="9" s="1"/>
  <c r="V108" i="9"/>
  <c r="X108" i="9" s="1"/>
  <c r="V109" i="9"/>
  <c r="X109" i="9" s="1"/>
  <c r="V110" i="9"/>
  <c r="X110" i="9" s="1"/>
  <c r="V111" i="9"/>
  <c r="X111" i="9" s="1"/>
  <c r="V112" i="9"/>
  <c r="X112" i="9" s="1"/>
  <c r="V113" i="9"/>
  <c r="X113" i="9" s="1"/>
  <c r="V114" i="9"/>
  <c r="X114" i="9" s="1"/>
  <c r="V115" i="9"/>
  <c r="X115" i="9" s="1"/>
  <c r="V116" i="9"/>
  <c r="X116" i="9" s="1"/>
  <c r="V117" i="9"/>
  <c r="X117" i="9" s="1"/>
  <c r="V118" i="9"/>
  <c r="X118" i="9" s="1"/>
  <c r="V119" i="9"/>
  <c r="X119" i="9" s="1"/>
  <c r="V120" i="9"/>
  <c r="X120" i="9" s="1"/>
  <c r="V121" i="9"/>
  <c r="X121" i="9" s="1"/>
  <c r="V122" i="9"/>
  <c r="X122" i="9" s="1"/>
  <c r="V123" i="9"/>
  <c r="X123" i="9" s="1"/>
  <c r="V124" i="9"/>
  <c r="X124" i="9" s="1"/>
  <c r="AC15" i="9"/>
  <c r="AE15" i="9" s="1"/>
  <c r="U141" i="58" l="1"/>
  <c r="U142" i="58"/>
  <c r="H146" i="58" s="1"/>
  <c r="G152" i="58" s="1"/>
  <c r="U141" i="57"/>
  <c r="U142" i="57"/>
  <c r="H146" i="57" s="1"/>
  <c r="G152" i="57" s="1"/>
  <c r="U141" i="56"/>
  <c r="U142" i="56"/>
  <c r="H146" i="56" s="1"/>
  <c r="G152" i="56" s="1"/>
  <c r="G142" i="55"/>
  <c r="U142" i="55" s="1"/>
  <c r="H146" i="55" s="1"/>
  <c r="G152" i="55" s="1"/>
  <c r="U141" i="55"/>
  <c r="G142" i="54"/>
  <c r="U142" i="54" s="1"/>
  <c r="H146" i="54" s="1"/>
  <c r="G152" i="54" s="1"/>
  <c r="U141" i="54"/>
  <c r="G142" i="53"/>
  <c r="U142" i="53" s="1"/>
  <c r="H146" i="53" s="1"/>
  <c r="G152" i="53" s="1"/>
  <c r="U141" i="53"/>
  <c r="U141" i="51"/>
  <c r="U142" i="51"/>
  <c r="H146" i="51" s="1"/>
  <c r="G152" i="51" s="1"/>
  <c r="G142" i="50"/>
  <c r="U142" i="50" s="1"/>
  <c r="H146" i="50" s="1"/>
  <c r="G152" i="50" s="1"/>
  <c r="U141" i="50"/>
  <c r="U142" i="49"/>
  <c r="H146" i="49" s="1"/>
  <c r="G152" i="49" s="1"/>
  <c r="G142" i="48"/>
  <c r="U142" i="48" s="1"/>
  <c r="H146" i="48" s="1"/>
  <c r="G152" i="48" s="1"/>
  <c r="U141" i="48"/>
  <c r="G142" i="47"/>
  <c r="U142" i="47" s="1"/>
  <c r="H146" i="47" s="1"/>
  <c r="G152" i="47" s="1"/>
  <c r="U141" i="47"/>
  <c r="G142" i="46"/>
  <c r="U142" i="46" s="1"/>
  <c r="H146" i="46" s="1"/>
  <c r="G152" i="46" s="1"/>
  <c r="U141" i="46"/>
  <c r="G142" i="45"/>
  <c r="U142" i="45" s="1"/>
  <c r="H146" i="45" s="1"/>
  <c r="G152" i="45" s="1"/>
  <c r="U141" i="45"/>
  <c r="G142" i="44"/>
  <c r="U142" i="44" s="1"/>
  <c r="H146" i="44" s="1"/>
  <c r="G152" i="44" s="1"/>
  <c r="U141" i="44"/>
  <c r="G142" i="43"/>
  <c r="U142" i="43" s="1"/>
  <c r="H146" i="43" s="1"/>
  <c r="G152" i="43" s="1"/>
  <c r="U141" i="43"/>
  <c r="U141" i="42"/>
  <c r="U142" i="42"/>
  <c r="H146" i="42" s="1"/>
  <c r="G152" i="42" s="1"/>
  <c r="U141" i="41"/>
  <c r="U142" i="41"/>
  <c r="H146" i="41" s="1"/>
  <c r="G152" i="41" s="1"/>
  <c r="G142" i="40"/>
  <c r="U142" i="40" s="1"/>
  <c r="H146" i="40" s="1"/>
  <c r="G152" i="40" s="1"/>
  <c r="U141" i="40"/>
  <c r="G142" i="39"/>
  <c r="U142" i="39" s="1"/>
  <c r="H146" i="39" s="1"/>
  <c r="G152" i="39" s="1"/>
  <c r="U141" i="39"/>
  <c r="G142" i="38"/>
  <c r="U142" i="38" s="1"/>
  <c r="H146" i="38" s="1"/>
  <c r="G152" i="38" s="1"/>
  <c r="U141" i="38"/>
  <c r="G142" i="37"/>
  <c r="U142" i="37" s="1"/>
  <c r="H146" i="37" s="1"/>
  <c r="G152" i="37" s="1"/>
  <c r="U141" i="37"/>
  <c r="G142" i="35"/>
  <c r="U142" i="35" s="1"/>
  <c r="H146" i="35" s="1"/>
  <c r="G152" i="35" s="1"/>
  <c r="U141" i="35"/>
  <c r="W13" i="9"/>
  <c r="I13" i="9"/>
  <c r="P13" i="9"/>
  <c r="V15" i="9"/>
  <c r="O16" i="9"/>
  <c r="O17" i="9"/>
  <c r="O18" i="9"/>
  <c r="O19" i="9"/>
  <c r="O20" i="9"/>
  <c r="O21" i="9"/>
  <c r="O22" i="9"/>
  <c r="O23" i="9"/>
  <c r="O24" i="9"/>
  <c r="O25" i="9"/>
  <c r="O26" i="9"/>
  <c r="O27" i="9"/>
  <c r="O28" i="9"/>
  <c r="O29" i="9"/>
  <c r="O30" i="9"/>
  <c r="O31" i="9"/>
  <c r="O32" i="9"/>
  <c r="O33" i="9"/>
  <c r="O34" i="9"/>
  <c r="O35" i="9"/>
  <c r="O36" i="9"/>
  <c r="O37" i="9"/>
  <c r="O38" i="9"/>
  <c r="O39" i="9"/>
  <c r="O40" i="9"/>
  <c r="O41" i="9"/>
  <c r="O42" i="9"/>
  <c r="O43" i="9"/>
  <c r="O44" i="9"/>
  <c r="O45" i="9"/>
  <c r="O46" i="9"/>
  <c r="O47" i="9"/>
  <c r="O48" i="9"/>
  <c r="O49" i="9"/>
  <c r="O50" i="9"/>
  <c r="O51" i="9"/>
  <c r="O52" i="9"/>
  <c r="O53" i="9"/>
  <c r="O54" i="9"/>
  <c r="O55" i="9"/>
  <c r="O56" i="9"/>
  <c r="O57" i="9"/>
  <c r="O58" i="9"/>
  <c r="O59" i="9"/>
  <c r="O60" i="9"/>
  <c r="O61" i="9"/>
  <c r="O62" i="9"/>
  <c r="O63" i="9"/>
  <c r="O64" i="9"/>
  <c r="O65" i="9"/>
  <c r="O66" i="9"/>
  <c r="O67" i="9"/>
  <c r="O68" i="9"/>
  <c r="O69" i="9"/>
  <c r="O70" i="9"/>
  <c r="O71" i="9"/>
  <c r="O72" i="9"/>
  <c r="O73" i="9"/>
  <c r="O74" i="9"/>
  <c r="O75" i="9"/>
  <c r="O76" i="9"/>
  <c r="O77" i="9"/>
  <c r="O78" i="9"/>
  <c r="O79" i="9"/>
  <c r="O80" i="9"/>
  <c r="O81" i="9"/>
  <c r="O82" i="9"/>
  <c r="O83" i="9"/>
  <c r="O84" i="9"/>
  <c r="O85" i="9"/>
  <c r="O86" i="9"/>
  <c r="O87" i="9"/>
  <c r="O88" i="9"/>
  <c r="O89" i="9"/>
  <c r="O90" i="9"/>
  <c r="O91" i="9"/>
  <c r="O92" i="9"/>
  <c r="O93" i="9"/>
  <c r="O94" i="9"/>
  <c r="O95" i="9"/>
  <c r="O96" i="9"/>
  <c r="O97" i="9"/>
  <c r="O98" i="9"/>
  <c r="O99" i="9"/>
  <c r="O100" i="9"/>
  <c r="O101" i="9"/>
  <c r="O102" i="9"/>
  <c r="O103" i="9"/>
  <c r="O104" i="9"/>
  <c r="O105" i="9"/>
  <c r="O106" i="9"/>
  <c r="O107" i="9"/>
  <c r="O108" i="9"/>
  <c r="O109" i="9"/>
  <c r="O110" i="9"/>
  <c r="O111" i="9"/>
  <c r="O112" i="9"/>
  <c r="O113" i="9"/>
  <c r="O114" i="9"/>
  <c r="O115" i="9"/>
  <c r="O116" i="9"/>
  <c r="O117" i="9"/>
  <c r="O118" i="9"/>
  <c r="O119" i="9"/>
  <c r="O120" i="9"/>
  <c r="O121" i="9"/>
  <c r="O122" i="9"/>
  <c r="O123" i="9"/>
  <c r="O124" i="9"/>
  <c r="H18" i="9"/>
  <c r="H19" i="9"/>
  <c r="H20" i="9"/>
  <c r="H21" i="9"/>
  <c r="H22" i="9"/>
  <c r="H23" i="9"/>
  <c r="H24" i="9"/>
  <c r="H25" i="9"/>
  <c r="H26" i="9"/>
  <c r="H27" i="9"/>
  <c r="H28" i="9"/>
  <c r="H29" i="9"/>
  <c r="H30" i="9"/>
  <c r="H31" i="9"/>
  <c r="H32" i="9"/>
  <c r="H33" i="9"/>
  <c r="H34" i="9"/>
  <c r="H35" i="9"/>
  <c r="H36" i="9"/>
  <c r="H37" i="9"/>
  <c r="H38" i="9"/>
  <c r="H39" i="9"/>
  <c r="H40" i="9"/>
  <c r="H41" i="9"/>
  <c r="H42" i="9"/>
  <c r="H43" i="9"/>
  <c r="H44" i="9"/>
  <c r="H45" i="9"/>
  <c r="H46" i="9"/>
  <c r="H47" i="9"/>
  <c r="H48" i="9"/>
  <c r="H49" i="9"/>
  <c r="H50" i="9"/>
  <c r="H51" i="9"/>
  <c r="H52" i="9"/>
  <c r="H53" i="9"/>
  <c r="H54" i="9"/>
  <c r="H55" i="9"/>
  <c r="H56" i="9"/>
  <c r="H57" i="9"/>
  <c r="H58" i="9"/>
  <c r="H59" i="9"/>
  <c r="H60" i="9"/>
  <c r="H61" i="9"/>
  <c r="H62" i="9"/>
  <c r="H63" i="9"/>
  <c r="H64" i="9"/>
  <c r="H65" i="9"/>
  <c r="H66" i="9"/>
  <c r="H67" i="9"/>
  <c r="H68" i="9"/>
  <c r="H69" i="9"/>
  <c r="H70" i="9"/>
  <c r="H71" i="9"/>
  <c r="H72" i="9"/>
  <c r="H73" i="9"/>
  <c r="H74" i="9"/>
  <c r="H75" i="9"/>
  <c r="H76" i="9"/>
  <c r="H77" i="9"/>
  <c r="H78" i="9"/>
  <c r="H79" i="9"/>
  <c r="H80" i="9"/>
  <c r="H81" i="9"/>
  <c r="H82" i="9"/>
  <c r="H83" i="9"/>
  <c r="H84" i="9"/>
  <c r="H85" i="9"/>
  <c r="H86" i="9"/>
  <c r="H87" i="9"/>
  <c r="H88" i="9"/>
  <c r="H89" i="9"/>
  <c r="H90" i="9"/>
  <c r="H91" i="9"/>
  <c r="H92" i="9"/>
  <c r="H93" i="9"/>
  <c r="H94" i="9"/>
  <c r="H95" i="9"/>
  <c r="H96" i="9"/>
  <c r="H97" i="9"/>
  <c r="H98" i="9"/>
  <c r="H99" i="9"/>
  <c r="H100" i="9"/>
  <c r="H101" i="9"/>
  <c r="H102" i="9"/>
  <c r="H103" i="9"/>
  <c r="H104" i="9"/>
  <c r="H105" i="9"/>
  <c r="H106" i="9"/>
  <c r="H107" i="9"/>
  <c r="H108" i="9"/>
  <c r="H109" i="9"/>
  <c r="H110" i="9"/>
  <c r="H111" i="9"/>
  <c r="H112" i="9"/>
  <c r="H113" i="9"/>
  <c r="H114" i="9"/>
  <c r="H115" i="9"/>
  <c r="H116" i="9"/>
  <c r="H117" i="9"/>
  <c r="H118" i="9"/>
  <c r="H119" i="9"/>
  <c r="H120" i="9"/>
  <c r="H121" i="9"/>
  <c r="H122" i="9"/>
  <c r="H123" i="9"/>
  <c r="H124" i="9"/>
  <c r="O15" i="9"/>
  <c r="Q15" i="9" s="1"/>
  <c r="R15" i="9" s="1"/>
  <c r="H17" i="9"/>
  <c r="H16" i="9"/>
  <c r="J15" i="9"/>
  <c r="K15" i="9" s="1"/>
  <c r="AF15" i="9"/>
  <c r="P142" i="9"/>
  <c r="P141" i="9"/>
  <c r="M142" i="9"/>
  <c r="M141" i="9"/>
  <c r="I142" i="9"/>
  <c r="I141" i="9"/>
  <c r="F142" i="9"/>
  <c r="F141" i="9"/>
  <c r="Y41" i="9"/>
  <c r="AF41" i="9"/>
  <c r="AF124" i="9"/>
  <c r="AF123" i="9"/>
  <c r="AF122" i="9"/>
  <c r="AF121" i="9"/>
  <c r="AF120" i="9"/>
  <c r="AF119" i="9"/>
  <c r="AF118" i="9"/>
  <c r="AF117" i="9"/>
  <c r="AF116" i="9"/>
  <c r="AF115" i="9"/>
  <c r="AF114" i="9"/>
  <c r="AF113" i="9"/>
  <c r="AF112" i="9"/>
  <c r="AF111" i="9"/>
  <c r="AF110" i="9"/>
  <c r="AF109" i="9"/>
  <c r="AF108" i="9"/>
  <c r="AF107" i="9"/>
  <c r="AF106" i="9"/>
  <c r="AF105" i="9"/>
  <c r="AF104" i="9"/>
  <c r="AF103" i="9"/>
  <c r="AF102" i="9"/>
  <c r="AF101" i="9"/>
  <c r="AF100" i="9"/>
  <c r="AF99" i="9"/>
  <c r="AF98" i="9"/>
  <c r="AF97" i="9"/>
  <c r="AF96" i="9"/>
  <c r="AF95" i="9"/>
  <c r="AF94" i="9"/>
  <c r="AF93" i="9"/>
  <c r="AF92" i="9"/>
  <c r="AF91" i="9"/>
  <c r="AF90" i="9"/>
  <c r="AF89" i="9"/>
  <c r="AF88" i="9"/>
  <c r="AF87" i="9"/>
  <c r="AF86" i="9"/>
  <c r="AF85" i="9"/>
  <c r="AF84" i="9"/>
  <c r="AF83" i="9"/>
  <c r="AF82" i="9"/>
  <c r="AF81" i="9"/>
  <c r="AF80" i="9"/>
  <c r="AF79" i="9"/>
  <c r="AF78" i="9"/>
  <c r="AF77" i="9"/>
  <c r="AF76" i="9"/>
  <c r="AF75" i="9"/>
  <c r="AF74" i="9"/>
  <c r="AF73" i="9"/>
  <c r="AF72" i="9"/>
  <c r="AF71" i="9"/>
  <c r="AF70" i="9"/>
  <c r="AF69" i="9"/>
  <c r="AF68" i="9"/>
  <c r="AF67" i="9"/>
  <c r="AF66" i="9"/>
  <c r="AF65" i="9"/>
  <c r="AF64" i="9"/>
  <c r="AF63" i="9"/>
  <c r="AF62" i="9"/>
  <c r="AF61" i="9"/>
  <c r="AF60" i="9"/>
  <c r="AF59" i="9"/>
  <c r="AF58" i="9"/>
  <c r="AF57" i="9"/>
  <c r="AF56" i="9"/>
  <c r="AF55" i="9"/>
  <c r="AF54" i="9"/>
  <c r="AF53" i="9"/>
  <c r="AF52" i="9"/>
  <c r="AF51" i="9"/>
  <c r="AF50" i="9"/>
  <c r="AF49" i="9"/>
  <c r="AF48" i="9"/>
  <c r="AF47" i="9"/>
  <c r="AF46" i="9"/>
  <c r="AF45" i="9"/>
  <c r="AF44" i="9"/>
  <c r="AF43" i="9"/>
  <c r="AF42" i="9"/>
  <c r="AF40" i="9"/>
  <c r="AF39" i="9"/>
  <c r="AF38" i="9"/>
  <c r="AF37" i="9"/>
  <c r="AF36" i="9"/>
  <c r="AF35" i="9"/>
  <c r="AF34" i="9"/>
  <c r="AF33" i="9"/>
  <c r="AF32" i="9"/>
  <c r="AF31" i="9"/>
  <c r="AF30" i="9"/>
  <c r="AF29" i="9"/>
  <c r="AF28" i="9"/>
  <c r="AF27" i="9"/>
  <c r="AF26" i="9"/>
  <c r="AF25" i="9"/>
  <c r="AF24" i="9"/>
  <c r="AF23" i="9"/>
  <c r="AF22" i="9"/>
  <c r="AF21" i="9"/>
  <c r="AF20" i="9"/>
  <c r="AF19" i="9"/>
  <c r="AF18" i="9"/>
  <c r="AF17" i="9"/>
  <c r="AF16" i="9"/>
  <c r="D26" i="7"/>
  <c r="D27" i="7"/>
  <c r="H44" i="7"/>
  <c r="H45" i="7"/>
  <c r="H46" i="7"/>
  <c r="H47" i="7"/>
  <c r="H48" i="7"/>
  <c r="H49" i="7"/>
  <c r="H50" i="7"/>
  <c r="H51" i="7"/>
  <c r="H52" i="7"/>
  <c r="H53" i="7"/>
  <c r="H54" i="7"/>
  <c r="H55" i="7"/>
  <c r="H56" i="7"/>
  <c r="H57" i="7"/>
  <c r="H58" i="7"/>
  <c r="H59" i="7"/>
  <c r="H60" i="7"/>
  <c r="H61" i="7"/>
  <c r="H62" i="7"/>
  <c r="H63" i="7"/>
  <c r="H64" i="7"/>
  <c r="H65" i="7"/>
  <c r="H66" i="7"/>
  <c r="H67" i="7"/>
  <c r="G43" i="7"/>
  <c r="D44" i="7"/>
  <c r="G44" i="7" s="1"/>
  <c r="D45" i="7"/>
  <c r="D68" i="7" s="1"/>
  <c r="D46" i="7"/>
  <c r="G46" i="7" s="1"/>
  <c r="D47" i="7"/>
  <c r="G47" i="7" s="1"/>
  <c r="D48" i="7"/>
  <c r="G48" i="7" s="1"/>
  <c r="D49" i="7"/>
  <c r="G49" i="7" s="1"/>
  <c r="D50" i="7"/>
  <c r="G50" i="7" s="1"/>
  <c r="D51" i="7"/>
  <c r="G51" i="7" s="1"/>
  <c r="D52" i="7"/>
  <c r="G52" i="7" s="1"/>
  <c r="D53" i="7"/>
  <c r="G53" i="7" s="1"/>
  <c r="D54" i="7"/>
  <c r="G54" i="7" s="1"/>
  <c r="D55" i="7"/>
  <c r="G55" i="7" s="1"/>
  <c r="D56" i="7"/>
  <c r="G56" i="7" s="1"/>
  <c r="D57" i="7"/>
  <c r="G57" i="7" s="1"/>
  <c r="D58" i="7"/>
  <c r="G58" i="7" s="1"/>
  <c r="D59" i="7"/>
  <c r="G59" i="7" s="1"/>
  <c r="D60" i="7"/>
  <c r="G60" i="7" s="1"/>
  <c r="D61" i="7"/>
  <c r="G61" i="7" s="1"/>
  <c r="D62" i="7"/>
  <c r="G62" i="7" s="1"/>
  <c r="D63" i="7"/>
  <c r="G63" i="7" s="1"/>
  <c r="D64" i="7"/>
  <c r="G64" i="7" s="1"/>
  <c r="D65" i="7"/>
  <c r="G65" i="7" s="1"/>
  <c r="D66" i="7"/>
  <c r="G66" i="7" s="1"/>
  <c r="D67" i="7"/>
  <c r="G67" i="7" s="1"/>
  <c r="D7" i="7"/>
  <c r="D8" i="7"/>
  <c r="D9" i="7"/>
  <c r="D10" i="7"/>
  <c r="D11" i="7"/>
  <c r="D12" i="7"/>
  <c r="D13" i="7"/>
  <c r="D14" i="7"/>
  <c r="D15" i="7"/>
  <c r="D16" i="7"/>
  <c r="D17" i="7"/>
  <c r="D18" i="7"/>
  <c r="D19" i="7"/>
  <c r="D20" i="7"/>
  <c r="D21" i="7"/>
  <c r="D22" i="7"/>
  <c r="D23" i="7"/>
  <c r="D24" i="7"/>
  <c r="D25" i="7"/>
  <c r="D28" i="7"/>
  <c r="D29" i="7"/>
  <c r="D30" i="7"/>
  <c r="D6" i="7"/>
  <c r="F185" i="6"/>
  <c r="F186" i="6"/>
  <c r="F187" i="6"/>
  <c r="F188" i="6"/>
  <c r="F189" i="6"/>
  <c r="F190" i="6"/>
  <c r="F191" i="6"/>
  <c r="F192" i="6"/>
  <c r="F193" i="6"/>
  <c r="F194" i="6"/>
  <c r="F195" i="6"/>
  <c r="F196" i="6"/>
  <c r="F197" i="6"/>
  <c r="F198" i="6"/>
  <c r="F199" i="6"/>
  <c r="F200" i="6"/>
  <c r="F201" i="6"/>
  <c r="F202" i="6"/>
  <c r="F203" i="6"/>
  <c r="F204" i="6"/>
  <c r="F205" i="6"/>
  <c r="F206" i="6"/>
  <c r="F207" i="6"/>
  <c r="F208" i="6"/>
  <c r="F209" i="6"/>
  <c r="F210" i="6"/>
  <c r="F211" i="6"/>
  <c r="F212" i="6"/>
  <c r="F213" i="6"/>
  <c r="F214" i="6"/>
  <c r="F215" i="6"/>
  <c r="F216" i="6"/>
  <c r="F217" i="6"/>
  <c r="F218" i="6"/>
  <c r="F219" i="6"/>
  <c r="F220" i="6"/>
  <c r="F221" i="6"/>
  <c r="F222" i="6"/>
  <c r="F223" i="6"/>
  <c r="F224" i="6"/>
  <c r="F225" i="6"/>
  <c r="F226" i="6"/>
  <c r="F227" i="6"/>
  <c r="F228" i="6"/>
  <c r="F229" i="6"/>
  <c r="F230" i="6"/>
  <c r="F231" i="6"/>
  <c r="F232" i="6"/>
  <c r="F233" i="6"/>
  <c r="F234" i="6"/>
  <c r="F235" i="6"/>
  <c r="F236" i="6"/>
  <c r="F237" i="6"/>
  <c r="F238" i="6"/>
  <c r="F239" i="6"/>
  <c r="F240" i="6"/>
  <c r="F241" i="6"/>
  <c r="F242" i="6"/>
  <c r="F243" i="6"/>
  <c r="F244" i="6"/>
  <c r="F245" i="6"/>
  <c r="F246" i="6"/>
  <c r="F247" i="6"/>
  <c r="F248" i="6"/>
  <c r="F249" i="6"/>
  <c r="F250" i="6"/>
  <c r="F251" i="6"/>
  <c r="F252" i="6"/>
  <c r="F253" i="6"/>
  <c r="F254" i="6"/>
  <c r="F255" i="6"/>
  <c r="F256" i="6"/>
  <c r="F257" i="6"/>
  <c r="F258" i="6"/>
  <c r="G100" i="6"/>
  <c r="G101" i="6"/>
  <c r="G102" i="6"/>
  <c r="G103" i="6"/>
  <c r="G104" i="6"/>
  <c r="G105" i="6"/>
  <c r="G106" i="6"/>
  <c r="G107" i="6"/>
  <c r="G108" i="6"/>
  <c r="G109" i="6"/>
  <c r="G110" i="6"/>
  <c r="G111" i="6"/>
  <c r="G112" i="6"/>
  <c r="G113" i="6"/>
  <c r="G114" i="6"/>
  <c r="G115" i="6"/>
  <c r="G116" i="6"/>
  <c r="G117" i="6"/>
  <c r="G118" i="6"/>
  <c r="G119" i="6"/>
  <c r="G120" i="6"/>
  <c r="G121" i="6"/>
  <c r="G122" i="6"/>
  <c r="G123" i="6"/>
  <c r="G124" i="6"/>
  <c r="G125" i="6"/>
  <c r="G126" i="6"/>
  <c r="G127" i="6"/>
  <c r="G128" i="6"/>
  <c r="G129" i="6"/>
  <c r="G130" i="6"/>
  <c r="G131" i="6"/>
  <c r="G132" i="6"/>
  <c r="G133" i="6"/>
  <c r="G134" i="6"/>
  <c r="G135" i="6"/>
  <c r="G136" i="6"/>
  <c r="G137" i="6"/>
  <c r="G138" i="6"/>
  <c r="G139" i="6"/>
  <c r="G140" i="6"/>
  <c r="G141" i="6"/>
  <c r="G142" i="6"/>
  <c r="G143" i="6"/>
  <c r="G144" i="6"/>
  <c r="G145" i="6"/>
  <c r="G146" i="6"/>
  <c r="G147" i="6"/>
  <c r="G148" i="6"/>
  <c r="G149" i="6"/>
  <c r="G150" i="6"/>
  <c r="G151" i="6"/>
  <c r="G152" i="6"/>
  <c r="G153" i="6"/>
  <c r="G154" i="6"/>
  <c r="G155" i="6"/>
  <c r="G156" i="6"/>
  <c r="G157" i="6"/>
  <c r="G158" i="6"/>
  <c r="G159" i="6"/>
  <c r="G160" i="6"/>
  <c r="G161" i="6"/>
  <c r="G162" i="6"/>
  <c r="G163" i="6"/>
  <c r="G164" i="6"/>
  <c r="G165" i="6"/>
  <c r="G166" i="6"/>
  <c r="G167" i="6"/>
  <c r="G168" i="6"/>
  <c r="G169" i="6"/>
  <c r="G170" i="6"/>
  <c r="G171" i="6"/>
  <c r="G172" i="6"/>
  <c r="G173" i="6"/>
  <c r="G74" i="6"/>
  <c r="G75" i="6"/>
  <c r="G76" i="6"/>
  <c r="G77" i="6"/>
  <c r="G78" i="6"/>
  <c r="G79" i="6"/>
  <c r="G80" i="6"/>
  <c r="G81" i="6"/>
  <c r="G82" i="6"/>
  <c r="G17" i="6"/>
  <c r="G18" i="6"/>
  <c r="G19" i="6"/>
  <c r="G20" i="6"/>
  <c r="G21" i="6"/>
  <c r="G22" i="6"/>
  <c r="G23" i="6"/>
  <c r="G24" i="6"/>
  <c r="G25" i="6"/>
  <c r="G26" i="6"/>
  <c r="G27" i="6"/>
  <c r="G28" i="6"/>
  <c r="G29" i="6"/>
  <c r="G30" i="6"/>
  <c r="G31" i="6"/>
  <c r="G32" i="6"/>
  <c r="G33" i="6"/>
  <c r="G34" i="6"/>
  <c r="G35" i="6"/>
  <c r="G36" i="6"/>
  <c r="G37" i="6"/>
  <c r="G38" i="6"/>
  <c r="G39" i="6"/>
  <c r="G40" i="6"/>
  <c r="G41" i="6"/>
  <c r="G42" i="6"/>
  <c r="G43" i="6"/>
  <c r="G44" i="6"/>
  <c r="G45" i="6"/>
  <c r="G46" i="6"/>
  <c r="G47" i="6"/>
  <c r="G48" i="6"/>
  <c r="G49" i="6"/>
  <c r="G50" i="6"/>
  <c r="G51" i="6"/>
  <c r="G52" i="6"/>
  <c r="G53" i="6"/>
  <c r="G54" i="6"/>
  <c r="G55" i="6"/>
  <c r="G56" i="6"/>
  <c r="G57" i="6"/>
  <c r="G58" i="6"/>
  <c r="G59" i="6"/>
  <c r="G60" i="6"/>
  <c r="G61" i="6"/>
  <c r="G62" i="6"/>
  <c r="G63" i="6"/>
  <c r="G64" i="6"/>
  <c r="G65" i="6"/>
  <c r="G66" i="6"/>
  <c r="G67" i="6"/>
  <c r="G68" i="6"/>
  <c r="G69" i="6"/>
  <c r="G70" i="6"/>
  <c r="G71" i="6"/>
  <c r="G72" i="6"/>
  <c r="G73" i="6"/>
  <c r="G83" i="6"/>
  <c r="G84" i="6"/>
  <c r="G85" i="6"/>
  <c r="G86" i="6"/>
  <c r="G87" i="6"/>
  <c r="G88" i="6"/>
  <c r="G89" i="6"/>
  <c r="G90" i="6"/>
  <c r="Y16" i="9"/>
  <c r="Y17" i="9"/>
  <c r="Y18" i="9"/>
  <c r="Y19" i="9"/>
  <c r="Y20" i="9"/>
  <c r="Y21" i="9"/>
  <c r="Y22" i="9"/>
  <c r="Y23" i="9"/>
  <c r="Y24" i="9"/>
  <c r="Y25" i="9"/>
  <c r="Y26" i="9"/>
  <c r="Y27" i="9"/>
  <c r="Y28" i="9"/>
  <c r="Y29" i="9"/>
  <c r="Y30" i="9"/>
  <c r="Y31" i="9"/>
  <c r="Y32" i="9"/>
  <c r="Y33" i="9"/>
  <c r="Y34" i="9"/>
  <c r="Y35" i="9"/>
  <c r="Y36" i="9"/>
  <c r="Y37" i="9"/>
  <c r="Y38" i="9"/>
  <c r="Y39" i="9"/>
  <c r="Y40" i="9"/>
  <c r="Y42" i="9"/>
  <c r="Y43" i="9"/>
  <c r="Y46" i="9"/>
  <c r="Y47" i="9"/>
  <c r="Y49" i="9"/>
  <c r="Y50" i="9"/>
  <c r="Y53" i="9"/>
  <c r="Y54" i="9"/>
  <c r="Y56" i="9"/>
  <c r="Y57" i="9"/>
  <c r="Y59" i="9"/>
  <c r="Y60" i="9"/>
  <c r="Y62" i="9"/>
  <c r="Y63" i="9"/>
  <c r="Y66" i="9"/>
  <c r="Y67" i="9"/>
  <c r="Y68" i="9"/>
  <c r="Y69" i="9"/>
  <c r="Y70" i="9"/>
  <c r="Y71" i="9"/>
  <c r="Y72" i="9"/>
  <c r="Y73" i="9"/>
  <c r="Y74" i="9"/>
  <c r="Y75" i="9"/>
  <c r="Y76" i="9"/>
  <c r="Y77" i="9"/>
  <c r="Y78" i="9"/>
  <c r="Y79" i="9"/>
  <c r="Y80" i="9"/>
  <c r="Y81" i="9"/>
  <c r="Y82" i="9"/>
  <c r="Y83" i="9"/>
  <c r="Y84" i="9"/>
  <c r="Y85" i="9"/>
  <c r="Y86" i="9"/>
  <c r="Y87" i="9"/>
  <c r="Y88" i="9"/>
  <c r="Y89" i="9"/>
  <c r="Y90" i="9"/>
  <c r="Y91" i="9"/>
  <c r="Y92" i="9"/>
  <c r="Y93" i="9"/>
  <c r="Y94" i="9"/>
  <c r="Y95" i="9"/>
  <c r="Y96" i="9"/>
  <c r="Y97" i="9"/>
  <c r="Y98" i="9"/>
  <c r="Y99" i="9"/>
  <c r="Y100" i="9"/>
  <c r="Y101" i="9"/>
  <c r="Y102" i="9"/>
  <c r="Y103" i="9"/>
  <c r="Y104" i="9"/>
  <c r="Y105" i="9"/>
  <c r="Y106" i="9"/>
  <c r="Y107" i="9"/>
  <c r="Y108" i="9"/>
  <c r="Y109" i="9"/>
  <c r="Y110" i="9"/>
  <c r="Y111" i="9"/>
  <c r="Y112" i="9"/>
  <c r="Y113" i="9"/>
  <c r="Y114" i="9"/>
  <c r="Y115" i="9"/>
  <c r="Y116" i="9"/>
  <c r="Y117" i="9"/>
  <c r="Y118" i="9"/>
  <c r="Y119" i="9"/>
  <c r="Y120" i="9"/>
  <c r="Y121" i="9"/>
  <c r="Y122" i="9"/>
  <c r="Y123" i="9"/>
  <c r="Y124" i="9"/>
  <c r="D125" i="9"/>
  <c r="R18" i="9"/>
  <c r="R19" i="9"/>
  <c r="R23" i="9"/>
  <c r="R24" i="9"/>
  <c r="R25" i="9"/>
  <c r="R28" i="9"/>
  <c r="R29" i="9"/>
  <c r="R32" i="9"/>
  <c r="R33" i="9"/>
  <c r="R35" i="9"/>
  <c r="R36" i="9"/>
  <c r="R39" i="9"/>
  <c r="R40" i="9"/>
  <c r="R42" i="9"/>
  <c r="R43" i="9"/>
  <c r="R46" i="9"/>
  <c r="R47" i="9"/>
  <c r="R49" i="9"/>
  <c r="R50" i="9"/>
  <c r="R53" i="9"/>
  <c r="R54" i="9"/>
  <c r="R56" i="9"/>
  <c r="R57" i="9"/>
  <c r="R59" i="9"/>
  <c r="R60" i="9"/>
  <c r="R62" i="9"/>
  <c r="R63" i="9"/>
  <c r="R66" i="9"/>
  <c r="R67" i="9"/>
  <c r="R68" i="9"/>
  <c r="R69" i="9"/>
  <c r="R70" i="9"/>
  <c r="R71" i="9"/>
  <c r="R72" i="9"/>
  <c r="R73" i="9"/>
  <c r="R74" i="9"/>
  <c r="R75" i="9"/>
  <c r="R76" i="9"/>
  <c r="R77" i="9"/>
  <c r="R78" i="9"/>
  <c r="R79" i="9"/>
  <c r="R80" i="9"/>
  <c r="R81" i="9"/>
  <c r="R82" i="9"/>
  <c r="R83" i="9"/>
  <c r="R84" i="9"/>
  <c r="R85" i="9"/>
  <c r="R86" i="9"/>
  <c r="R87" i="9"/>
  <c r="R88" i="9"/>
  <c r="R89" i="9"/>
  <c r="R90" i="9"/>
  <c r="R91" i="9"/>
  <c r="R92" i="9"/>
  <c r="R93" i="9"/>
  <c r="R94" i="9"/>
  <c r="R95" i="9"/>
  <c r="R96" i="9"/>
  <c r="R97" i="9"/>
  <c r="R98" i="9"/>
  <c r="R99" i="9"/>
  <c r="R100" i="9"/>
  <c r="R101" i="9"/>
  <c r="R102" i="9"/>
  <c r="R103" i="9"/>
  <c r="R104" i="9"/>
  <c r="R105" i="9"/>
  <c r="R106" i="9"/>
  <c r="R107" i="9"/>
  <c r="R108" i="9"/>
  <c r="R109" i="9"/>
  <c r="R110" i="9"/>
  <c r="R111" i="9"/>
  <c r="R112" i="9"/>
  <c r="R113" i="9"/>
  <c r="R114" i="9"/>
  <c r="R115" i="9"/>
  <c r="R116" i="9"/>
  <c r="R117" i="9"/>
  <c r="R118" i="9"/>
  <c r="R119" i="9"/>
  <c r="R120" i="9"/>
  <c r="R121" i="9"/>
  <c r="R122" i="9"/>
  <c r="R123" i="9"/>
  <c r="R124" i="9"/>
  <c r="K18" i="9"/>
  <c r="K19" i="9"/>
  <c r="K23" i="9"/>
  <c r="K24" i="9"/>
  <c r="K25" i="9"/>
  <c r="K28" i="9"/>
  <c r="K29" i="9"/>
  <c r="K32" i="9"/>
  <c r="K33" i="9"/>
  <c r="K35" i="9"/>
  <c r="K36" i="9"/>
  <c r="K39" i="9"/>
  <c r="K40" i="9"/>
  <c r="K42" i="9"/>
  <c r="K43" i="9"/>
  <c r="K46" i="9"/>
  <c r="K47" i="9"/>
  <c r="K49" i="9"/>
  <c r="K50" i="9"/>
  <c r="K53" i="9"/>
  <c r="K54" i="9"/>
  <c r="K56" i="9"/>
  <c r="K57" i="9"/>
  <c r="K59" i="9"/>
  <c r="K60" i="9"/>
  <c r="K62" i="9"/>
  <c r="K63" i="9"/>
  <c r="K66" i="9"/>
  <c r="K67" i="9"/>
  <c r="K68" i="9"/>
  <c r="K69" i="9"/>
  <c r="K70" i="9"/>
  <c r="K71" i="9"/>
  <c r="K72" i="9"/>
  <c r="K73" i="9"/>
  <c r="K74" i="9"/>
  <c r="K75" i="9"/>
  <c r="K76" i="9"/>
  <c r="K77" i="9"/>
  <c r="K78" i="9"/>
  <c r="K79" i="9"/>
  <c r="K80" i="9"/>
  <c r="K81" i="9"/>
  <c r="K82" i="9"/>
  <c r="K83" i="9"/>
  <c r="K84" i="9"/>
  <c r="K85" i="9"/>
  <c r="K86" i="9"/>
  <c r="K87" i="9"/>
  <c r="K88" i="9"/>
  <c r="K89" i="9"/>
  <c r="K90" i="9"/>
  <c r="K91" i="9"/>
  <c r="K92" i="9"/>
  <c r="K93" i="9"/>
  <c r="K94" i="9"/>
  <c r="K95" i="9"/>
  <c r="K96" i="9"/>
  <c r="K97" i="9"/>
  <c r="K98" i="9"/>
  <c r="K99" i="9"/>
  <c r="K100" i="9"/>
  <c r="K101" i="9"/>
  <c r="K102" i="9"/>
  <c r="K103" i="9"/>
  <c r="K104" i="9"/>
  <c r="K105" i="9"/>
  <c r="K106" i="9"/>
  <c r="K107" i="9"/>
  <c r="K108" i="9"/>
  <c r="K109" i="9"/>
  <c r="K110" i="9"/>
  <c r="K111" i="9"/>
  <c r="K112" i="9"/>
  <c r="K113" i="9"/>
  <c r="K114" i="9"/>
  <c r="K115" i="9"/>
  <c r="K116" i="9"/>
  <c r="K117" i="9"/>
  <c r="K118" i="9"/>
  <c r="K119" i="9"/>
  <c r="K120" i="9"/>
  <c r="K121" i="9"/>
  <c r="K122" i="9"/>
  <c r="K123" i="9"/>
  <c r="K124" i="9"/>
  <c r="D43" i="7"/>
  <c r="G99" i="6"/>
  <c r="H43" i="7"/>
  <c r="A3" i="2"/>
  <c r="G45" i="7" l="1"/>
  <c r="G174" i="6"/>
  <c r="X15" i="9"/>
  <c r="Y15" i="9" s="1"/>
  <c r="G16" i="6"/>
  <c r="G91" i="6" s="1"/>
  <c r="A6" i="3" l="1"/>
  <c r="A4" i="3"/>
  <c r="I6" i="3" l="1"/>
  <c r="Q64" i="9" l="1"/>
  <c r="R64" i="9" s="1"/>
  <c r="Y65" i="9" l="1"/>
  <c r="Y64" i="9"/>
  <c r="Y61" i="9"/>
  <c r="Y58" i="9"/>
  <c r="Y55" i="9"/>
  <c r="Y52" i="9"/>
  <c r="Y51" i="9"/>
  <c r="Y48" i="9"/>
  <c r="Y45" i="9"/>
  <c r="Y44" i="9"/>
  <c r="Q65" i="9"/>
  <c r="R65" i="9" s="1"/>
  <c r="Q61" i="9"/>
  <c r="R61" i="9" s="1"/>
  <c r="Q58" i="9"/>
  <c r="R58" i="9" s="1"/>
  <c r="Q55" i="9"/>
  <c r="R55" i="9" s="1"/>
  <c r="Q52" i="9"/>
  <c r="R52" i="9" s="1"/>
  <c r="Q51" i="9"/>
  <c r="R51" i="9" s="1"/>
  <c r="Q48" i="9"/>
  <c r="R48" i="9" s="1"/>
  <c r="Q45" i="9"/>
  <c r="R45" i="9" s="1"/>
  <c r="Q44" i="9"/>
  <c r="R44" i="9" s="1"/>
  <c r="Q41" i="9"/>
  <c r="R41" i="9" s="1"/>
  <c r="Q38" i="9"/>
  <c r="R38" i="9" s="1"/>
  <c r="Q37" i="9"/>
  <c r="R37" i="9" s="1"/>
  <c r="Q34" i="9"/>
  <c r="R34" i="9" s="1"/>
  <c r="Q31" i="9"/>
  <c r="R31" i="9" s="1"/>
  <c r="Q30" i="9"/>
  <c r="R30" i="9" s="1"/>
  <c r="Q27" i="9"/>
  <c r="R27" i="9" s="1"/>
  <c r="Q26" i="9"/>
  <c r="R26" i="9" s="1"/>
  <c r="Q22" i="9"/>
  <c r="R22" i="9" s="1"/>
  <c r="Q21" i="9"/>
  <c r="R21" i="9" s="1"/>
  <c r="Q20" i="9"/>
  <c r="R20" i="9" s="1"/>
  <c r="Q17" i="9"/>
  <c r="R17" i="9" s="1"/>
  <c r="Q16" i="9"/>
  <c r="R16" i="9" s="1"/>
  <c r="J20" i="9"/>
  <c r="J21" i="9"/>
  <c r="J22" i="9"/>
  <c r="J26" i="9"/>
  <c r="J27" i="9"/>
  <c r="J30" i="9"/>
  <c r="J31" i="9"/>
  <c r="J34" i="9"/>
  <c r="J37" i="9"/>
  <c r="J38" i="9"/>
  <c r="J41" i="9"/>
  <c r="J44" i="9"/>
  <c r="J45" i="9"/>
  <c r="J48" i="9"/>
  <c r="J51" i="9"/>
  <c r="J52" i="9"/>
  <c r="J55" i="9"/>
  <c r="J58" i="9"/>
  <c r="J61" i="9"/>
  <c r="J64" i="9"/>
  <c r="J65" i="9"/>
  <c r="J16" i="9"/>
  <c r="J17" i="9"/>
  <c r="F184" i="6"/>
  <c r="F259" i="6" s="1"/>
  <c r="K65" i="9" l="1"/>
  <c r="K45" i="9"/>
  <c r="K27" i="9"/>
  <c r="K20" i="9"/>
  <c r="K64" i="9"/>
  <c r="K44" i="9"/>
  <c r="K26" i="9"/>
  <c r="K17" i="9"/>
  <c r="K51" i="9"/>
  <c r="K41" i="9"/>
  <c r="K31" i="9"/>
  <c r="K22" i="9"/>
  <c r="K55" i="9"/>
  <c r="K37" i="9"/>
  <c r="K52" i="9"/>
  <c r="K34" i="9"/>
  <c r="K61" i="9"/>
  <c r="K16" i="9"/>
  <c r="K58" i="9"/>
  <c r="K48" i="9"/>
  <c r="K38" i="9"/>
  <c r="K30" i="9"/>
  <c r="K21" i="9"/>
  <c r="Y125" i="9"/>
  <c r="N141" i="9" s="1"/>
  <c r="N142" i="9" s="1"/>
  <c r="R125" i="9"/>
  <c r="I4" i="3"/>
  <c r="K125" i="9" l="1"/>
  <c r="AF125" i="9"/>
  <c r="Q141" i="9" s="1"/>
  <c r="Q142" i="9" s="1"/>
  <c r="J141" i="9"/>
  <c r="J142" i="9" s="1"/>
  <c r="G141" i="9" l="1"/>
  <c r="G142" i="9" s="1"/>
  <c r="U142" i="9" l="1"/>
  <c r="G272" i="6" s="1"/>
  <c r="U141" i="9"/>
  <c r="E68" i="7"/>
  <c r="B31" i="7"/>
  <c r="N8" i="1" s="1"/>
  <c r="H146" i="9" l="1"/>
  <c r="G152" i="9" s="1"/>
  <c r="G68" i="7"/>
  <c r="C9" i="2" l="1"/>
  <c r="A4" i="2"/>
  <c r="A265" i="6" l="1"/>
  <c r="G268" i="6" l="1"/>
  <c r="D31" i="7" l="1"/>
  <c r="C24" i="2" s="1"/>
  <c r="C31" i="7"/>
  <c r="C20" i="2" l="1"/>
  <c r="C19" i="2"/>
  <c r="C18" i="2"/>
  <c r="C15" i="2"/>
  <c r="C14" i="2"/>
  <c r="C13" i="2"/>
  <c r="C12" i="2"/>
  <c r="G16" i="3"/>
  <c r="G267" i="6" l="1"/>
  <c r="G266" i="6"/>
  <c r="C7" i="2" s="1"/>
  <c r="A8" i="1"/>
  <c r="G26" i="3"/>
  <c r="C22" i="2" s="1"/>
  <c r="G25" i="3"/>
  <c r="C8" i="1"/>
  <c r="C16" i="2" s="1"/>
  <c r="G273" i="6" l="1"/>
  <c r="D8" i="1" s="1"/>
  <c r="C8" i="2" s="1"/>
  <c r="C25" i="2" s="1"/>
  <c r="C26" i="2"/>
  <c r="I8" i="1"/>
  <c r="C31" i="2" s="1"/>
  <c r="C21" i="2"/>
  <c r="C32" i="2" s="1"/>
  <c r="G27" i="3"/>
  <c r="G270" i="6"/>
  <c r="B8" i="1" s="1"/>
  <c r="E7" i="1"/>
  <c r="E8" i="1" s="1"/>
  <c r="J7" i="1"/>
  <c r="J8" i="1" s="1"/>
  <c r="G32" i="3"/>
  <c r="G33" i="3"/>
  <c r="C27" i="2" l="1"/>
  <c r="C29" i="2" s="1"/>
  <c r="C34" i="2" s="1"/>
  <c r="K8" i="1"/>
  <c r="C10" i="2"/>
  <c r="F8" i="1"/>
  <c r="C33" i="2" l="1"/>
  <c r="G8" i="1"/>
  <c r="L8" i="1"/>
  <c r="C37" i="2" s="1"/>
  <c r="C44" i="2" s="1"/>
  <c r="C28" i="2"/>
  <c r="M8" i="1" l="1"/>
  <c r="C38" i="2" s="1"/>
  <c r="C36" i="2"/>
  <c r="H8" i="1"/>
  <c r="C43" i="2" l="1"/>
  <c r="A80" i="7"/>
  <c r="O8" i="1"/>
  <c r="C35" i="2" s="1"/>
  <c r="C42" i="2" s="1"/>
  <c r="C40" i="2"/>
  <c r="P8" i="1"/>
</calcChain>
</file>

<file path=xl/sharedStrings.xml><?xml version="1.0" encoding="utf-8"?>
<sst xmlns="http://schemas.openxmlformats.org/spreadsheetml/2006/main" count="3912" uniqueCount="295">
  <si>
    <t>Funding Year</t>
  </si>
  <si>
    <t xml:space="preserve">Total FO validated EPC incentive  Savings </t>
  </si>
  <si>
    <t>A:                           AOS Utility Savings</t>
  </si>
  <si>
    <t>B:                               AOS Project Costs</t>
  </si>
  <si>
    <t>C:                             AOS Excess Savings</t>
  </si>
  <si>
    <t>F:              FRB/RPU Utility Savings</t>
  </si>
  <si>
    <t>G:                FRB/RPU Project Costs</t>
  </si>
  <si>
    <t>H:                             FRB/RPU Excess Savings</t>
  </si>
  <si>
    <t>I:                 FRB/RPU Savings Contribution to AOS Project Costs</t>
  </si>
  <si>
    <t>J:                      75% Rule Test RPU Incentives               Funds Retained by HUD</t>
  </si>
  <si>
    <t>C = A - B</t>
  </si>
  <si>
    <t>D = (G-F)≤C</t>
  </si>
  <si>
    <t>E = &lt; A or (B + D)</t>
  </si>
  <si>
    <t>H = F-G</t>
  </si>
  <si>
    <t>I = -C</t>
  </si>
  <si>
    <t>J = .75F-(G+I)</t>
  </si>
  <si>
    <t xml:space="preserve">Validated Savings </t>
  </si>
  <si>
    <t>Total Savings</t>
  </si>
  <si>
    <t>Validated Costs</t>
  </si>
  <si>
    <t>Debt</t>
  </si>
  <si>
    <t xml:space="preserve"> Service Fee (M&amp;V) </t>
  </si>
  <si>
    <t xml:space="preserve"> Replacement Costs </t>
  </si>
  <si>
    <t>Other Approved EPC Costs</t>
  </si>
  <si>
    <t xml:space="preserve"> Total Costs </t>
  </si>
  <si>
    <t>FRB % of Costs</t>
  </si>
  <si>
    <t>AOS % of Costs</t>
  </si>
  <si>
    <t>RPU % of Costs</t>
  </si>
  <si>
    <t>FRB/RPU % of Costs</t>
  </si>
  <si>
    <t xml:space="preserve">Excess AOS savings </t>
  </si>
  <si>
    <t>AOS Validated Savings</t>
  </si>
  <si>
    <t>AOS lesser of project costs or savings</t>
  </si>
  <si>
    <t>AOS excess savings</t>
  </si>
  <si>
    <t xml:space="preserve"> 75% Rule 
</t>
  </si>
  <si>
    <t>FRB/RPU Savings</t>
  </si>
  <si>
    <t>FRB/RPU Costs</t>
  </si>
  <si>
    <t>FRB/RPU Excess Savings, Contribute to AOS Costs</t>
  </si>
  <si>
    <t>75% Rule Retained by HUD</t>
  </si>
  <si>
    <t>Type</t>
  </si>
  <si>
    <t>Source</t>
  </si>
  <si>
    <t>Debt Service</t>
  </si>
  <si>
    <t xml:space="preserve">M &amp; V </t>
  </si>
  <si>
    <t>Replacement Costs</t>
  </si>
  <si>
    <t>Total</t>
  </si>
  <si>
    <t>Anticipated</t>
  </si>
  <si>
    <t>HUD EPC Approval Letter</t>
  </si>
  <si>
    <t>Actual</t>
  </si>
  <si>
    <t>PHA Data</t>
  </si>
  <si>
    <t>FRB incentive</t>
  </si>
  <si>
    <t>RPU incentive</t>
  </si>
  <si>
    <t>AOS incentive</t>
  </si>
  <si>
    <t>FRB/RPU incentive</t>
  </si>
  <si>
    <t>FO validated</t>
  </si>
  <si>
    <t>FRB</t>
  </si>
  <si>
    <t>AOS Option C</t>
  </si>
  <si>
    <t>AOS Option A</t>
  </si>
  <si>
    <t>Total AOS</t>
  </si>
  <si>
    <t>HUD Recapture Summary</t>
  </si>
  <si>
    <t>FRB/RPU Excess Savings Recaptured</t>
  </si>
  <si>
    <t>Higher AOS cross sub to cover FRB/RPU shortfall approved?</t>
  </si>
  <si>
    <t>PHA Name:</t>
  </si>
  <si>
    <t>AMP #</t>
  </si>
  <si>
    <t>Current Year Actual Consumption</t>
  </si>
  <si>
    <t>Average Utility Rate</t>
  </si>
  <si>
    <t>Section 2, Line 01a</t>
  </si>
  <si>
    <t>Total:</t>
  </si>
  <si>
    <t>Total Unit Months</t>
  </si>
  <si>
    <t>Stipulated Consumption Savings</t>
  </si>
  <si>
    <t>M:                                  Cash Flow</t>
  </si>
  <si>
    <t>M = (E+F)-(B+G+J)</t>
  </si>
  <si>
    <t>Savings Calculation from 52722</t>
  </si>
  <si>
    <t>EPC Savings Calculator</t>
  </si>
  <si>
    <t>Savings Information From 52723</t>
  </si>
  <si>
    <t>Annual EPC Costs</t>
  </si>
  <si>
    <t>EPC Incentives as a % of Project Costs</t>
  </si>
  <si>
    <t>(From EPC Approval Letter)**</t>
  </si>
  <si>
    <t>75% Rule Applies to FRB and RPU Incentive Combined</t>
  </si>
  <si>
    <t>75% Rule - EPC Incentives as a % of Project Costs</t>
  </si>
  <si>
    <t>Actual Project Costs by Incentive</t>
  </si>
  <si>
    <t>Savings Summary as Validated by Field Office</t>
  </si>
  <si>
    <t>RPU</t>
  </si>
  <si>
    <t>Total EPC Savings</t>
  </si>
  <si>
    <t>Total FRB/RPU (for 75% Rule)</t>
  </si>
  <si>
    <t>Rolling Base Consumption
(FRB Baseline)</t>
  </si>
  <si>
    <t>Section I.C.2 of EPC Annual Reporting Review Checklist</t>
  </si>
  <si>
    <t>Section II.C of EPC Annual Reporting Review Checklist</t>
  </si>
  <si>
    <t>Current Year Actual Consumption (July 1, 20XX to June 30, 20XX)</t>
  </si>
  <si>
    <t>AOS Option C Baseline</t>
  </si>
  <si>
    <t>Add-On Subsidy (AOS)</t>
  </si>
  <si>
    <t>AOS - Option C (Authority Paid)</t>
  </si>
  <si>
    <t>AOS  - Option A (Authority Paid)</t>
  </si>
  <si>
    <t xml:space="preserve"> Total AOS (Option A + Option C, as applicable)</t>
  </si>
  <si>
    <t xml:space="preserve"> FRB</t>
  </si>
  <si>
    <t>M&amp;V Summary</t>
  </si>
  <si>
    <t>AOS Validated Costs</t>
  </si>
  <si>
    <t>**See guidance for alternative methods if not in EPC Approval Letter; installation cost is recommended in most cases. Guidance can be found in the Instructions for EPC Terminology with Explanations for Reviewing a PHA’s Annual Reporting Documentation.</t>
  </si>
  <si>
    <t>Required Documents:</t>
  </si>
  <si>
    <t>EPC Annual Reporting Review Checklist and Instructions</t>
  </si>
  <si>
    <t>Section III.C.2 of EPC Annual Reporting Review Checklist</t>
  </si>
  <si>
    <t>From Approval Letter</t>
  </si>
  <si>
    <t>yes</t>
  </si>
  <si>
    <t>FRB/RPU excess savings used to cover AOS savings shortfall</t>
  </si>
  <si>
    <t>Acme Housing Authority</t>
  </si>
  <si>
    <t>L = E- K</t>
  </si>
  <si>
    <t>AOS amount received last year from 52723 (Section 3, Line 08)</t>
  </si>
  <si>
    <t>K:  AOS amount received last year from 52723</t>
  </si>
  <si>
    <t>AOS overpayment to PHA last year (prior to cross sub)</t>
  </si>
  <si>
    <t>E:            Lookback, AOS Incentive PHA should have received under full cross sub</t>
  </si>
  <si>
    <t>Lookback, AOS Incentive PHA should have received under full cross sub</t>
  </si>
  <si>
    <t>Total FRB/RPU Excess Savings (positive is excess, negative is shortfall)</t>
  </si>
  <si>
    <t>Total validated Project Costs from PHA</t>
  </si>
  <si>
    <t>AOS current year proposed adjustment  (positive=increase; negative=reduce  AOS)</t>
  </si>
  <si>
    <t>AOS current year adjustment positive  is HUD recapture amount;    negative value is increase in AOS  (Adjust Section 3, Line 08, HUD Modifications)</t>
  </si>
  <si>
    <t>AOS overpayment to PHA prior year (prior to cross sub)</t>
  </si>
  <si>
    <t>excess FRB/RPU for recapture</t>
  </si>
  <si>
    <t xml:space="preserve">PHA received insufficient AOS in previous year, following year add on is increased by the amount shorted in previous year. </t>
  </si>
  <si>
    <t xml:space="preserve"> shortfall in FRB/RPU savings, bump up add in following year, plus PHA received too much AOS amount in previous year</t>
  </si>
  <si>
    <t>shortfall in FRB/RPU savings, bump up add in following year, plus PHA got the exact eligible  amount for the  AOS amount in previous year</t>
  </si>
  <si>
    <t xml:space="preserve"> shortfall in AOS  savings, excess FRB/RPU savings cover shortfall. PHA received too much AOS in previous year</t>
  </si>
  <si>
    <t>shortfall in AOS  savings, excess FRB/RPU savings cover shortfall. PHA received correct amount of AOS in previous year</t>
  </si>
  <si>
    <t>Difference</t>
  </si>
  <si>
    <t>AOS Requested by PHA (Prior Year's 52723)</t>
  </si>
  <si>
    <t>Step 1</t>
  </si>
  <si>
    <t>If Positive, Recapture Amount</t>
  </si>
  <si>
    <t>Resident Paid Utility Incentive (RPU, Current Year's 52723)</t>
  </si>
  <si>
    <t>75% Rule (Applicable to FRB and RPU Incentives)</t>
  </si>
  <si>
    <t>Calculated 75% Rule Amount</t>
  </si>
  <si>
    <t>D:
AOS Savings Contribution to FRB/RPU Project Costs
(Cross-Subsidization)</t>
  </si>
  <si>
    <t>75% Calculation Table and Cross-Subsidy Table
Note: This Table Self-Populates and Self-Calculates from Savings and Cost Inputs</t>
  </si>
  <si>
    <t xml:space="preserve"> </t>
  </si>
  <si>
    <t>Step 2</t>
  </si>
  <si>
    <t>% of Costs by Incentive (From EPC Approval Letter)</t>
  </si>
  <si>
    <t>Approval Letter</t>
  </si>
  <si>
    <t>52723 Calcuated Savings</t>
  </si>
  <si>
    <t>Rate</t>
  </si>
  <si>
    <t>Bedroom</t>
  </si>
  <si>
    <t>Location</t>
  </si>
  <si>
    <t>Size</t>
  </si>
  <si>
    <t>Units</t>
  </si>
  <si>
    <t>$</t>
  </si>
  <si>
    <t>$ / PUM</t>
  </si>
  <si>
    <t>1 BR</t>
  </si>
  <si>
    <t>2 BR</t>
  </si>
  <si>
    <t>3 BR</t>
  </si>
  <si>
    <t>4 BR</t>
  </si>
  <si>
    <t>Project Monthly Savings</t>
  </si>
  <si>
    <t xml:space="preserve">Calculate monthly EPC energy savings for each utility type. </t>
  </si>
  <si>
    <t>c.   Current residential utility rate, multiplied by</t>
  </si>
  <si>
    <t xml:space="preserve">d.   Number of occupied units </t>
  </si>
  <si>
    <t>e. Calculation = [(a - b) x c x d ]</t>
  </si>
  <si>
    <t>negative #</t>
  </si>
  <si>
    <t>Step 3</t>
  </si>
  <si>
    <t>From Original Approval Letter/HCS</t>
  </si>
  <si>
    <t>Input Values from Tab 1</t>
  </si>
  <si>
    <t>Validated RPU Savings by AMP</t>
  </si>
  <si>
    <t>Frozen Rolling Base (FRB)</t>
  </si>
  <si>
    <t>Calculated by HUD</t>
  </si>
  <si>
    <t>Reported by PHA, reviewed by HUD</t>
  </si>
  <si>
    <t>Determined by HUD</t>
  </si>
  <si>
    <t xml:space="preserve"> Validated AOS Savings by AMP</t>
  </si>
  <si>
    <t>Fiscal Year:</t>
  </si>
  <si>
    <t>* Savings data is for same period as 52722 utility data for FRB and RPU, and most recent calendar year for AOS.</t>
  </si>
  <si>
    <t>Difference in Total Savings</t>
  </si>
  <si>
    <t>Validated RPU Per Unit Month Adjustment by AMP</t>
  </si>
  <si>
    <t>Input Values from Tab 6 RPU Worksheet for Each AMP</t>
  </si>
  <si>
    <t>If Positive, Indicates PHA has Requested Excess Subsidy</t>
  </si>
  <si>
    <t>Notes:</t>
  </si>
  <si>
    <t>Dollar Savings</t>
  </si>
  <si>
    <t>Stipulated Consumption Savings x Average Utility Rate</t>
  </si>
  <si>
    <t>(Baseline - Current Consumption) x Average Utility Rate</t>
  </si>
  <si>
    <t>(FRB Baseline - Current Consumption) x Average Utility Rate</t>
  </si>
  <si>
    <t>Form HUD-52722 Section 2, Line 01</t>
  </si>
  <si>
    <t xml:space="preserve"> Form HUD-52722 Section 2, Line 01a</t>
  </si>
  <si>
    <t>Form HUD-52722 Section 3, Line 8</t>
  </si>
  <si>
    <t>Form HUD-52722 Section 7, Line 17</t>
  </si>
  <si>
    <t>Form HUD-52722 Section 2, Line 01a</t>
  </si>
  <si>
    <t>If Difference is not 0, HUD Must Review PHA's PUM Adjustment Request (Section 3, Part B, Line 2 of Form HUD-52723)</t>
  </si>
  <si>
    <t>Form HUD-52723
Section 3 Line 8</t>
  </si>
  <si>
    <t>L: AOS current year adjustment to AOS -negative value =  HUD recapture amount</t>
  </si>
  <si>
    <t>Cross-Subsidization of Incentives for EPCs with AOS and FRB and/Or RPU Incentives (D) Only Applies if Approved in EPC Approval Letter for post-2012 EPCs</t>
  </si>
  <si>
    <t>STIPULATED (OPTION A)</t>
  </si>
  <si>
    <t>Monthly Dollar Savings</t>
  </si>
  <si>
    <t>Pre-EPC and Post-EPC Utility Allowances Remain Fixed for the Duration of the EPC for Purposes of Calculating EPC Savings</t>
  </si>
  <si>
    <r>
      <t xml:space="preserve">AOS excess Savings Contribute to FRB/RPU Project Costs (Cross-Subsidization of Incentives)
</t>
    </r>
    <r>
      <rPr>
        <b/>
        <i/>
        <sz val="11"/>
        <color rgb="FF000000"/>
        <rFont val="Calibri"/>
        <family val="2"/>
        <scheme val="minor"/>
      </rPr>
      <t>**HARD EDIT TO 0 FOR EPCs NOT ELIGIBLE FOR CROSS-SUBSIDIZATION</t>
    </r>
  </si>
  <si>
    <t>Monthly Savings</t>
  </si>
  <si>
    <t>Annual Savings</t>
  </si>
  <si>
    <t xml:space="preserve">TOTAL = </t>
  </si>
  <si>
    <t xml:space="preserve">The baseline or pre-retrofit utility allowance is the existing utility allowance reviewed and updated per 24 CFR 990.185(a)(2)(i) to insure the residents are receiving the proper allowances before energy conservation measures (ECMs) are begun.  The post-retrofit utility allowance is the updated utility allowance after the energy conservation measures have been installed per 24 CFR 990.185(a)(2)(iii).  </t>
  </si>
  <si>
    <t>a.   Total pre-retrofit utility allowance monthly consumption for all applicable units, less</t>
  </si>
  <si>
    <t>b.   Total post-retrofit utility allowance monthly consumption for all applicable units, multiplied by</t>
  </si>
  <si>
    <t>Monthly EPC Savings by Utility are calculated as follows:</t>
  </si>
  <si>
    <t xml:space="preserve">Calculate the PUM EPC energy savings </t>
  </si>
  <si>
    <t xml:space="preserve">Formula Income - Revised PUM Formula Income should automatically incorporate the above adjustment </t>
  </si>
  <si>
    <t xml:space="preserve">TOTAL UNIT MONTHS = </t>
  </si>
  <si>
    <t>b.  Divide 3a by Total Unit Months: Form HUD-52723 Section 2, Line 15, Column B (HUD Modified):</t>
  </si>
  <si>
    <t>a.    Total Annual Utility Savings for all EPC Units:</t>
  </si>
  <si>
    <t>A:
Negative number (Section 3, Part B, Line 2 of Form HUD-52723)</t>
  </si>
  <si>
    <t>B:
Section 2, Line 15, Column B of Form HUD-52723 (HUD Modified)</t>
  </si>
  <si>
    <t>A x B:
RPU Savings x Total Unit Months</t>
  </si>
  <si>
    <t>Approved EPC Units Receiving RPU Incentive (from EPC Approval Letter or ESA)</t>
  </si>
  <si>
    <t>c. Divide 3a Total Annual Utility Savings for all EPC Units by 3b Total Unit Months Form HUD-52723 Section 2, Line 15, Column B (HUD Modified)</t>
  </si>
  <si>
    <t>d.  Enter the value above as a negative number on Part B, Line 02 on Form HUD-52723 (PUM Change in Utility Allowances)</t>
  </si>
  <si>
    <t>AMP</t>
  </si>
  <si>
    <t>Site Name</t>
  </si>
  <si>
    <t xml:space="preserve"> Site Number</t>
  </si>
  <si>
    <t>This spreadsheet provides an example of how to properly calculate the RPU incentive savings for an EPC and instruction on how to complete adjustments to Form HUD-52723 in conjunction with annual Operating Fund Grant submission. The spreadsheet may be modified appropriately for each PHA's use, but the submission should follow the methodology in this example.</t>
  </si>
  <si>
    <t>PHA 1-2</t>
  </si>
  <si>
    <t>PHA 1-3</t>
  </si>
  <si>
    <t>PHA 1-5</t>
  </si>
  <si>
    <t>PHA 1-6</t>
  </si>
  <si>
    <t>PHA 1-7</t>
  </si>
  <si>
    <t>PHA 1-8</t>
  </si>
  <si>
    <t>PHA 1-13</t>
  </si>
  <si>
    <t>PHA 1-15</t>
  </si>
  <si>
    <t>PHA 1-4</t>
  </si>
  <si>
    <t>PHA 1-9</t>
  </si>
  <si>
    <t>PHA 1-10</t>
  </si>
  <si>
    <t>PHA 1-11</t>
  </si>
  <si>
    <t>PHA 1-12</t>
  </si>
  <si>
    <t>PHA 1-14</t>
  </si>
  <si>
    <t>PHA 1-16</t>
  </si>
  <si>
    <t>Site 1</t>
  </si>
  <si>
    <t>Site 2</t>
  </si>
  <si>
    <t>Site 3</t>
  </si>
  <si>
    <t>Site 4</t>
  </si>
  <si>
    <t>Site 5</t>
  </si>
  <si>
    <t>Site 6</t>
  </si>
  <si>
    <t>Site 7</t>
  </si>
  <si>
    <t>Site 8</t>
  </si>
  <si>
    <t>Site 9</t>
  </si>
  <si>
    <t>Site 10</t>
  </si>
  <si>
    <t>Site 11</t>
  </si>
  <si>
    <t>Site 12</t>
  </si>
  <si>
    <t>Site 13</t>
  </si>
  <si>
    <t>Site 14</t>
  </si>
  <si>
    <t>Site 15</t>
  </si>
  <si>
    <t>Gas</t>
  </si>
  <si>
    <t>Capturing the Resident-Paid Utilites Incentive</t>
  </si>
  <si>
    <t>Reporting Period Ending</t>
  </si>
  <si>
    <t xml:space="preserve">June 30, </t>
  </si>
  <si>
    <r>
      <t>Fiscal Year</t>
    </r>
    <r>
      <rPr>
        <b/>
        <vertAlign val="superscript"/>
        <sz val="11"/>
        <rFont val="Calibri"/>
        <family val="2"/>
        <scheme val="minor"/>
      </rPr>
      <t>1</t>
    </r>
  </si>
  <si>
    <r>
      <rPr>
        <vertAlign val="superscript"/>
        <sz val="11"/>
        <color theme="1"/>
        <rFont val="Calibri"/>
        <family val="2"/>
        <scheme val="minor"/>
      </rPr>
      <t xml:space="preserve">1 </t>
    </r>
    <r>
      <rPr>
        <sz val="11"/>
        <color theme="1"/>
        <rFont val="Calibri"/>
        <family val="2"/>
        <scheme val="minor"/>
      </rPr>
      <t>Cost data is for same period as 52722 utility data for FRB and RPU, and most recent calendar year for AOS.</t>
    </r>
  </si>
  <si>
    <r>
      <rPr>
        <vertAlign val="superscript"/>
        <sz val="11"/>
        <color theme="1"/>
        <rFont val="Calibri"/>
        <family val="2"/>
        <scheme val="minor"/>
      </rPr>
      <t xml:space="preserve">2 </t>
    </r>
    <r>
      <rPr>
        <sz val="11"/>
        <color theme="1"/>
        <rFont val="Calibri"/>
        <family val="2"/>
        <scheme val="minor"/>
      </rPr>
      <t>Costs must be approved in HUD approval letter and included on HUD cash flow.</t>
    </r>
  </si>
  <si>
    <t>FRB/RPU Reporting Period:</t>
  </si>
  <si>
    <t>AOS Reporting Period:</t>
  </si>
  <si>
    <t xml:space="preserve">July 1, </t>
  </si>
  <si>
    <t>January 1 - December 30,</t>
  </si>
  <si>
    <t>to June 30,</t>
  </si>
  <si>
    <r>
      <t xml:space="preserve">Total RPU </t>
    </r>
    <r>
      <rPr>
        <i/>
        <sz val="14"/>
        <color theme="1"/>
        <rFont val="Calibri"/>
        <family val="2"/>
        <scheme val="minor"/>
      </rPr>
      <t>(Linked to each AMP's Tab 6 RPU Worksheet)</t>
    </r>
  </si>
  <si>
    <r>
      <t>PHA UBL
(Jan 1, 20XX - Dec 31, 20XX)</t>
    </r>
    <r>
      <rPr>
        <b/>
        <vertAlign val="superscript"/>
        <sz val="10"/>
        <rFont val="Calibri"/>
        <family val="2"/>
        <scheme val="minor"/>
      </rPr>
      <t>1</t>
    </r>
  </si>
  <si>
    <r>
      <t>Rate From UBL (Jan 1, 20XX - Dec 31, 20XX)</t>
    </r>
    <r>
      <rPr>
        <b/>
        <vertAlign val="superscript"/>
        <sz val="10"/>
        <rFont val="Calibri"/>
        <family val="2"/>
        <scheme val="minor"/>
      </rPr>
      <t>2</t>
    </r>
  </si>
  <si>
    <r>
      <rPr>
        <vertAlign val="superscript"/>
        <sz val="11"/>
        <color theme="1"/>
        <rFont val="Calibri"/>
        <family val="2"/>
        <scheme val="minor"/>
      </rPr>
      <t>1</t>
    </r>
    <r>
      <rPr>
        <sz val="11"/>
        <color theme="1"/>
        <rFont val="Calibri"/>
        <family val="2"/>
        <scheme val="minor"/>
      </rPr>
      <t xml:space="preserve"> UBL - Utility Bill Ledger; if UBL not available, use Form HUD-52722 data</t>
    </r>
  </si>
  <si>
    <r>
      <rPr>
        <vertAlign val="superscript"/>
        <sz val="11"/>
        <color theme="1"/>
        <rFont val="Calibri"/>
        <family val="2"/>
        <scheme val="minor"/>
      </rPr>
      <t>2</t>
    </r>
    <r>
      <rPr>
        <sz val="11"/>
        <color theme="1"/>
        <rFont val="Calibri"/>
        <family val="2"/>
        <scheme val="minor"/>
      </rPr>
      <t xml:space="preserve"> If UBL rate not available, use Form HUD-52722 rate (Section 7, Line 17)</t>
    </r>
  </si>
  <si>
    <r>
      <t>Rate From UBL (Jan 1, 20XX - Dec 31, 20XX)</t>
    </r>
    <r>
      <rPr>
        <b/>
        <vertAlign val="superscript"/>
        <sz val="10"/>
        <rFont val="Calibri"/>
        <family val="2"/>
        <scheme val="minor"/>
      </rPr>
      <t>1</t>
    </r>
  </si>
  <si>
    <t>Note:</t>
  </si>
  <si>
    <r>
      <rPr>
        <vertAlign val="superscript"/>
        <sz val="11"/>
        <color theme="1"/>
        <rFont val="Calibri"/>
        <family val="2"/>
        <scheme val="minor"/>
      </rPr>
      <t>1</t>
    </r>
    <r>
      <rPr>
        <sz val="11"/>
        <color theme="1"/>
        <rFont val="Calibri"/>
        <family val="2"/>
        <scheme val="minor"/>
      </rPr>
      <t xml:space="preserve"> If UBL rate not available, use Form HUD-52722 rate (Section 7, Line 17)</t>
    </r>
  </si>
  <si>
    <r>
      <t>Other Approved Costs</t>
    </r>
    <r>
      <rPr>
        <b/>
        <vertAlign val="superscript"/>
        <sz val="11"/>
        <color theme="1"/>
        <rFont val="Calibri"/>
        <family val="2"/>
        <scheme val="minor"/>
      </rPr>
      <t>2</t>
    </r>
  </si>
  <si>
    <r>
      <t>Energy Loan Amoritization
(Requested By PHA)</t>
    </r>
    <r>
      <rPr>
        <b/>
        <vertAlign val="superscript"/>
        <sz val="11"/>
        <color theme="1"/>
        <rFont val="Calibri"/>
        <family val="2"/>
        <scheme val="minor"/>
      </rPr>
      <t>1</t>
    </r>
  </si>
  <si>
    <r>
      <rPr>
        <vertAlign val="superscript"/>
        <sz val="11"/>
        <color theme="1"/>
        <rFont val="Calibri"/>
        <family val="2"/>
        <scheme val="minor"/>
      </rPr>
      <t>1</t>
    </r>
    <r>
      <rPr>
        <sz val="11"/>
        <color theme="1"/>
        <rFont val="Calibri"/>
        <family val="2"/>
        <scheme val="minor"/>
      </rPr>
      <t>This is the amount of AOS requested by the FO; an error which results in an overpayment of AOS must be corrected by offsetting the following year’s AOS incentive on the Form HUD-52723.  The difference is offset against the HUD approved AOS request on Line 08, Section 3, of the Form HUD-52723.</t>
    </r>
  </si>
  <si>
    <r>
      <t>RPU Savings Per Unit Month</t>
    </r>
    <r>
      <rPr>
        <b/>
        <vertAlign val="superscript"/>
        <sz val="11"/>
        <color theme="1"/>
        <rFont val="Calibri"/>
        <family val="2"/>
        <scheme val="minor"/>
      </rPr>
      <t>1</t>
    </r>
  </si>
  <si>
    <r>
      <t>Difference in PUM Adjustment</t>
    </r>
    <r>
      <rPr>
        <b/>
        <vertAlign val="superscript"/>
        <sz val="11"/>
        <color theme="1"/>
        <rFont val="Calibri"/>
        <family val="2"/>
        <scheme val="minor"/>
      </rPr>
      <t>2</t>
    </r>
  </si>
  <si>
    <r>
      <rPr>
        <vertAlign val="superscript"/>
        <sz val="11"/>
        <color theme="1"/>
        <rFont val="Calibri"/>
        <family val="2"/>
        <scheme val="minor"/>
      </rPr>
      <t>1</t>
    </r>
    <r>
      <rPr>
        <sz val="11"/>
        <color theme="1"/>
        <rFont val="Calibri"/>
        <family val="2"/>
        <scheme val="minor"/>
      </rPr>
      <t xml:space="preserve"> PHA must submit Resident Paid Utility Incentive Workbook (Tab 6) for each AMP to support adjustment to PUM allowance.</t>
    </r>
  </si>
  <si>
    <r>
      <rPr>
        <vertAlign val="superscript"/>
        <sz val="11"/>
        <color theme="1"/>
        <rFont val="Calibri"/>
        <family val="2"/>
        <scheme val="minor"/>
      </rPr>
      <t xml:space="preserve">2 </t>
    </r>
    <r>
      <rPr>
        <sz val="11"/>
        <color theme="1"/>
        <rFont val="Calibri"/>
        <family val="2"/>
        <scheme val="minor"/>
      </rPr>
      <t>If difference in PUM adjustment is a negative value, it indicates that the PHA has requested too high of an adjustment and HUD should adjust downward to match HUD validated value. If it is a postive number, PHA has requested less of an adjustment than what HUD has validated and HUD should change to match HUD's validated amount. If either situation occurs, FO should discuss with PHA difference in calculation to determine the reason for error.</t>
    </r>
  </si>
  <si>
    <t>Therms</t>
  </si>
  <si>
    <t>Other</t>
  </si>
  <si>
    <t>Pre-EPC Retrofit Utility Allowance Per Unit</t>
  </si>
  <si>
    <t>Post-EPC Retrofit Utility Allowance Per Unit</t>
  </si>
  <si>
    <t>Consumption Savings Per Unit</t>
  </si>
  <si>
    <t>100 Gallons (Cgal)</t>
  </si>
  <si>
    <t>1000 Gallons (Mgal)</t>
  </si>
  <si>
    <t>Cubic Feet</t>
  </si>
  <si>
    <t>100 Cubic Feet (CCF)</t>
  </si>
  <si>
    <t>1000 Cubic Feet (MCF)</t>
  </si>
  <si>
    <t>Cubic Meters (m3)</t>
  </si>
  <si>
    <t>Wood</t>
  </si>
  <si>
    <t>Utilities</t>
  </si>
  <si>
    <t>Coal</t>
  </si>
  <si>
    <t>Electricity</t>
  </si>
  <si>
    <t>Fuel Oil</t>
  </si>
  <si>
    <t>Propane</t>
  </si>
  <si>
    <t>Sewer (if reported seperately)</t>
  </si>
  <si>
    <t>Water and Sewer (if combined)</t>
  </si>
  <si>
    <t>Water (if reported seperately)</t>
  </si>
  <si>
    <t>Steam</t>
  </si>
  <si>
    <t>Pounds</t>
  </si>
  <si>
    <t>Tons</t>
  </si>
  <si>
    <t>Kilowatt Hours (kWh)</t>
  </si>
  <si>
    <t>Gallons</t>
  </si>
  <si>
    <t>Same as water</t>
  </si>
  <si>
    <t>BTU</t>
  </si>
  <si>
    <t>Master Utility List</t>
  </si>
  <si>
    <t>Utility Type
(Select From Dropdown)</t>
  </si>
  <si>
    <t>Utility Unit of Consumption
(Select From Dropdown)</t>
  </si>
  <si>
    <t>Select Utility Type</t>
  </si>
  <si>
    <t>Select Unit</t>
  </si>
  <si>
    <t>Select Unit of Consumption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</si>
</sst>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5" formatCode="&quot;$&quot;#,##0_);\(&quot;$&quot;#,##0\)"/>
    <numFmt numFmtId="6" formatCode="&quot;$&quot;#,##0_);[Red]\(&quot;$&quot;#,##0\)"/>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0.0%"/>
    <numFmt numFmtId="165" formatCode="&quot;$&quot;#,##0"/>
    <numFmt numFmtId="166" formatCode="_(&quot;$&quot;* #,##0_);_(&quot;$&quot;* \(#,##0\);_(&quot;$&quot;* &quot;-&quot;??_);_(@_)"/>
    <numFmt numFmtId="167" formatCode="_(&quot;$&quot;* #,##0.000_);_(&quot;$&quot;* \(#,##0.000\);_(&quot;$&quot;* &quot;-&quot;??_);_(@_)"/>
    <numFmt numFmtId="168" formatCode="&quot;$&quot;#,##0.00"/>
    <numFmt numFmtId="169" formatCode="_(&quot;$&quot;* #,##0.00000_);_(&quot;$&quot;* \(#,##0.00000\);_(&quot;$&quot;* &quot;-&quot;??_);_(@_)"/>
    <numFmt numFmtId="170" formatCode="_(&quot;$&quot;* #,##0.0000_);_(&quot;$&quot;* \(#,##0.0000\);_(&quot;$&quot;* &quot;-&quot;??_);_(@_)"/>
    <numFmt numFmtId="171" formatCode="&quot;$&quot;#,##0.0000"/>
    <numFmt numFmtId="172" formatCode="0.0"/>
    <numFmt numFmtId="173" formatCode="_(&quot;$&quot;* #,##0.0000_);_(&quot;$&quot;* \(#,##0.0000\);_(&quot;$&quot;* &quot;-&quot;????_);_(@_)"/>
  </numFmts>
  <fonts count="40"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i/>
      <sz val="11"/>
      <color theme="1"/>
      <name val="Calibri"/>
      <family val="2"/>
      <scheme val="minor"/>
    </font>
    <font>
      <b/>
      <sz val="14"/>
      <color theme="1"/>
      <name val="Calibri"/>
      <family val="2"/>
      <scheme val="minor"/>
    </font>
    <font>
      <sz val="11"/>
      <name val="Calibri"/>
      <family val="2"/>
      <scheme val="minor"/>
    </font>
    <font>
      <sz val="10"/>
      <color indexed="8"/>
      <name val="Arial"/>
      <family val="2"/>
    </font>
    <font>
      <sz val="10"/>
      <color theme="1"/>
      <name val="Arial"/>
      <family val="2"/>
    </font>
    <font>
      <sz val="10"/>
      <name val="Arial"/>
      <family val="2"/>
    </font>
    <font>
      <b/>
      <sz val="16"/>
      <color theme="1"/>
      <name val="Calibri"/>
      <family val="2"/>
      <scheme val="minor"/>
    </font>
    <font>
      <b/>
      <sz val="18"/>
      <color theme="1"/>
      <name val="Calibri"/>
      <family val="2"/>
      <scheme val="minor"/>
    </font>
    <font>
      <b/>
      <sz val="11"/>
      <name val="Calibri"/>
      <family val="2"/>
      <scheme val="minor"/>
    </font>
    <font>
      <sz val="14"/>
      <color theme="1"/>
      <name val="Calibri"/>
      <family val="2"/>
      <scheme val="minor"/>
    </font>
    <font>
      <sz val="11"/>
      <color rgb="FF000000"/>
      <name val="Calibri"/>
      <family val="2"/>
      <scheme val="minor"/>
    </font>
    <font>
      <b/>
      <sz val="11"/>
      <color rgb="FF000000"/>
      <name val="Calibri"/>
      <family val="2"/>
      <scheme val="minor"/>
    </font>
    <font>
      <b/>
      <sz val="20"/>
      <color theme="1"/>
      <name val="Calibri"/>
      <family val="2"/>
      <scheme val="minor"/>
    </font>
    <font>
      <b/>
      <sz val="14"/>
      <color rgb="FFFFFFFF"/>
      <name val="Calibri"/>
      <family val="2"/>
      <scheme val="minor"/>
    </font>
    <font>
      <sz val="11"/>
      <color theme="1"/>
      <name val="Calibri"/>
      <family val="2"/>
    </font>
    <font>
      <b/>
      <sz val="10"/>
      <name val="Calibri"/>
      <family val="2"/>
      <scheme val="minor"/>
    </font>
    <font>
      <sz val="11"/>
      <name val="Arial"/>
      <family val="2"/>
    </font>
    <font>
      <b/>
      <sz val="11"/>
      <name val="Arial"/>
      <family val="2"/>
    </font>
    <font>
      <sz val="11"/>
      <name val="Arial"/>
      <family val="2"/>
    </font>
    <font>
      <sz val="11"/>
      <name val="Calibri"/>
      <family val="2"/>
    </font>
    <font>
      <sz val="12"/>
      <name val="Times New Roman"/>
      <family val="1"/>
    </font>
    <font>
      <sz val="11"/>
      <name val="Times New Roman"/>
      <family val="1"/>
    </font>
    <font>
      <sz val="11"/>
      <color rgb="FFFF0000"/>
      <name val="Arial"/>
      <family val="2"/>
    </font>
    <font>
      <sz val="11"/>
      <color rgb="FFFF0000"/>
      <name val="Calibri"/>
      <family val="2"/>
      <scheme val="minor"/>
    </font>
    <font>
      <i/>
      <sz val="14"/>
      <color theme="1"/>
      <name val="Calibri"/>
      <family val="2"/>
      <scheme val="minor"/>
    </font>
    <font>
      <b/>
      <vertAlign val="superscript"/>
      <sz val="11"/>
      <color theme="1"/>
      <name val="Calibri"/>
      <family val="2"/>
      <scheme val="minor"/>
    </font>
    <font>
      <b/>
      <i/>
      <sz val="11"/>
      <color rgb="FF000000"/>
      <name val="Calibri"/>
      <family val="2"/>
      <scheme val="minor"/>
    </font>
    <font>
      <sz val="10"/>
      <color rgb="FFFF0000"/>
      <name val="Arial"/>
      <family val="2"/>
    </font>
    <font>
      <sz val="18"/>
      <name val="Arial"/>
      <family val="2"/>
    </font>
    <font>
      <sz val="14"/>
      <name val="Arial"/>
      <family val="2"/>
    </font>
    <font>
      <b/>
      <sz val="12"/>
      <name val="Arial"/>
      <family val="2"/>
    </font>
    <font>
      <b/>
      <sz val="10"/>
      <name val="Arial"/>
      <family val="2"/>
    </font>
    <font>
      <b/>
      <vertAlign val="superscript"/>
      <sz val="11"/>
      <name val="Calibri"/>
      <family val="2"/>
      <scheme val="minor"/>
    </font>
    <font>
      <vertAlign val="superscript"/>
      <sz val="11"/>
      <color theme="1"/>
      <name val="Calibri"/>
      <family val="2"/>
      <scheme val="minor"/>
    </font>
    <font>
      <b/>
      <vertAlign val="superscript"/>
      <sz val="10"/>
      <name val="Calibri"/>
      <family val="2"/>
      <scheme val="minor"/>
    </font>
    <font>
      <b/>
      <u/>
      <sz val="11"/>
      <color theme="1"/>
      <name val="Calibri"/>
      <family val="2"/>
      <scheme val="minor"/>
    </font>
  </fonts>
  <fills count="19">
    <fill>
      <patternFill patternType="none"/>
    </fill>
    <fill>
      <patternFill patternType="gray125"/>
    </fill>
    <fill>
      <patternFill patternType="solid">
        <fgColor rgb="FF0000D0"/>
        <bgColor indexed="64"/>
      </patternFill>
    </fill>
    <fill>
      <patternFill patternType="solid">
        <fgColor rgb="FFEBF1DE"/>
        <bgColor indexed="64"/>
      </patternFill>
    </fill>
    <fill>
      <patternFill patternType="solid">
        <fgColor theme="0" tint="-0.34998626667073579"/>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8" tint="0.39997558519241921"/>
        <bgColor indexed="64"/>
      </patternFill>
    </fill>
    <fill>
      <patternFill patternType="solid">
        <fgColor theme="9" tint="0.79998168889431442"/>
        <bgColor indexed="64"/>
      </patternFill>
    </fill>
    <fill>
      <patternFill patternType="solid">
        <fgColor theme="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indexed="9"/>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rgb="FFFFFF00"/>
        <bgColor indexed="64"/>
      </patternFill>
    </fill>
  </fills>
  <borders count="50">
    <border>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right/>
      <top style="thin">
        <color indexed="64"/>
      </top>
      <bottom style="double">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s>
  <cellStyleXfs count="9">
    <xf numFmtId="0" fontId="0"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3" fillId="0" borderId="0"/>
    <xf numFmtId="0" fontId="20" fillId="0" borderId="0"/>
    <xf numFmtId="42" fontId="20" fillId="0" borderId="0" applyFont="0" applyFill="0" applyBorder="0" applyAlignment="0" applyProtection="0"/>
    <xf numFmtId="44" fontId="20" fillId="0" borderId="0" applyFont="0" applyFill="0" applyBorder="0" applyAlignment="0" applyProtection="0"/>
    <xf numFmtId="43" fontId="1" fillId="0" borderId="0" applyFont="0" applyFill="0" applyBorder="0" applyAlignment="0" applyProtection="0"/>
  </cellStyleXfs>
  <cellXfs count="329">
    <xf numFmtId="0" fontId="0" fillId="0" borderId="0" xfId="0"/>
    <xf numFmtId="0" fontId="0" fillId="0" borderId="0" xfId="0" applyProtection="1">
      <protection locked="0"/>
    </xf>
    <xf numFmtId="0" fontId="5" fillId="8" borderId="0" xfId="0" applyFont="1" applyFill="1" applyAlignment="1" applyProtection="1">
      <alignment horizontal="left" vertical="center"/>
      <protection locked="0"/>
    </xf>
    <xf numFmtId="0" fontId="5" fillId="8" borderId="0" xfId="0" applyFont="1" applyFill="1" applyAlignment="1" applyProtection="1">
      <alignment horizontal="center" vertical="center"/>
      <protection locked="0"/>
    </xf>
    <xf numFmtId="0" fontId="11" fillId="0" borderId="0" xfId="0" applyFont="1" applyProtection="1">
      <protection locked="0"/>
    </xf>
    <xf numFmtId="0" fontId="12" fillId="5" borderId="3" xfId="0" applyFont="1" applyFill="1" applyBorder="1" applyAlignment="1" applyProtection="1">
      <alignment horizontal="center" vertical="center" wrapText="1"/>
      <protection locked="0"/>
    </xf>
    <xf numFmtId="0" fontId="0" fillId="0" borderId="3" xfId="0" applyBorder="1" applyProtection="1">
      <protection locked="0"/>
    </xf>
    <xf numFmtId="3" fontId="0" fillId="0" borderId="3" xfId="0" applyNumberFormat="1" applyBorder="1" applyProtection="1">
      <protection locked="0"/>
    </xf>
    <xf numFmtId="167" fontId="0" fillId="0" borderId="3" xfId="1" applyNumberFormat="1" applyFont="1" applyBorder="1" applyProtection="1">
      <protection locked="0"/>
    </xf>
    <xf numFmtId="44" fontId="0" fillId="0" borderId="3" xfId="1" applyFont="1" applyBorder="1" applyProtection="1">
      <protection locked="0"/>
    </xf>
    <xf numFmtId="0" fontId="2" fillId="5" borderId="3" xfId="0" applyFont="1" applyFill="1" applyBorder="1" applyProtection="1">
      <protection locked="0"/>
    </xf>
    <xf numFmtId="3" fontId="2" fillId="5" borderId="3" xfId="0" applyNumberFormat="1" applyFont="1" applyFill="1" applyBorder="1" applyProtection="1">
      <protection locked="0"/>
    </xf>
    <xf numFmtId="44" fontId="2" fillId="5" borderId="3" xfId="1" applyFont="1" applyFill="1" applyBorder="1" applyProtection="1">
      <protection locked="0"/>
    </xf>
    <xf numFmtId="0" fontId="5" fillId="0" borderId="0" xfId="0" applyFont="1" applyProtection="1">
      <protection locked="0"/>
    </xf>
    <xf numFmtId="169" fontId="0" fillId="0" borderId="3" xfId="1" applyNumberFormat="1" applyFont="1" applyBorder="1" applyProtection="1">
      <protection locked="0"/>
    </xf>
    <xf numFmtId="3" fontId="0" fillId="0" borderId="0" xfId="0" applyNumberFormat="1" applyProtection="1">
      <protection locked="0"/>
    </xf>
    <xf numFmtId="167" fontId="0" fillId="0" borderId="0" xfId="1" applyNumberFormat="1" applyFont="1" applyBorder="1" applyProtection="1">
      <protection locked="0"/>
    </xf>
    <xf numFmtId="166" fontId="0" fillId="0" borderId="0" xfId="1" applyNumberFormat="1" applyFont="1" applyFill="1" applyBorder="1" applyProtection="1">
      <protection locked="0"/>
    </xf>
    <xf numFmtId="170" fontId="0" fillId="0" borderId="3" xfId="1" applyNumberFormat="1" applyFont="1" applyBorder="1" applyProtection="1">
      <protection locked="0"/>
    </xf>
    <xf numFmtId="0" fontId="2" fillId="0" borderId="0" xfId="0" applyFont="1" applyProtection="1">
      <protection locked="0"/>
    </xf>
    <xf numFmtId="3" fontId="2" fillId="0" borderId="0" xfId="0" applyNumberFormat="1" applyFont="1" applyProtection="1">
      <protection locked="0"/>
    </xf>
    <xf numFmtId="44" fontId="2" fillId="0" borderId="0" xfId="1" applyFont="1" applyFill="1" applyBorder="1" applyProtection="1">
      <protection locked="0"/>
    </xf>
    <xf numFmtId="166" fontId="2" fillId="0" borderId="0" xfId="1" applyNumberFormat="1" applyFont="1" applyFill="1" applyBorder="1" applyProtection="1">
      <protection locked="0"/>
    </xf>
    <xf numFmtId="44" fontId="0" fillId="0" borderId="0" xfId="1" applyFont="1" applyFill="1" applyBorder="1" applyProtection="1">
      <protection locked="0"/>
    </xf>
    <xf numFmtId="0" fontId="2" fillId="5" borderId="3" xfId="0" applyFont="1" applyFill="1" applyBorder="1" applyAlignment="1" applyProtection="1">
      <alignment horizontal="center" vertical="center" wrapText="1"/>
      <protection locked="0"/>
    </xf>
    <xf numFmtId="44" fontId="0" fillId="0" borderId="0" xfId="1" applyFont="1" applyFill="1" applyBorder="1" applyAlignment="1" applyProtection="1">
      <alignment horizontal="right"/>
      <protection locked="0"/>
    </xf>
    <xf numFmtId="0" fontId="0" fillId="0" borderId="0" xfId="0" applyAlignment="1" applyProtection="1">
      <alignment wrapText="1"/>
      <protection locked="0"/>
    </xf>
    <xf numFmtId="0" fontId="0" fillId="5" borderId="3" xfId="0" applyFill="1" applyBorder="1" applyProtection="1">
      <protection locked="0"/>
    </xf>
    <xf numFmtId="166" fontId="0" fillId="0" borderId="0" xfId="0" applyNumberFormat="1" applyProtection="1">
      <protection locked="0"/>
    </xf>
    <xf numFmtId="0" fontId="7" fillId="0" borderId="0" xfId="0" applyFont="1" applyAlignment="1" applyProtection="1">
      <alignment horizontal="center" vertical="center"/>
      <protection locked="0"/>
    </xf>
    <xf numFmtId="0" fontId="8" fillId="0" borderId="0" xfId="0" applyFont="1" applyProtection="1">
      <protection locked="0"/>
    </xf>
    <xf numFmtId="0" fontId="12" fillId="5" borderId="3" xfId="0" applyFont="1" applyFill="1" applyBorder="1" applyAlignment="1" applyProtection="1">
      <alignment horizontal="center" vertical="center"/>
      <protection locked="0"/>
    </xf>
    <xf numFmtId="0" fontId="2" fillId="5" borderId="3" xfId="0" applyFont="1" applyFill="1" applyBorder="1" applyAlignment="1" applyProtection="1">
      <alignment horizontal="center" vertical="center"/>
      <protection locked="0"/>
    </xf>
    <xf numFmtId="37" fontId="0" fillId="0" borderId="3" xfId="1" applyNumberFormat="1" applyFont="1" applyBorder="1" applyProtection="1">
      <protection locked="0"/>
    </xf>
    <xf numFmtId="44" fontId="0" fillId="5" borderId="3" xfId="1" applyFont="1" applyFill="1" applyBorder="1" applyProtection="1">
      <protection locked="0"/>
    </xf>
    <xf numFmtId="37" fontId="0" fillId="5" borderId="3" xfId="1" applyNumberFormat="1" applyFont="1" applyFill="1" applyBorder="1" applyProtection="1">
      <protection locked="0"/>
    </xf>
    <xf numFmtId="166" fontId="0" fillId="5" borderId="3" xfId="1" applyNumberFormat="1" applyFont="1" applyFill="1" applyBorder="1" applyProtection="1"/>
    <xf numFmtId="37" fontId="0" fillId="0" borderId="3" xfId="1" applyNumberFormat="1" applyFont="1" applyBorder="1" applyProtection="1"/>
    <xf numFmtId="0" fontId="2" fillId="0" borderId="9" xfId="0" applyFont="1" applyBorder="1" applyAlignment="1" applyProtection="1">
      <alignment horizontal="center" wrapText="1"/>
      <protection locked="0"/>
    </xf>
    <xf numFmtId="0" fontId="2" fillId="0" borderId="10" xfId="0" applyFont="1" applyBorder="1" applyAlignment="1" applyProtection="1">
      <alignment horizontal="center" wrapText="1"/>
      <protection locked="0"/>
    </xf>
    <xf numFmtId="0" fontId="0" fillId="0" borderId="11" xfId="0" applyBorder="1" applyProtection="1">
      <protection locked="0"/>
    </xf>
    <xf numFmtId="0" fontId="4" fillId="0" borderId="0" xfId="0" applyFont="1" applyProtection="1">
      <protection locked="0"/>
    </xf>
    <xf numFmtId="166" fontId="0" fillId="0" borderId="0" xfId="1" applyNumberFormat="1" applyFont="1" applyBorder="1" applyProtection="1">
      <protection locked="0"/>
    </xf>
    <xf numFmtId="0" fontId="0" fillId="4" borderId="0" xfId="0" applyFill="1" applyProtection="1">
      <protection locked="0"/>
    </xf>
    <xf numFmtId="0" fontId="4" fillId="4" borderId="0" xfId="0" applyFont="1" applyFill="1" applyProtection="1">
      <protection locked="0"/>
    </xf>
    <xf numFmtId="166" fontId="0" fillId="4" borderId="0" xfId="1" applyNumberFormat="1" applyFont="1" applyFill="1" applyBorder="1" applyProtection="1">
      <protection locked="0"/>
    </xf>
    <xf numFmtId="166" fontId="0" fillId="4" borderId="12" xfId="0" applyNumberFormat="1" applyFill="1" applyBorder="1" applyProtection="1">
      <protection locked="0"/>
    </xf>
    <xf numFmtId="0" fontId="0" fillId="0" borderId="13" xfId="0" applyBorder="1" applyProtection="1">
      <protection locked="0"/>
    </xf>
    <xf numFmtId="0" fontId="0" fillId="0" borderId="14" xfId="0" applyBorder="1" applyProtection="1">
      <protection locked="0"/>
    </xf>
    <xf numFmtId="0" fontId="4" fillId="0" borderId="14" xfId="0" applyFont="1" applyBorder="1" applyProtection="1">
      <protection locked="0"/>
    </xf>
    <xf numFmtId="0" fontId="0" fillId="0" borderId="12" xfId="0" applyBorder="1" applyProtection="1">
      <protection locked="0"/>
    </xf>
    <xf numFmtId="0" fontId="0" fillId="0" borderId="8" xfId="0" applyBorder="1" applyProtection="1">
      <protection locked="0"/>
    </xf>
    <xf numFmtId="0" fontId="4" fillId="0" borderId="9" xfId="0" applyFont="1" applyBorder="1" applyProtection="1">
      <protection locked="0"/>
    </xf>
    <xf numFmtId="0" fontId="0" fillId="0" borderId="9" xfId="0" applyBorder="1" applyProtection="1">
      <protection locked="0"/>
    </xf>
    <xf numFmtId="164" fontId="0" fillId="0" borderId="10" xfId="2" applyNumberFormat="1" applyFont="1" applyFill="1" applyBorder="1" applyProtection="1">
      <protection locked="0"/>
    </xf>
    <xf numFmtId="164" fontId="0" fillId="0" borderId="12" xfId="2" applyNumberFormat="1" applyFont="1" applyFill="1" applyBorder="1" applyProtection="1">
      <protection locked="0"/>
    </xf>
    <xf numFmtId="164" fontId="0" fillId="0" borderId="7" xfId="2" applyNumberFormat="1" applyFont="1" applyFill="1" applyBorder="1" applyProtection="1">
      <protection locked="0"/>
    </xf>
    <xf numFmtId="164" fontId="0" fillId="0" borderId="0" xfId="0" applyNumberFormat="1" applyProtection="1">
      <protection locked="0"/>
    </xf>
    <xf numFmtId="164" fontId="0" fillId="0" borderId="14" xfId="0" applyNumberFormat="1" applyBorder="1" applyProtection="1">
      <protection locked="0"/>
    </xf>
    <xf numFmtId="0" fontId="0" fillId="0" borderId="7" xfId="0" applyBorder="1" applyProtection="1">
      <protection locked="0"/>
    </xf>
    <xf numFmtId="0" fontId="2" fillId="0" borderId="11" xfId="0" applyFont="1" applyBorder="1" applyProtection="1">
      <protection locked="0"/>
    </xf>
    <xf numFmtId="166" fontId="0" fillId="0" borderId="12" xfId="0" applyNumberFormat="1" applyBorder="1"/>
    <xf numFmtId="0" fontId="0" fillId="0" borderId="3" xfId="3" applyFont="1" applyBorder="1" applyAlignment="1" applyProtection="1">
      <alignment horizontal="center" vertical="center" wrapText="1"/>
      <protection locked="0"/>
    </xf>
    <xf numFmtId="0" fontId="0" fillId="0" borderId="15" xfId="3" applyFont="1" applyBorder="1" applyAlignment="1" applyProtection="1">
      <alignment horizontal="center" vertical="center" wrapText="1"/>
      <protection locked="0"/>
    </xf>
    <xf numFmtId="0" fontId="0" fillId="0" borderId="4" xfId="3" applyFont="1" applyBorder="1" applyAlignment="1" applyProtection="1">
      <alignment horizontal="center" vertical="center" wrapText="1"/>
      <protection locked="0"/>
    </xf>
    <xf numFmtId="0" fontId="3" fillId="0" borderId="3" xfId="3" applyFont="1" applyBorder="1" applyAlignment="1" applyProtection="1">
      <alignment horizontal="center" vertical="center" wrapText="1"/>
      <protection locked="0"/>
    </xf>
    <xf numFmtId="9" fontId="3" fillId="0" borderId="3" xfId="3" applyNumberFormat="1" applyFont="1" applyBorder="1" applyAlignment="1" applyProtection="1">
      <alignment horizontal="center" vertical="center" wrapText="1"/>
      <protection locked="0"/>
    </xf>
    <xf numFmtId="164" fontId="3" fillId="0" borderId="3" xfId="3" applyNumberFormat="1" applyFont="1" applyBorder="1" applyAlignment="1" applyProtection="1">
      <alignment horizontal="center" vertical="center" wrapText="1"/>
      <protection locked="0"/>
    </xf>
    <xf numFmtId="0" fontId="3" fillId="0" borderId="3" xfId="3" quotePrefix="1" applyFont="1" applyBorder="1" applyAlignment="1" applyProtection="1">
      <alignment horizontal="center" vertical="center" wrapText="1"/>
      <protection locked="0"/>
    </xf>
    <xf numFmtId="1" fontId="3" fillId="0" borderId="3" xfId="3" applyNumberFormat="1" applyFont="1" applyBorder="1" applyAlignment="1" applyProtection="1">
      <alignment horizontal="center" vertical="center" wrapText="1"/>
      <protection locked="0"/>
    </xf>
    <xf numFmtId="164" fontId="3" fillId="0" borderId="15" xfId="3" applyNumberFormat="1" applyFont="1" applyBorder="1" applyAlignment="1" applyProtection="1">
      <alignment horizontal="center" vertical="center" wrapText="1"/>
      <protection locked="0"/>
    </xf>
    <xf numFmtId="164" fontId="3" fillId="0" borderId="4" xfId="3" applyNumberFormat="1" applyFont="1" applyBorder="1" applyAlignment="1" applyProtection="1">
      <alignment horizontal="center" vertical="center" wrapText="1"/>
      <protection locked="0"/>
    </xf>
    <xf numFmtId="168" fontId="0" fillId="0" borderId="0" xfId="0" applyNumberFormat="1" applyProtection="1">
      <protection locked="0"/>
    </xf>
    <xf numFmtId="165" fontId="0" fillId="0" borderId="0" xfId="0" applyNumberFormat="1" applyProtection="1">
      <protection locked="0"/>
    </xf>
    <xf numFmtId="0" fontId="18" fillId="0" borderId="3" xfId="0" applyFont="1" applyBorder="1" applyAlignment="1" applyProtection="1">
      <alignment vertical="center"/>
      <protection locked="0"/>
    </xf>
    <xf numFmtId="165" fontId="0" fillId="0" borderId="3" xfId="0" applyNumberFormat="1" applyBorder="1" applyProtection="1">
      <protection locked="0"/>
    </xf>
    <xf numFmtId="168" fontId="0" fillId="0" borderId="3" xfId="0" applyNumberFormat="1" applyBorder="1" applyProtection="1">
      <protection locked="0"/>
    </xf>
    <xf numFmtId="10" fontId="3" fillId="0" borderId="3" xfId="3" applyNumberFormat="1" applyFont="1" applyBorder="1" applyAlignment="1">
      <alignment horizontal="center" vertical="center" wrapText="1"/>
    </xf>
    <xf numFmtId="164" fontId="3" fillId="0" borderId="3" xfId="3" applyNumberFormat="1" applyFont="1" applyBorder="1" applyAlignment="1">
      <alignment horizontal="center" vertical="center" wrapText="1"/>
    </xf>
    <xf numFmtId="0" fontId="2" fillId="0" borderId="0" xfId="0" applyFont="1" applyAlignment="1" applyProtection="1">
      <alignment horizontal="center" vertical="center"/>
      <protection locked="0"/>
    </xf>
    <xf numFmtId="0" fontId="14" fillId="3" borderId="18" xfId="0" applyFont="1" applyFill="1" applyBorder="1" applyAlignment="1" applyProtection="1">
      <alignment vertical="center" wrapText="1"/>
      <protection locked="0"/>
    </xf>
    <xf numFmtId="0" fontId="15" fillId="3" borderId="19" xfId="0" applyFont="1" applyFill="1" applyBorder="1" applyAlignment="1" applyProtection="1">
      <alignment vertical="center"/>
      <protection locked="0"/>
    </xf>
    <xf numFmtId="0" fontId="12" fillId="3" borderId="20" xfId="0" applyFont="1" applyFill="1" applyBorder="1" applyAlignment="1" applyProtection="1">
      <alignment vertical="center"/>
      <protection locked="0"/>
    </xf>
    <xf numFmtId="0" fontId="14" fillId="0" borderId="21" xfId="0" applyFont="1" applyBorder="1" applyAlignment="1" applyProtection="1">
      <alignment horizontal="right" vertical="center" wrapText="1"/>
      <protection locked="0"/>
    </xf>
    <xf numFmtId="0" fontId="14" fillId="0" borderId="3" xfId="0" applyFont="1" applyBorder="1" applyAlignment="1" applyProtection="1">
      <alignment horizontal="right" vertical="center"/>
      <protection locked="0"/>
    </xf>
    <xf numFmtId="0" fontId="14" fillId="0" borderId="22" xfId="0" applyFont="1" applyBorder="1" applyAlignment="1" applyProtection="1">
      <alignment horizontal="right" vertical="center" wrapText="1"/>
      <protection locked="0"/>
    </xf>
    <xf numFmtId="0" fontId="14" fillId="0" borderId="23" xfId="0" applyFont="1" applyBorder="1" applyAlignment="1" applyProtection="1">
      <alignment horizontal="right" vertical="center"/>
      <protection locked="0"/>
    </xf>
    <xf numFmtId="0" fontId="15" fillId="11" borderId="19" xfId="0" applyFont="1" applyFill="1" applyBorder="1" applyAlignment="1" applyProtection="1">
      <alignment vertical="center"/>
      <protection locked="0"/>
    </xf>
    <xf numFmtId="0" fontId="14" fillId="0" borderId="3" xfId="0" applyFont="1" applyBorder="1" applyAlignment="1" applyProtection="1">
      <alignment horizontal="right" vertical="center" wrapText="1"/>
      <protection locked="0"/>
    </xf>
    <xf numFmtId="0" fontId="14" fillId="0" borderId="23" xfId="0" applyFont="1" applyBorder="1" applyAlignment="1" applyProtection="1">
      <alignment horizontal="right" vertical="center" wrapText="1"/>
      <protection locked="0"/>
    </xf>
    <xf numFmtId="6" fontId="0" fillId="0" borderId="0" xfId="0" applyNumberFormat="1" applyProtection="1">
      <protection locked="0"/>
    </xf>
    <xf numFmtId="6" fontId="0" fillId="0" borderId="4" xfId="0" applyNumberFormat="1" applyBorder="1" applyAlignment="1" applyProtection="1">
      <alignment horizontal="center"/>
      <protection locked="0"/>
    </xf>
    <xf numFmtId="0" fontId="14" fillId="0" borderId="25" xfId="0" applyFont="1" applyBorder="1" applyAlignment="1" applyProtection="1">
      <alignment horizontal="right" vertical="center" wrapText="1"/>
      <protection locked="0"/>
    </xf>
    <xf numFmtId="0" fontId="14" fillId="0" borderId="26" xfId="0" applyFont="1" applyBorder="1" applyAlignment="1" applyProtection="1">
      <alignment horizontal="right" vertical="center" wrapText="1"/>
      <protection locked="0"/>
    </xf>
    <xf numFmtId="0" fontId="14" fillId="0" borderId="28" xfId="0" applyFont="1" applyBorder="1" applyAlignment="1" applyProtection="1">
      <alignment vertical="center" wrapText="1"/>
      <protection locked="0"/>
    </xf>
    <xf numFmtId="0" fontId="15" fillId="11" borderId="29" xfId="0" applyFont="1" applyFill="1" applyBorder="1" applyAlignment="1" applyProtection="1">
      <alignment vertical="center"/>
      <protection locked="0"/>
    </xf>
    <xf numFmtId="0" fontId="15" fillId="0" borderId="31" xfId="0" applyFont="1" applyBorder="1" applyAlignment="1" applyProtection="1">
      <alignment horizontal="right" vertical="center" wrapText="1"/>
      <protection locked="0"/>
    </xf>
    <xf numFmtId="0" fontId="15" fillId="0" borderId="3" xfId="0" applyFont="1" applyBorder="1" applyAlignment="1" applyProtection="1">
      <alignment horizontal="right" vertical="center" wrapText="1"/>
      <protection locked="0"/>
    </xf>
    <xf numFmtId="0" fontId="2" fillId="0" borderId="3" xfId="0" applyFont="1" applyBorder="1" applyAlignment="1" applyProtection="1">
      <alignment horizontal="right"/>
      <protection locked="0"/>
    </xf>
    <xf numFmtId="0" fontId="2" fillId="0" borderId="33" xfId="0" applyFont="1" applyBorder="1" applyProtection="1">
      <protection locked="0"/>
    </xf>
    <xf numFmtId="0" fontId="2" fillId="0" borderId="34" xfId="0" applyFont="1" applyBorder="1" applyAlignment="1" applyProtection="1">
      <alignment horizontal="right" indent="1"/>
      <protection locked="0"/>
    </xf>
    <xf numFmtId="6" fontId="0" fillId="0" borderId="4" xfId="0" applyNumberFormat="1" applyBorder="1"/>
    <xf numFmtId="6" fontId="0" fillId="0" borderId="24" xfId="0" applyNumberFormat="1" applyBorder="1"/>
    <xf numFmtId="10" fontId="0" fillId="0" borderId="4" xfId="0" applyNumberFormat="1" applyBorder="1"/>
    <xf numFmtId="10" fontId="0" fillId="0" borderId="24" xfId="0" applyNumberFormat="1" applyBorder="1"/>
    <xf numFmtId="6" fontId="6" fillId="0" borderId="4" xfId="0" applyNumberFormat="1" applyFont="1" applyBorder="1"/>
    <xf numFmtId="6" fontId="0" fillId="0" borderId="27" xfId="0" applyNumberFormat="1" applyBorder="1"/>
    <xf numFmtId="6" fontId="2" fillId="0" borderId="32" xfId="0" applyNumberFormat="1" applyFont="1" applyBorder="1"/>
    <xf numFmtId="6" fontId="0" fillId="0" borderId="35" xfId="0" applyNumberFormat="1" applyBorder="1"/>
    <xf numFmtId="0" fontId="2" fillId="12" borderId="3" xfId="0" applyFont="1" applyFill="1" applyBorder="1" applyAlignment="1" applyProtection="1">
      <alignment horizontal="center" vertical="center" wrapText="1"/>
      <protection locked="0"/>
    </xf>
    <xf numFmtId="44" fontId="2" fillId="12" borderId="3" xfId="1" applyFont="1" applyFill="1" applyBorder="1" applyAlignment="1" applyProtection="1">
      <alignment horizontal="center" vertical="center" wrapText="1"/>
      <protection locked="0"/>
    </xf>
    <xf numFmtId="44" fontId="0" fillId="0" borderId="3" xfId="1" applyFont="1" applyFill="1" applyBorder="1" applyProtection="1">
      <protection locked="0"/>
    </xf>
    <xf numFmtId="0" fontId="2" fillId="12" borderId="3" xfId="0" applyFont="1" applyFill="1" applyBorder="1" applyAlignment="1">
      <alignment horizontal="center" vertical="center" wrapText="1"/>
    </xf>
    <xf numFmtId="0" fontId="11" fillId="0" borderId="0" xfId="0" applyFont="1" applyAlignment="1" applyProtection="1">
      <alignment horizontal="center" vertical="center"/>
      <protection locked="0"/>
    </xf>
    <xf numFmtId="0" fontId="0" fillId="13" borderId="3" xfId="3" applyFont="1" applyFill="1" applyBorder="1" applyAlignment="1" applyProtection="1">
      <alignment horizontal="center" vertical="center" wrapText="1"/>
      <protection locked="0"/>
    </xf>
    <xf numFmtId="9" fontId="3" fillId="13" borderId="3" xfId="3" applyNumberFormat="1" applyFont="1" applyFill="1" applyBorder="1" applyAlignment="1" applyProtection="1">
      <alignment horizontal="center" vertical="center" wrapText="1"/>
      <protection locked="0"/>
    </xf>
    <xf numFmtId="0" fontId="12" fillId="11" borderId="30" xfId="0" applyFont="1" applyFill="1" applyBorder="1" applyAlignment="1" applyProtection="1">
      <alignment vertical="center"/>
      <protection locked="0"/>
    </xf>
    <xf numFmtId="166" fontId="0" fillId="0" borderId="14" xfId="1" applyNumberFormat="1" applyFont="1" applyFill="1" applyBorder="1" applyProtection="1">
      <protection locked="0"/>
    </xf>
    <xf numFmtId="166" fontId="0" fillId="0" borderId="7" xfId="0" applyNumberFormat="1" applyBorder="1" applyProtection="1">
      <protection locked="0"/>
    </xf>
    <xf numFmtId="0" fontId="14" fillId="13" borderId="21" xfId="0" applyFont="1" applyFill="1" applyBorder="1" applyAlignment="1" applyProtection="1">
      <alignment horizontal="right" vertical="center" wrapText="1"/>
      <protection locked="0"/>
    </xf>
    <xf numFmtId="0" fontId="19" fillId="5" borderId="3" xfId="0" applyFont="1" applyFill="1" applyBorder="1" applyAlignment="1" applyProtection="1">
      <alignment horizontal="center" vertical="center" wrapText="1"/>
      <protection locked="0"/>
    </xf>
    <xf numFmtId="0" fontId="20" fillId="0" borderId="0" xfId="5"/>
    <xf numFmtId="0" fontId="22" fillId="0" borderId="0" xfId="5" applyFont="1"/>
    <xf numFmtId="37" fontId="9" fillId="0" borderId="0" xfId="5" applyNumberFormat="1" applyFont="1" applyAlignment="1">
      <alignment horizontal="center"/>
    </xf>
    <xf numFmtId="37" fontId="9" fillId="0" borderId="37" xfId="5" applyNumberFormat="1" applyFont="1" applyBorder="1" applyAlignment="1">
      <alignment horizontal="center"/>
    </xf>
    <xf numFmtId="44" fontId="9" fillId="0" borderId="0" xfId="7" applyFont="1" applyFill="1" applyBorder="1" applyAlignment="1" applyProtection="1">
      <alignment horizontal="center"/>
    </xf>
    <xf numFmtId="0" fontId="22" fillId="0" borderId="0" xfId="5" applyFont="1" applyAlignment="1">
      <alignment horizontal="center"/>
    </xf>
    <xf numFmtId="37" fontId="9" fillId="0" borderId="0" xfId="6" applyNumberFormat="1" applyFont="1" applyFill="1" applyBorder="1" applyAlignment="1" applyProtection="1">
      <alignment horizontal="center"/>
    </xf>
    <xf numFmtId="171" fontId="9" fillId="15" borderId="0" xfId="6" applyNumberFormat="1" applyFont="1" applyFill="1" applyBorder="1" applyAlignment="1" applyProtection="1">
      <alignment horizontal="center"/>
    </xf>
    <xf numFmtId="44" fontId="9" fillId="0" borderId="41" xfId="7" applyFont="1" applyFill="1" applyBorder="1" applyAlignment="1" applyProtection="1">
      <alignment horizontal="center"/>
    </xf>
    <xf numFmtId="0" fontId="23" fillId="0" borderId="0" xfId="5" applyFont="1"/>
    <xf numFmtId="0" fontId="25" fillId="0" borderId="0" xfId="5" applyFont="1"/>
    <xf numFmtId="0" fontId="22" fillId="0" borderId="0" xfId="5" applyFont="1" applyAlignment="1">
      <alignment horizontal="center" vertical="center" wrapText="1"/>
    </xf>
    <xf numFmtId="0" fontId="22" fillId="0" borderId="0" xfId="5" applyFont="1" applyAlignment="1">
      <alignment horizontal="left" indent="6"/>
    </xf>
    <xf numFmtId="44" fontId="22" fillId="0" borderId="0" xfId="5" applyNumberFormat="1" applyFont="1"/>
    <xf numFmtId="0" fontId="22" fillId="0" borderId="0" xfId="5" applyFont="1" applyAlignment="1">
      <alignment horizontal="left"/>
    </xf>
    <xf numFmtId="0" fontId="25" fillId="0" borderId="0" xfId="5" applyFont="1" applyAlignment="1">
      <alignment horizontal="center"/>
    </xf>
    <xf numFmtId="0" fontId="26" fillId="0" borderId="0" xfId="5" applyFont="1" applyAlignment="1">
      <alignment horizontal="center"/>
    </xf>
    <xf numFmtId="0" fontId="22" fillId="0" borderId="0" xfId="5" applyFont="1" applyAlignment="1">
      <alignment horizontal="left" indent="8"/>
    </xf>
    <xf numFmtId="44" fontId="0" fillId="0" borderId="0" xfId="1" applyFont="1" applyBorder="1" applyProtection="1">
      <protection locked="0"/>
    </xf>
    <xf numFmtId="5" fontId="9" fillId="0" borderId="0" xfId="5" applyNumberFormat="1" applyFont="1" applyAlignment="1">
      <alignment horizontal="center" vertical="center"/>
    </xf>
    <xf numFmtId="0" fontId="9" fillId="0" borderId="0" xfId="5" applyFont="1" applyAlignment="1">
      <alignment horizontal="center" vertical="center"/>
    </xf>
    <xf numFmtId="172" fontId="9" fillId="0" borderId="0" xfId="5" applyNumberFormat="1" applyFont="1" applyAlignment="1">
      <alignment horizontal="center"/>
    </xf>
    <xf numFmtId="1" fontId="9" fillId="0" borderId="0" xfId="5" applyNumberFormat="1" applyFont="1" applyAlignment="1">
      <alignment horizontal="center" vertical="center"/>
    </xf>
    <xf numFmtId="0" fontId="27" fillId="0" borderId="0" xfId="0" applyFont="1" applyProtection="1">
      <protection locked="0"/>
    </xf>
    <xf numFmtId="0" fontId="12" fillId="0" borderId="8" xfId="0" applyFont="1" applyBorder="1" applyAlignment="1" applyProtection="1">
      <alignment horizontal="center" wrapText="1"/>
      <protection locked="0"/>
    </xf>
    <xf numFmtId="0" fontId="6" fillId="0" borderId="11" xfId="0" applyFont="1" applyBorder="1" applyProtection="1">
      <protection locked="0"/>
    </xf>
    <xf numFmtId="0" fontId="6" fillId="4" borderId="11" xfId="0" applyFont="1" applyFill="1" applyBorder="1" applyProtection="1">
      <protection locked="0"/>
    </xf>
    <xf numFmtId="0" fontId="6" fillId="0" borderId="13" xfId="0" applyFont="1" applyBorder="1" applyProtection="1">
      <protection locked="0"/>
    </xf>
    <xf numFmtId="0" fontId="12" fillId="5" borderId="26" xfId="0" applyFont="1" applyFill="1" applyBorder="1" applyAlignment="1" applyProtection="1">
      <alignment horizontal="center" vertical="center" wrapText="1"/>
      <protection locked="0"/>
    </xf>
    <xf numFmtId="0" fontId="19" fillId="5" borderId="42" xfId="0" applyFont="1" applyFill="1" applyBorder="1" applyAlignment="1" applyProtection="1">
      <alignment horizontal="center" vertical="center" wrapText="1"/>
      <protection locked="0"/>
    </xf>
    <xf numFmtId="166" fontId="2" fillId="0" borderId="0" xfId="1" applyNumberFormat="1" applyFont="1" applyFill="1" applyBorder="1" applyProtection="1"/>
    <xf numFmtId="0" fontId="14" fillId="13" borderId="3" xfId="0" applyFont="1" applyFill="1" applyBorder="1" applyAlignment="1" applyProtection="1">
      <alignment horizontal="right" vertical="center" wrapText="1"/>
      <protection locked="0"/>
    </xf>
    <xf numFmtId="0" fontId="9" fillId="14" borderId="3" xfId="5" applyFont="1" applyFill="1" applyBorder="1" applyAlignment="1">
      <alignment horizontal="center"/>
    </xf>
    <xf numFmtId="37" fontId="9" fillId="0" borderId="15" xfId="5" applyNumberFormat="1" applyFont="1" applyBorder="1" applyAlignment="1">
      <alignment horizontal="center"/>
    </xf>
    <xf numFmtId="171" fontId="9" fillId="15" borderId="40" xfId="6" applyNumberFormat="1" applyFont="1" applyFill="1" applyBorder="1" applyAlignment="1" applyProtection="1">
      <alignment horizontal="right"/>
    </xf>
    <xf numFmtId="7" fontId="9" fillId="0" borderId="40" xfId="7" applyNumberFormat="1" applyFont="1" applyFill="1" applyBorder="1" applyAlignment="1" applyProtection="1">
      <alignment horizontal="center"/>
    </xf>
    <xf numFmtId="37" fontId="9" fillId="0" borderId="38" xfId="5" applyNumberFormat="1" applyFont="1" applyBorder="1" applyAlignment="1">
      <alignment horizontal="center"/>
    </xf>
    <xf numFmtId="0" fontId="26" fillId="0" borderId="0" xfId="5" applyFont="1" applyAlignment="1">
      <alignment horizontal="left" indent="8"/>
    </xf>
    <xf numFmtId="0" fontId="21" fillId="14" borderId="0" xfId="5" applyFont="1" applyFill="1"/>
    <xf numFmtId="0" fontId="21" fillId="0" borderId="0" xfId="5" applyFont="1"/>
    <xf numFmtId="0" fontId="21" fillId="0" borderId="0" xfId="5" applyFont="1" applyAlignment="1">
      <alignment horizontal="left"/>
    </xf>
    <xf numFmtId="7" fontId="21" fillId="0" borderId="0" xfId="5" applyNumberFormat="1" applyFont="1"/>
    <xf numFmtId="0" fontId="21" fillId="16" borderId="0" xfId="5" applyFont="1" applyFill="1" applyAlignment="1">
      <alignment horizontal="left"/>
    </xf>
    <xf numFmtId="37" fontId="21" fillId="0" borderId="0" xfId="8" applyNumberFormat="1" applyFont="1" applyFill="1"/>
    <xf numFmtId="44" fontId="22" fillId="0" borderId="0" xfId="5" applyNumberFormat="1" applyFont="1" applyAlignment="1">
      <alignment horizontal="center"/>
    </xf>
    <xf numFmtId="44" fontId="21" fillId="16" borderId="0" xfId="5" applyNumberFormat="1" applyFont="1" applyFill="1" applyAlignment="1">
      <alignment horizontal="center"/>
    </xf>
    <xf numFmtId="0" fontId="33" fillId="8" borderId="0" xfId="5" applyFont="1" applyFill="1" applyAlignment="1">
      <alignment horizontal="center"/>
    </xf>
    <xf numFmtId="0" fontId="33" fillId="8" borderId="0" xfId="5" applyFont="1" applyFill="1"/>
    <xf numFmtId="0" fontId="0" fillId="8" borderId="0" xfId="0" applyFill="1" applyAlignment="1">
      <alignment vertical="center" wrapText="1"/>
    </xf>
    <xf numFmtId="0" fontId="32" fillId="0" borderId="0" xfId="5" applyFont="1"/>
    <xf numFmtId="0" fontId="34" fillId="8" borderId="0" xfId="5" applyFont="1" applyFill="1" applyAlignment="1">
      <alignment wrapText="1"/>
    </xf>
    <xf numFmtId="5" fontId="9" fillId="14" borderId="3" xfId="5" applyNumberFormat="1" applyFont="1" applyFill="1" applyBorder="1" applyAlignment="1">
      <alignment horizontal="center" vertical="center"/>
    </xf>
    <xf numFmtId="0" fontId="9" fillId="0" borderId="0" xfId="5" applyFont="1"/>
    <xf numFmtId="0" fontId="9" fillId="0" borderId="0" xfId="5" applyFont="1" applyAlignment="1">
      <alignment horizontal="center"/>
    </xf>
    <xf numFmtId="1" fontId="9" fillId="0" borderId="39" xfId="5" applyNumberFormat="1" applyFont="1" applyBorder="1" applyAlignment="1">
      <alignment horizontal="center"/>
    </xf>
    <xf numFmtId="0" fontId="9" fillId="0" borderId="15" xfId="5" applyFont="1" applyBorder="1"/>
    <xf numFmtId="0" fontId="35" fillId="0" borderId="0" xfId="5" applyFont="1"/>
    <xf numFmtId="44" fontId="0" fillId="6" borderId="3" xfId="1" applyFont="1" applyFill="1" applyBorder="1" applyAlignment="1" applyProtection="1">
      <alignment horizontal="right"/>
    </xf>
    <xf numFmtId="42" fontId="0" fillId="5" borderId="3" xfId="1" applyNumberFormat="1" applyFont="1" applyFill="1" applyBorder="1" applyProtection="1"/>
    <xf numFmtId="42" fontId="0" fillId="7" borderId="3" xfId="1" applyNumberFormat="1" applyFont="1" applyFill="1" applyBorder="1" applyProtection="1"/>
    <xf numFmtId="44" fontId="6" fillId="6" borderId="3" xfId="1" applyFont="1" applyFill="1" applyBorder="1" applyAlignment="1" applyProtection="1">
      <alignment horizontal="center" vertical="center" wrapText="1"/>
    </xf>
    <xf numFmtId="44" fontId="0" fillId="5" borderId="3" xfId="1" applyFont="1" applyFill="1" applyBorder="1" applyProtection="1"/>
    <xf numFmtId="42" fontId="0" fillId="6" borderId="3" xfId="1" applyNumberFormat="1" applyFont="1" applyFill="1" applyBorder="1" applyProtection="1"/>
    <xf numFmtId="42" fontId="2" fillId="5" borderId="3" xfId="1" applyNumberFormat="1" applyFont="1" applyFill="1" applyBorder="1" applyProtection="1"/>
    <xf numFmtId="44" fontId="13" fillId="0" borderId="12" xfId="0" applyNumberFormat="1" applyFont="1" applyBorder="1"/>
    <xf numFmtId="0" fontId="12" fillId="3" borderId="20" xfId="0" applyFont="1" applyFill="1" applyBorder="1" applyAlignment="1">
      <alignment vertical="center"/>
    </xf>
    <xf numFmtId="6" fontId="2" fillId="13" borderId="4" xfId="0" applyNumberFormat="1" applyFont="1" applyFill="1" applyBorder="1" applyProtection="1">
      <protection locked="0"/>
    </xf>
    <xf numFmtId="0" fontId="9" fillId="0" borderId="0" xfId="5" applyFont="1" applyAlignment="1" applyProtection="1">
      <alignment horizontal="center"/>
      <protection locked="0"/>
    </xf>
    <xf numFmtId="172" fontId="9" fillId="0" borderId="0" xfId="5" applyNumberFormat="1" applyFont="1" applyAlignment="1" applyProtection="1">
      <alignment horizontal="center" vertical="center"/>
      <protection locked="0"/>
    </xf>
    <xf numFmtId="0" fontId="9" fillId="0" borderId="0" xfId="5" applyFont="1" applyProtection="1">
      <protection locked="0"/>
    </xf>
    <xf numFmtId="1" fontId="9" fillId="0" borderId="0" xfId="5" applyNumberFormat="1" applyFont="1" applyAlignment="1" applyProtection="1">
      <alignment horizontal="center"/>
      <protection locked="0"/>
    </xf>
    <xf numFmtId="37" fontId="9" fillId="0" borderId="0" xfId="5" applyNumberFormat="1" applyFont="1" applyAlignment="1" applyProtection="1">
      <alignment horizontal="center"/>
      <protection locked="0"/>
    </xf>
    <xf numFmtId="1" fontId="9" fillId="0" borderId="0" xfId="6" applyNumberFormat="1" applyFont="1" applyFill="1" applyBorder="1" applyAlignment="1" applyProtection="1">
      <alignment horizontal="center" vertical="center"/>
      <protection locked="0"/>
    </xf>
    <xf numFmtId="37" fontId="9" fillId="0" borderId="0" xfId="6" applyNumberFormat="1" applyFont="1" applyFill="1" applyBorder="1" applyAlignment="1" applyProtection="1">
      <alignment horizontal="center"/>
      <protection locked="0"/>
    </xf>
    <xf numFmtId="0" fontId="9" fillId="14" borderId="3" xfId="5" applyFont="1" applyFill="1" applyBorder="1"/>
    <xf numFmtId="44" fontId="22" fillId="16" borderId="0" xfId="5" applyNumberFormat="1" applyFont="1" applyFill="1" applyAlignment="1">
      <alignment horizontal="center"/>
    </xf>
    <xf numFmtId="44" fontId="22" fillId="16" borderId="0" xfId="5" applyNumberFormat="1" applyFont="1" applyFill="1"/>
    <xf numFmtId="44" fontId="21" fillId="16" borderId="0" xfId="5" applyNumberFormat="1" applyFont="1" applyFill="1"/>
    <xf numFmtId="0" fontId="22" fillId="16" borderId="0" xfId="5" applyFont="1" applyFill="1" applyAlignment="1">
      <alignment horizontal="center"/>
    </xf>
    <xf numFmtId="37" fontId="21" fillId="14" borderId="0" xfId="8" applyNumberFormat="1" applyFont="1" applyFill="1" applyProtection="1">
      <protection locked="0"/>
    </xf>
    <xf numFmtId="44" fontId="9" fillId="0" borderId="0" xfId="5" applyNumberFormat="1" applyFont="1" applyAlignment="1">
      <alignment horizontal="center" vertical="center"/>
    </xf>
    <xf numFmtId="173" fontId="9" fillId="0" borderId="0" xfId="1" applyNumberFormat="1" applyFont="1" applyProtection="1">
      <protection locked="0"/>
    </xf>
    <xf numFmtId="173" fontId="9" fillId="0" borderId="0" xfId="5" applyNumberFormat="1" applyFont="1" applyAlignment="1" applyProtection="1">
      <alignment horizontal="center"/>
      <protection locked="0"/>
    </xf>
    <xf numFmtId="173" fontId="9" fillId="0" borderId="0" xfId="1" applyNumberFormat="1" applyFont="1" applyBorder="1" applyAlignment="1" applyProtection="1">
      <alignment horizontal="center" vertical="center"/>
      <protection locked="0"/>
    </xf>
    <xf numFmtId="173" fontId="9" fillId="0" borderId="0" xfId="6" applyNumberFormat="1" applyFont="1" applyFill="1" applyBorder="1" applyAlignment="1" applyProtection="1">
      <alignment horizontal="center"/>
      <protection locked="0"/>
    </xf>
    <xf numFmtId="173" fontId="9" fillId="0" borderId="0" xfId="5" applyNumberFormat="1" applyFont="1" applyAlignment="1">
      <alignment horizontal="center" vertical="center"/>
    </xf>
    <xf numFmtId="173" fontId="9" fillId="0" borderId="0" xfId="1" applyNumberFormat="1" applyFont="1" applyBorder="1" applyAlignment="1">
      <alignment horizontal="center" vertical="center"/>
    </xf>
    <xf numFmtId="173" fontId="9" fillId="0" borderId="0" xfId="7" applyNumberFormat="1" applyFont="1" applyFill="1" applyBorder="1" applyAlignment="1" applyProtection="1">
      <alignment horizontal="center"/>
    </xf>
    <xf numFmtId="1" fontId="9" fillId="0" borderId="0" xfId="5" applyNumberFormat="1" applyFont="1" applyAlignment="1">
      <alignment horizontal="center"/>
    </xf>
    <xf numFmtId="44" fontId="9" fillId="0" borderId="0" xfId="1" applyFont="1" applyBorder="1" applyAlignment="1">
      <alignment horizontal="center" vertical="center"/>
    </xf>
    <xf numFmtId="0" fontId="32" fillId="8" borderId="0" xfId="5" applyFont="1" applyFill="1" applyAlignment="1">
      <alignment horizontal="center"/>
    </xf>
    <xf numFmtId="0" fontId="34" fillId="8" borderId="0" xfId="5" applyFont="1" applyFill="1" applyAlignment="1">
      <alignment vertical="top" wrapText="1"/>
    </xf>
    <xf numFmtId="0" fontId="32" fillId="8" borderId="43" xfId="5" applyFont="1" applyFill="1" applyBorder="1" applyAlignment="1">
      <alignment horizontal="center"/>
    </xf>
    <xf numFmtId="0" fontId="32" fillId="8" borderId="0" xfId="5" applyFont="1" applyFill="1"/>
    <xf numFmtId="0" fontId="20" fillId="8" borderId="0" xfId="5" applyFill="1"/>
    <xf numFmtId="0" fontId="9" fillId="14" borderId="3" xfId="5" applyFont="1" applyFill="1" applyBorder="1" applyAlignment="1">
      <alignment horizontal="center" vertical="center"/>
    </xf>
    <xf numFmtId="0" fontId="22" fillId="16" borderId="0" xfId="5" applyFont="1" applyFill="1" applyAlignment="1">
      <alignment horizontal="center" vertical="center"/>
    </xf>
    <xf numFmtId="0" fontId="21" fillId="16" borderId="0" xfId="5" applyFont="1" applyFill="1" applyAlignment="1">
      <alignment horizontal="center"/>
    </xf>
    <xf numFmtId="0" fontId="2" fillId="0" borderId="8" xfId="0" applyFont="1" applyBorder="1" applyProtection="1">
      <protection locked="0"/>
    </xf>
    <xf numFmtId="0" fontId="2" fillId="0" borderId="9" xfId="0" applyFont="1" applyBorder="1" applyAlignment="1">
      <alignment horizontal="center"/>
    </xf>
    <xf numFmtId="0" fontId="2" fillId="0" borderId="10" xfId="0" applyFont="1" applyBorder="1" applyAlignment="1">
      <alignment horizontal="center"/>
    </xf>
    <xf numFmtId="0" fontId="2" fillId="0" borderId="13" xfId="0" applyFont="1" applyBorder="1" applyProtection="1">
      <protection locked="0"/>
    </xf>
    <xf numFmtId="0" fontId="2" fillId="0" borderId="14" xfId="0" applyFont="1" applyBorder="1" applyAlignment="1">
      <alignment horizontal="center"/>
    </xf>
    <xf numFmtId="0" fontId="2" fillId="0" borderId="7" xfId="0" applyFont="1" applyBorder="1" applyAlignment="1">
      <alignment horizontal="center"/>
    </xf>
    <xf numFmtId="0" fontId="13" fillId="0" borderId="11" xfId="0" applyFont="1" applyBorder="1"/>
    <xf numFmtId="0" fontId="13" fillId="0" borderId="0" xfId="0" applyFont="1"/>
    <xf numFmtId="0" fontId="39" fillId="0" borderId="0" xfId="0" applyFont="1" applyProtection="1">
      <protection locked="0"/>
    </xf>
    <xf numFmtId="0" fontId="11" fillId="17" borderId="0" xfId="0" applyFont="1" applyFill="1" applyProtection="1">
      <protection locked="0"/>
    </xf>
    <xf numFmtId="0" fontId="0" fillId="18" borderId="0" xfId="0" applyFill="1"/>
    <xf numFmtId="0" fontId="0" fillId="0" borderId="0" xfId="0" applyAlignment="1">
      <alignment vertical="center" wrapText="1"/>
    </xf>
    <xf numFmtId="0" fontId="33" fillId="0" borderId="0" xfId="5" applyFont="1" applyAlignment="1">
      <alignment horizontal="center"/>
    </xf>
    <xf numFmtId="0" fontId="34" fillId="0" borderId="0" xfId="5" applyFont="1" applyAlignment="1">
      <alignment wrapText="1"/>
    </xf>
    <xf numFmtId="0" fontId="34" fillId="0" borderId="0" xfId="5" applyFont="1" applyAlignment="1">
      <alignment vertical="top" wrapText="1"/>
    </xf>
    <xf numFmtId="0" fontId="34" fillId="0" borderId="0" xfId="5" applyFont="1" applyAlignment="1">
      <alignment horizontal="center" vertical="top" wrapText="1"/>
    </xf>
    <xf numFmtId="0" fontId="2" fillId="0" borderId="0" xfId="0" applyFont="1"/>
    <xf numFmtId="7" fontId="9" fillId="0" borderId="0" xfId="7" applyNumberFormat="1" applyFont="1" applyFill="1" applyBorder="1" applyAlignment="1" applyProtection="1">
      <alignment horizontal="center"/>
    </xf>
    <xf numFmtId="44" fontId="13" fillId="6" borderId="16" xfId="0" applyNumberFormat="1" applyFont="1" applyFill="1" applyBorder="1"/>
    <xf numFmtId="44" fontId="13" fillId="6" borderId="17" xfId="0" applyNumberFormat="1" applyFont="1" applyFill="1" applyBorder="1"/>
    <xf numFmtId="44" fontId="13" fillId="6" borderId="6" xfId="0" applyNumberFormat="1" applyFont="1" applyFill="1" applyBorder="1"/>
    <xf numFmtId="44" fontId="5" fillId="6" borderId="16" xfId="0" applyNumberFormat="1" applyFont="1" applyFill="1" applyBorder="1"/>
    <xf numFmtId="44" fontId="5" fillId="6" borderId="6" xfId="0" applyNumberFormat="1" applyFont="1" applyFill="1" applyBorder="1"/>
    <xf numFmtId="164" fontId="0" fillId="6" borderId="0" xfId="0" applyNumberFormat="1" applyFill="1"/>
    <xf numFmtId="164" fontId="0" fillId="6" borderId="10" xfId="0" applyNumberFormat="1" applyFill="1" applyBorder="1"/>
    <xf numFmtId="164" fontId="0" fillId="6" borderId="7" xfId="0" applyNumberFormat="1" applyFill="1" applyBorder="1"/>
    <xf numFmtId="166" fontId="0" fillId="6" borderId="10" xfId="0" applyNumberFormat="1" applyFill="1" applyBorder="1"/>
    <xf numFmtId="166" fontId="0" fillId="6" borderId="7" xfId="0" applyNumberFormat="1" applyFill="1" applyBorder="1"/>
    <xf numFmtId="0" fontId="3" fillId="6" borderId="5" xfId="4" applyFill="1" applyBorder="1" applyAlignment="1">
      <alignment horizontal="center"/>
    </xf>
    <xf numFmtId="6" fontId="3" fillId="6" borderId="3" xfId="1" applyNumberFormat="1" applyFont="1" applyFill="1" applyBorder="1" applyAlignment="1" applyProtection="1">
      <alignment horizontal="center" vertical="center"/>
    </xf>
    <xf numFmtId="6" fontId="3" fillId="6" borderId="15" xfId="1" applyNumberFormat="1" applyFont="1" applyFill="1" applyBorder="1" applyAlignment="1" applyProtection="1">
      <alignment horizontal="center" vertical="center"/>
    </xf>
    <xf numFmtId="6" fontId="3" fillId="6" borderId="4" xfId="1" applyNumberFormat="1" applyFont="1" applyFill="1" applyBorder="1" applyAlignment="1" applyProtection="1">
      <alignment horizontal="center" vertical="center"/>
    </xf>
    <xf numFmtId="6" fontId="0" fillId="6" borderId="3" xfId="1" applyNumberFormat="1" applyFont="1" applyFill="1" applyBorder="1" applyProtection="1"/>
    <xf numFmtId="0" fontId="11" fillId="17" borderId="0" xfId="0" applyFont="1" applyFill="1" applyAlignment="1" applyProtection="1">
      <alignment horizontal="left"/>
      <protection locked="0"/>
    </xf>
    <xf numFmtId="0" fontId="16" fillId="8" borderId="0" xfId="0" applyFont="1" applyFill="1" applyAlignment="1" applyProtection="1">
      <alignment horizontal="center" vertical="center"/>
      <protection locked="0"/>
    </xf>
    <xf numFmtId="0" fontId="10" fillId="10" borderId="13" xfId="0" applyFont="1" applyFill="1" applyBorder="1" applyAlignment="1">
      <alignment horizontal="center"/>
    </xf>
    <xf numFmtId="0" fontId="10" fillId="10" borderId="14" xfId="0" applyFont="1" applyFill="1" applyBorder="1" applyAlignment="1">
      <alignment horizontal="center"/>
    </xf>
    <xf numFmtId="0" fontId="10" fillId="10" borderId="7" xfId="0" applyFont="1" applyFill="1" applyBorder="1" applyAlignment="1">
      <alignment horizontal="center"/>
    </xf>
    <xf numFmtId="0" fontId="13" fillId="0" borderId="8" xfId="0" applyFont="1" applyBorder="1" applyAlignment="1">
      <alignment horizontal="center"/>
    </xf>
    <xf numFmtId="0" fontId="13" fillId="0" borderId="9" xfId="0" applyFont="1" applyBorder="1" applyAlignment="1">
      <alignment horizontal="center"/>
    </xf>
    <xf numFmtId="0" fontId="13" fillId="0" borderId="10" xfId="0" applyFont="1" applyBorder="1" applyAlignment="1">
      <alignment horizontal="center"/>
    </xf>
    <xf numFmtId="0" fontId="11" fillId="9" borderId="0" xfId="0" applyFont="1" applyFill="1" applyAlignment="1" applyProtection="1">
      <alignment horizontal="center"/>
      <protection locked="0"/>
    </xf>
    <xf numFmtId="0" fontId="10" fillId="10" borderId="0" xfId="0" applyFont="1" applyFill="1" applyAlignment="1" applyProtection="1">
      <alignment horizontal="center"/>
      <protection locked="0"/>
    </xf>
    <xf numFmtId="0" fontId="10" fillId="10" borderId="8" xfId="0" applyFont="1" applyFill="1" applyBorder="1" applyAlignment="1">
      <alignment horizontal="center"/>
    </xf>
    <xf numFmtId="0" fontId="10" fillId="10" borderId="9" xfId="0" applyFont="1" applyFill="1" applyBorder="1" applyAlignment="1">
      <alignment horizontal="center"/>
    </xf>
    <xf numFmtId="0" fontId="10" fillId="10" borderId="10" xfId="0" applyFont="1" applyFill="1" applyBorder="1" applyAlignment="1">
      <alignment horizontal="center"/>
    </xf>
    <xf numFmtId="0" fontId="12" fillId="5" borderId="26" xfId="0" applyFont="1" applyFill="1" applyBorder="1" applyAlignment="1" applyProtection="1">
      <alignment horizontal="center" vertical="center" wrapText="1"/>
      <protection locked="0"/>
    </xf>
    <xf numFmtId="0" fontId="12" fillId="5" borderId="42" xfId="0" applyFont="1" applyFill="1" applyBorder="1" applyAlignment="1" applyProtection="1">
      <alignment horizontal="center" vertical="center" wrapText="1"/>
      <protection locked="0"/>
    </xf>
    <xf numFmtId="0" fontId="13" fillId="0" borderId="13" xfId="0" applyFont="1" applyBorder="1" applyAlignment="1">
      <alignment horizontal="center"/>
    </xf>
    <xf numFmtId="0" fontId="13" fillId="0" borderId="14" xfId="0" applyFont="1" applyBorder="1" applyAlignment="1">
      <alignment horizontal="center"/>
    </xf>
    <xf numFmtId="0" fontId="13" fillId="0" borderId="7" xfId="0" applyFont="1" applyBorder="1" applyAlignment="1">
      <alignment horizontal="center"/>
    </xf>
    <xf numFmtId="0" fontId="5" fillId="0" borderId="8" xfId="0" applyFont="1" applyBorder="1" applyAlignment="1">
      <alignment horizontal="center"/>
    </xf>
    <xf numFmtId="0" fontId="5" fillId="0" borderId="9" xfId="0" applyFont="1" applyBorder="1" applyAlignment="1">
      <alignment horizontal="center"/>
    </xf>
    <xf numFmtId="0" fontId="5" fillId="0" borderId="13" xfId="0" applyFont="1" applyBorder="1" applyAlignment="1">
      <alignment horizontal="center"/>
    </xf>
    <xf numFmtId="0" fontId="5" fillId="0" borderId="14" xfId="0" applyFont="1" applyBorder="1" applyAlignment="1">
      <alignment horizontal="center"/>
    </xf>
    <xf numFmtId="0" fontId="13" fillId="0" borderId="11" xfId="0" applyFont="1" applyBorder="1" applyAlignment="1">
      <alignment horizontal="center"/>
    </xf>
    <xf numFmtId="0" fontId="13" fillId="0" borderId="0" xfId="0" applyFont="1" applyAlignment="1">
      <alignment horizontal="center"/>
    </xf>
    <xf numFmtId="0" fontId="13" fillId="0" borderId="12" xfId="0" applyFont="1" applyBorder="1" applyAlignment="1">
      <alignment horizontal="center"/>
    </xf>
    <xf numFmtId="0" fontId="2" fillId="10" borderId="8" xfId="0" applyFont="1" applyFill="1" applyBorder="1" applyAlignment="1" applyProtection="1">
      <alignment horizontal="center"/>
      <protection locked="0"/>
    </xf>
    <xf numFmtId="0" fontId="2" fillId="10" borderId="9" xfId="0" applyFont="1" applyFill="1" applyBorder="1" applyAlignment="1" applyProtection="1">
      <alignment horizontal="center"/>
      <protection locked="0"/>
    </xf>
    <xf numFmtId="0" fontId="2" fillId="10" borderId="10" xfId="0" applyFont="1" applyFill="1" applyBorder="1" applyAlignment="1" applyProtection="1">
      <alignment horizontal="center"/>
      <protection locked="0"/>
    </xf>
    <xf numFmtId="0" fontId="0" fillId="0" borderId="11" xfId="0" applyBorder="1" applyAlignment="1" applyProtection="1">
      <alignment horizontal="left" wrapText="1"/>
      <protection locked="0"/>
    </xf>
    <xf numFmtId="0" fontId="0" fillId="0" borderId="0" xfId="0" applyAlignment="1" applyProtection="1">
      <alignment horizontal="left" wrapText="1"/>
      <protection locked="0"/>
    </xf>
    <xf numFmtId="0" fontId="0" fillId="0" borderId="12" xfId="0" applyBorder="1" applyAlignment="1" applyProtection="1">
      <alignment horizontal="left" wrapText="1"/>
      <protection locked="0"/>
    </xf>
    <xf numFmtId="0" fontId="0" fillId="0" borderId="13" xfId="0" applyBorder="1" applyAlignment="1" applyProtection="1">
      <alignment horizontal="left" wrapText="1"/>
      <protection locked="0"/>
    </xf>
    <xf numFmtId="0" fontId="0" fillId="0" borderId="14" xfId="0" applyBorder="1" applyAlignment="1" applyProtection="1">
      <alignment horizontal="left" wrapText="1"/>
      <protection locked="0"/>
    </xf>
    <xf numFmtId="0" fontId="0" fillId="0" borderId="7" xfId="0" applyBorder="1" applyAlignment="1" applyProtection="1">
      <alignment horizontal="left" wrapText="1"/>
      <protection locked="0"/>
    </xf>
    <xf numFmtId="0" fontId="16" fillId="8" borderId="8" xfId="0" applyFont="1" applyFill="1" applyBorder="1" applyAlignment="1" applyProtection="1">
      <alignment horizontal="center" vertical="center"/>
      <protection locked="0"/>
    </xf>
    <xf numFmtId="0" fontId="16" fillId="8" borderId="9" xfId="0" applyFont="1" applyFill="1" applyBorder="1" applyAlignment="1" applyProtection="1">
      <alignment horizontal="center" vertical="center"/>
      <protection locked="0"/>
    </xf>
    <xf numFmtId="0" fontId="16" fillId="8" borderId="13" xfId="0" applyFont="1" applyFill="1" applyBorder="1" applyAlignment="1" applyProtection="1">
      <alignment horizontal="center" vertical="center"/>
      <protection locked="0"/>
    </xf>
    <xf numFmtId="0" fontId="16" fillId="8" borderId="14" xfId="0" applyFont="1" applyFill="1" applyBorder="1" applyAlignment="1" applyProtection="1">
      <alignment horizontal="center" vertical="center"/>
      <protection locked="0"/>
    </xf>
    <xf numFmtId="0" fontId="17" fillId="2" borderId="1" xfId="3" applyFont="1" applyFill="1" applyBorder="1" applyAlignment="1" applyProtection="1">
      <alignment horizontal="center" vertical="center" wrapText="1"/>
      <protection locked="0"/>
    </xf>
    <xf numFmtId="0" fontId="17" fillId="2" borderId="2" xfId="3" applyFont="1" applyFill="1" applyBorder="1" applyAlignment="1" applyProtection="1">
      <alignment horizontal="center" vertical="center" wrapText="1"/>
      <protection locked="0"/>
    </xf>
    <xf numFmtId="0" fontId="11" fillId="8" borderId="8" xfId="0" applyFont="1" applyFill="1" applyBorder="1" applyAlignment="1" applyProtection="1">
      <alignment horizontal="center" vertical="center" wrapText="1"/>
      <protection locked="0"/>
    </xf>
    <xf numFmtId="0" fontId="11" fillId="8" borderId="9" xfId="0" applyFont="1" applyFill="1" applyBorder="1" applyAlignment="1" applyProtection="1">
      <alignment horizontal="center" vertical="center"/>
      <protection locked="0"/>
    </xf>
    <xf numFmtId="0" fontId="11" fillId="8" borderId="13" xfId="0" applyFont="1" applyFill="1" applyBorder="1" applyAlignment="1" applyProtection="1">
      <alignment horizontal="center" vertical="center"/>
      <protection locked="0"/>
    </xf>
    <xf numFmtId="0" fontId="11" fillId="8" borderId="14" xfId="0" applyFont="1" applyFill="1" applyBorder="1" applyAlignment="1" applyProtection="1">
      <alignment horizontal="center" vertical="center"/>
      <protection locked="0"/>
    </xf>
    <xf numFmtId="0" fontId="5" fillId="8" borderId="9" xfId="0" applyFont="1" applyFill="1" applyBorder="1" applyAlignment="1" applyProtection="1">
      <alignment horizontal="center" vertical="center"/>
      <protection locked="0"/>
    </xf>
    <xf numFmtId="0" fontId="16" fillId="8" borderId="10" xfId="0" applyFont="1" applyFill="1" applyBorder="1" applyAlignment="1" applyProtection="1">
      <alignment horizontal="center" vertical="center"/>
      <protection locked="0"/>
    </xf>
    <xf numFmtId="0" fontId="16" fillId="8" borderId="7" xfId="0" applyFont="1" applyFill="1" applyBorder="1" applyAlignment="1" applyProtection="1">
      <alignment horizontal="center" vertical="center"/>
      <protection locked="0"/>
    </xf>
    <xf numFmtId="0" fontId="5" fillId="0" borderId="9" xfId="0" applyFont="1" applyBorder="1" applyAlignment="1">
      <alignment horizontal="center" vertical="center"/>
    </xf>
    <xf numFmtId="0" fontId="5" fillId="0" borderId="0" xfId="0" applyFont="1" applyAlignment="1">
      <alignment horizontal="center" vertical="center"/>
    </xf>
    <xf numFmtId="0" fontId="0" fillId="0" borderId="0" xfId="0" applyAlignment="1" applyProtection="1">
      <alignment horizontal="left" vertical="top" wrapText="1"/>
      <protection locked="0"/>
    </xf>
    <xf numFmtId="5" fontId="9" fillId="17" borderId="15" xfId="5" applyNumberFormat="1" applyFont="1" applyFill="1" applyBorder="1" applyAlignment="1" applyProtection="1">
      <alignment horizontal="center" vertical="center"/>
      <protection locked="0"/>
    </xf>
    <xf numFmtId="5" fontId="9" fillId="17" borderId="40" xfId="5" applyNumberFormat="1" applyFont="1" applyFill="1" applyBorder="1" applyAlignment="1" applyProtection="1">
      <alignment horizontal="center" vertical="center"/>
      <protection locked="0"/>
    </xf>
    <xf numFmtId="5" fontId="9" fillId="17" borderId="5" xfId="5" applyNumberFormat="1" applyFont="1" applyFill="1" applyBorder="1" applyAlignment="1" applyProtection="1">
      <alignment horizontal="center" vertical="center"/>
      <protection locked="0"/>
    </xf>
    <xf numFmtId="5" fontId="9" fillId="14" borderId="26" xfId="5" applyNumberFormat="1" applyFont="1" applyFill="1" applyBorder="1" applyAlignment="1">
      <alignment horizontal="center" vertical="center" wrapText="1"/>
    </xf>
    <xf numFmtId="5" fontId="9" fillId="14" borderId="42" xfId="5" applyNumberFormat="1" applyFont="1" applyFill="1" applyBorder="1" applyAlignment="1">
      <alignment horizontal="center" vertical="center" wrapText="1"/>
    </xf>
    <xf numFmtId="5" fontId="9" fillId="14" borderId="36" xfId="5" applyNumberFormat="1" applyFont="1" applyFill="1" applyBorder="1" applyAlignment="1">
      <alignment horizontal="center" vertical="center" wrapText="1"/>
    </xf>
    <xf numFmtId="5" fontId="31" fillId="14" borderId="45" xfId="5" applyNumberFormat="1" applyFont="1" applyFill="1" applyBorder="1" applyAlignment="1">
      <alignment horizontal="center" vertical="center"/>
    </xf>
    <xf numFmtId="5" fontId="31" fillId="14" borderId="46" xfId="5" applyNumberFormat="1" applyFont="1" applyFill="1" applyBorder="1" applyAlignment="1">
      <alignment horizontal="center" vertical="center"/>
    </xf>
    <xf numFmtId="5" fontId="31" fillId="14" borderId="47" xfId="5" applyNumberFormat="1" applyFont="1" applyFill="1" applyBorder="1" applyAlignment="1">
      <alignment horizontal="center" vertical="center"/>
    </xf>
    <xf numFmtId="5" fontId="31" fillId="14" borderId="48" xfId="5" applyNumberFormat="1" applyFont="1" applyFill="1" applyBorder="1" applyAlignment="1">
      <alignment horizontal="center" vertical="center"/>
    </xf>
    <xf numFmtId="0" fontId="9" fillId="17" borderId="3" xfId="5" applyFont="1" applyFill="1" applyBorder="1" applyAlignment="1" applyProtection="1">
      <alignment horizontal="center"/>
      <protection locked="0"/>
    </xf>
    <xf numFmtId="5" fontId="9" fillId="14" borderId="3" xfId="5" applyNumberFormat="1" applyFont="1" applyFill="1" applyBorder="1" applyAlignment="1">
      <alignment horizontal="center" vertical="center"/>
    </xf>
    <xf numFmtId="0" fontId="32" fillId="8" borderId="49" xfId="5" applyFont="1" applyFill="1" applyBorder="1" applyAlignment="1">
      <alignment horizontal="center"/>
    </xf>
    <xf numFmtId="0" fontId="32" fillId="8" borderId="44" xfId="5" applyFont="1" applyFill="1" applyBorder="1" applyAlignment="1">
      <alignment horizontal="center"/>
    </xf>
    <xf numFmtId="5" fontId="9" fillId="14" borderId="26" xfId="5" applyNumberFormat="1" applyFont="1" applyFill="1" applyBorder="1" applyAlignment="1">
      <alignment horizontal="center" vertical="center"/>
    </xf>
    <xf numFmtId="5" fontId="9" fillId="14" borderId="36" xfId="5" applyNumberFormat="1" applyFont="1" applyFill="1" applyBorder="1" applyAlignment="1">
      <alignment horizontal="center" vertical="center"/>
    </xf>
    <xf numFmtId="5" fontId="9" fillId="14" borderId="42" xfId="5" applyNumberFormat="1" applyFont="1" applyFill="1" applyBorder="1" applyAlignment="1">
      <alignment horizontal="center" vertical="center"/>
    </xf>
    <xf numFmtId="0" fontId="9" fillId="14" borderId="26" xfId="5" applyFont="1" applyFill="1" applyBorder="1" applyAlignment="1">
      <alignment horizontal="center" vertical="center"/>
    </xf>
    <xf numFmtId="0" fontId="9" fillId="14" borderId="36" xfId="5" applyFont="1" applyFill="1" applyBorder="1" applyAlignment="1">
      <alignment horizontal="center" vertical="center"/>
    </xf>
    <xf numFmtId="0" fontId="9" fillId="14" borderId="42" xfId="5" applyFont="1" applyFill="1" applyBorder="1" applyAlignment="1">
      <alignment horizontal="center" vertical="center"/>
    </xf>
    <xf numFmtId="0" fontId="9" fillId="14" borderId="26" xfId="5" applyFont="1" applyFill="1" applyBorder="1" applyAlignment="1">
      <alignment horizontal="center" vertical="center" wrapText="1"/>
    </xf>
    <xf numFmtId="0" fontId="9" fillId="14" borderId="36" xfId="5" applyFont="1" applyFill="1" applyBorder="1" applyAlignment="1">
      <alignment horizontal="center" vertical="center" wrapText="1"/>
    </xf>
    <xf numFmtId="0" fontId="9" fillId="14" borderId="42" xfId="5" applyFont="1" applyFill="1" applyBorder="1" applyAlignment="1">
      <alignment horizontal="center" vertical="center" wrapText="1"/>
    </xf>
    <xf numFmtId="0" fontId="32" fillId="8" borderId="0" xfId="5" applyFont="1" applyFill="1" applyAlignment="1">
      <alignment horizontal="center"/>
    </xf>
    <xf numFmtId="0" fontId="22" fillId="0" borderId="0" xfId="5" applyFont="1" applyAlignment="1">
      <alignment horizontal="left" vertical="center" wrapText="1"/>
    </xf>
    <xf numFmtId="0" fontId="24" fillId="0" borderId="0" xfId="5" applyFont="1" applyAlignment="1">
      <alignment horizontal="center"/>
    </xf>
    <xf numFmtId="0" fontId="34" fillId="8" borderId="0" xfId="5" applyFont="1" applyFill="1" applyAlignment="1">
      <alignment horizontal="center" vertical="top" wrapText="1"/>
    </xf>
  </cellXfs>
  <cellStyles count="9">
    <cellStyle name="Comma" xfId="8" builtinId="3"/>
    <cellStyle name="Currency" xfId="1" builtinId="4"/>
    <cellStyle name="Currency [0] 2" xfId="6" xr:uid="{FD7560CE-C5BF-49A6-A08A-CB57ECBE49AF}"/>
    <cellStyle name="Currency 2" xfId="7" xr:uid="{9ECBD124-9405-42C3-BE75-EF2B11EEA668}"/>
    <cellStyle name="Normal" xfId="0" builtinId="0"/>
    <cellStyle name="Normal 2" xfId="5" xr:uid="{DF1685D8-6966-44BD-A537-A5078EF72CD5}"/>
    <cellStyle name="Normal 2 35" xfId="4" xr:uid="{00000000-0005-0000-0000-000002000000}"/>
    <cellStyle name="Normal 5 4" xfId="3" xr:uid="{00000000-0005-0000-0000-000003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73"/>
  <sheetViews>
    <sheetView tabSelected="1" zoomScale="120" zoomScaleNormal="120" workbookViewId="0">
      <selection activeCell="B16" sqref="B16"/>
    </sheetView>
  </sheetViews>
  <sheetFormatPr defaultColWidth="9.1796875" defaultRowHeight="14.5" x14ac:dyDescent="0.35"/>
  <cols>
    <col min="1" max="1" width="17.1796875" style="1" customWidth="1"/>
    <col min="2" max="3" width="16.54296875" style="1" customWidth="1"/>
    <col min="4" max="4" width="23.7265625" style="1" customWidth="1"/>
    <col min="5" max="5" width="16.54296875" style="1" customWidth="1"/>
    <col min="6" max="6" width="15.7265625" style="1" customWidth="1"/>
    <col min="7" max="7" width="16.54296875" style="1" customWidth="1"/>
    <col min="8" max="16384" width="9.1796875" style="1"/>
  </cols>
  <sheetData>
    <row r="1" spans="1:7" ht="18" customHeight="1" x14ac:dyDescent="0.35">
      <c r="A1" s="253" t="s">
        <v>70</v>
      </c>
      <c r="B1" s="253"/>
      <c r="C1" s="253"/>
      <c r="D1" s="253"/>
      <c r="E1" s="253"/>
      <c r="F1" s="253"/>
      <c r="G1" s="253"/>
    </row>
    <row r="2" spans="1:7" ht="18" customHeight="1" x14ac:dyDescent="0.35">
      <c r="A2" s="253"/>
      <c r="B2" s="253"/>
      <c r="C2" s="253"/>
      <c r="D2" s="253"/>
      <c r="E2" s="253"/>
      <c r="F2" s="253"/>
      <c r="G2" s="253"/>
    </row>
    <row r="3" spans="1:7" ht="18" customHeight="1" x14ac:dyDescent="0.35">
      <c r="A3" s="2" t="s">
        <v>95</v>
      </c>
      <c r="B3" s="3"/>
      <c r="C3" s="2" t="s">
        <v>96</v>
      </c>
      <c r="D3" s="3"/>
      <c r="E3" s="3"/>
      <c r="F3" s="3"/>
      <c r="G3" s="3"/>
    </row>
    <row r="4" spans="1:7" ht="23.5" x14ac:dyDescent="0.55000000000000004">
      <c r="A4" s="228" t="s">
        <v>59</v>
      </c>
      <c r="B4" s="252" t="s">
        <v>101</v>
      </c>
      <c r="C4" s="252"/>
      <c r="D4" s="252"/>
      <c r="E4" s="252"/>
      <c r="F4" s="252"/>
      <c r="G4" s="252"/>
    </row>
    <row r="5" spans="1:7" ht="23.5" x14ac:dyDescent="0.55000000000000004">
      <c r="A5" s="228" t="s">
        <v>159</v>
      </c>
      <c r="B5" s="252">
        <v>2023</v>
      </c>
      <c r="C5" s="252"/>
      <c r="D5" s="252"/>
      <c r="E5" s="252"/>
      <c r="F5" s="252"/>
      <c r="G5" s="252"/>
    </row>
    <row r="6" spans="1:7" ht="16.5" customHeight="1" thickBot="1" x14ac:dyDescent="0.6">
      <c r="A6" s="4"/>
      <c r="B6" s="1" t="s">
        <v>160</v>
      </c>
    </row>
    <row r="7" spans="1:7" ht="16.5" customHeight="1" x14ac:dyDescent="0.55000000000000004">
      <c r="A7" s="4"/>
      <c r="B7" s="219" t="s">
        <v>242</v>
      </c>
      <c r="C7" s="53"/>
      <c r="D7" s="220" t="s">
        <v>244</v>
      </c>
      <c r="E7" s="220">
        <f>B5-2</f>
        <v>2021</v>
      </c>
      <c r="F7" s="220" t="s">
        <v>246</v>
      </c>
      <c r="G7" s="221">
        <f>B5-1</f>
        <v>2022</v>
      </c>
    </row>
    <row r="8" spans="1:7" ht="16.5" customHeight="1" thickBot="1" x14ac:dyDescent="0.6">
      <c r="A8" s="4"/>
      <c r="B8" s="222" t="s">
        <v>243</v>
      </c>
      <c r="C8" s="48"/>
      <c r="D8" s="223" t="s">
        <v>245</v>
      </c>
      <c r="E8" s="223">
        <f>B5-1</f>
        <v>2022</v>
      </c>
      <c r="F8" s="223"/>
      <c r="G8" s="224"/>
    </row>
    <row r="10" spans="1:7" ht="23.5" x14ac:dyDescent="0.55000000000000004">
      <c r="A10" s="260" t="s">
        <v>69</v>
      </c>
      <c r="B10" s="260"/>
      <c r="C10" s="260"/>
      <c r="D10" s="260"/>
      <c r="E10" s="260"/>
      <c r="F10" s="260"/>
      <c r="G10" s="260"/>
    </row>
    <row r="11" spans="1:7" ht="21" x14ac:dyDescent="0.5">
      <c r="A11" s="261" t="s">
        <v>154</v>
      </c>
      <c r="B11" s="261"/>
      <c r="C11" s="261"/>
      <c r="D11" s="261"/>
      <c r="E11" s="261"/>
      <c r="F11" s="261"/>
      <c r="G11" s="261"/>
    </row>
    <row r="12" spans="1:7" ht="21" x14ac:dyDescent="0.5">
      <c r="A12" s="261" t="s">
        <v>83</v>
      </c>
      <c r="B12" s="261"/>
      <c r="C12" s="261"/>
      <c r="D12" s="261"/>
      <c r="E12" s="261"/>
      <c r="F12" s="261"/>
      <c r="G12" s="261"/>
    </row>
    <row r="14" spans="1:7" ht="72.5" x14ac:dyDescent="0.35">
      <c r="A14" s="265" t="s">
        <v>60</v>
      </c>
      <c r="B14" s="265" t="s">
        <v>290</v>
      </c>
      <c r="C14" s="5" t="s">
        <v>85</v>
      </c>
      <c r="D14" s="5" t="s">
        <v>291</v>
      </c>
      <c r="E14" s="5" t="s">
        <v>82</v>
      </c>
      <c r="F14" s="5" t="s">
        <v>62</v>
      </c>
      <c r="G14" s="5" t="s">
        <v>166</v>
      </c>
    </row>
    <row r="15" spans="1:7" ht="52" x14ac:dyDescent="0.35">
      <c r="A15" s="266"/>
      <c r="B15" s="266"/>
      <c r="C15" s="120" t="s">
        <v>170</v>
      </c>
      <c r="D15" s="120" t="s">
        <v>171</v>
      </c>
      <c r="E15" s="120" t="s">
        <v>172</v>
      </c>
      <c r="F15" s="120" t="s">
        <v>173</v>
      </c>
      <c r="G15" s="150" t="s">
        <v>169</v>
      </c>
    </row>
    <row r="16" spans="1:7" x14ac:dyDescent="0.35">
      <c r="A16" s="6"/>
      <c r="B16" s="6"/>
      <c r="C16" s="7"/>
      <c r="D16" s="7"/>
      <c r="E16" s="7"/>
      <c r="F16" s="8"/>
      <c r="G16" s="183">
        <f>F16*(E16-C16)</f>
        <v>0</v>
      </c>
    </row>
    <row r="17" spans="1:7" x14ac:dyDescent="0.35">
      <c r="A17" s="6"/>
      <c r="B17" s="6"/>
      <c r="C17" s="7"/>
      <c r="D17" s="7"/>
      <c r="E17" s="7"/>
      <c r="F17" s="8"/>
      <c r="G17" s="183">
        <f t="shared" ref="G17:G89" si="0">F17*(E17-C17)</f>
        <v>0</v>
      </c>
    </row>
    <row r="18" spans="1:7" x14ac:dyDescent="0.35">
      <c r="A18" s="6"/>
      <c r="B18" s="6"/>
      <c r="C18" s="7"/>
      <c r="D18" s="7"/>
      <c r="E18" s="7"/>
      <c r="F18" s="8"/>
      <c r="G18" s="183">
        <f t="shared" si="0"/>
        <v>0</v>
      </c>
    </row>
    <row r="19" spans="1:7" x14ac:dyDescent="0.35">
      <c r="A19" s="6"/>
      <c r="B19" s="6"/>
      <c r="C19" s="7"/>
      <c r="D19" s="7"/>
      <c r="E19" s="7"/>
      <c r="F19" s="8"/>
      <c r="G19" s="183">
        <f t="shared" si="0"/>
        <v>0</v>
      </c>
    </row>
    <row r="20" spans="1:7" x14ac:dyDescent="0.35">
      <c r="A20" s="6"/>
      <c r="B20" s="6"/>
      <c r="C20" s="7"/>
      <c r="D20" s="7"/>
      <c r="E20" s="7"/>
      <c r="F20" s="8"/>
      <c r="G20" s="183">
        <f t="shared" si="0"/>
        <v>0</v>
      </c>
    </row>
    <row r="21" spans="1:7" x14ac:dyDescent="0.35">
      <c r="A21" s="6"/>
      <c r="B21" s="6"/>
      <c r="C21" s="7"/>
      <c r="D21" s="7"/>
      <c r="E21" s="7"/>
      <c r="F21" s="8"/>
      <c r="G21" s="183">
        <f t="shared" si="0"/>
        <v>0</v>
      </c>
    </row>
    <row r="22" spans="1:7" x14ac:dyDescent="0.35">
      <c r="A22" s="6"/>
      <c r="B22" s="6"/>
      <c r="C22" s="7"/>
      <c r="D22" s="7"/>
      <c r="E22" s="7"/>
      <c r="F22" s="8"/>
      <c r="G22" s="183">
        <f t="shared" si="0"/>
        <v>0</v>
      </c>
    </row>
    <row r="23" spans="1:7" x14ac:dyDescent="0.35">
      <c r="A23" s="6"/>
      <c r="B23" s="6"/>
      <c r="C23" s="7"/>
      <c r="D23" s="7"/>
      <c r="E23" s="7"/>
      <c r="F23" s="8"/>
      <c r="G23" s="183">
        <f t="shared" si="0"/>
        <v>0</v>
      </c>
    </row>
    <row r="24" spans="1:7" x14ac:dyDescent="0.35">
      <c r="A24" s="6"/>
      <c r="B24" s="6"/>
      <c r="C24" s="7"/>
      <c r="D24" s="7"/>
      <c r="E24" s="7"/>
      <c r="F24" s="8"/>
      <c r="G24" s="183">
        <f t="shared" si="0"/>
        <v>0</v>
      </c>
    </row>
    <row r="25" spans="1:7" x14ac:dyDescent="0.35">
      <c r="A25" s="6"/>
      <c r="B25" s="6"/>
      <c r="C25" s="7"/>
      <c r="D25" s="7"/>
      <c r="E25" s="7"/>
      <c r="F25" s="8"/>
      <c r="G25" s="183">
        <f t="shared" si="0"/>
        <v>0</v>
      </c>
    </row>
    <row r="26" spans="1:7" x14ac:dyDescent="0.35">
      <c r="A26" s="6"/>
      <c r="B26" s="6"/>
      <c r="C26" s="7"/>
      <c r="D26" s="7"/>
      <c r="E26" s="7"/>
      <c r="F26" s="8"/>
      <c r="G26" s="183">
        <f t="shared" si="0"/>
        <v>0</v>
      </c>
    </row>
    <row r="27" spans="1:7" x14ac:dyDescent="0.35">
      <c r="A27" s="6"/>
      <c r="B27" s="6"/>
      <c r="C27" s="7"/>
      <c r="D27" s="7"/>
      <c r="E27" s="7"/>
      <c r="F27" s="8"/>
      <c r="G27" s="183">
        <f t="shared" si="0"/>
        <v>0</v>
      </c>
    </row>
    <row r="28" spans="1:7" x14ac:dyDescent="0.35">
      <c r="A28" s="6"/>
      <c r="B28" s="6"/>
      <c r="C28" s="7"/>
      <c r="D28" s="7"/>
      <c r="E28" s="7"/>
      <c r="F28" s="8"/>
      <c r="G28" s="183">
        <f t="shared" si="0"/>
        <v>0</v>
      </c>
    </row>
    <row r="29" spans="1:7" x14ac:dyDescent="0.35">
      <c r="A29" s="6"/>
      <c r="B29" s="6"/>
      <c r="C29" s="7"/>
      <c r="D29" s="7"/>
      <c r="E29" s="7"/>
      <c r="F29" s="8"/>
      <c r="G29" s="183">
        <f t="shared" si="0"/>
        <v>0</v>
      </c>
    </row>
    <row r="30" spans="1:7" x14ac:dyDescent="0.35">
      <c r="A30" s="6"/>
      <c r="B30" s="6"/>
      <c r="C30" s="7"/>
      <c r="D30" s="7"/>
      <c r="E30" s="7"/>
      <c r="F30" s="8"/>
      <c r="G30" s="183">
        <f t="shared" si="0"/>
        <v>0</v>
      </c>
    </row>
    <row r="31" spans="1:7" x14ac:dyDescent="0.35">
      <c r="A31" s="6"/>
      <c r="B31" s="6"/>
      <c r="C31" s="7"/>
      <c r="D31" s="7"/>
      <c r="E31" s="7"/>
      <c r="F31" s="8"/>
      <c r="G31" s="183">
        <f t="shared" si="0"/>
        <v>0</v>
      </c>
    </row>
    <row r="32" spans="1:7" x14ac:dyDescent="0.35">
      <c r="A32" s="6"/>
      <c r="B32" s="6"/>
      <c r="C32" s="7"/>
      <c r="D32" s="7"/>
      <c r="E32" s="7"/>
      <c r="F32" s="8"/>
      <c r="G32" s="183">
        <f t="shared" si="0"/>
        <v>0</v>
      </c>
    </row>
    <row r="33" spans="1:7" x14ac:dyDescent="0.35">
      <c r="A33" s="6"/>
      <c r="B33" s="6"/>
      <c r="C33" s="7"/>
      <c r="D33" s="7"/>
      <c r="E33" s="7"/>
      <c r="F33" s="8"/>
      <c r="G33" s="183">
        <f t="shared" si="0"/>
        <v>0</v>
      </c>
    </row>
    <row r="34" spans="1:7" x14ac:dyDescent="0.35">
      <c r="A34" s="6"/>
      <c r="B34" s="6"/>
      <c r="C34" s="7"/>
      <c r="D34" s="7"/>
      <c r="E34" s="7"/>
      <c r="F34" s="8"/>
      <c r="G34" s="183">
        <f t="shared" si="0"/>
        <v>0</v>
      </c>
    </row>
    <row r="35" spans="1:7" x14ac:dyDescent="0.35">
      <c r="A35" s="6"/>
      <c r="B35" s="6"/>
      <c r="C35" s="7"/>
      <c r="D35" s="7"/>
      <c r="E35" s="7"/>
      <c r="F35" s="8"/>
      <c r="G35" s="183">
        <f t="shared" si="0"/>
        <v>0</v>
      </c>
    </row>
    <row r="36" spans="1:7" x14ac:dyDescent="0.35">
      <c r="A36" s="6"/>
      <c r="B36" s="6"/>
      <c r="C36" s="7"/>
      <c r="D36" s="7"/>
      <c r="E36" s="7"/>
      <c r="F36" s="8"/>
      <c r="G36" s="183">
        <f t="shared" si="0"/>
        <v>0</v>
      </c>
    </row>
    <row r="37" spans="1:7" x14ac:dyDescent="0.35">
      <c r="A37" s="6"/>
      <c r="B37" s="6"/>
      <c r="C37" s="7"/>
      <c r="D37" s="7"/>
      <c r="E37" s="7"/>
      <c r="F37" s="8"/>
      <c r="G37" s="183">
        <f t="shared" si="0"/>
        <v>0</v>
      </c>
    </row>
    <row r="38" spans="1:7" x14ac:dyDescent="0.35">
      <c r="A38" s="6"/>
      <c r="B38" s="6"/>
      <c r="C38" s="7"/>
      <c r="D38" s="7"/>
      <c r="E38" s="7"/>
      <c r="F38" s="8"/>
      <c r="G38" s="183">
        <f t="shared" si="0"/>
        <v>0</v>
      </c>
    </row>
    <row r="39" spans="1:7" x14ac:dyDescent="0.35">
      <c r="A39" s="6"/>
      <c r="B39" s="6"/>
      <c r="C39" s="7"/>
      <c r="D39" s="7"/>
      <c r="E39" s="7"/>
      <c r="F39" s="8"/>
      <c r="G39" s="183">
        <f t="shared" si="0"/>
        <v>0</v>
      </c>
    </row>
    <row r="40" spans="1:7" x14ac:dyDescent="0.35">
      <c r="A40" s="6"/>
      <c r="B40" s="6"/>
      <c r="C40" s="7"/>
      <c r="D40" s="7"/>
      <c r="E40" s="7"/>
      <c r="F40" s="8"/>
      <c r="G40" s="183">
        <f t="shared" si="0"/>
        <v>0</v>
      </c>
    </row>
    <row r="41" spans="1:7" x14ac:dyDescent="0.35">
      <c r="A41" s="6"/>
      <c r="B41" s="6"/>
      <c r="C41" s="7"/>
      <c r="D41" s="7"/>
      <c r="E41" s="7"/>
      <c r="F41" s="8"/>
      <c r="G41" s="183">
        <f t="shared" si="0"/>
        <v>0</v>
      </c>
    </row>
    <row r="42" spans="1:7" x14ac:dyDescent="0.35">
      <c r="A42" s="6"/>
      <c r="B42" s="6"/>
      <c r="C42" s="7"/>
      <c r="D42" s="7"/>
      <c r="E42" s="7"/>
      <c r="F42" s="8"/>
      <c r="G42" s="183">
        <f t="shared" si="0"/>
        <v>0</v>
      </c>
    </row>
    <row r="43" spans="1:7" x14ac:dyDescent="0.35">
      <c r="A43" s="6"/>
      <c r="B43" s="6"/>
      <c r="C43" s="7"/>
      <c r="D43" s="7"/>
      <c r="E43" s="7"/>
      <c r="F43" s="8"/>
      <c r="G43" s="183">
        <f t="shared" si="0"/>
        <v>0</v>
      </c>
    </row>
    <row r="44" spans="1:7" x14ac:dyDescent="0.35">
      <c r="A44" s="6"/>
      <c r="B44" s="6"/>
      <c r="C44" s="7"/>
      <c r="D44" s="7"/>
      <c r="E44" s="7"/>
      <c r="F44" s="8"/>
      <c r="G44" s="183">
        <f t="shared" si="0"/>
        <v>0</v>
      </c>
    </row>
    <row r="45" spans="1:7" x14ac:dyDescent="0.35">
      <c r="A45" s="6"/>
      <c r="B45" s="6"/>
      <c r="C45" s="7"/>
      <c r="D45" s="7"/>
      <c r="E45" s="7"/>
      <c r="F45" s="8"/>
      <c r="G45" s="183">
        <f t="shared" si="0"/>
        <v>0</v>
      </c>
    </row>
    <row r="46" spans="1:7" x14ac:dyDescent="0.35">
      <c r="A46" s="6"/>
      <c r="B46" s="6"/>
      <c r="C46" s="7"/>
      <c r="D46" s="7"/>
      <c r="E46" s="7"/>
      <c r="F46" s="8"/>
      <c r="G46" s="183">
        <f t="shared" si="0"/>
        <v>0</v>
      </c>
    </row>
    <row r="47" spans="1:7" x14ac:dyDescent="0.35">
      <c r="A47" s="6"/>
      <c r="B47" s="6"/>
      <c r="C47" s="7"/>
      <c r="D47" s="7"/>
      <c r="E47" s="7"/>
      <c r="F47" s="8"/>
      <c r="G47" s="183">
        <f t="shared" si="0"/>
        <v>0</v>
      </c>
    </row>
    <row r="48" spans="1:7" x14ac:dyDescent="0.35">
      <c r="A48" s="6"/>
      <c r="B48" s="6"/>
      <c r="C48" s="7"/>
      <c r="D48" s="7"/>
      <c r="E48" s="7"/>
      <c r="F48" s="8"/>
      <c r="G48" s="183">
        <f t="shared" si="0"/>
        <v>0</v>
      </c>
    </row>
    <row r="49" spans="1:7" x14ac:dyDescent="0.35">
      <c r="A49" s="6"/>
      <c r="B49" s="6"/>
      <c r="C49" s="7"/>
      <c r="D49" s="7"/>
      <c r="E49" s="7"/>
      <c r="F49" s="8"/>
      <c r="G49" s="183">
        <f t="shared" si="0"/>
        <v>0</v>
      </c>
    </row>
    <row r="50" spans="1:7" x14ac:dyDescent="0.35">
      <c r="A50" s="6"/>
      <c r="B50" s="6"/>
      <c r="C50" s="7"/>
      <c r="D50" s="7"/>
      <c r="E50" s="7"/>
      <c r="F50" s="8"/>
      <c r="G50" s="183">
        <f t="shared" si="0"/>
        <v>0</v>
      </c>
    </row>
    <row r="51" spans="1:7" x14ac:dyDescent="0.35">
      <c r="A51" s="6"/>
      <c r="B51" s="6"/>
      <c r="C51" s="7"/>
      <c r="D51" s="7"/>
      <c r="E51" s="7"/>
      <c r="F51" s="8"/>
      <c r="G51" s="183">
        <f t="shared" si="0"/>
        <v>0</v>
      </c>
    </row>
    <row r="52" spans="1:7" x14ac:dyDescent="0.35">
      <c r="A52" s="6"/>
      <c r="B52" s="6"/>
      <c r="C52" s="7"/>
      <c r="D52" s="7"/>
      <c r="E52" s="7"/>
      <c r="F52" s="8"/>
      <c r="G52" s="183">
        <f t="shared" si="0"/>
        <v>0</v>
      </c>
    </row>
    <row r="53" spans="1:7" x14ac:dyDescent="0.35">
      <c r="A53" s="6"/>
      <c r="B53" s="6"/>
      <c r="C53" s="7"/>
      <c r="D53" s="7"/>
      <c r="E53" s="7"/>
      <c r="F53" s="8"/>
      <c r="G53" s="183">
        <f t="shared" si="0"/>
        <v>0</v>
      </c>
    </row>
    <row r="54" spans="1:7" x14ac:dyDescent="0.35">
      <c r="A54" s="6"/>
      <c r="B54" s="6"/>
      <c r="C54" s="7"/>
      <c r="D54" s="7"/>
      <c r="E54" s="7"/>
      <c r="F54" s="8"/>
      <c r="G54" s="183">
        <f t="shared" si="0"/>
        <v>0</v>
      </c>
    </row>
    <row r="55" spans="1:7" x14ac:dyDescent="0.35">
      <c r="A55" s="6"/>
      <c r="B55" s="6"/>
      <c r="C55" s="7"/>
      <c r="D55" s="7"/>
      <c r="E55" s="7"/>
      <c r="F55" s="8"/>
      <c r="G55" s="183">
        <f t="shared" si="0"/>
        <v>0</v>
      </c>
    </row>
    <row r="56" spans="1:7" x14ac:dyDescent="0.35">
      <c r="A56" s="6"/>
      <c r="B56" s="6"/>
      <c r="C56" s="7"/>
      <c r="D56" s="7"/>
      <c r="E56" s="7"/>
      <c r="F56" s="8"/>
      <c r="G56" s="183">
        <f t="shared" si="0"/>
        <v>0</v>
      </c>
    </row>
    <row r="57" spans="1:7" x14ac:dyDescent="0.35">
      <c r="A57" s="6"/>
      <c r="B57" s="6"/>
      <c r="C57" s="7"/>
      <c r="D57" s="7"/>
      <c r="E57" s="7"/>
      <c r="F57" s="8"/>
      <c r="G57" s="183">
        <f t="shared" si="0"/>
        <v>0</v>
      </c>
    </row>
    <row r="58" spans="1:7" x14ac:dyDescent="0.35">
      <c r="A58" s="6"/>
      <c r="B58" s="6"/>
      <c r="C58" s="7"/>
      <c r="D58" s="7"/>
      <c r="E58" s="7"/>
      <c r="F58" s="8"/>
      <c r="G58" s="183">
        <f t="shared" si="0"/>
        <v>0</v>
      </c>
    </row>
    <row r="59" spans="1:7" x14ac:dyDescent="0.35">
      <c r="A59" s="6"/>
      <c r="B59" s="6"/>
      <c r="C59" s="7"/>
      <c r="D59" s="7"/>
      <c r="E59" s="7"/>
      <c r="F59" s="8"/>
      <c r="G59" s="183">
        <f t="shared" si="0"/>
        <v>0</v>
      </c>
    </row>
    <row r="60" spans="1:7" x14ac:dyDescent="0.35">
      <c r="A60" s="6"/>
      <c r="B60" s="6"/>
      <c r="C60" s="7"/>
      <c r="D60" s="7"/>
      <c r="E60" s="7"/>
      <c r="F60" s="8"/>
      <c r="G60" s="183">
        <f t="shared" si="0"/>
        <v>0</v>
      </c>
    </row>
    <row r="61" spans="1:7" x14ac:dyDescent="0.35">
      <c r="A61" s="6"/>
      <c r="B61" s="6"/>
      <c r="C61" s="7"/>
      <c r="D61" s="7"/>
      <c r="E61" s="7"/>
      <c r="F61" s="8"/>
      <c r="G61" s="183">
        <f t="shared" si="0"/>
        <v>0</v>
      </c>
    </row>
    <row r="62" spans="1:7" x14ac:dyDescent="0.35">
      <c r="A62" s="6"/>
      <c r="B62" s="6"/>
      <c r="C62" s="7"/>
      <c r="D62" s="7"/>
      <c r="E62" s="7"/>
      <c r="F62" s="8"/>
      <c r="G62" s="183">
        <f t="shared" si="0"/>
        <v>0</v>
      </c>
    </row>
    <row r="63" spans="1:7" x14ac:dyDescent="0.35">
      <c r="A63" s="6"/>
      <c r="B63" s="6"/>
      <c r="C63" s="7"/>
      <c r="D63" s="7"/>
      <c r="E63" s="7"/>
      <c r="F63" s="8"/>
      <c r="G63" s="183">
        <f t="shared" si="0"/>
        <v>0</v>
      </c>
    </row>
    <row r="64" spans="1:7" x14ac:dyDescent="0.35">
      <c r="A64" s="6"/>
      <c r="B64" s="6"/>
      <c r="C64" s="7"/>
      <c r="D64" s="7"/>
      <c r="E64" s="7"/>
      <c r="F64" s="8"/>
      <c r="G64" s="183">
        <f t="shared" si="0"/>
        <v>0</v>
      </c>
    </row>
    <row r="65" spans="1:7" x14ac:dyDescent="0.35">
      <c r="A65" s="6"/>
      <c r="B65" s="6"/>
      <c r="C65" s="7"/>
      <c r="D65" s="7"/>
      <c r="E65" s="7"/>
      <c r="F65" s="8"/>
      <c r="G65" s="183">
        <f t="shared" si="0"/>
        <v>0</v>
      </c>
    </row>
    <row r="66" spans="1:7" x14ac:dyDescent="0.35">
      <c r="A66" s="6"/>
      <c r="B66" s="6"/>
      <c r="C66" s="7"/>
      <c r="D66" s="7"/>
      <c r="E66" s="7"/>
      <c r="F66" s="9"/>
      <c r="G66" s="183">
        <f t="shared" si="0"/>
        <v>0</v>
      </c>
    </row>
    <row r="67" spans="1:7" x14ac:dyDescent="0.35">
      <c r="A67" s="6"/>
      <c r="B67" s="6"/>
      <c r="C67" s="7"/>
      <c r="D67" s="7"/>
      <c r="E67" s="7"/>
      <c r="F67" s="9"/>
      <c r="G67" s="183">
        <f t="shared" si="0"/>
        <v>0</v>
      </c>
    </row>
    <row r="68" spans="1:7" x14ac:dyDescent="0.35">
      <c r="A68" s="6"/>
      <c r="B68" s="6"/>
      <c r="C68" s="7"/>
      <c r="D68" s="7"/>
      <c r="E68" s="7"/>
      <c r="F68" s="9"/>
      <c r="G68" s="183">
        <f t="shared" si="0"/>
        <v>0</v>
      </c>
    </row>
    <row r="69" spans="1:7" x14ac:dyDescent="0.35">
      <c r="A69" s="6"/>
      <c r="B69" s="6"/>
      <c r="C69" s="7"/>
      <c r="D69" s="7"/>
      <c r="E69" s="7"/>
      <c r="F69" s="9"/>
      <c r="G69" s="183">
        <f t="shared" si="0"/>
        <v>0</v>
      </c>
    </row>
    <row r="70" spans="1:7" x14ac:dyDescent="0.35">
      <c r="A70" s="6"/>
      <c r="B70" s="6"/>
      <c r="C70" s="7"/>
      <c r="D70" s="7"/>
      <c r="E70" s="7"/>
      <c r="F70" s="9"/>
      <c r="G70" s="183">
        <f t="shared" si="0"/>
        <v>0</v>
      </c>
    </row>
    <row r="71" spans="1:7" x14ac:dyDescent="0.35">
      <c r="A71" s="6"/>
      <c r="B71" s="6"/>
      <c r="C71" s="7"/>
      <c r="D71" s="7"/>
      <c r="E71" s="7"/>
      <c r="F71" s="9"/>
      <c r="G71" s="183">
        <f t="shared" si="0"/>
        <v>0</v>
      </c>
    </row>
    <row r="72" spans="1:7" x14ac:dyDescent="0.35">
      <c r="A72" s="6"/>
      <c r="B72" s="6"/>
      <c r="C72" s="7"/>
      <c r="D72" s="7"/>
      <c r="E72" s="7"/>
      <c r="F72" s="9"/>
      <c r="G72" s="183">
        <f t="shared" si="0"/>
        <v>0</v>
      </c>
    </row>
    <row r="73" spans="1:7" x14ac:dyDescent="0.35">
      <c r="A73" s="6"/>
      <c r="B73" s="6"/>
      <c r="C73" s="7"/>
      <c r="D73" s="7"/>
      <c r="E73" s="7"/>
      <c r="F73" s="9"/>
      <c r="G73" s="183">
        <f t="shared" si="0"/>
        <v>0</v>
      </c>
    </row>
    <row r="74" spans="1:7" x14ac:dyDescent="0.35">
      <c r="A74" s="6"/>
      <c r="B74" s="6"/>
      <c r="C74" s="7"/>
      <c r="D74" s="7"/>
      <c r="E74" s="7"/>
      <c r="F74" s="9"/>
      <c r="G74" s="183">
        <f t="shared" si="0"/>
        <v>0</v>
      </c>
    </row>
    <row r="75" spans="1:7" x14ac:dyDescent="0.35">
      <c r="A75" s="6"/>
      <c r="B75" s="6"/>
      <c r="C75" s="7"/>
      <c r="D75" s="7"/>
      <c r="E75" s="7"/>
      <c r="F75" s="9"/>
      <c r="G75" s="183">
        <f t="shared" si="0"/>
        <v>0</v>
      </c>
    </row>
    <row r="76" spans="1:7" x14ac:dyDescent="0.35">
      <c r="A76" s="6"/>
      <c r="B76" s="6"/>
      <c r="C76" s="7"/>
      <c r="D76" s="7"/>
      <c r="E76" s="7"/>
      <c r="F76" s="9"/>
      <c r="G76" s="183">
        <f t="shared" si="0"/>
        <v>0</v>
      </c>
    </row>
    <row r="77" spans="1:7" x14ac:dyDescent="0.35">
      <c r="A77" s="6"/>
      <c r="B77" s="6"/>
      <c r="C77" s="7"/>
      <c r="D77" s="7"/>
      <c r="E77" s="7"/>
      <c r="F77" s="9"/>
      <c r="G77" s="183">
        <f t="shared" si="0"/>
        <v>0</v>
      </c>
    </row>
    <row r="78" spans="1:7" x14ac:dyDescent="0.35">
      <c r="A78" s="6"/>
      <c r="B78" s="6"/>
      <c r="C78" s="7"/>
      <c r="D78" s="7"/>
      <c r="E78" s="7"/>
      <c r="F78" s="9"/>
      <c r="G78" s="183">
        <f t="shared" si="0"/>
        <v>0</v>
      </c>
    </row>
    <row r="79" spans="1:7" x14ac:dyDescent="0.35">
      <c r="A79" s="6"/>
      <c r="B79" s="6"/>
      <c r="C79" s="7"/>
      <c r="D79" s="7"/>
      <c r="E79" s="7"/>
      <c r="F79" s="9"/>
      <c r="G79" s="183">
        <f t="shared" si="0"/>
        <v>0</v>
      </c>
    </row>
    <row r="80" spans="1:7" x14ac:dyDescent="0.35">
      <c r="A80" s="6"/>
      <c r="B80" s="6"/>
      <c r="C80" s="7"/>
      <c r="D80" s="7"/>
      <c r="E80" s="7"/>
      <c r="F80" s="9"/>
      <c r="G80" s="183">
        <f t="shared" si="0"/>
        <v>0</v>
      </c>
    </row>
    <row r="81" spans="1:7" x14ac:dyDescent="0.35">
      <c r="A81" s="6"/>
      <c r="B81" s="6"/>
      <c r="C81" s="7"/>
      <c r="D81" s="7"/>
      <c r="E81" s="7"/>
      <c r="F81" s="9"/>
      <c r="G81" s="183">
        <f t="shared" si="0"/>
        <v>0</v>
      </c>
    </row>
    <row r="82" spans="1:7" x14ac:dyDescent="0.35">
      <c r="A82" s="6"/>
      <c r="B82" s="6"/>
      <c r="C82" s="7"/>
      <c r="D82" s="7"/>
      <c r="E82" s="7"/>
      <c r="F82" s="9"/>
      <c r="G82" s="183">
        <f t="shared" si="0"/>
        <v>0</v>
      </c>
    </row>
    <row r="83" spans="1:7" x14ac:dyDescent="0.35">
      <c r="A83" s="6"/>
      <c r="B83" s="6"/>
      <c r="C83" s="7"/>
      <c r="D83" s="7"/>
      <c r="E83" s="7"/>
      <c r="F83" s="9"/>
      <c r="G83" s="183">
        <f t="shared" si="0"/>
        <v>0</v>
      </c>
    </row>
    <row r="84" spans="1:7" x14ac:dyDescent="0.35">
      <c r="A84" s="6"/>
      <c r="B84" s="6"/>
      <c r="C84" s="7"/>
      <c r="D84" s="7"/>
      <c r="E84" s="7"/>
      <c r="F84" s="9"/>
      <c r="G84" s="183">
        <f t="shared" si="0"/>
        <v>0</v>
      </c>
    </row>
    <row r="85" spans="1:7" x14ac:dyDescent="0.35">
      <c r="A85" s="6"/>
      <c r="B85" s="6"/>
      <c r="C85" s="7"/>
      <c r="D85" s="7"/>
      <c r="E85" s="7"/>
      <c r="F85" s="9"/>
      <c r="G85" s="183">
        <f t="shared" si="0"/>
        <v>0</v>
      </c>
    </row>
    <row r="86" spans="1:7" x14ac:dyDescent="0.35">
      <c r="A86" s="6"/>
      <c r="B86" s="6"/>
      <c r="C86" s="7"/>
      <c r="D86" s="7"/>
      <c r="E86" s="7"/>
      <c r="F86" s="9"/>
      <c r="G86" s="183">
        <f t="shared" si="0"/>
        <v>0</v>
      </c>
    </row>
    <row r="87" spans="1:7" x14ac:dyDescent="0.35">
      <c r="A87" s="6"/>
      <c r="B87" s="6"/>
      <c r="C87" s="7"/>
      <c r="D87" s="7"/>
      <c r="E87" s="7"/>
      <c r="F87" s="9"/>
      <c r="G87" s="183">
        <f t="shared" si="0"/>
        <v>0</v>
      </c>
    </row>
    <row r="88" spans="1:7" x14ac:dyDescent="0.35">
      <c r="A88" s="6"/>
      <c r="B88" s="6"/>
      <c r="C88" s="7"/>
      <c r="D88" s="7"/>
      <c r="E88" s="7"/>
      <c r="F88" s="9"/>
      <c r="G88" s="183">
        <f t="shared" si="0"/>
        <v>0</v>
      </c>
    </row>
    <row r="89" spans="1:7" x14ac:dyDescent="0.35">
      <c r="A89" s="6"/>
      <c r="B89" s="6"/>
      <c r="C89" s="7"/>
      <c r="D89" s="7"/>
      <c r="E89" s="7"/>
      <c r="F89" s="9"/>
      <c r="G89" s="183">
        <f t="shared" si="0"/>
        <v>0</v>
      </c>
    </row>
    <row r="90" spans="1:7" x14ac:dyDescent="0.35">
      <c r="A90" s="6"/>
      <c r="B90" s="6"/>
      <c r="C90" s="7"/>
      <c r="D90" s="7"/>
      <c r="E90" s="7"/>
      <c r="F90" s="9"/>
      <c r="G90" s="183">
        <f t="shared" ref="G90" si="1">F90*(E90-C90)</f>
        <v>0</v>
      </c>
    </row>
    <row r="91" spans="1:7" x14ac:dyDescent="0.35">
      <c r="A91" s="10" t="s">
        <v>64</v>
      </c>
      <c r="B91" s="10"/>
      <c r="C91" s="11"/>
      <c r="D91" s="11"/>
      <c r="E91" s="11"/>
      <c r="F91" s="12"/>
      <c r="G91" s="184">
        <f>SUM(G16:G89)</f>
        <v>0</v>
      </c>
    </row>
    <row r="93" spans="1:7" ht="21" x14ac:dyDescent="0.5">
      <c r="A93" s="261" t="s">
        <v>87</v>
      </c>
      <c r="B93" s="261"/>
      <c r="C93" s="261"/>
      <c r="D93" s="261"/>
      <c r="E93" s="261"/>
      <c r="F93" s="261"/>
      <c r="G93" s="261"/>
    </row>
    <row r="94" spans="1:7" ht="21" x14ac:dyDescent="0.5">
      <c r="A94" s="261" t="s">
        <v>84</v>
      </c>
      <c r="B94" s="261"/>
      <c r="C94" s="261"/>
      <c r="D94" s="261"/>
      <c r="E94" s="261"/>
      <c r="F94" s="261"/>
      <c r="G94" s="261"/>
    </row>
    <row r="95" spans="1:7" ht="18.5" x14ac:dyDescent="0.45">
      <c r="A95" s="13" t="s">
        <v>88</v>
      </c>
    </row>
    <row r="97" spans="1:7" ht="43.5" x14ac:dyDescent="0.35">
      <c r="A97" s="265" t="s">
        <v>60</v>
      </c>
      <c r="B97" s="265" t="s">
        <v>290</v>
      </c>
      <c r="C97" s="5" t="s">
        <v>61</v>
      </c>
      <c r="D97" s="5" t="s">
        <v>291</v>
      </c>
      <c r="E97" s="149" t="s">
        <v>86</v>
      </c>
      <c r="F97" s="5" t="s">
        <v>62</v>
      </c>
      <c r="G97" s="5" t="s">
        <v>166</v>
      </c>
    </row>
    <row r="98" spans="1:7" ht="40.5" x14ac:dyDescent="0.35">
      <c r="A98" s="266"/>
      <c r="B98" s="266"/>
      <c r="C98" s="120" t="s">
        <v>248</v>
      </c>
      <c r="D98" s="120" t="s">
        <v>174</v>
      </c>
      <c r="E98" s="120" t="s">
        <v>98</v>
      </c>
      <c r="F98" s="120" t="s">
        <v>249</v>
      </c>
      <c r="G98" s="150" t="s">
        <v>168</v>
      </c>
    </row>
    <row r="99" spans="1:7" x14ac:dyDescent="0.35">
      <c r="A99" s="6"/>
      <c r="B99" s="6"/>
      <c r="C99" s="7"/>
      <c r="D99" s="7"/>
      <c r="E99" s="7"/>
      <c r="F99" s="14"/>
      <c r="G99" s="183">
        <f>F99*(E99-C99)</f>
        <v>0</v>
      </c>
    </row>
    <row r="100" spans="1:7" x14ac:dyDescent="0.35">
      <c r="A100" s="6"/>
      <c r="B100" s="6"/>
      <c r="C100" s="7"/>
      <c r="D100" s="7"/>
      <c r="E100" s="7"/>
      <c r="F100" s="14"/>
      <c r="G100" s="183">
        <f t="shared" ref="G100:G163" si="2">F100*(E100-C100)</f>
        <v>0</v>
      </c>
    </row>
    <row r="101" spans="1:7" x14ac:dyDescent="0.35">
      <c r="A101" s="6"/>
      <c r="B101" s="6"/>
      <c r="C101" s="7"/>
      <c r="D101" s="7"/>
      <c r="E101" s="7"/>
      <c r="F101" s="14"/>
      <c r="G101" s="183">
        <f t="shared" si="2"/>
        <v>0</v>
      </c>
    </row>
    <row r="102" spans="1:7" x14ac:dyDescent="0.35">
      <c r="A102" s="6"/>
      <c r="B102" s="6"/>
      <c r="C102" s="7"/>
      <c r="D102" s="7"/>
      <c r="E102" s="7"/>
      <c r="F102" s="14"/>
      <c r="G102" s="183">
        <f t="shared" si="2"/>
        <v>0</v>
      </c>
    </row>
    <row r="103" spans="1:7" x14ac:dyDescent="0.35">
      <c r="A103" s="6"/>
      <c r="B103" s="6"/>
      <c r="C103" s="7"/>
      <c r="D103" s="7"/>
      <c r="E103" s="7"/>
      <c r="F103" s="14"/>
      <c r="G103" s="183">
        <f t="shared" si="2"/>
        <v>0</v>
      </c>
    </row>
    <row r="104" spans="1:7" x14ac:dyDescent="0.35">
      <c r="A104" s="6"/>
      <c r="B104" s="6"/>
      <c r="C104" s="7"/>
      <c r="D104" s="7"/>
      <c r="E104" s="7"/>
      <c r="F104" s="14"/>
      <c r="G104" s="183">
        <f t="shared" si="2"/>
        <v>0</v>
      </c>
    </row>
    <row r="105" spans="1:7" x14ac:dyDescent="0.35">
      <c r="A105" s="6"/>
      <c r="B105" s="6"/>
      <c r="C105" s="7"/>
      <c r="D105" s="7"/>
      <c r="E105" s="7"/>
      <c r="F105" s="14"/>
      <c r="G105" s="183">
        <f t="shared" si="2"/>
        <v>0</v>
      </c>
    </row>
    <row r="106" spans="1:7" x14ac:dyDescent="0.35">
      <c r="A106" s="6"/>
      <c r="B106" s="6"/>
      <c r="C106" s="7"/>
      <c r="D106" s="7"/>
      <c r="E106" s="7"/>
      <c r="F106" s="14"/>
      <c r="G106" s="183">
        <f t="shared" si="2"/>
        <v>0</v>
      </c>
    </row>
    <row r="107" spans="1:7" x14ac:dyDescent="0.35">
      <c r="A107" s="6"/>
      <c r="B107" s="6"/>
      <c r="C107" s="7"/>
      <c r="D107" s="7"/>
      <c r="E107" s="7"/>
      <c r="F107" s="14"/>
      <c r="G107" s="183">
        <f t="shared" si="2"/>
        <v>0</v>
      </c>
    </row>
    <row r="108" spans="1:7" x14ac:dyDescent="0.35">
      <c r="A108" s="6"/>
      <c r="B108" s="6"/>
      <c r="C108" s="7"/>
      <c r="D108" s="7"/>
      <c r="E108" s="7"/>
      <c r="F108" s="14"/>
      <c r="G108" s="183">
        <f t="shared" si="2"/>
        <v>0</v>
      </c>
    </row>
    <row r="109" spans="1:7" x14ac:dyDescent="0.35">
      <c r="A109" s="6"/>
      <c r="B109" s="6"/>
      <c r="C109" s="7"/>
      <c r="D109" s="7"/>
      <c r="E109" s="7"/>
      <c r="F109" s="14"/>
      <c r="G109" s="183">
        <f t="shared" si="2"/>
        <v>0</v>
      </c>
    </row>
    <row r="110" spans="1:7" x14ac:dyDescent="0.35">
      <c r="A110" s="6"/>
      <c r="B110" s="6"/>
      <c r="C110" s="7"/>
      <c r="D110" s="7"/>
      <c r="E110" s="7"/>
      <c r="F110" s="14"/>
      <c r="G110" s="183">
        <f t="shared" si="2"/>
        <v>0</v>
      </c>
    </row>
    <row r="111" spans="1:7" x14ac:dyDescent="0.35">
      <c r="A111" s="6"/>
      <c r="B111" s="6"/>
      <c r="C111" s="7"/>
      <c r="D111" s="7"/>
      <c r="E111" s="7"/>
      <c r="F111" s="14"/>
      <c r="G111" s="183">
        <f t="shared" si="2"/>
        <v>0</v>
      </c>
    </row>
    <row r="112" spans="1:7" x14ac:dyDescent="0.35">
      <c r="A112" s="6"/>
      <c r="B112" s="6"/>
      <c r="C112" s="7"/>
      <c r="D112" s="7"/>
      <c r="E112" s="7"/>
      <c r="F112" s="14"/>
      <c r="G112" s="183">
        <f t="shared" si="2"/>
        <v>0</v>
      </c>
    </row>
    <row r="113" spans="1:7" x14ac:dyDescent="0.35">
      <c r="A113" s="6"/>
      <c r="B113" s="6"/>
      <c r="C113" s="7"/>
      <c r="D113" s="7"/>
      <c r="E113" s="7"/>
      <c r="F113" s="14"/>
      <c r="G113" s="183">
        <f t="shared" si="2"/>
        <v>0</v>
      </c>
    </row>
    <row r="114" spans="1:7" x14ac:dyDescent="0.35">
      <c r="A114" s="6"/>
      <c r="B114" s="6"/>
      <c r="C114" s="7"/>
      <c r="D114" s="7"/>
      <c r="E114" s="7"/>
      <c r="F114" s="14"/>
      <c r="G114" s="183">
        <f t="shared" si="2"/>
        <v>0</v>
      </c>
    </row>
    <row r="115" spans="1:7" x14ac:dyDescent="0.35">
      <c r="A115" s="6"/>
      <c r="B115" s="6"/>
      <c r="C115" s="7"/>
      <c r="D115" s="7"/>
      <c r="E115" s="7"/>
      <c r="F115" s="14"/>
      <c r="G115" s="183">
        <f t="shared" si="2"/>
        <v>0</v>
      </c>
    </row>
    <row r="116" spans="1:7" x14ac:dyDescent="0.35">
      <c r="A116" s="6"/>
      <c r="B116" s="6"/>
      <c r="C116" s="7"/>
      <c r="D116" s="7"/>
      <c r="E116" s="7"/>
      <c r="F116" s="14"/>
      <c r="G116" s="183">
        <f t="shared" si="2"/>
        <v>0</v>
      </c>
    </row>
    <row r="117" spans="1:7" x14ac:dyDescent="0.35">
      <c r="A117" s="6"/>
      <c r="B117" s="6"/>
      <c r="C117" s="7"/>
      <c r="D117" s="7"/>
      <c r="E117" s="7"/>
      <c r="F117" s="14"/>
      <c r="G117" s="183">
        <f t="shared" si="2"/>
        <v>0</v>
      </c>
    </row>
    <row r="118" spans="1:7" x14ac:dyDescent="0.35">
      <c r="A118" s="6"/>
      <c r="B118" s="6"/>
      <c r="C118" s="7"/>
      <c r="D118" s="7"/>
      <c r="E118" s="7"/>
      <c r="F118" s="14"/>
      <c r="G118" s="183">
        <f t="shared" si="2"/>
        <v>0</v>
      </c>
    </row>
    <row r="119" spans="1:7" x14ac:dyDescent="0.35">
      <c r="A119" s="6"/>
      <c r="B119" s="6"/>
      <c r="C119" s="7"/>
      <c r="D119" s="7"/>
      <c r="E119" s="7"/>
      <c r="F119" s="14"/>
      <c r="G119" s="183">
        <f t="shared" si="2"/>
        <v>0</v>
      </c>
    </row>
    <row r="120" spans="1:7" x14ac:dyDescent="0.35">
      <c r="A120" s="6"/>
      <c r="B120" s="6"/>
      <c r="C120" s="7"/>
      <c r="D120" s="7"/>
      <c r="E120" s="7"/>
      <c r="F120" s="14"/>
      <c r="G120" s="183">
        <f t="shared" si="2"/>
        <v>0</v>
      </c>
    </row>
    <row r="121" spans="1:7" x14ac:dyDescent="0.35">
      <c r="A121" s="6"/>
      <c r="B121" s="6"/>
      <c r="C121" s="7"/>
      <c r="D121" s="7"/>
      <c r="E121" s="7"/>
      <c r="F121" s="14"/>
      <c r="G121" s="183">
        <f t="shared" si="2"/>
        <v>0</v>
      </c>
    </row>
    <row r="122" spans="1:7" x14ac:dyDescent="0.35">
      <c r="A122" s="6"/>
      <c r="B122" s="6"/>
      <c r="C122" s="7"/>
      <c r="D122" s="7"/>
      <c r="E122" s="7"/>
      <c r="F122" s="14"/>
      <c r="G122" s="183">
        <f t="shared" si="2"/>
        <v>0</v>
      </c>
    </row>
    <row r="123" spans="1:7" x14ac:dyDescent="0.35">
      <c r="A123" s="6"/>
      <c r="B123" s="6"/>
      <c r="C123" s="7"/>
      <c r="D123" s="7"/>
      <c r="E123" s="7"/>
      <c r="F123" s="14"/>
      <c r="G123" s="183">
        <f t="shared" si="2"/>
        <v>0</v>
      </c>
    </row>
    <row r="124" spans="1:7" x14ac:dyDescent="0.35">
      <c r="A124" s="6"/>
      <c r="B124" s="6"/>
      <c r="C124" s="7"/>
      <c r="D124" s="7"/>
      <c r="E124" s="7"/>
      <c r="F124" s="14"/>
      <c r="G124" s="183">
        <f t="shared" si="2"/>
        <v>0</v>
      </c>
    </row>
    <row r="125" spans="1:7" x14ac:dyDescent="0.35">
      <c r="A125" s="6"/>
      <c r="B125" s="6"/>
      <c r="C125" s="7"/>
      <c r="D125" s="7"/>
      <c r="E125" s="7"/>
      <c r="F125" s="14"/>
      <c r="G125" s="183">
        <f t="shared" si="2"/>
        <v>0</v>
      </c>
    </row>
    <row r="126" spans="1:7" x14ac:dyDescent="0.35">
      <c r="A126" s="6"/>
      <c r="B126" s="6"/>
      <c r="C126" s="7"/>
      <c r="D126" s="7"/>
      <c r="E126" s="7"/>
      <c r="F126" s="14"/>
      <c r="G126" s="183">
        <f t="shared" si="2"/>
        <v>0</v>
      </c>
    </row>
    <row r="127" spans="1:7" x14ac:dyDescent="0.35">
      <c r="A127" s="6"/>
      <c r="B127" s="6"/>
      <c r="C127" s="7"/>
      <c r="D127" s="7"/>
      <c r="E127" s="7"/>
      <c r="F127" s="14"/>
      <c r="G127" s="183">
        <f t="shared" si="2"/>
        <v>0</v>
      </c>
    </row>
    <row r="128" spans="1:7" x14ac:dyDescent="0.35">
      <c r="A128" s="6"/>
      <c r="B128" s="6"/>
      <c r="C128" s="7"/>
      <c r="D128" s="7"/>
      <c r="E128" s="7"/>
      <c r="F128" s="14"/>
      <c r="G128" s="183">
        <f t="shared" si="2"/>
        <v>0</v>
      </c>
    </row>
    <row r="129" spans="1:7" x14ac:dyDescent="0.35">
      <c r="A129" s="6"/>
      <c r="B129" s="6"/>
      <c r="C129" s="7"/>
      <c r="D129" s="7"/>
      <c r="E129" s="7"/>
      <c r="F129" s="14"/>
      <c r="G129" s="183">
        <f t="shared" si="2"/>
        <v>0</v>
      </c>
    </row>
    <row r="130" spans="1:7" x14ac:dyDescent="0.35">
      <c r="A130" s="6"/>
      <c r="B130" s="6"/>
      <c r="C130" s="7"/>
      <c r="D130" s="7"/>
      <c r="E130" s="7"/>
      <c r="F130" s="14"/>
      <c r="G130" s="183">
        <f t="shared" si="2"/>
        <v>0</v>
      </c>
    </row>
    <row r="131" spans="1:7" x14ac:dyDescent="0.35">
      <c r="A131" s="6"/>
      <c r="B131" s="6"/>
      <c r="C131" s="7"/>
      <c r="D131" s="7"/>
      <c r="E131" s="7"/>
      <c r="F131" s="14"/>
      <c r="G131" s="183">
        <f t="shared" si="2"/>
        <v>0</v>
      </c>
    </row>
    <row r="132" spans="1:7" x14ac:dyDescent="0.35">
      <c r="A132" s="6"/>
      <c r="B132" s="6"/>
      <c r="C132" s="7"/>
      <c r="D132" s="7"/>
      <c r="E132" s="7"/>
      <c r="F132" s="14"/>
      <c r="G132" s="183">
        <f t="shared" si="2"/>
        <v>0</v>
      </c>
    </row>
    <row r="133" spans="1:7" x14ac:dyDescent="0.35">
      <c r="A133" s="6"/>
      <c r="B133" s="6"/>
      <c r="C133" s="7"/>
      <c r="D133" s="7"/>
      <c r="E133" s="7"/>
      <c r="F133" s="14"/>
      <c r="G133" s="183">
        <f t="shared" si="2"/>
        <v>0</v>
      </c>
    </row>
    <row r="134" spans="1:7" x14ac:dyDescent="0.35">
      <c r="A134" s="6"/>
      <c r="B134" s="6"/>
      <c r="C134" s="7"/>
      <c r="D134" s="7"/>
      <c r="E134" s="7"/>
      <c r="F134" s="14"/>
      <c r="G134" s="183">
        <f t="shared" si="2"/>
        <v>0</v>
      </c>
    </row>
    <row r="135" spans="1:7" x14ac:dyDescent="0.35">
      <c r="A135" s="6"/>
      <c r="B135" s="6"/>
      <c r="C135" s="7"/>
      <c r="D135" s="7"/>
      <c r="E135" s="7"/>
      <c r="F135" s="14"/>
      <c r="G135" s="183">
        <f t="shared" si="2"/>
        <v>0</v>
      </c>
    </row>
    <row r="136" spans="1:7" x14ac:dyDescent="0.35">
      <c r="A136" s="6"/>
      <c r="B136" s="6"/>
      <c r="C136" s="7"/>
      <c r="D136" s="7"/>
      <c r="E136" s="7"/>
      <c r="F136" s="14"/>
      <c r="G136" s="183">
        <f t="shared" si="2"/>
        <v>0</v>
      </c>
    </row>
    <row r="137" spans="1:7" x14ac:dyDescent="0.35">
      <c r="A137" s="6"/>
      <c r="B137" s="6"/>
      <c r="C137" s="7"/>
      <c r="D137" s="7"/>
      <c r="E137" s="7"/>
      <c r="F137" s="14"/>
      <c r="G137" s="183">
        <f t="shared" si="2"/>
        <v>0</v>
      </c>
    </row>
    <row r="138" spans="1:7" x14ac:dyDescent="0.35">
      <c r="A138" s="6"/>
      <c r="B138" s="6"/>
      <c r="C138" s="7"/>
      <c r="D138" s="7"/>
      <c r="E138" s="7"/>
      <c r="F138" s="14"/>
      <c r="G138" s="183">
        <f t="shared" si="2"/>
        <v>0</v>
      </c>
    </row>
    <row r="139" spans="1:7" x14ac:dyDescent="0.35">
      <c r="A139" s="6"/>
      <c r="B139" s="6"/>
      <c r="C139" s="7"/>
      <c r="D139" s="7"/>
      <c r="E139" s="7"/>
      <c r="F139" s="14"/>
      <c r="G139" s="183">
        <f t="shared" si="2"/>
        <v>0</v>
      </c>
    </row>
    <row r="140" spans="1:7" x14ac:dyDescent="0.35">
      <c r="A140" s="6"/>
      <c r="B140" s="6"/>
      <c r="C140" s="7"/>
      <c r="D140" s="7"/>
      <c r="E140" s="7"/>
      <c r="F140" s="14"/>
      <c r="G140" s="183">
        <f t="shared" si="2"/>
        <v>0</v>
      </c>
    </row>
    <row r="141" spans="1:7" x14ac:dyDescent="0.35">
      <c r="A141" s="6"/>
      <c r="B141" s="6"/>
      <c r="C141" s="7"/>
      <c r="D141" s="7"/>
      <c r="E141" s="7"/>
      <c r="F141" s="14"/>
      <c r="G141" s="183">
        <f t="shared" si="2"/>
        <v>0</v>
      </c>
    </row>
    <row r="142" spans="1:7" x14ac:dyDescent="0.35">
      <c r="A142" s="6"/>
      <c r="B142" s="6"/>
      <c r="C142" s="7"/>
      <c r="D142" s="7"/>
      <c r="E142" s="7"/>
      <c r="F142" s="14"/>
      <c r="G142" s="183">
        <f t="shared" si="2"/>
        <v>0</v>
      </c>
    </row>
    <row r="143" spans="1:7" x14ac:dyDescent="0.35">
      <c r="A143" s="6"/>
      <c r="B143" s="6"/>
      <c r="C143" s="7"/>
      <c r="D143" s="7"/>
      <c r="E143" s="7"/>
      <c r="F143" s="14"/>
      <c r="G143" s="183">
        <f t="shared" si="2"/>
        <v>0</v>
      </c>
    </row>
    <row r="144" spans="1:7" x14ac:dyDescent="0.35">
      <c r="A144" s="6"/>
      <c r="B144" s="6"/>
      <c r="C144" s="7"/>
      <c r="D144" s="7"/>
      <c r="E144" s="7"/>
      <c r="F144" s="14"/>
      <c r="G144" s="183">
        <f t="shared" si="2"/>
        <v>0</v>
      </c>
    </row>
    <row r="145" spans="1:7" x14ac:dyDescent="0.35">
      <c r="A145" s="6"/>
      <c r="B145" s="6"/>
      <c r="C145" s="7"/>
      <c r="D145" s="7"/>
      <c r="E145" s="7"/>
      <c r="F145" s="14"/>
      <c r="G145" s="183">
        <f t="shared" si="2"/>
        <v>0</v>
      </c>
    </row>
    <row r="146" spans="1:7" x14ac:dyDescent="0.35">
      <c r="A146" s="6"/>
      <c r="B146" s="6"/>
      <c r="C146" s="7"/>
      <c r="D146" s="7"/>
      <c r="E146" s="7"/>
      <c r="F146" s="14"/>
      <c r="G146" s="183">
        <f t="shared" si="2"/>
        <v>0</v>
      </c>
    </row>
    <row r="147" spans="1:7" x14ac:dyDescent="0.35">
      <c r="A147" s="6"/>
      <c r="B147" s="6"/>
      <c r="C147" s="7"/>
      <c r="D147" s="7"/>
      <c r="E147" s="7"/>
      <c r="F147" s="14"/>
      <c r="G147" s="183">
        <f t="shared" si="2"/>
        <v>0</v>
      </c>
    </row>
    <row r="148" spans="1:7" x14ac:dyDescent="0.35">
      <c r="A148" s="6"/>
      <c r="B148" s="6"/>
      <c r="C148" s="7"/>
      <c r="D148" s="7"/>
      <c r="E148" s="7"/>
      <c r="F148" s="14"/>
      <c r="G148" s="183">
        <f t="shared" si="2"/>
        <v>0</v>
      </c>
    </row>
    <row r="149" spans="1:7" x14ac:dyDescent="0.35">
      <c r="A149" s="6"/>
      <c r="B149" s="6"/>
      <c r="C149" s="7"/>
      <c r="D149" s="7"/>
      <c r="E149" s="7"/>
      <c r="F149" s="14"/>
      <c r="G149" s="183">
        <f t="shared" si="2"/>
        <v>0</v>
      </c>
    </row>
    <row r="150" spans="1:7" x14ac:dyDescent="0.35">
      <c r="A150" s="6"/>
      <c r="B150" s="6"/>
      <c r="C150" s="7"/>
      <c r="D150" s="7"/>
      <c r="E150" s="7"/>
      <c r="F150" s="14"/>
      <c r="G150" s="183">
        <f t="shared" si="2"/>
        <v>0</v>
      </c>
    </row>
    <row r="151" spans="1:7" x14ac:dyDescent="0.35">
      <c r="A151" s="6"/>
      <c r="B151" s="6"/>
      <c r="C151" s="7"/>
      <c r="D151" s="7"/>
      <c r="E151" s="7"/>
      <c r="F151" s="14"/>
      <c r="G151" s="183">
        <f t="shared" si="2"/>
        <v>0</v>
      </c>
    </row>
    <row r="152" spans="1:7" x14ac:dyDescent="0.35">
      <c r="A152" s="6"/>
      <c r="B152" s="6"/>
      <c r="C152" s="7"/>
      <c r="D152" s="7"/>
      <c r="E152" s="7"/>
      <c r="F152" s="14"/>
      <c r="G152" s="183">
        <f t="shared" si="2"/>
        <v>0</v>
      </c>
    </row>
    <row r="153" spans="1:7" x14ac:dyDescent="0.35">
      <c r="A153" s="6"/>
      <c r="B153" s="6"/>
      <c r="C153" s="7"/>
      <c r="D153" s="7"/>
      <c r="E153" s="7"/>
      <c r="F153" s="14"/>
      <c r="G153" s="183">
        <f t="shared" si="2"/>
        <v>0</v>
      </c>
    </row>
    <row r="154" spans="1:7" x14ac:dyDescent="0.35">
      <c r="A154" s="6"/>
      <c r="B154" s="6"/>
      <c r="C154" s="7"/>
      <c r="D154" s="7"/>
      <c r="E154" s="7"/>
      <c r="F154" s="14"/>
      <c r="G154" s="183">
        <f t="shared" si="2"/>
        <v>0</v>
      </c>
    </row>
    <row r="155" spans="1:7" x14ac:dyDescent="0.35">
      <c r="A155" s="6"/>
      <c r="B155" s="6"/>
      <c r="C155" s="7"/>
      <c r="D155" s="7"/>
      <c r="E155" s="7"/>
      <c r="F155" s="14"/>
      <c r="G155" s="183">
        <f t="shared" si="2"/>
        <v>0</v>
      </c>
    </row>
    <row r="156" spans="1:7" x14ac:dyDescent="0.35">
      <c r="A156" s="6"/>
      <c r="B156" s="6"/>
      <c r="C156" s="7"/>
      <c r="D156" s="7"/>
      <c r="E156" s="7"/>
      <c r="F156" s="14"/>
      <c r="G156" s="183">
        <f t="shared" si="2"/>
        <v>0</v>
      </c>
    </row>
    <row r="157" spans="1:7" x14ac:dyDescent="0.35">
      <c r="A157" s="6"/>
      <c r="B157" s="6"/>
      <c r="C157" s="7"/>
      <c r="D157" s="7"/>
      <c r="E157" s="7"/>
      <c r="F157" s="14"/>
      <c r="G157" s="183">
        <f t="shared" si="2"/>
        <v>0</v>
      </c>
    </row>
    <row r="158" spans="1:7" x14ac:dyDescent="0.35">
      <c r="A158" s="6"/>
      <c r="B158" s="6"/>
      <c r="C158" s="7"/>
      <c r="D158" s="7"/>
      <c r="E158" s="7"/>
      <c r="F158" s="14"/>
      <c r="G158" s="183">
        <f t="shared" si="2"/>
        <v>0</v>
      </c>
    </row>
    <row r="159" spans="1:7" x14ac:dyDescent="0.35">
      <c r="A159" s="6"/>
      <c r="B159" s="6"/>
      <c r="C159" s="7"/>
      <c r="D159" s="7"/>
      <c r="E159" s="7"/>
      <c r="F159" s="14"/>
      <c r="G159" s="183">
        <f t="shared" si="2"/>
        <v>0</v>
      </c>
    </row>
    <row r="160" spans="1:7" x14ac:dyDescent="0.35">
      <c r="A160" s="6"/>
      <c r="B160" s="6"/>
      <c r="C160" s="7"/>
      <c r="D160" s="7"/>
      <c r="E160" s="7"/>
      <c r="F160" s="14"/>
      <c r="G160" s="183">
        <f t="shared" si="2"/>
        <v>0</v>
      </c>
    </row>
    <row r="161" spans="1:7" x14ac:dyDescent="0.35">
      <c r="A161" s="6"/>
      <c r="B161" s="6"/>
      <c r="C161" s="7"/>
      <c r="D161" s="7"/>
      <c r="E161" s="7"/>
      <c r="F161" s="14"/>
      <c r="G161" s="183">
        <f t="shared" si="2"/>
        <v>0</v>
      </c>
    </row>
    <row r="162" spans="1:7" x14ac:dyDescent="0.35">
      <c r="A162" s="6"/>
      <c r="B162" s="6"/>
      <c r="C162" s="7"/>
      <c r="D162" s="7"/>
      <c r="E162" s="7"/>
      <c r="F162" s="14"/>
      <c r="G162" s="183">
        <f t="shared" si="2"/>
        <v>0</v>
      </c>
    </row>
    <row r="163" spans="1:7" x14ac:dyDescent="0.35">
      <c r="A163" s="6"/>
      <c r="B163" s="6"/>
      <c r="C163" s="7"/>
      <c r="D163" s="7"/>
      <c r="E163" s="7"/>
      <c r="F163" s="14"/>
      <c r="G163" s="183">
        <f t="shared" si="2"/>
        <v>0</v>
      </c>
    </row>
    <row r="164" spans="1:7" x14ac:dyDescent="0.35">
      <c r="A164" s="6"/>
      <c r="B164" s="6"/>
      <c r="C164" s="7"/>
      <c r="D164" s="7"/>
      <c r="E164" s="7"/>
      <c r="F164" s="14"/>
      <c r="G164" s="183">
        <f t="shared" ref="G164:G173" si="3">F164*(E164-C164)</f>
        <v>0</v>
      </c>
    </row>
    <row r="165" spans="1:7" x14ac:dyDescent="0.35">
      <c r="A165" s="6"/>
      <c r="B165" s="6"/>
      <c r="C165" s="7"/>
      <c r="D165" s="7"/>
      <c r="E165" s="7"/>
      <c r="F165" s="14"/>
      <c r="G165" s="183">
        <f t="shared" si="3"/>
        <v>0</v>
      </c>
    </row>
    <row r="166" spans="1:7" x14ac:dyDescent="0.35">
      <c r="A166" s="6"/>
      <c r="B166" s="6"/>
      <c r="C166" s="7"/>
      <c r="D166" s="7"/>
      <c r="E166" s="7"/>
      <c r="F166" s="14"/>
      <c r="G166" s="183">
        <f t="shared" si="3"/>
        <v>0</v>
      </c>
    </row>
    <row r="167" spans="1:7" x14ac:dyDescent="0.35">
      <c r="A167" s="6"/>
      <c r="B167" s="6"/>
      <c r="C167" s="7"/>
      <c r="D167" s="7"/>
      <c r="E167" s="7"/>
      <c r="F167" s="14"/>
      <c r="G167" s="183">
        <f t="shared" si="3"/>
        <v>0</v>
      </c>
    </row>
    <row r="168" spans="1:7" x14ac:dyDescent="0.35">
      <c r="A168" s="6"/>
      <c r="B168" s="6"/>
      <c r="C168" s="7"/>
      <c r="D168" s="7"/>
      <c r="E168" s="7"/>
      <c r="F168" s="14"/>
      <c r="G168" s="183">
        <f t="shared" si="3"/>
        <v>0</v>
      </c>
    </row>
    <row r="169" spans="1:7" x14ac:dyDescent="0.35">
      <c r="A169" s="6"/>
      <c r="B169" s="6"/>
      <c r="C169" s="7"/>
      <c r="D169" s="7"/>
      <c r="E169" s="7"/>
      <c r="F169" s="14"/>
      <c r="G169" s="183">
        <f t="shared" si="3"/>
        <v>0</v>
      </c>
    </row>
    <row r="170" spans="1:7" x14ac:dyDescent="0.35">
      <c r="A170" s="6"/>
      <c r="B170" s="6"/>
      <c r="C170" s="7"/>
      <c r="D170" s="7"/>
      <c r="E170" s="7"/>
      <c r="F170" s="14"/>
      <c r="G170" s="183">
        <f t="shared" si="3"/>
        <v>0</v>
      </c>
    </row>
    <row r="171" spans="1:7" x14ac:dyDescent="0.35">
      <c r="A171" s="6"/>
      <c r="B171" s="6"/>
      <c r="C171" s="7"/>
      <c r="D171" s="7"/>
      <c r="E171" s="7"/>
      <c r="F171" s="9"/>
      <c r="G171" s="183">
        <f t="shared" si="3"/>
        <v>0</v>
      </c>
    </row>
    <row r="172" spans="1:7" x14ac:dyDescent="0.35">
      <c r="A172" s="6"/>
      <c r="B172" s="6"/>
      <c r="C172" s="7"/>
      <c r="D172" s="7"/>
      <c r="E172" s="7"/>
      <c r="F172" s="9"/>
      <c r="G172" s="183">
        <f t="shared" si="3"/>
        <v>0</v>
      </c>
    </row>
    <row r="173" spans="1:7" x14ac:dyDescent="0.35">
      <c r="A173" s="6"/>
      <c r="B173" s="6"/>
      <c r="C173" s="7"/>
      <c r="D173" s="7"/>
      <c r="E173" s="7"/>
      <c r="F173" s="9"/>
      <c r="G173" s="183">
        <f t="shared" si="3"/>
        <v>0</v>
      </c>
    </row>
    <row r="174" spans="1:7" x14ac:dyDescent="0.35">
      <c r="A174" s="10" t="s">
        <v>64</v>
      </c>
      <c r="B174" s="10"/>
      <c r="C174" s="11"/>
      <c r="D174" s="11"/>
      <c r="E174" s="11"/>
      <c r="F174" s="12"/>
      <c r="G174" s="184">
        <f>SUM(G99:G173)</f>
        <v>0</v>
      </c>
    </row>
    <row r="175" spans="1:7" x14ac:dyDescent="0.35">
      <c r="A175" s="19"/>
      <c r="B175" s="19"/>
      <c r="C175" s="20"/>
      <c r="D175" s="20"/>
      <c r="E175" s="20"/>
      <c r="F175" s="21"/>
      <c r="G175" s="151"/>
    </row>
    <row r="176" spans="1:7" x14ac:dyDescent="0.35">
      <c r="A176" s="227" t="s">
        <v>165</v>
      </c>
      <c r="C176" s="15"/>
      <c r="D176" s="15"/>
      <c r="E176" s="20"/>
      <c r="F176" s="21"/>
      <c r="G176" s="151"/>
    </row>
    <row r="177" spans="1:7" ht="16.5" x14ac:dyDescent="0.35">
      <c r="A177" s="1" t="s">
        <v>250</v>
      </c>
      <c r="C177" s="15"/>
      <c r="D177" s="15"/>
      <c r="E177" s="20"/>
      <c r="F177" s="21"/>
      <c r="G177" s="151"/>
    </row>
    <row r="178" spans="1:7" ht="16.5" x14ac:dyDescent="0.35">
      <c r="A178" s="1" t="s">
        <v>251</v>
      </c>
      <c r="C178" s="15"/>
      <c r="D178" s="15"/>
      <c r="E178" s="20"/>
      <c r="F178" s="21"/>
      <c r="G178" s="151"/>
    </row>
    <row r="179" spans="1:7" x14ac:dyDescent="0.35">
      <c r="C179" s="15"/>
      <c r="D179" s="15"/>
      <c r="E179" s="15"/>
      <c r="F179" s="16"/>
      <c r="G179" s="17"/>
    </row>
    <row r="180" spans="1:7" ht="18.5" x14ac:dyDescent="0.45">
      <c r="A180" s="13" t="s">
        <v>89</v>
      </c>
    </row>
    <row r="182" spans="1:7" ht="45" customHeight="1" x14ac:dyDescent="0.35">
      <c r="A182" s="265" t="s">
        <v>60</v>
      </c>
      <c r="B182" s="265" t="s">
        <v>290</v>
      </c>
      <c r="C182" s="149" t="s">
        <v>66</v>
      </c>
      <c r="D182" s="5" t="s">
        <v>291</v>
      </c>
      <c r="E182" s="5" t="s">
        <v>62</v>
      </c>
      <c r="F182" s="149" t="s">
        <v>166</v>
      </c>
    </row>
    <row r="183" spans="1:7" ht="52" x14ac:dyDescent="0.35">
      <c r="A183" s="266"/>
      <c r="B183" s="266"/>
      <c r="C183" s="120" t="s">
        <v>151</v>
      </c>
      <c r="D183" s="120" t="s">
        <v>63</v>
      </c>
      <c r="E183" s="120" t="s">
        <v>252</v>
      </c>
      <c r="F183" s="120" t="s">
        <v>167</v>
      </c>
    </row>
    <row r="184" spans="1:7" x14ac:dyDescent="0.35">
      <c r="A184" s="6"/>
      <c r="B184" s="6"/>
      <c r="C184" s="7"/>
      <c r="D184" s="7"/>
      <c r="E184" s="18"/>
      <c r="F184" s="183">
        <f t="shared" ref="F184:F258" si="4">C184*E184</f>
        <v>0</v>
      </c>
    </row>
    <row r="185" spans="1:7" x14ac:dyDescent="0.35">
      <c r="A185" s="6"/>
      <c r="B185" s="6"/>
      <c r="C185" s="7"/>
      <c r="D185" s="7"/>
      <c r="E185" s="18"/>
      <c r="F185" s="183">
        <f t="shared" si="4"/>
        <v>0</v>
      </c>
    </row>
    <row r="186" spans="1:7" x14ac:dyDescent="0.35">
      <c r="A186" s="6"/>
      <c r="B186" s="6"/>
      <c r="C186" s="7"/>
      <c r="D186" s="7"/>
      <c r="E186" s="18"/>
      <c r="F186" s="183">
        <f t="shared" si="4"/>
        <v>0</v>
      </c>
    </row>
    <row r="187" spans="1:7" x14ac:dyDescent="0.35">
      <c r="A187" s="6"/>
      <c r="B187" s="6"/>
      <c r="C187" s="7"/>
      <c r="D187" s="7"/>
      <c r="E187" s="18"/>
      <c r="F187" s="183">
        <f t="shared" si="4"/>
        <v>0</v>
      </c>
    </row>
    <row r="188" spans="1:7" x14ac:dyDescent="0.35">
      <c r="A188" s="6"/>
      <c r="B188" s="6"/>
      <c r="C188" s="7"/>
      <c r="D188" s="7"/>
      <c r="E188" s="18"/>
      <c r="F188" s="183">
        <f t="shared" si="4"/>
        <v>0</v>
      </c>
    </row>
    <row r="189" spans="1:7" x14ac:dyDescent="0.35">
      <c r="A189" s="6"/>
      <c r="B189" s="6"/>
      <c r="C189" s="7"/>
      <c r="D189" s="7"/>
      <c r="E189" s="18"/>
      <c r="F189" s="183">
        <f t="shared" si="4"/>
        <v>0</v>
      </c>
    </row>
    <row r="190" spans="1:7" x14ac:dyDescent="0.35">
      <c r="A190" s="6"/>
      <c r="B190" s="6"/>
      <c r="C190" s="7"/>
      <c r="D190" s="7"/>
      <c r="E190" s="18"/>
      <c r="F190" s="183">
        <f t="shared" si="4"/>
        <v>0</v>
      </c>
    </row>
    <row r="191" spans="1:7" x14ac:dyDescent="0.35">
      <c r="A191" s="6"/>
      <c r="B191" s="6"/>
      <c r="C191" s="7"/>
      <c r="D191" s="7"/>
      <c r="E191" s="18"/>
      <c r="F191" s="183">
        <f t="shared" si="4"/>
        <v>0</v>
      </c>
    </row>
    <row r="192" spans="1:7" x14ac:dyDescent="0.35">
      <c r="A192" s="6"/>
      <c r="B192" s="6"/>
      <c r="C192" s="7"/>
      <c r="D192" s="7"/>
      <c r="E192" s="18"/>
      <c r="F192" s="183">
        <f t="shared" si="4"/>
        <v>0</v>
      </c>
    </row>
    <row r="193" spans="1:6" x14ac:dyDescent="0.35">
      <c r="A193" s="6"/>
      <c r="B193" s="6"/>
      <c r="C193" s="7"/>
      <c r="D193" s="7"/>
      <c r="E193" s="18"/>
      <c r="F193" s="183">
        <f t="shared" si="4"/>
        <v>0</v>
      </c>
    </row>
    <row r="194" spans="1:6" x14ac:dyDescent="0.35">
      <c r="A194" s="6"/>
      <c r="B194" s="6"/>
      <c r="C194" s="7"/>
      <c r="D194" s="7"/>
      <c r="E194" s="18"/>
      <c r="F194" s="183">
        <f t="shared" si="4"/>
        <v>0</v>
      </c>
    </row>
    <row r="195" spans="1:6" x14ac:dyDescent="0.35">
      <c r="A195" s="6"/>
      <c r="B195" s="6"/>
      <c r="C195" s="7"/>
      <c r="D195" s="7"/>
      <c r="E195" s="18"/>
      <c r="F195" s="183">
        <f t="shared" si="4"/>
        <v>0</v>
      </c>
    </row>
    <row r="196" spans="1:6" x14ac:dyDescent="0.35">
      <c r="A196" s="6"/>
      <c r="B196" s="6"/>
      <c r="C196" s="7"/>
      <c r="D196" s="7"/>
      <c r="E196" s="18"/>
      <c r="F196" s="183">
        <f t="shared" si="4"/>
        <v>0</v>
      </c>
    </row>
    <row r="197" spans="1:6" x14ac:dyDescent="0.35">
      <c r="A197" s="6"/>
      <c r="B197" s="6"/>
      <c r="C197" s="7"/>
      <c r="D197" s="7"/>
      <c r="E197" s="18"/>
      <c r="F197" s="183">
        <f t="shared" si="4"/>
        <v>0</v>
      </c>
    </row>
    <row r="198" spans="1:6" x14ac:dyDescent="0.35">
      <c r="A198" s="6"/>
      <c r="B198" s="6"/>
      <c r="C198" s="7"/>
      <c r="D198" s="7"/>
      <c r="E198" s="18"/>
      <c r="F198" s="183">
        <f t="shared" si="4"/>
        <v>0</v>
      </c>
    </row>
    <row r="199" spans="1:6" x14ac:dyDescent="0.35">
      <c r="A199" s="6"/>
      <c r="B199" s="6"/>
      <c r="C199" s="7"/>
      <c r="D199" s="7"/>
      <c r="E199" s="18"/>
      <c r="F199" s="183">
        <f t="shared" si="4"/>
        <v>0</v>
      </c>
    </row>
    <row r="200" spans="1:6" x14ac:dyDescent="0.35">
      <c r="A200" s="6"/>
      <c r="B200" s="6"/>
      <c r="C200" s="7"/>
      <c r="D200" s="7"/>
      <c r="E200" s="18"/>
      <c r="F200" s="183">
        <f t="shared" si="4"/>
        <v>0</v>
      </c>
    </row>
    <row r="201" spans="1:6" x14ac:dyDescent="0.35">
      <c r="A201" s="6"/>
      <c r="B201" s="6"/>
      <c r="C201" s="7"/>
      <c r="D201" s="7"/>
      <c r="E201" s="18"/>
      <c r="F201" s="183">
        <f t="shared" si="4"/>
        <v>0</v>
      </c>
    </row>
    <row r="202" spans="1:6" x14ac:dyDescent="0.35">
      <c r="A202" s="6"/>
      <c r="B202" s="6"/>
      <c r="C202" s="7"/>
      <c r="D202" s="7"/>
      <c r="E202" s="18"/>
      <c r="F202" s="183">
        <f t="shared" si="4"/>
        <v>0</v>
      </c>
    </row>
    <row r="203" spans="1:6" x14ac:dyDescent="0.35">
      <c r="A203" s="6"/>
      <c r="B203" s="6"/>
      <c r="C203" s="7"/>
      <c r="D203" s="7"/>
      <c r="E203" s="18"/>
      <c r="F203" s="183">
        <f t="shared" si="4"/>
        <v>0</v>
      </c>
    </row>
    <row r="204" spans="1:6" x14ac:dyDescent="0.35">
      <c r="A204" s="6"/>
      <c r="B204" s="6"/>
      <c r="C204" s="7"/>
      <c r="D204" s="7"/>
      <c r="E204" s="18"/>
      <c r="F204" s="183">
        <f t="shared" si="4"/>
        <v>0</v>
      </c>
    </row>
    <row r="205" spans="1:6" x14ac:dyDescent="0.35">
      <c r="A205" s="6"/>
      <c r="B205" s="6"/>
      <c r="C205" s="7"/>
      <c r="D205" s="7"/>
      <c r="E205" s="18"/>
      <c r="F205" s="183">
        <f t="shared" si="4"/>
        <v>0</v>
      </c>
    </row>
    <row r="206" spans="1:6" x14ac:dyDescent="0.35">
      <c r="A206" s="6"/>
      <c r="B206" s="6"/>
      <c r="C206" s="7"/>
      <c r="D206" s="7"/>
      <c r="E206" s="18"/>
      <c r="F206" s="183">
        <f t="shared" si="4"/>
        <v>0</v>
      </c>
    </row>
    <row r="207" spans="1:6" x14ac:dyDescent="0.35">
      <c r="A207" s="6"/>
      <c r="B207" s="6"/>
      <c r="C207" s="7"/>
      <c r="D207" s="7"/>
      <c r="E207" s="18"/>
      <c r="F207" s="183">
        <f t="shared" si="4"/>
        <v>0</v>
      </c>
    </row>
    <row r="208" spans="1:6" x14ac:dyDescent="0.35">
      <c r="A208" s="6"/>
      <c r="B208" s="6"/>
      <c r="C208" s="7"/>
      <c r="D208" s="7"/>
      <c r="E208" s="18"/>
      <c r="F208" s="183">
        <f t="shared" si="4"/>
        <v>0</v>
      </c>
    </row>
    <row r="209" spans="1:6" x14ac:dyDescent="0.35">
      <c r="A209" s="6"/>
      <c r="B209" s="6"/>
      <c r="C209" s="7"/>
      <c r="D209" s="7"/>
      <c r="E209" s="18"/>
      <c r="F209" s="183">
        <f t="shared" si="4"/>
        <v>0</v>
      </c>
    </row>
    <row r="210" spans="1:6" x14ac:dyDescent="0.35">
      <c r="A210" s="6"/>
      <c r="B210" s="6"/>
      <c r="C210" s="7"/>
      <c r="D210" s="7"/>
      <c r="E210" s="18"/>
      <c r="F210" s="183">
        <f t="shared" si="4"/>
        <v>0</v>
      </c>
    </row>
    <row r="211" spans="1:6" x14ac:dyDescent="0.35">
      <c r="A211" s="6"/>
      <c r="B211" s="6"/>
      <c r="C211" s="7"/>
      <c r="D211" s="7"/>
      <c r="E211" s="18"/>
      <c r="F211" s="183">
        <f t="shared" si="4"/>
        <v>0</v>
      </c>
    </row>
    <row r="212" spans="1:6" x14ac:dyDescent="0.35">
      <c r="A212" s="6"/>
      <c r="B212" s="6"/>
      <c r="C212" s="7"/>
      <c r="D212" s="7"/>
      <c r="E212" s="18"/>
      <c r="F212" s="183">
        <f t="shared" si="4"/>
        <v>0</v>
      </c>
    </row>
    <row r="213" spans="1:6" x14ac:dyDescent="0.35">
      <c r="A213" s="6"/>
      <c r="B213" s="6"/>
      <c r="C213" s="7"/>
      <c r="D213" s="7"/>
      <c r="E213" s="18"/>
      <c r="F213" s="183">
        <f t="shared" si="4"/>
        <v>0</v>
      </c>
    </row>
    <row r="214" spans="1:6" x14ac:dyDescent="0.35">
      <c r="A214" s="6"/>
      <c r="B214" s="6"/>
      <c r="C214" s="7"/>
      <c r="D214" s="7"/>
      <c r="E214" s="18"/>
      <c r="F214" s="183">
        <f t="shared" si="4"/>
        <v>0</v>
      </c>
    </row>
    <row r="215" spans="1:6" x14ac:dyDescent="0.35">
      <c r="A215" s="6"/>
      <c r="B215" s="6"/>
      <c r="C215" s="7"/>
      <c r="D215" s="7"/>
      <c r="E215" s="18"/>
      <c r="F215" s="183">
        <f t="shared" si="4"/>
        <v>0</v>
      </c>
    </row>
    <row r="216" spans="1:6" x14ac:dyDescent="0.35">
      <c r="A216" s="6"/>
      <c r="B216" s="6"/>
      <c r="C216" s="7"/>
      <c r="D216" s="7"/>
      <c r="E216" s="18"/>
      <c r="F216" s="183">
        <f t="shared" si="4"/>
        <v>0</v>
      </c>
    </row>
    <row r="217" spans="1:6" x14ac:dyDescent="0.35">
      <c r="A217" s="6"/>
      <c r="B217" s="6"/>
      <c r="C217" s="7"/>
      <c r="D217" s="7"/>
      <c r="E217" s="18"/>
      <c r="F217" s="183">
        <f t="shared" si="4"/>
        <v>0</v>
      </c>
    </row>
    <row r="218" spans="1:6" x14ac:dyDescent="0.35">
      <c r="A218" s="6"/>
      <c r="B218" s="6"/>
      <c r="C218" s="7"/>
      <c r="D218" s="7"/>
      <c r="E218" s="18"/>
      <c r="F218" s="183">
        <f t="shared" si="4"/>
        <v>0</v>
      </c>
    </row>
    <row r="219" spans="1:6" x14ac:dyDescent="0.35">
      <c r="A219" s="6"/>
      <c r="B219" s="6"/>
      <c r="C219" s="7"/>
      <c r="D219" s="7"/>
      <c r="E219" s="18"/>
      <c r="F219" s="183">
        <f t="shared" si="4"/>
        <v>0</v>
      </c>
    </row>
    <row r="220" spans="1:6" x14ac:dyDescent="0.35">
      <c r="A220" s="6"/>
      <c r="B220" s="6"/>
      <c r="C220" s="7"/>
      <c r="D220" s="7"/>
      <c r="E220" s="18"/>
      <c r="F220" s="183">
        <f t="shared" si="4"/>
        <v>0</v>
      </c>
    </row>
    <row r="221" spans="1:6" x14ac:dyDescent="0.35">
      <c r="A221" s="6"/>
      <c r="B221" s="6"/>
      <c r="C221" s="7"/>
      <c r="D221" s="7"/>
      <c r="E221" s="18"/>
      <c r="F221" s="183">
        <f t="shared" si="4"/>
        <v>0</v>
      </c>
    </row>
    <row r="222" spans="1:6" x14ac:dyDescent="0.35">
      <c r="A222" s="6"/>
      <c r="B222" s="6"/>
      <c r="C222" s="7"/>
      <c r="D222" s="7"/>
      <c r="E222" s="18"/>
      <c r="F222" s="183">
        <f t="shared" si="4"/>
        <v>0</v>
      </c>
    </row>
    <row r="223" spans="1:6" x14ac:dyDescent="0.35">
      <c r="A223" s="6"/>
      <c r="B223" s="6"/>
      <c r="C223" s="7"/>
      <c r="D223" s="7"/>
      <c r="E223" s="18"/>
      <c r="F223" s="183">
        <f t="shared" si="4"/>
        <v>0</v>
      </c>
    </row>
    <row r="224" spans="1:6" x14ac:dyDescent="0.35">
      <c r="A224" s="6"/>
      <c r="B224" s="6"/>
      <c r="C224" s="7"/>
      <c r="D224" s="7"/>
      <c r="E224" s="18"/>
      <c r="F224" s="183">
        <f t="shared" si="4"/>
        <v>0</v>
      </c>
    </row>
    <row r="225" spans="1:6" x14ac:dyDescent="0.35">
      <c r="A225" s="6"/>
      <c r="B225" s="6"/>
      <c r="C225" s="7"/>
      <c r="D225" s="7"/>
      <c r="E225" s="8"/>
      <c r="F225" s="183">
        <f t="shared" si="4"/>
        <v>0</v>
      </c>
    </row>
    <row r="226" spans="1:6" x14ac:dyDescent="0.35">
      <c r="A226" s="6"/>
      <c r="B226" s="6"/>
      <c r="C226" s="7"/>
      <c r="D226" s="7"/>
      <c r="E226" s="8"/>
      <c r="F226" s="183">
        <f t="shared" si="4"/>
        <v>0</v>
      </c>
    </row>
    <row r="227" spans="1:6" x14ac:dyDescent="0.35">
      <c r="A227" s="6"/>
      <c r="B227" s="6"/>
      <c r="C227" s="7"/>
      <c r="D227" s="7"/>
      <c r="E227" s="8"/>
      <c r="F227" s="183">
        <f t="shared" si="4"/>
        <v>0</v>
      </c>
    </row>
    <row r="228" spans="1:6" x14ac:dyDescent="0.35">
      <c r="A228" s="6"/>
      <c r="B228" s="6"/>
      <c r="C228" s="7"/>
      <c r="D228" s="7"/>
      <c r="E228" s="8"/>
      <c r="F228" s="183">
        <f t="shared" si="4"/>
        <v>0</v>
      </c>
    </row>
    <row r="229" spans="1:6" x14ac:dyDescent="0.35">
      <c r="A229" s="6"/>
      <c r="B229" s="6"/>
      <c r="C229" s="7"/>
      <c r="D229" s="7"/>
      <c r="E229" s="8"/>
      <c r="F229" s="183">
        <f t="shared" si="4"/>
        <v>0</v>
      </c>
    </row>
    <row r="230" spans="1:6" x14ac:dyDescent="0.35">
      <c r="A230" s="6"/>
      <c r="B230" s="6"/>
      <c r="C230" s="7"/>
      <c r="D230" s="7"/>
      <c r="E230" s="8"/>
      <c r="F230" s="183">
        <f t="shared" si="4"/>
        <v>0</v>
      </c>
    </row>
    <row r="231" spans="1:6" x14ac:dyDescent="0.35">
      <c r="A231" s="6"/>
      <c r="B231" s="6"/>
      <c r="C231" s="7"/>
      <c r="D231" s="7"/>
      <c r="E231" s="8"/>
      <c r="F231" s="183">
        <f t="shared" si="4"/>
        <v>0</v>
      </c>
    </row>
    <row r="232" spans="1:6" x14ac:dyDescent="0.35">
      <c r="A232" s="6"/>
      <c r="B232" s="6"/>
      <c r="C232" s="7"/>
      <c r="D232" s="7"/>
      <c r="E232" s="8"/>
      <c r="F232" s="183">
        <f t="shared" si="4"/>
        <v>0</v>
      </c>
    </row>
    <row r="233" spans="1:6" x14ac:dyDescent="0.35">
      <c r="A233" s="6"/>
      <c r="B233" s="6"/>
      <c r="C233" s="7"/>
      <c r="D233" s="7"/>
      <c r="E233" s="8"/>
      <c r="F233" s="183">
        <f t="shared" si="4"/>
        <v>0</v>
      </c>
    </row>
    <row r="234" spans="1:6" x14ac:dyDescent="0.35">
      <c r="A234" s="6"/>
      <c r="B234" s="6"/>
      <c r="C234" s="7"/>
      <c r="D234" s="7"/>
      <c r="E234" s="8"/>
      <c r="F234" s="183">
        <f t="shared" si="4"/>
        <v>0</v>
      </c>
    </row>
    <row r="235" spans="1:6" x14ac:dyDescent="0.35">
      <c r="A235" s="6"/>
      <c r="B235" s="6"/>
      <c r="C235" s="7"/>
      <c r="D235" s="7"/>
      <c r="E235" s="8"/>
      <c r="F235" s="183">
        <f t="shared" si="4"/>
        <v>0</v>
      </c>
    </row>
    <row r="236" spans="1:6" x14ac:dyDescent="0.35">
      <c r="A236" s="6"/>
      <c r="B236" s="6"/>
      <c r="C236" s="7"/>
      <c r="D236" s="7"/>
      <c r="E236" s="8"/>
      <c r="F236" s="183">
        <f t="shared" si="4"/>
        <v>0</v>
      </c>
    </row>
    <row r="237" spans="1:6" x14ac:dyDescent="0.35">
      <c r="A237" s="6"/>
      <c r="B237" s="6"/>
      <c r="C237" s="7"/>
      <c r="D237" s="7"/>
      <c r="E237" s="8"/>
      <c r="F237" s="183">
        <f t="shared" si="4"/>
        <v>0</v>
      </c>
    </row>
    <row r="238" spans="1:6" x14ac:dyDescent="0.35">
      <c r="A238" s="6"/>
      <c r="B238" s="6"/>
      <c r="C238" s="7"/>
      <c r="D238" s="7"/>
      <c r="E238" s="8"/>
      <c r="F238" s="183">
        <f t="shared" si="4"/>
        <v>0</v>
      </c>
    </row>
    <row r="239" spans="1:6" x14ac:dyDescent="0.35">
      <c r="A239" s="6"/>
      <c r="B239" s="6"/>
      <c r="C239" s="7"/>
      <c r="D239" s="7"/>
      <c r="E239" s="8"/>
      <c r="F239" s="183">
        <f t="shared" si="4"/>
        <v>0</v>
      </c>
    </row>
    <row r="240" spans="1:6" x14ac:dyDescent="0.35">
      <c r="A240" s="6"/>
      <c r="B240" s="6"/>
      <c r="C240" s="7"/>
      <c r="D240" s="7"/>
      <c r="E240" s="8"/>
      <c r="F240" s="183">
        <f t="shared" si="4"/>
        <v>0</v>
      </c>
    </row>
    <row r="241" spans="1:6" x14ac:dyDescent="0.35">
      <c r="A241" s="6"/>
      <c r="B241" s="6"/>
      <c r="C241" s="7"/>
      <c r="D241" s="7"/>
      <c r="E241" s="8"/>
      <c r="F241" s="183">
        <f t="shared" si="4"/>
        <v>0</v>
      </c>
    </row>
    <row r="242" spans="1:6" x14ac:dyDescent="0.35">
      <c r="A242" s="6"/>
      <c r="B242" s="6"/>
      <c r="C242" s="7"/>
      <c r="D242" s="7"/>
      <c r="E242" s="8"/>
      <c r="F242" s="183">
        <f t="shared" si="4"/>
        <v>0</v>
      </c>
    </row>
    <row r="243" spans="1:6" x14ac:dyDescent="0.35">
      <c r="A243" s="6"/>
      <c r="B243" s="6"/>
      <c r="C243" s="7"/>
      <c r="D243" s="7"/>
      <c r="E243" s="8"/>
      <c r="F243" s="183">
        <f t="shared" si="4"/>
        <v>0</v>
      </c>
    </row>
    <row r="244" spans="1:6" x14ac:dyDescent="0.35">
      <c r="A244" s="6"/>
      <c r="B244" s="6"/>
      <c r="C244" s="7"/>
      <c r="D244" s="7"/>
      <c r="E244" s="8"/>
      <c r="F244" s="183">
        <f t="shared" si="4"/>
        <v>0</v>
      </c>
    </row>
    <row r="245" spans="1:6" x14ac:dyDescent="0.35">
      <c r="A245" s="6"/>
      <c r="B245" s="6"/>
      <c r="C245" s="7"/>
      <c r="D245" s="7"/>
      <c r="E245" s="8"/>
      <c r="F245" s="183">
        <f t="shared" si="4"/>
        <v>0</v>
      </c>
    </row>
    <row r="246" spans="1:6" x14ac:dyDescent="0.35">
      <c r="A246" s="6"/>
      <c r="B246" s="6"/>
      <c r="C246" s="7"/>
      <c r="D246" s="7"/>
      <c r="E246" s="8"/>
      <c r="F246" s="183">
        <f t="shared" si="4"/>
        <v>0</v>
      </c>
    </row>
    <row r="247" spans="1:6" x14ac:dyDescent="0.35">
      <c r="A247" s="6"/>
      <c r="B247" s="6"/>
      <c r="C247" s="7"/>
      <c r="D247" s="7"/>
      <c r="E247" s="8"/>
      <c r="F247" s="183">
        <f t="shared" si="4"/>
        <v>0</v>
      </c>
    </row>
    <row r="248" spans="1:6" x14ac:dyDescent="0.35">
      <c r="A248" s="6"/>
      <c r="B248" s="6"/>
      <c r="C248" s="7"/>
      <c r="D248" s="7"/>
      <c r="E248" s="8"/>
      <c r="F248" s="183">
        <f t="shared" si="4"/>
        <v>0</v>
      </c>
    </row>
    <row r="249" spans="1:6" x14ac:dyDescent="0.35">
      <c r="A249" s="6"/>
      <c r="B249" s="6"/>
      <c r="C249" s="7"/>
      <c r="D249" s="7"/>
      <c r="E249" s="8"/>
      <c r="F249" s="183">
        <f t="shared" si="4"/>
        <v>0</v>
      </c>
    </row>
    <row r="250" spans="1:6" x14ac:dyDescent="0.35">
      <c r="A250" s="6"/>
      <c r="B250" s="6"/>
      <c r="C250" s="7"/>
      <c r="D250" s="7"/>
      <c r="E250" s="8"/>
      <c r="F250" s="183">
        <f t="shared" si="4"/>
        <v>0</v>
      </c>
    </row>
    <row r="251" spans="1:6" x14ac:dyDescent="0.35">
      <c r="A251" s="6"/>
      <c r="B251" s="6"/>
      <c r="C251" s="7"/>
      <c r="D251" s="7"/>
      <c r="E251" s="8"/>
      <c r="F251" s="183">
        <f t="shared" si="4"/>
        <v>0</v>
      </c>
    </row>
    <row r="252" spans="1:6" x14ac:dyDescent="0.35">
      <c r="A252" s="6"/>
      <c r="B252" s="6"/>
      <c r="C252" s="7"/>
      <c r="D252" s="7"/>
      <c r="E252" s="8"/>
      <c r="F252" s="183">
        <f t="shared" si="4"/>
        <v>0</v>
      </c>
    </row>
    <row r="253" spans="1:6" x14ac:dyDescent="0.35">
      <c r="A253" s="6"/>
      <c r="B253" s="6"/>
      <c r="C253" s="7"/>
      <c r="D253" s="7"/>
      <c r="E253" s="8"/>
      <c r="F253" s="183">
        <f t="shared" si="4"/>
        <v>0</v>
      </c>
    </row>
    <row r="254" spans="1:6" x14ac:dyDescent="0.35">
      <c r="A254" s="6"/>
      <c r="B254" s="6"/>
      <c r="C254" s="7"/>
      <c r="D254" s="7"/>
      <c r="E254" s="8"/>
      <c r="F254" s="183">
        <f t="shared" si="4"/>
        <v>0</v>
      </c>
    </row>
    <row r="255" spans="1:6" x14ac:dyDescent="0.35">
      <c r="A255" s="6"/>
      <c r="B255" s="6"/>
      <c r="C255" s="7"/>
      <c r="D255" s="7"/>
      <c r="E255" s="8"/>
      <c r="F255" s="183">
        <f t="shared" si="4"/>
        <v>0</v>
      </c>
    </row>
    <row r="256" spans="1:6" x14ac:dyDescent="0.35">
      <c r="A256" s="6"/>
      <c r="B256" s="6"/>
      <c r="C256" s="7"/>
      <c r="D256" s="7"/>
      <c r="E256" s="8"/>
      <c r="F256" s="183">
        <f t="shared" si="4"/>
        <v>0</v>
      </c>
    </row>
    <row r="257" spans="1:7" x14ac:dyDescent="0.35">
      <c r="A257" s="6"/>
      <c r="B257" s="6"/>
      <c r="C257" s="7"/>
      <c r="D257" s="7"/>
      <c r="E257" s="8"/>
      <c r="F257" s="183">
        <f t="shared" si="4"/>
        <v>0</v>
      </c>
    </row>
    <row r="258" spans="1:7" x14ac:dyDescent="0.35">
      <c r="A258" s="6"/>
      <c r="B258" s="6"/>
      <c r="C258" s="7"/>
      <c r="D258" s="7"/>
      <c r="E258" s="8"/>
      <c r="F258" s="183">
        <f t="shared" si="4"/>
        <v>0</v>
      </c>
    </row>
    <row r="259" spans="1:7" x14ac:dyDescent="0.35">
      <c r="A259" s="10" t="s">
        <v>64</v>
      </c>
      <c r="B259" s="10"/>
      <c r="C259" s="11"/>
      <c r="D259" s="11"/>
      <c r="E259" s="12"/>
      <c r="F259" s="184">
        <f>SUM(F184:F258)</f>
        <v>0</v>
      </c>
    </row>
    <row r="260" spans="1:7" x14ac:dyDescent="0.35">
      <c r="A260" s="19"/>
      <c r="B260" s="19"/>
      <c r="C260" s="20"/>
      <c r="D260" s="20"/>
      <c r="E260" s="20"/>
      <c r="F260" s="21"/>
      <c r="G260" s="22"/>
    </row>
    <row r="261" spans="1:7" x14ac:dyDescent="0.35">
      <c r="A261" s="227" t="s">
        <v>253</v>
      </c>
      <c r="B261" s="19"/>
      <c r="C261" s="20"/>
      <c r="D261" s="20"/>
      <c r="E261" s="20"/>
      <c r="F261" s="21"/>
      <c r="G261" s="22"/>
    </row>
    <row r="262" spans="1:7" ht="16.5" x14ac:dyDescent="0.35">
      <c r="A262" s="1" t="s">
        <v>254</v>
      </c>
      <c r="B262" s="19"/>
      <c r="C262" s="20"/>
      <c r="D262" s="20"/>
      <c r="E262" s="20"/>
      <c r="F262" s="21"/>
      <c r="G262" s="22"/>
    </row>
    <row r="263" spans="1:7" ht="15" thickBot="1" x14ac:dyDescent="0.4"/>
    <row r="264" spans="1:7" ht="21" x14ac:dyDescent="0.5">
      <c r="A264" s="262" t="s">
        <v>78</v>
      </c>
      <c r="B264" s="263"/>
      <c r="C264" s="263"/>
      <c r="D264" s="263"/>
      <c r="E264" s="263"/>
      <c r="F264" s="263"/>
      <c r="G264" s="264"/>
    </row>
    <row r="265" spans="1:7" ht="21.5" thickBot="1" x14ac:dyDescent="0.55000000000000004">
      <c r="A265" s="254">
        <f>B5</f>
        <v>2023</v>
      </c>
      <c r="B265" s="255"/>
      <c r="C265" s="255"/>
      <c r="D265" s="255"/>
      <c r="E265" s="255"/>
      <c r="F265" s="255"/>
      <c r="G265" s="256"/>
    </row>
    <row r="266" spans="1:7" ht="18.5" x14ac:dyDescent="0.45">
      <c r="A266" s="257" t="s">
        <v>52</v>
      </c>
      <c r="B266" s="258"/>
      <c r="C266" s="258"/>
      <c r="D266" s="258"/>
      <c r="E266" s="258"/>
      <c r="F266" s="259"/>
      <c r="G266" s="237">
        <f>G91</f>
        <v>0</v>
      </c>
    </row>
    <row r="267" spans="1:7" ht="18.5" x14ac:dyDescent="0.45">
      <c r="A267" s="274" t="s">
        <v>53</v>
      </c>
      <c r="B267" s="275"/>
      <c r="C267" s="275"/>
      <c r="D267" s="275"/>
      <c r="E267" s="275"/>
      <c r="F267" s="276"/>
      <c r="G267" s="238">
        <f>G174</f>
        <v>0</v>
      </c>
    </row>
    <row r="268" spans="1:7" ht="18.5" x14ac:dyDescent="0.45">
      <c r="A268" s="274" t="s">
        <v>54</v>
      </c>
      <c r="B268" s="275"/>
      <c r="C268" s="275"/>
      <c r="D268" s="275"/>
      <c r="E268" s="275"/>
      <c r="F268" s="276"/>
      <c r="G268" s="238">
        <f>F259</f>
        <v>0</v>
      </c>
    </row>
    <row r="269" spans="1:7" ht="18.5" x14ac:dyDescent="0.45">
      <c r="A269" s="274" t="s">
        <v>247</v>
      </c>
      <c r="B269" s="275"/>
      <c r="C269" s="275"/>
      <c r="D269" s="275"/>
      <c r="E269" s="275"/>
      <c r="F269" s="276"/>
      <c r="G269" s="238">
        <f>'Tab 6 RPU Workbook'!H146+'Tab 6 RPU Workbook (2)'!H146+'Tab 6 RPU Workbook (3)'!H146+'Tab 6 RPU Workbook (4)'!H146+'Tab 6 RPU Workbook (5)'!H146+'Tab 6 RPU Workbook (6)'!H146+'Tab 6 RPU Workbook (7)'!H146+'Tab 6 RPU Workbook (8)'!H146+'Tab 6 RPU Workbook (9)'!H146+'Tab 6 RPU Workbook (10)'!H146+'Tab 6 RPU Workbook (11)'!H146+'Tab 6 RPU Workbook (12)'!H146+'Tab 6 RPU Workbook (13)'!H146+'Tab 6 RPU Workbook (14)'!H146+'Tab 6 RPU Workbook (15)'!H146+'Tab 6 RPU Workbook (16)'!H146+'Tab 6 RPU Workbook (17)'!H146+'Tab 6 RPU Workbook (18)'!H146+'Tab 6 RPU Workbook (19)'!H146+'Tab 6 RPU Workbook (20)'!H146+'Tab 6 RPU Workbook (21)'!H146+'Tab 6 RPU Workbook (22)'!H146+'Tab 6 RPU Workbook (23)'!H146+'Tab 6 RPU Workbook (24)'!H146+'Tab 6 RPU Workbook (25)'!H146</f>
        <v>0</v>
      </c>
    </row>
    <row r="270" spans="1:7" ht="19" thickBot="1" x14ac:dyDescent="0.5">
      <c r="A270" s="267" t="s">
        <v>80</v>
      </c>
      <c r="B270" s="268"/>
      <c r="C270" s="268"/>
      <c r="D270" s="268"/>
      <c r="E270" s="268"/>
      <c r="F270" s="269"/>
      <c r="G270" s="239">
        <f>G266+G267+G268+G269</f>
        <v>0</v>
      </c>
    </row>
    <row r="271" spans="1:7" ht="19" thickBot="1" x14ac:dyDescent="0.5">
      <c r="A271" s="225"/>
      <c r="B271" s="226"/>
      <c r="C271" s="226"/>
      <c r="D271" s="226"/>
      <c r="E271" s="226"/>
      <c r="F271" s="226"/>
      <c r="G271" s="185"/>
    </row>
    <row r="272" spans="1:7" ht="18.5" x14ac:dyDescent="0.45">
      <c r="A272" s="270" t="s">
        <v>81</v>
      </c>
      <c r="B272" s="271"/>
      <c r="C272" s="271"/>
      <c r="D272" s="271"/>
      <c r="E272" s="271"/>
      <c r="F272" s="271"/>
      <c r="G272" s="240">
        <f>G266+G269</f>
        <v>0</v>
      </c>
    </row>
    <row r="273" spans="1:7" ht="19" thickBot="1" x14ac:dyDescent="0.5">
      <c r="A273" s="272" t="s">
        <v>55</v>
      </c>
      <c r="B273" s="273"/>
      <c r="C273" s="273"/>
      <c r="D273" s="273"/>
      <c r="E273" s="273"/>
      <c r="F273" s="273"/>
      <c r="G273" s="241">
        <f>G267+G268</f>
        <v>0</v>
      </c>
    </row>
  </sheetData>
  <mergeCells count="23">
    <mergeCell ref="B182:B183"/>
    <mergeCell ref="A270:F270"/>
    <mergeCell ref="A272:F272"/>
    <mergeCell ref="A273:F273"/>
    <mergeCell ref="A267:F267"/>
    <mergeCell ref="A268:F268"/>
    <mergeCell ref="A269:F269"/>
    <mergeCell ref="B4:G4"/>
    <mergeCell ref="B5:G5"/>
    <mergeCell ref="A1:G2"/>
    <mergeCell ref="A265:G265"/>
    <mergeCell ref="A266:F266"/>
    <mergeCell ref="A10:G10"/>
    <mergeCell ref="A11:G11"/>
    <mergeCell ref="A93:G93"/>
    <mergeCell ref="A12:G12"/>
    <mergeCell ref="A94:G94"/>
    <mergeCell ref="A264:G264"/>
    <mergeCell ref="A14:A15"/>
    <mergeCell ref="B14:B15"/>
    <mergeCell ref="A97:A98"/>
    <mergeCell ref="B97:B98"/>
    <mergeCell ref="A182:A183"/>
  </mergeCells>
  <printOptions horizontalCentered="1" verticalCentered="1"/>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C82D8C47-9FF8-43F3-972A-489B3323D7CF}">
          <x14:formula1>
            <xm:f>Units!$A$17:$A$27</xm:f>
          </x14:formula1>
          <xm:sqref>B184:B258 B99:B173 B16:B90</xm:sqref>
        </x14:dataValidation>
        <x14:dataValidation type="list" allowBlank="1" showInputMessage="1" showErrorMessage="1" xr:uid="{910F4E98-D336-4825-B75C-30A0E2220F7C}">
          <x14:formula1>
            <xm:f>Units!$B$17:$B$28</xm:f>
          </x14:formula1>
          <xm:sqref>D16:D90 D184:D258 D99:D173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B3E8B-1ACA-4F4E-9E63-A9FF8E81797B}">
  <sheetPr>
    <pageSetUpPr fitToPage="1"/>
  </sheetPr>
  <dimension ref="A1:AF166"/>
  <sheetViews>
    <sheetView zoomScaleNormal="100" workbookViewId="0">
      <pane xSplit="4" ySplit="14" topLeftCell="E141" activePane="bottomRight" state="frozen"/>
      <selection pane="topRight" activeCell="E1" sqref="E1"/>
      <selection pane="bottomLeft" activeCell="A7" sqref="A7"/>
      <selection pane="bottomRight" activeCell="I153" sqref="I153"/>
    </sheetView>
  </sheetViews>
  <sheetFormatPr defaultColWidth="9.1796875" defaultRowHeight="14" x14ac:dyDescent="0.3"/>
  <cols>
    <col min="1" max="1" width="13.1796875" style="126" customWidth="1"/>
    <col min="2" max="2" width="23" style="122" bestFit="1" customWidth="1"/>
    <col min="3" max="3" width="13.26953125" style="122" customWidth="1"/>
    <col min="4" max="4" width="18" style="126" customWidth="1"/>
    <col min="5" max="5" width="2.453125" style="126" customWidth="1"/>
    <col min="6" max="6" width="17.7265625" style="122" customWidth="1"/>
    <col min="7" max="7" width="12.81640625" style="122" bestFit="1" customWidth="1"/>
    <col min="8" max="8" width="13.453125" style="122" bestFit="1" customWidth="1"/>
    <col min="9" max="9" width="17.7265625" style="122" customWidth="1"/>
    <col min="10" max="10" width="12" style="122" bestFit="1" customWidth="1"/>
    <col min="11" max="11" width="13.453125" style="122" bestFit="1" customWidth="1"/>
    <col min="12" max="12" width="2.1796875" style="122" customWidth="1"/>
    <col min="13" max="13" width="17.7265625" style="122" customWidth="1"/>
    <col min="14" max="14" width="13.54296875" style="122" customWidth="1"/>
    <col min="15" max="15" width="13.453125" style="122" customWidth="1"/>
    <col min="16" max="16" width="17.7265625" style="122" customWidth="1"/>
    <col min="17" max="17" width="12.7265625" style="122" bestFit="1" customWidth="1"/>
    <col min="18" max="18" width="14" style="122" bestFit="1" customWidth="1"/>
    <col min="19" max="19" width="1.81640625" style="122" customWidth="1"/>
    <col min="20" max="25" width="13.81640625" style="122" customWidth="1"/>
    <col min="26" max="26" width="1.81640625" style="122" customWidth="1"/>
    <col min="27" max="32" width="13.81640625" style="121" customWidth="1"/>
    <col min="33" max="16384" width="9.1796875" style="121"/>
  </cols>
  <sheetData>
    <row r="1" spans="1:32" s="170" customFormat="1" ht="22.5" x14ac:dyDescent="0.45">
      <c r="A1" s="325" t="s">
        <v>236</v>
      </c>
      <c r="B1" s="325"/>
      <c r="C1" s="325"/>
      <c r="D1" s="325"/>
      <c r="E1" s="325"/>
      <c r="F1" s="325"/>
      <c r="G1" s="325"/>
      <c r="H1" s="325"/>
      <c r="I1" s="325"/>
      <c r="J1" s="325"/>
      <c r="K1" s="325"/>
      <c r="L1" s="325"/>
      <c r="M1" s="325"/>
      <c r="N1" s="325"/>
      <c r="O1" s="325"/>
      <c r="P1" s="325"/>
      <c r="Q1" s="325"/>
      <c r="R1" s="325"/>
      <c r="S1" s="325"/>
      <c r="T1" s="325"/>
      <c r="U1" s="325"/>
      <c r="V1" s="325"/>
      <c r="W1" s="325"/>
      <c r="X1" s="325"/>
      <c r="Y1" s="325"/>
      <c r="Z1" s="325"/>
      <c r="AA1" s="325"/>
      <c r="AB1" s="325"/>
      <c r="AC1" s="325"/>
      <c r="AD1" s="325"/>
      <c r="AE1" s="325"/>
      <c r="AF1" s="325"/>
    </row>
    <row r="2" spans="1:32" s="170" customFormat="1" ht="23" thickBot="1" x14ac:dyDescent="0.5">
      <c r="A2" s="325" t="s">
        <v>181</v>
      </c>
      <c r="B2" s="325"/>
      <c r="C2" s="325"/>
      <c r="D2" s="325"/>
      <c r="E2" s="325"/>
      <c r="F2" s="325"/>
      <c r="G2" s="325"/>
      <c r="H2" s="325"/>
      <c r="I2" s="325"/>
      <c r="J2" s="325"/>
      <c r="K2" s="325"/>
      <c r="L2" s="325"/>
      <c r="M2" s="325"/>
      <c r="N2" s="325"/>
      <c r="O2" s="325"/>
      <c r="P2" s="325"/>
      <c r="Q2" s="325"/>
      <c r="R2" s="325"/>
      <c r="S2" s="325"/>
      <c r="T2" s="325"/>
      <c r="U2" s="325"/>
      <c r="V2" s="325"/>
      <c r="W2" s="325"/>
      <c r="X2" s="325"/>
      <c r="Y2" s="325"/>
      <c r="Z2" s="325"/>
      <c r="AA2" s="325"/>
      <c r="AB2" s="325"/>
      <c r="AC2" s="325"/>
      <c r="AD2" s="325"/>
      <c r="AE2" s="325"/>
      <c r="AF2" s="325"/>
    </row>
    <row r="3" spans="1:32" s="170" customFormat="1" ht="23" thickBot="1" x14ac:dyDescent="0.5">
      <c r="A3" s="211"/>
      <c r="B3" s="211"/>
      <c r="C3" s="211"/>
      <c r="D3" s="211"/>
      <c r="E3" s="211"/>
      <c r="F3" s="211"/>
      <c r="G3" s="211"/>
      <c r="H3" s="211"/>
      <c r="I3" s="211"/>
      <c r="J3" s="211"/>
      <c r="K3" s="211"/>
      <c r="L3" s="211"/>
      <c r="M3" s="211"/>
      <c r="N3" s="211" t="s">
        <v>237</v>
      </c>
      <c r="O3" s="211"/>
      <c r="P3" s="213" t="s">
        <v>238</v>
      </c>
      <c r="Q3" s="314">
        <f>'Tab 1 Savings Calculator'!B5-1</f>
        <v>2022</v>
      </c>
      <c r="R3" s="315"/>
      <c r="S3" s="211"/>
      <c r="T3" s="211"/>
      <c r="U3" s="211"/>
      <c r="V3" s="211"/>
      <c r="W3" s="211"/>
      <c r="X3" s="211"/>
      <c r="Y3" s="211"/>
      <c r="Z3" s="211"/>
      <c r="AA3" s="214"/>
      <c r="AB3" s="214"/>
      <c r="AC3" s="214"/>
      <c r="AD3" s="214"/>
      <c r="AE3" s="214"/>
      <c r="AF3" s="214"/>
    </row>
    <row r="4" spans="1:32" ht="18" customHeight="1" x14ac:dyDescent="0.35">
      <c r="A4" s="168"/>
      <c r="B4" s="168"/>
      <c r="C4" s="168"/>
      <c r="D4" s="168"/>
      <c r="E4" s="168"/>
      <c r="F4" s="168"/>
      <c r="G4" s="171"/>
      <c r="H4" s="212"/>
      <c r="I4" s="212"/>
      <c r="J4" s="212"/>
      <c r="K4" s="328" t="s">
        <v>204</v>
      </c>
      <c r="L4" s="328"/>
      <c r="M4" s="328"/>
      <c r="N4" s="328"/>
      <c r="O4" s="328"/>
      <c r="P4" s="328"/>
      <c r="Q4" s="328"/>
      <c r="R4" s="328"/>
      <c r="S4" s="328"/>
      <c r="T4" s="328"/>
      <c r="U4" s="212"/>
      <c r="V4" s="212"/>
      <c r="W4" s="212"/>
      <c r="X4" s="168"/>
      <c r="Y4" s="168"/>
      <c r="Z4" s="168"/>
      <c r="AA4" s="215"/>
      <c r="AB4" s="215"/>
      <c r="AC4" s="215"/>
      <c r="AD4" s="215"/>
      <c r="AE4" s="215"/>
      <c r="AF4" s="215"/>
    </row>
    <row r="5" spans="1:32" ht="18" customHeight="1" x14ac:dyDescent="0.35">
      <c r="A5" s="169"/>
      <c r="B5" s="169"/>
      <c r="C5" s="169"/>
      <c r="D5" s="169"/>
      <c r="E5" s="167"/>
      <c r="F5" s="167"/>
      <c r="G5" s="171"/>
      <c r="H5" s="212"/>
      <c r="I5" s="212"/>
      <c r="J5" s="212"/>
      <c r="K5" s="328"/>
      <c r="L5" s="328"/>
      <c r="M5" s="328"/>
      <c r="N5" s="328"/>
      <c r="O5" s="328"/>
      <c r="P5" s="328"/>
      <c r="Q5" s="328"/>
      <c r="R5" s="328"/>
      <c r="S5" s="328"/>
      <c r="T5" s="328"/>
      <c r="U5" s="212"/>
      <c r="V5" s="212"/>
      <c r="W5" s="212"/>
      <c r="X5" s="167"/>
      <c r="Y5" s="167"/>
      <c r="Z5" s="167"/>
      <c r="AA5" s="215"/>
      <c r="AB5" s="215"/>
      <c r="AC5" s="215"/>
      <c r="AD5" s="215"/>
      <c r="AE5" s="215"/>
      <c r="AF5" s="215"/>
    </row>
    <row r="6" spans="1:32" ht="25.5" customHeight="1" x14ac:dyDescent="0.35">
      <c r="A6" s="169"/>
      <c r="B6" s="169"/>
      <c r="C6" s="169"/>
      <c r="D6" s="169"/>
      <c r="E6" s="167"/>
      <c r="F6" s="167"/>
      <c r="G6" s="171"/>
      <c r="H6" s="212"/>
      <c r="I6" s="212"/>
      <c r="J6" s="212"/>
      <c r="K6" s="328"/>
      <c r="L6" s="328"/>
      <c r="M6" s="328"/>
      <c r="N6" s="328"/>
      <c r="O6" s="328"/>
      <c r="P6" s="328"/>
      <c r="Q6" s="328"/>
      <c r="R6" s="328"/>
      <c r="S6" s="328"/>
      <c r="T6" s="328"/>
      <c r="U6" s="212"/>
      <c r="V6" s="212"/>
      <c r="W6" s="212"/>
      <c r="X6" s="167"/>
      <c r="Y6" s="167"/>
      <c r="Z6" s="167"/>
      <c r="AA6" s="215"/>
      <c r="AB6" s="215"/>
      <c r="AC6" s="215"/>
      <c r="AD6" s="215"/>
      <c r="AE6" s="215"/>
      <c r="AF6" s="215"/>
    </row>
    <row r="7" spans="1:32" ht="17.5" x14ac:dyDescent="0.35">
      <c r="A7" s="230"/>
      <c r="B7" s="230"/>
      <c r="C7" s="230"/>
      <c r="D7" s="230"/>
      <c r="E7" s="231"/>
      <c r="F7" s="231"/>
      <c r="G7" s="232"/>
      <c r="H7" s="233"/>
      <c r="I7" s="233"/>
      <c r="J7" s="233"/>
      <c r="K7" s="234"/>
      <c r="L7" s="234"/>
      <c r="M7" s="234"/>
      <c r="N7" s="234"/>
      <c r="O7" s="234"/>
      <c r="P7" s="234"/>
      <c r="Q7" s="234"/>
      <c r="R7" s="234"/>
      <c r="S7" s="234"/>
      <c r="T7" s="234"/>
      <c r="U7" s="233"/>
      <c r="V7" s="233"/>
      <c r="W7" s="233"/>
      <c r="X7" s="231"/>
      <c r="Y7" s="231"/>
      <c r="Z7" s="231"/>
    </row>
    <row r="9" spans="1:32" s="173" customFormat="1" ht="14.25" customHeight="1" x14ac:dyDescent="0.25">
      <c r="A9" s="153"/>
      <c r="B9" s="195"/>
      <c r="C9" s="195"/>
      <c r="D9" s="153"/>
      <c r="E9" s="153"/>
      <c r="F9" s="312" t="s">
        <v>292</v>
      </c>
      <c r="G9" s="312"/>
      <c r="H9" s="312"/>
      <c r="I9" s="312"/>
      <c r="J9" s="312"/>
      <c r="K9" s="312"/>
      <c r="L9" s="195"/>
      <c r="M9" s="312" t="s">
        <v>292</v>
      </c>
      <c r="N9" s="312"/>
      <c r="O9" s="312"/>
      <c r="P9" s="312"/>
      <c r="Q9" s="312"/>
      <c r="R9" s="312"/>
      <c r="S9" s="153"/>
      <c r="T9" s="312" t="s">
        <v>292</v>
      </c>
      <c r="U9" s="312"/>
      <c r="V9" s="312"/>
      <c r="W9" s="312"/>
      <c r="X9" s="312"/>
      <c r="Y9" s="312"/>
      <c r="Z9" s="153"/>
      <c r="AA9" s="312" t="s">
        <v>292</v>
      </c>
      <c r="AB9" s="312"/>
      <c r="AC9" s="312"/>
      <c r="AD9" s="312"/>
      <c r="AE9" s="312"/>
      <c r="AF9" s="312"/>
    </row>
    <row r="10" spans="1:32" s="173" customFormat="1" ht="27" customHeight="1" x14ac:dyDescent="0.25">
      <c r="A10" s="319" t="s">
        <v>201</v>
      </c>
      <c r="B10" s="319" t="s">
        <v>202</v>
      </c>
      <c r="C10" s="319" t="s">
        <v>134</v>
      </c>
      <c r="D10" s="322" t="s">
        <v>198</v>
      </c>
      <c r="E10" s="216"/>
      <c r="F10" s="305" t="s">
        <v>264</v>
      </c>
      <c r="G10" s="305" t="s">
        <v>265</v>
      </c>
      <c r="H10" s="305" t="s">
        <v>266</v>
      </c>
      <c r="I10" s="313" t="s">
        <v>133</v>
      </c>
      <c r="J10" s="305" t="s">
        <v>166</v>
      </c>
      <c r="K10" s="305" t="s">
        <v>180</v>
      </c>
      <c r="L10" s="172"/>
      <c r="M10" s="305" t="s">
        <v>264</v>
      </c>
      <c r="N10" s="305" t="s">
        <v>265</v>
      </c>
      <c r="O10" s="305" t="s">
        <v>266</v>
      </c>
      <c r="P10" s="313" t="s">
        <v>133</v>
      </c>
      <c r="Q10" s="305" t="s">
        <v>166</v>
      </c>
      <c r="R10" s="305" t="s">
        <v>180</v>
      </c>
      <c r="S10" s="172"/>
      <c r="T10" s="305" t="s">
        <v>264</v>
      </c>
      <c r="U10" s="305" t="s">
        <v>265</v>
      </c>
      <c r="V10" s="305" t="s">
        <v>266</v>
      </c>
      <c r="W10" s="313" t="s">
        <v>133</v>
      </c>
      <c r="X10" s="316" t="s">
        <v>166</v>
      </c>
      <c r="Y10" s="305" t="s">
        <v>180</v>
      </c>
      <c r="Z10" s="172"/>
      <c r="AA10" s="305" t="s">
        <v>264</v>
      </c>
      <c r="AB10" s="305" t="s">
        <v>265</v>
      </c>
      <c r="AC10" s="305" t="s">
        <v>266</v>
      </c>
      <c r="AD10" s="313" t="s">
        <v>133</v>
      </c>
      <c r="AE10" s="316" t="s">
        <v>166</v>
      </c>
      <c r="AF10" s="305" t="s">
        <v>180</v>
      </c>
    </row>
    <row r="11" spans="1:32" s="173" customFormat="1" ht="24.75" customHeight="1" x14ac:dyDescent="0.25">
      <c r="A11" s="320"/>
      <c r="B11" s="320"/>
      <c r="C11" s="320"/>
      <c r="D11" s="323"/>
      <c r="E11" s="216"/>
      <c r="F11" s="306"/>
      <c r="G11" s="306"/>
      <c r="H11" s="307"/>
      <c r="I11" s="313"/>
      <c r="J11" s="307"/>
      <c r="K11" s="307"/>
      <c r="L11" s="172"/>
      <c r="M11" s="306"/>
      <c r="N11" s="306"/>
      <c r="O11" s="307"/>
      <c r="P11" s="313"/>
      <c r="Q11" s="307"/>
      <c r="R11" s="307"/>
      <c r="S11" s="172"/>
      <c r="T11" s="306"/>
      <c r="U11" s="306"/>
      <c r="V11" s="307"/>
      <c r="W11" s="313"/>
      <c r="X11" s="317"/>
      <c r="Y11" s="307"/>
      <c r="Z11" s="172"/>
      <c r="AA11" s="306"/>
      <c r="AB11" s="306"/>
      <c r="AC11" s="307"/>
      <c r="AD11" s="313"/>
      <c r="AE11" s="317"/>
      <c r="AF11" s="307"/>
    </row>
    <row r="12" spans="1:32" s="173" customFormat="1" ht="35.25" customHeight="1" x14ac:dyDescent="0.25">
      <c r="A12" s="320"/>
      <c r="B12" s="320"/>
      <c r="C12" s="320"/>
      <c r="D12" s="323"/>
      <c r="E12" s="216"/>
      <c r="F12" s="308" t="s">
        <v>179</v>
      </c>
      <c r="G12" s="309"/>
      <c r="H12" s="307"/>
      <c r="I12" s="172" t="str">
        <f>P3</f>
        <v xml:space="preserve">June 30, </v>
      </c>
      <c r="J12" s="307"/>
      <c r="K12" s="307"/>
      <c r="L12" s="172"/>
      <c r="M12" s="308" t="s">
        <v>179</v>
      </c>
      <c r="N12" s="309"/>
      <c r="O12" s="307"/>
      <c r="P12" s="172" t="str">
        <f>P3</f>
        <v xml:space="preserve">June 30, </v>
      </c>
      <c r="Q12" s="307"/>
      <c r="R12" s="307"/>
      <c r="S12" s="172"/>
      <c r="T12" s="308" t="s">
        <v>179</v>
      </c>
      <c r="U12" s="309"/>
      <c r="V12" s="307"/>
      <c r="W12" s="172" t="str">
        <f>P3</f>
        <v xml:space="preserve">June 30, </v>
      </c>
      <c r="X12" s="317"/>
      <c r="Y12" s="307"/>
      <c r="Z12" s="172"/>
      <c r="AA12" s="308" t="s">
        <v>179</v>
      </c>
      <c r="AB12" s="309"/>
      <c r="AC12" s="307"/>
      <c r="AD12" s="172" t="str">
        <f>P3</f>
        <v xml:space="preserve">June 30, </v>
      </c>
      <c r="AE12" s="317"/>
      <c r="AF12" s="307"/>
    </row>
    <row r="13" spans="1:32" s="173" customFormat="1" ht="12.5" x14ac:dyDescent="0.25">
      <c r="A13" s="321"/>
      <c r="B13" s="321"/>
      <c r="C13" s="321"/>
      <c r="D13" s="324"/>
      <c r="E13" s="216"/>
      <c r="F13" s="310"/>
      <c r="G13" s="311"/>
      <c r="H13" s="306"/>
      <c r="I13" s="216">
        <f>Q3</f>
        <v>2022</v>
      </c>
      <c r="J13" s="306"/>
      <c r="K13" s="306"/>
      <c r="L13" s="172"/>
      <c r="M13" s="310"/>
      <c r="N13" s="311"/>
      <c r="O13" s="306"/>
      <c r="P13" s="216">
        <f>Q3</f>
        <v>2022</v>
      </c>
      <c r="Q13" s="306"/>
      <c r="R13" s="306"/>
      <c r="S13" s="172"/>
      <c r="T13" s="310"/>
      <c r="U13" s="311"/>
      <c r="V13" s="306"/>
      <c r="W13" s="216">
        <f>Q3</f>
        <v>2022</v>
      </c>
      <c r="X13" s="318"/>
      <c r="Y13" s="306"/>
      <c r="Z13" s="172"/>
      <c r="AA13" s="310"/>
      <c r="AB13" s="311"/>
      <c r="AC13" s="306"/>
      <c r="AD13" s="216">
        <f>Q3</f>
        <v>2022</v>
      </c>
      <c r="AE13" s="318"/>
      <c r="AF13" s="306"/>
    </row>
    <row r="14" spans="1:32" s="173" customFormat="1" ht="12.5" x14ac:dyDescent="0.25">
      <c r="A14" s="153" t="s">
        <v>203</v>
      </c>
      <c r="B14" s="153" t="s">
        <v>135</v>
      </c>
      <c r="C14" s="153" t="s">
        <v>136</v>
      </c>
      <c r="D14" s="153" t="s">
        <v>137</v>
      </c>
      <c r="E14" s="153"/>
      <c r="F14" s="302" t="s">
        <v>294</v>
      </c>
      <c r="G14" s="303"/>
      <c r="H14" s="304"/>
      <c r="I14" s="172" t="s">
        <v>138</v>
      </c>
      <c r="J14" s="172" t="s">
        <v>139</v>
      </c>
      <c r="K14" s="172" t="s">
        <v>138</v>
      </c>
      <c r="L14" s="172"/>
      <c r="M14" s="302" t="s">
        <v>294</v>
      </c>
      <c r="N14" s="303"/>
      <c r="O14" s="304"/>
      <c r="P14" s="172" t="s">
        <v>138</v>
      </c>
      <c r="Q14" s="172" t="s">
        <v>139</v>
      </c>
      <c r="R14" s="172" t="s">
        <v>138</v>
      </c>
      <c r="S14" s="172"/>
      <c r="T14" s="302" t="s">
        <v>293</v>
      </c>
      <c r="U14" s="303"/>
      <c r="V14" s="304"/>
      <c r="W14" s="172" t="s">
        <v>138</v>
      </c>
      <c r="X14" s="172" t="s">
        <v>139</v>
      </c>
      <c r="Y14" s="172" t="s">
        <v>138</v>
      </c>
      <c r="Z14" s="172"/>
      <c r="AA14" s="302" t="s">
        <v>294</v>
      </c>
      <c r="AB14" s="303"/>
      <c r="AC14" s="304"/>
      <c r="AD14" s="172" t="s">
        <v>138</v>
      </c>
      <c r="AE14" s="172" t="s">
        <v>139</v>
      </c>
      <c r="AF14" s="172" t="s">
        <v>138</v>
      </c>
    </row>
    <row r="15" spans="1:32" s="173" customFormat="1" ht="12.5" x14ac:dyDescent="0.25">
      <c r="A15" s="188" t="s">
        <v>205</v>
      </c>
      <c r="B15" s="188" t="s">
        <v>220</v>
      </c>
      <c r="C15" s="188" t="s">
        <v>141</v>
      </c>
      <c r="D15" s="188">
        <v>0</v>
      </c>
      <c r="E15" s="188"/>
      <c r="F15" s="189">
        <v>5.867</v>
      </c>
      <c r="G15" s="189">
        <v>5.2916666666666696</v>
      </c>
      <c r="H15" s="142">
        <f>IF(F15-G15=0,"",F15-G15)</f>
        <v>0.57533333333333037</v>
      </c>
      <c r="I15" s="202">
        <v>7.5410000000000004</v>
      </c>
      <c r="J15" s="201">
        <f>H15*I15</f>
        <v>4.3385886666666442</v>
      </c>
      <c r="K15" s="201">
        <f>D15*J15</f>
        <v>0</v>
      </c>
      <c r="L15" s="140"/>
      <c r="M15" s="193">
        <v>381.14583333333331</v>
      </c>
      <c r="N15" s="193">
        <v>302.67083333333341</v>
      </c>
      <c r="O15" s="209">
        <f>IF(M15-N15=0,"",M15-N15)</f>
        <v>78.474999999999909</v>
      </c>
      <c r="P15" s="204">
        <v>0.129</v>
      </c>
      <c r="Q15" s="201">
        <f>O15*P15</f>
        <v>10.123274999999989</v>
      </c>
      <c r="R15" s="201">
        <f>D15*Q15</f>
        <v>0</v>
      </c>
      <c r="S15" s="140"/>
      <c r="T15" s="141"/>
      <c r="U15" s="141"/>
      <c r="V15" s="209" t="str">
        <f>IF(T15-U15=0,"",T15-U15)</f>
        <v/>
      </c>
      <c r="W15" s="206"/>
      <c r="X15" s="210">
        <f>IFERROR(V15*W15,0)</f>
        <v>0</v>
      </c>
      <c r="Y15" s="201">
        <f>D15*X15</f>
        <v>0</v>
      </c>
      <c r="Z15" s="201"/>
      <c r="AA15" s="141"/>
      <c r="AB15" s="141"/>
      <c r="AC15" s="209" t="str">
        <f>IF(AA15-AB15=0,"",AA15-AB15)</f>
        <v/>
      </c>
      <c r="AD15" s="206"/>
      <c r="AE15" s="210">
        <f>IFERROR(AC15*AD15,0)</f>
        <v>0</v>
      </c>
      <c r="AF15" s="201">
        <f>D15*AE15</f>
        <v>0</v>
      </c>
    </row>
    <row r="16" spans="1:32" s="173" customFormat="1" ht="12.5" x14ac:dyDescent="0.25">
      <c r="A16" s="188"/>
      <c r="B16" s="188"/>
      <c r="C16" s="188" t="s">
        <v>142</v>
      </c>
      <c r="D16" s="188">
        <v>0</v>
      </c>
      <c r="E16" s="188"/>
      <c r="F16" s="189">
        <v>6.9580000000000002</v>
      </c>
      <c r="G16" s="189">
        <v>6.19166666666667</v>
      </c>
      <c r="H16" s="142">
        <f>IF(F16-G16=0,"",F16-G16)</f>
        <v>0.7663333333333302</v>
      </c>
      <c r="I16" s="202">
        <v>7.3620000000000001</v>
      </c>
      <c r="J16" s="201">
        <f t="shared" ref="J16:J65" si="0">H16*I16</f>
        <v>5.6417459999999773</v>
      </c>
      <c r="K16" s="201">
        <f t="shared" ref="K16:K79" si="1">D16*J16</f>
        <v>0</v>
      </c>
      <c r="L16" s="140"/>
      <c r="M16" s="193">
        <v>486.00166666666672</v>
      </c>
      <c r="N16" s="193">
        <v>405.80305555555555</v>
      </c>
      <c r="O16" s="209">
        <f t="shared" ref="O16:O79" si="2">IF(M16-N16=0,"",M16-N16)</f>
        <v>80.198611111111177</v>
      </c>
      <c r="P16" s="204">
        <v>0.125</v>
      </c>
      <c r="Q16" s="201">
        <f t="shared" ref="Q16:Q17" si="3">O16*P16</f>
        <v>10.024826388888897</v>
      </c>
      <c r="R16" s="201">
        <f t="shared" ref="R16:R79" si="4">D16*Q16</f>
        <v>0</v>
      </c>
      <c r="S16" s="140"/>
      <c r="T16" s="141"/>
      <c r="U16" s="141"/>
      <c r="V16" s="209" t="str">
        <f t="shared" ref="V16:V79" si="5">IF(T16-U16=0,"",T16-U16)</f>
        <v/>
      </c>
      <c r="W16" s="206"/>
      <c r="X16" s="210">
        <f t="shared" ref="X16:X79" si="6">IFERROR(V16*W16,0)</f>
        <v>0</v>
      </c>
      <c r="Y16" s="201">
        <f t="shared" ref="Y16:Y79" si="7">D16*X16</f>
        <v>0</v>
      </c>
      <c r="Z16" s="201"/>
      <c r="AA16" s="141"/>
      <c r="AB16" s="141"/>
      <c r="AC16" s="209" t="str">
        <f t="shared" ref="AC16:AC79" si="8">IF(AA16-AB16=0,"",AA16-AB16)</f>
        <v/>
      </c>
      <c r="AD16" s="206"/>
      <c r="AE16" s="210">
        <f t="shared" ref="AE16:AE79" si="9">IFERROR(AC16*AD16,0)</f>
        <v>0</v>
      </c>
      <c r="AF16" s="201">
        <f t="shared" ref="AF16:AF79" si="10">D16*AE16</f>
        <v>0</v>
      </c>
    </row>
    <row r="17" spans="1:32" s="173" customFormat="1" ht="12.5" x14ac:dyDescent="0.25">
      <c r="A17" s="188"/>
      <c r="B17" s="188"/>
      <c r="C17" s="188" t="s">
        <v>143</v>
      </c>
      <c r="D17" s="188">
        <v>0</v>
      </c>
      <c r="E17" s="188"/>
      <c r="F17" s="189">
        <v>8.0169999999999995</v>
      </c>
      <c r="G17" s="189">
        <v>7.05833333333333</v>
      </c>
      <c r="H17" s="142">
        <f>IF(F17-G17=0,"",F17-G17)</f>
        <v>0.95866666666666944</v>
      </c>
      <c r="I17" s="202">
        <v>7.2329999999999997</v>
      </c>
      <c r="J17" s="201">
        <f t="shared" si="0"/>
        <v>6.9340360000000194</v>
      </c>
      <c r="K17" s="201">
        <f t="shared" si="1"/>
        <v>0</v>
      </c>
      <c r="L17" s="140"/>
      <c r="M17" s="193">
        <v>619.30833333333339</v>
      </c>
      <c r="N17" s="193">
        <v>499.22333333333336</v>
      </c>
      <c r="O17" s="209">
        <f t="shared" si="2"/>
        <v>120.08500000000004</v>
      </c>
      <c r="P17" s="204">
        <v>0.123</v>
      </c>
      <c r="Q17" s="201">
        <f t="shared" si="3"/>
        <v>14.770455000000004</v>
      </c>
      <c r="R17" s="201">
        <f t="shared" si="4"/>
        <v>0</v>
      </c>
      <c r="S17" s="140"/>
      <c r="T17" s="141"/>
      <c r="U17" s="141"/>
      <c r="V17" s="209" t="str">
        <f t="shared" si="5"/>
        <v/>
      </c>
      <c r="W17" s="206"/>
      <c r="X17" s="210">
        <f t="shared" si="6"/>
        <v>0</v>
      </c>
      <c r="Y17" s="201">
        <f t="shared" si="7"/>
        <v>0</v>
      </c>
      <c r="Z17" s="201"/>
      <c r="AA17" s="141"/>
      <c r="AB17" s="141"/>
      <c r="AC17" s="209" t="str">
        <f t="shared" si="8"/>
        <v/>
      </c>
      <c r="AD17" s="206"/>
      <c r="AE17" s="210">
        <f t="shared" si="9"/>
        <v>0</v>
      </c>
      <c r="AF17" s="201">
        <f t="shared" si="10"/>
        <v>0</v>
      </c>
    </row>
    <row r="18" spans="1:32" s="173" customFormat="1" ht="12.5" x14ac:dyDescent="0.25">
      <c r="A18" s="188"/>
      <c r="B18" s="188"/>
      <c r="C18" s="188"/>
      <c r="D18" s="188"/>
      <c r="E18" s="188"/>
      <c r="F18" s="189"/>
      <c r="G18" s="189"/>
      <c r="H18" s="142" t="str">
        <f t="shared" ref="H18:H81" si="11">IF(F18-G18=0,"",F18-G18)</f>
        <v/>
      </c>
      <c r="I18" s="202"/>
      <c r="J18" s="201"/>
      <c r="K18" s="201">
        <f t="shared" si="1"/>
        <v>0</v>
      </c>
      <c r="L18" s="140"/>
      <c r="M18" s="193"/>
      <c r="N18" s="193"/>
      <c r="O18" s="209" t="str">
        <f t="shared" si="2"/>
        <v/>
      </c>
      <c r="P18" s="204"/>
      <c r="Q18" s="201"/>
      <c r="R18" s="201">
        <f t="shared" si="4"/>
        <v>0</v>
      </c>
      <c r="S18" s="140"/>
      <c r="T18" s="141"/>
      <c r="U18" s="141"/>
      <c r="V18" s="209" t="str">
        <f t="shared" si="5"/>
        <v/>
      </c>
      <c r="W18" s="206"/>
      <c r="X18" s="210">
        <f t="shared" si="6"/>
        <v>0</v>
      </c>
      <c r="Y18" s="201">
        <f t="shared" si="7"/>
        <v>0</v>
      </c>
      <c r="Z18" s="201"/>
      <c r="AA18" s="141"/>
      <c r="AB18" s="141"/>
      <c r="AC18" s="209" t="str">
        <f t="shared" si="8"/>
        <v/>
      </c>
      <c r="AD18" s="206"/>
      <c r="AE18" s="210">
        <f t="shared" si="9"/>
        <v>0</v>
      </c>
      <c r="AF18" s="201">
        <f t="shared" si="10"/>
        <v>0</v>
      </c>
    </row>
    <row r="19" spans="1:32" s="173" customFormat="1" ht="12.5" x14ac:dyDescent="0.25">
      <c r="A19" s="188"/>
      <c r="B19" s="188"/>
      <c r="C19" s="188"/>
      <c r="D19" s="188"/>
      <c r="E19" s="188"/>
      <c r="F19" s="189"/>
      <c r="G19" s="189"/>
      <c r="H19" s="142" t="str">
        <f t="shared" si="11"/>
        <v/>
      </c>
      <c r="I19" s="202"/>
      <c r="J19" s="201"/>
      <c r="K19" s="201">
        <f t="shared" si="1"/>
        <v>0</v>
      </c>
      <c r="L19" s="140"/>
      <c r="M19" s="193"/>
      <c r="N19" s="193"/>
      <c r="O19" s="209" t="str">
        <f t="shared" si="2"/>
        <v/>
      </c>
      <c r="P19" s="204"/>
      <c r="Q19" s="201"/>
      <c r="R19" s="201">
        <f t="shared" si="4"/>
        <v>0</v>
      </c>
      <c r="S19" s="140"/>
      <c r="T19" s="141"/>
      <c r="U19" s="141"/>
      <c r="V19" s="209" t="str">
        <f t="shared" si="5"/>
        <v/>
      </c>
      <c r="W19" s="206"/>
      <c r="X19" s="210">
        <f t="shared" si="6"/>
        <v>0</v>
      </c>
      <c r="Y19" s="201">
        <f t="shared" si="7"/>
        <v>0</v>
      </c>
      <c r="Z19" s="201"/>
      <c r="AA19" s="141"/>
      <c r="AB19" s="141"/>
      <c r="AC19" s="209" t="str">
        <f t="shared" si="8"/>
        <v/>
      </c>
      <c r="AD19" s="206"/>
      <c r="AE19" s="210">
        <f t="shared" si="9"/>
        <v>0</v>
      </c>
      <c r="AF19" s="201">
        <f t="shared" si="10"/>
        <v>0</v>
      </c>
    </row>
    <row r="20" spans="1:32" s="173" customFormat="1" ht="12.5" x14ac:dyDescent="0.25">
      <c r="A20" s="188" t="s">
        <v>206</v>
      </c>
      <c r="B20" s="188" t="s">
        <v>221</v>
      </c>
      <c r="C20" s="188" t="s">
        <v>140</v>
      </c>
      <c r="D20" s="188">
        <v>0</v>
      </c>
      <c r="E20" s="188"/>
      <c r="F20" s="189">
        <v>4.8583333333333298</v>
      </c>
      <c r="G20" s="189">
        <v>4.7</v>
      </c>
      <c r="H20" s="142">
        <f t="shared" si="11"/>
        <v>0.15833333333332966</v>
      </c>
      <c r="I20" s="202">
        <v>7.6950000000000003</v>
      </c>
      <c r="J20" s="201">
        <f t="shared" si="0"/>
        <v>1.2183749999999718</v>
      </c>
      <c r="K20" s="201">
        <f t="shared" si="1"/>
        <v>0</v>
      </c>
      <c r="L20" s="140"/>
      <c r="M20" s="193">
        <v>300.17500000000007</v>
      </c>
      <c r="N20" s="193">
        <v>229.42583333333326</v>
      </c>
      <c r="O20" s="209">
        <f t="shared" si="2"/>
        <v>70.74916666666681</v>
      </c>
      <c r="P20" s="204">
        <v>0.13400000000000001</v>
      </c>
      <c r="Q20" s="201">
        <f t="shared" ref="Q20:Q22" si="12">O20*P20</f>
        <v>9.4803883333333534</v>
      </c>
      <c r="R20" s="201">
        <f t="shared" si="4"/>
        <v>0</v>
      </c>
      <c r="S20" s="140"/>
      <c r="T20" s="141"/>
      <c r="U20" s="141"/>
      <c r="V20" s="209" t="str">
        <f t="shared" si="5"/>
        <v/>
      </c>
      <c r="W20" s="206"/>
      <c r="X20" s="210">
        <f t="shared" si="6"/>
        <v>0</v>
      </c>
      <c r="Y20" s="201">
        <f t="shared" si="7"/>
        <v>0</v>
      </c>
      <c r="Z20" s="201"/>
      <c r="AA20" s="141"/>
      <c r="AB20" s="141"/>
      <c r="AC20" s="209" t="str">
        <f t="shared" si="8"/>
        <v/>
      </c>
      <c r="AD20" s="206"/>
      <c r="AE20" s="210">
        <f t="shared" si="9"/>
        <v>0</v>
      </c>
      <c r="AF20" s="201">
        <f t="shared" si="10"/>
        <v>0</v>
      </c>
    </row>
    <row r="21" spans="1:32" s="173" customFormat="1" ht="12.5" x14ac:dyDescent="0.25">
      <c r="A21" s="188"/>
      <c r="B21" s="188"/>
      <c r="C21" s="188" t="s">
        <v>141</v>
      </c>
      <c r="D21" s="188">
        <v>0</v>
      </c>
      <c r="E21" s="188"/>
      <c r="F21" s="189">
        <v>6.8250000000000002</v>
      </c>
      <c r="G21" s="189">
        <v>6.35</v>
      </c>
      <c r="H21" s="142">
        <f t="shared" si="11"/>
        <v>0.47500000000000053</v>
      </c>
      <c r="I21" s="202">
        <v>7.3360000000000003</v>
      </c>
      <c r="J21" s="201">
        <f t="shared" si="0"/>
        <v>3.4846000000000039</v>
      </c>
      <c r="K21" s="201">
        <f t="shared" si="1"/>
        <v>0</v>
      </c>
      <c r="L21" s="140"/>
      <c r="M21" s="193">
        <v>373.05000000000013</v>
      </c>
      <c r="N21" s="193">
        <v>293.35833333333323</v>
      </c>
      <c r="O21" s="209">
        <f t="shared" si="2"/>
        <v>79.69166666666689</v>
      </c>
      <c r="P21" s="204">
        <v>0.129</v>
      </c>
      <c r="Q21" s="201">
        <f t="shared" si="12"/>
        <v>10.28022500000003</v>
      </c>
      <c r="R21" s="201">
        <f t="shared" si="4"/>
        <v>0</v>
      </c>
      <c r="S21" s="140"/>
      <c r="T21" s="141"/>
      <c r="U21" s="141"/>
      <c r="V21" s="209" t="str">
        <f t="shared" si="5"/>
        <v/>
      </c>
      <c r="W21" s="206"/>
      <c r="X21" s="210">
        <f t="shared" si="6"/>
        <v>0</v>
      </c>
      <c r="Y21" s="201">
        <f t="shared" si="7"/>
        <v>0</v>
      </c>
      <c r="Z21" s="201"/>
      <c r="AA21" s="141"/>
      <c r="AB21" s="141"/>
      <c r="AC21" s="209" t="str">
        <f t="shared" si="8"/>
        <v/>
      </c>
      <c r="AD21" s="206"/>
      <c r="AE21" s="210">
        <f t="shared" si="9"/>
        <v>0</v>
      </c>
      <c r="AF21" s="201">
        <f t="shared" si="10"/>
        <v>0</v>
      </c>
    </row>
    <row r="22" spans="1:32" s="173" customFormat="1" ht="12.5" x14ac:dyDescent="0.25">
      <c r="A22" s="188"/>
      <c r="B22" s="188"/>
      <c r="C22" s="188" t="s">
        <v>142</v>
      </c>
      <c r="D22" s="188">
        <v>0</v>
      </c>
      <c r="E22" s="188"/>
      <c r="F22" s="189">
        <v>7.2083333333333304</v>
      </c>
      <c r="G22" s="189">
        <v>6.5750000000000002</v>
      </c>
      <c r="H22" s="142">
        <f t="shared" si="11"/>
        <v>0.6333333333333302</v>
      </c>
      <c r="I22" s="202">
        <v>7.3010000000000002</v>
      </c>
      <c r="J22" s="201">
        <f t="shared" si="0"/>
        <v>4.6239666666666439</v>
      </c>
      <c r="K22" s="201">
        <f t="shared" si="1"/>
        <v>0</v>
      </c>
      <c r="L22" s="140"/>
      <c r="M22" s="193">
        <v>474.92500000000013</v>
      </c>
      <c r="N22" s="193">
        <v>387.93333333333334</v>
      </c>
      <c r="O22" s="209">
        <f t="shared" si="2"/>
        <v>86.991666666666788</v>
      </c>
      <c r="P22" s="204">
        <v>0.126</v>
      </c>
      <c r="Q22" s="201">
        <f t="shared" si="12"/>
        <v>10.960950000000015</v>
      </c>
      <c r="R22" s="201">
        <f t="shared" si="4"/>
        <v>0</v>
      </c>
      <c r="S22" s="140"/>
      <c r="T22" s="141"/>
      <c r="U22" s="141"/>
      <c r="V22" s="209" t="str">
        <f t="shared" si="5"/>
        <v/>
      </c>
      <c r="W22" s="206"/>
      <c r="X22" s="210">
        <f t="shared" si="6"/>
        <v>0</v>
      </c>
      <c r="Y22" s="201">
        <f t="shared" si="7"/>
        <v>0</v>
      </c>
      <c r="Z22" s="201"/>
      <c r="AA22" s="141"/>
      <c r="AB22" s="141"/>
      <c r="AC22" s="209" t="str">
        <f t="shared" si="8"/>
        <v/>
      </c>
      <c r="AD22" s="206"/>
      <c r="AE22" s="210">
        <f t="shared" si="9"/>
        <v>0</v>
      </c>
      <c r="AF22" s="201">
        <f t="shared" si="10"/>
        <v>0</v>
      </c>
    </row>
    <row r="23" spans="1:32" s="173" customFormat="1" ht="12.5" x14ac:dyDescent="0.25">
      <c r="A23" s="188"/>
      <c r="B23" s="188"/>
      <c r="C23" s="188"/>
      <c r="D23" s="188"/>
      <c r="E23" s="188"/>
      <c r="F23" s="189"/>
      <c r="G23" s="189"/>
      <c r="H23" s="142" t="str">
        <f t="shared" si="11"/>
        <v/>
      </c>
      <c r="I23" s="202"/>
      <c r="J23" s="201"/>
      <c r="K23" s="201">
        <f t="shared" si="1"/>
        <v>0</v>
      </c>
      <c r="L23" s="140"/>
      <c r="M23" s="193"/>
      <c r="N23" s="193"/>
      <c r="O23" s="209" t="str">
        <f t="shared" si="2"/>
        <v/>
      </c>
      <c r="P23" s="204"/>
      <c r="Q23" s="201"/>
      <c r="R23" s="201">
        <f t="shared" si="4"/>
        <v>0</v>
      </c>
      <c r="S23" s="140"/>
      <c r="T23" s="141"/>
      <c r="U23" s="141"/>
      <c r="V23" s="209" t="str">
        <f t="shared" si="5"/>
        <v/>
      </c>
      <c r="W23" s="206"/>
      <c r="X23" s="210">
        <f t="shared" si="6"/>
        <v>0</v>
      </c>
      <c r="Y23" s="201">
        <f t="shared" si="7"/>
        <v>0</v>
      </c>
      <c r="Z23" s="201"/>
      <c r="AA23" s="141"/>
      <c r="AB23" s="141"/>
      <c r="AC23" s="209" t="str">
        <f t="shared" si="8"/>
        <v/>
      </c>
      <c r="AD23" s="206"/>
      <c r="AE23" s="210">
        <f t="shared" si="9"/>
        <v>0</v>
      </c>
      <c r="AF23" s="201">
        <f t="shared" si="10"/>
        <v>0</v>
      </c>
    </row>
    <row r="24" spans="1:32" s="173" customFormat="1" ht="12.5" x14ac:dyDescent="0.25">
      <c r="A24" s="188" t="s">
        <v>213</v>
      </c>
      <c r="B24" s="188" t="s">
        <v>222</v>
      </c>
      <c r="C24" s="188"/>
      <c r="D24" s="188">
        <v>0</v>
      </c>
      <c r="E24" s="188"/>
      <c r="F24" s="189"/>
      <c r="G24" s="189"/>
      <c r="H24" s="142" t="str">
        <f t="shared" si="11"/>
        <v/>
      </c>
      <c r="I24" s="202"/>
      <c r="J24" s="201"/>
      <c r="K24" s="201">
        <f t="shared" si="1"/>
        <v>0</v>
      </c>
      <c r="L24" s="140"/>
      <c r="M24" s="193"/>
      <c r="N24" s="193"/>
      <c r="O24" s="209" t="str">
        <f t="shared" si="2"/>
        <v/>
      </c>
      <c r="P24" s="204"/>
      <c r="Q24" s="201"/>
      <c r="R24" s="201">
        <f t="shared" si="4"/>
        <v>0</v>
      </c>
      <c r="S24" s="140"/>
      <c r="T24" s="141"/>
      <c r="U24" s="141"/>
      <c r="V24" s="209" t="str">
        <f t="shared" si="5"/>
        <v/>
      </c>
      <c r="W24" s="206"/>
      <c r="X24" s="210">
        <f t="shared" si="6"/>
        <v>0</v>
      </c>
      <c r="Y24" s="201">
        <f t="shared" si="7"/>
        <v>0</v>
      </c>
      <c r="Z24" s="201"/>
      <c r="AA24" s="141"/>
      <c r="AB24" s="141"/>
      <c r="AC24" s="209" t="str">
        <f t="shared" si="8"/>
        <v/>
      </c>
      <c r="AD24" s="206"/>
      <c r="AE24" s="210">
        <f t="shared" si="9"/>
        <v>0</v>
      </c>
      <c r="AF24" s="201">
        <f t="shared" si="10"/>
        <v>0</v>
      </c>
    </row>
    <row r="25" spans="1:32" s="173" customFormat="1" ht="12.5" x14ac:dyDescent="0.25">
      <c r="A25" s="188"/>
      <c r="B25" s="188"/>
      <c r="C25" s="188"/>
      <c r="D25" s="188"/>
      <c r="E25" s="188"/>
      <c r="F25" s="189"/>
      <c r="G25" s="189"/>
      <c r="H25" s="142" t="str">
        <f t="shared" si="11"/>
        <v/>
      </c>
      <c r="I25" s="202"/>
      <c r="J25" s="201"/>
      <c r="K25" s="201">
        <f t="shared" si="1"/>
        <v>0</v>
      </c>
      <c r="L25" s="140"/>
      <c r="M25" s="193"/>
      <c r="N25" s="193"/>
      <c r="O25" s="209" t="str">
        <f t="shared" si="2"/>
        <v/>
      </c>
      <c r="P25" s="204"/>
      <c r="Q25" s="201"/>
      <c r="R25" s="201">
        <f t="shared" si="4"/>
        <v>0</v>
      </c>
      <c r="S25" s="140"/>
      <c r="T25" s="141"/>
      <c r="U25" s="141"/>
      <c r="V25" s="209" t="str">
        <f t="shared" si="5"/>
        <v/>
      </c>
      <c r="W25" s="206"/>
      <c r="X25" s="210">
        <f t="shared" si="6"/>
        <v>0</v>
      </c>
      <c r="Y25" s="201">
        <f t="shared" si="7"/>
        <v>0</v>
      </c>
      <c r="Z25" s="201"/>
      <c r="AA25" s="141"/>
      <c r="AB25" s="141"/>
      <c r="AC25" s="209" t="str">
        <f t="shared" si="8"/>
        <v/>
      </c>
      <c r="AD25" s="206"/>
      <c r="AE25" s="210">
        <f t="shared" si="9"/>
        <v>0</v>
      </c>
      <c r="AF25" s="201">
        <f t="shared" si="10"/>
        <v>0</v>
      </c>
    </row>
    <row r="26" spans="1:32" s="173" customFormat="1" ht="12.5" x14ac:dyDescent="0.25">
      <c r="A26" s="188" t="s">
        <v>207</v>
      </c>
      <c r="B26" s="188" t="s">
        <v>223</v>
      </c>
      <c r="C26" s="188" t="s">
        <v>141</v>
      </c>
      <c r="D26" s="188">
        <v>0</v>
      </c>
      <c r="E26" s="188"/>
      <c r="F26" s="189">
        <v>5.9833333333333298</v>
      </c>
      <c r="G26" s="189">
        <v>5.6166666666666698</v>
      </c>
      <c r="H26" s="142">
        <f t="shared" si="11"/>
        <v>0.36666666666666003</v>
      </c>
      <c r="I26" s="202">
        <v>7.47</v>
      </c>
      <c r="J26" s="201">
        <f t="shared" si="0"/>
        <v>2.7389999999999506</v>
      </c>
      <c r="K26" s="201">
        <f t="shared" si="1"/>
        <v>0</v>
      </c>
      <c r="L26" s="140"/>
      <c r="M26" s="193">
        <v>460.22916666666674</v>
      </c>
      <c r="N26" s="193">
        <v>317.41277777777771</v>
      </c>
      <c r="O26" s="209">
        <f t="shared" si="2"/>
        <v>142.81638888888904</v>
      </c>
      <c r="P26" s="204">
        <v>0.128</v>
      </c>
      <c r="Q26" s="201">
        <f t="shared" ref="Q26:Q27" si="13">O26*P26</f>
        <v>18.280497777777796</v>
      </c>
      <c r="R26" s="201">
        <f t="shared" si="4"/>
        <v>0</v>
      </c>
      <c r="S26" s="140"/>
      <c r="T26" s="141"/>
      <c r="U26" s="141"/>
      <c r="V26" s="209" t="str">
        <f t="shared" si="5"/>
        <v/>
      </c>
      <c r="W26" s="206"/>
      <c r="X26" s="210">
        <f t="shared" si="6"/>
        <v>0</v>
      </c>
      <c r="Y26" s="201">
        <f t="shared" si="7"/>
        <v>0</v>
      </c>
      <c r="Z26" s="201"/>
      <c r="AA26" s="141"/>
      <c r="AB26" s="141"/>
      <c r="AC26" s="209" t="str">
        <f t="shared" si="8"/>
        <v/>
      </c>
      <c r="AD26" s="206"/>
      <c r="AE26" s="210">
        <f t="shared" si="9"/>
        <v>0</v>
      </c>
      <c r="AF26" s="201">
        <f t="shared" si="10"/>
        <v>0</v>
      </c>
    </row>
    <row r="27" spans="1:32" s="173" customFormat="1" ht="12.5" x14ac:dyDescent="0.25">
      <c r="A27" s="188"/>
      <c r="B27" s="188"/>
      <c r="C27" s="188" t="s">
        <v>142</v>
      </c>
      <c r="D27" s="188">
        <v>0</v>
      </c>
      <c r="E27" s="188"/>
      <c r="F27" s="189">
        <v>8.9166666666666696</v>
      </c>
      <c r="G27" s="189">
        <v>8.4250000000000007</v>
      </c>
      <c r="H27" s="142">
        <f t="shared" si="11"/>
        <v>0.49166666666666892</v>
      </c>
      <c r="I27" s="202">
        <v>7.0839999999999996</v>
      </c>
      <c r="J27" s="201">
        <f t="shared" si="0"/>
        <v>3.4829666666666825</v>
      </c>
      <c r="K27" s="201">
        <f t="shared" si="1"/>
        <v>0</v>
      </c>
      <c r="L27" s="140"/>
      <c r="M27" s="193">
        <v>577.00833333333333</v>
      </c>
      <c r="N27" s="193">
        <v>414.82666666666677</v>
      </c>
      <c r="O27" s="209">
        <f t="shared" si="2"/>
        <v>162.18166666666656</v>
      </c>
      <c r="P27" s="204">
        <v>0.125</v>
      </c>
      <c r="Q27" s="201">
        <f t="shared" si="13"/>
        <v>20.27270833333332</v>
      </c>
      <c r="R27" s="201">
        <f t="shared" si="4"/>
        <v>0</v>
      </c>
      <c r="S27" s="140"/>
      <c r="T27" s="141"/>
      <c r="U27" s="141"/>
      <c r="V27" s="209" t="str">
        <f t="shared" si="5"/>
        <v/>
      </c>
      <c r="W27" s="206"/>
      <c r="X27" s="210">
        <f t="shared" si="6"/>
        <v>0</v>
      </c>
      <c r="Y27" s="201">
        <f t="shared" si="7"/>
        <v>0</v>
      </c>
      <c r="Z27" s="201"/>
      <c r="AA27" s="141"/>
      <c r="AB27" s="141"/>
      <c r="AC27" s="209" t="str">
        <f t="shared" si="8"/>
        <v/>
      </c>
      <c r="AD27" s="206"/>
      <c r="AE27" s="210">
        <f t="shared" si="9"/>
        <v>0</v>
      </c>
      <c r="AF27" s="201">
        <f t="shared" si="10"/>
        <v>0</v>
      </c>
    </row>
    <row r="28" spans="1:32" s="173" customFormat="1" ht="12.5" x14ac:dyDescent="0.25">
      <c r="A28" s="188"/>
      <c r="B28" s="188"/>
      <c r="C28" s="188"/>
      <c r="D28" s="188"/>
      <c r="E28" s="188"/>
      <c r="F28" s="189"/>
      <c r="G28" s="189"/>
      <c r="H28" s="142" t="str">
        <f t="shared" si="11"/>
        <v/>
      </c>
      <c r="I28" s="202"/>
      <c r="J28" s="201"/>
      <c r="K28" s="201">
        <f t="shared" si="1"/>
        <v>0</v>
      </c>
      <c r="L28" s="140"/>
      <c r="M28" s="193"/>
      <c r="N28" s="193"/>
      <c r="O28" s="209" t="str">
        <f t="shared" si="2"/>
        <v/>
      </c>
      <c r="P28" s="204"/>
      <c r="Q28" s="201"/>
      <c r="R28" s="201">
        <f t="shared" si="4"/>
        <v>0</v>
      </c>
      <c r="S28" s="140"/>
      <c r="T28" s="141"/>
      <c r="U28" s="141"/>
      <c r="V28" s="209" t="str">
        <f t="shared" si="5"/>
        <v/>
      </c>
      <c r="W28" s="206"/>
      <c r="X28" s="210">
        <f t="shared" si="6"/>
        <v>0</v>
      </c>
      <c r="Y28" s="201">
        <f t="shared" si="7"/>
        <v>0</v>
      </c>
      <c r="Z28" s="201"/>
      <c r="AA28" s="141"/>
      <c r="AB28" s="141"/>
      <c r="AC28" s="209" t="str">
        <f t="shared" si="8"/>
        <v/>
      </c>
      <c r="AD28" s="206"/>
      <c r="AE28" s="210">
        <f t="shared" si="9"/>
        <v>0</v>
      </c>
      <c r="AF28" s="201">
        <f t="shared" si="10"/>
        <v>0</v>
      </c>
    </row>
    <row r="29" spans="1:32" s="173" customFormat="1" ht="12.5" x14ac:dyDescent="0.25">
      <c r="A29" s="188"/>
      <c r="B29" s="188"/>
      <c r="C29" s="188"/>
      <c r="D29" s="188"/>
      <c r="E29" s="188"/>
      <c r="F29" s="189"/>
      <c r="G29" s="189"/>
      <c r="H29" s="142" t="str">
        <f t="shared" si="11"/>
        <v/>
      </c>
      <c r="I29" s="202"/>
      <c r="J29" s="201"/>
      <c r="K29" s="201">
        <f t="shared" si="1"/>
        <v>0</v>
      </c>
      <c r="L29" s="140"/>
      <c r="M29" s="193"/>
      <c r="N29" s="193"/>
      <c r="O29" s="209" t="str">
        <f t="shared" si="2"/>
        <v/>
      </c>
      <c r="P29" s="204"/>
      <c r="Q29" s="201"/>
      <c r="R29" s="201">
        <f t="shared" si="4"/>
        <v>0</v>
      </c>
      <c r="S29" s="140"/>
      <c r="T29" s="141"/>
      <c r="U29" s="141"/>
      <c r="V29" s="209" t="str">
        <f t="shared" si="5"/>
        <v/>
      </c>
      <c r="W29" s="206"/>
      <c r="X29" s="210">
        <f t="shared" si="6"/>
        <v>0</v>
      </c>
      <c r="Y29" s="201">
        <f t="shared" si="7"/>
        <v>0</v>
      </c>
      <c r="Z29" s="201"/>
      <c r="AA29" s="141"/>
      <c r="AB29" s="141"/>
      <c r="AC29" s="209" t="str">
        <f t="shared" si="8"/>
        <v/>
      </c>
      <c r="AD29" s="206"/>
      <c r="AE29" s="210">
        <f t="shared" si="9"/>
        <v>0</v>
      </c>
      <c r="AF29" s="201">
        <f t="shared" si="10"/>
        <v>0</v>
      </c>
    </row>
    <row r="30" spans="1:32" s="173" customFormat="1" ht="12.5" x14ac:dyDescent="0.25">
      <c r="A30" s="188" t="s">
        <v>208</v>
      </c>
      <c r="B30" s="188" t="s">
        <v>224</v>
      </c>
      <c r="C30" s="188" t="s">
        <v>141</v>
      </c>
      <c r="D30" s="188">
        <v>0</v>
      </c>
      <c r="E30" s="188"/>
      <c r="F30" s="189">
        <v>6.9166666666666696</v>
      </c>
      <c r="G30" s="189">
        <v>6.1666666666666696</v>
      </c>
      <c r="H30" s="142">
        <f t="shared" si="11"/>
        <v>0.75</v>
      </c>
      <c r="I30" s="202">
        <v>7.3659999999999997</v>
      </c>
      <c r="J30" s="201">
        <f t="shared" si="0"/>
        <v>5.5244999999999997</v>
      </c>
      <c r="K30" s="201">
        <f t="shared" si="1"/>
        <v>0</v>
      </c>
      <c r="L30" s="140"/>
      <c r="M30" s="193">
        <v>387.6165789473684</v>
      </c>
      <c r="N30" s="193">
        <v>306.81870614035091</v>
      </c>
      <c r="O30" s="209">
        <f t="shared" si="2"/>
        <v>80.797872807017484</v>
      </c>
      <c r="P30" s="204">
        <v>0.129</v>
      </c>
      <c r="Q30" s="201">
        <f t="shared" ref="Q30:Q31" si="14">O30*P30</f>
        <v>10.422925592105255</v>
      </c>
      <c r="R30" s="201">
        <f t="shared" si="4"/>
        <v>0</v>
      </c>
      <c r="S30" s="140"/>
      <c r="T30" s="141"/>
      <c r="U30" s="141"/>
      <c r="V30" s="209" t="str">
        <f t="shared" si="5"/>
        <v/>
      </c>
      <c r="W30" s="206"/>
      <c r="X30" s="210">
        <f t="shared" si="6"/>
        <v>0</v>
      </c>
      <c r="Y30" s="201">
        <f t="shared" si="7"/>
        <v>0</v>
      </c>
      <c r="Z30" s="201"/>
      <c r="AA30" s="141"/>
      <c r="AB30" s="141"/>
      <c r="AC30" s="209" t="str">
        <f t="shared" si="8"/>
        <v/>
      </c>
      <c r="AD30" s="206"/>
      <c r="AE30" s="210">
        <f t="shared" si="9"/>
        <v>0</v>
      </c>
      <c r="AF30" s="201">
        <f t="shared" si="10"/>
        <v>0</v>
      </c>
    </row>
    <row r="31" spans="1:32" s="173" customFormat="1" ht="12.5" x14ac:dyDescent="0.25">
      <c r="A31" s="188"/>
      <c r="B31" s="188"/>
      <c r="C31" s="188" t="s">
        <v>142</v>
      </c>
      <c r="D31" s="188">
        <v>0</v>
      </c>
      <c r="E31" s="188"/>
      <c r="F31" s="189">
        <v>9.43333333333333</v>
      </c>
      <c r="G31" s="189">
        <v>8.4166666666666696</v>
      </c>
      <c r="H31" s="142">
        <f t="shared" si="11"/>
        <v>1.0166666666666604</v>
      </c>
      <c r="I31" s="202">
        <v>7.085</v>
      </c>
      <c r="J31" s="201">
        <f t="shared" si="0"/>
        <v>7.2030833333332884</v>
      </c>
      <c r="K31" s="201">
        <f t="shared" si="1"/>
        <v>0</v>
      </c>
      <c r="L31" s="140"/>
      <c r="M31" s="193">
        <v>490.50333333333316</v>
      </c>
      <c r="N31" s="193">
        <v>409.8383333333332</v>
      </c>
      <c r="O31" s="209">
        <f t="shared" si="2"/>
        <v>80.664999999999964</v>
      </c>
      <c r="P31" s="204">
        <v>0.125</v>
      </c>
      <c r="Q31" s="201">
        <f t="shared" si="14"/>
        <v>10.083124999999995</v>
      </c>
      <c r="R31" s="201">
        <f t="shared" si="4"/>
        <v>0</v>
      </c>
      <c r="S31" s="140"/>
      <c r="T31" s="141"/>
      <c r="U31" s="141"/>
      <c r="V31" s="209" t="str">
        <f t="shared" si="5"/>
        <v/>
      </c>
      <c r="W31" s="206"/>
      <c r="X31" s="210">
        <f t="shared" si="6"/>
        <v>0</v>
      </c>
      <c r="Y31" s="201">
        <f t="shared" si="7"/>
        <v>0</v>
      </c>
      <c r="Z31" s="201"/>
      <c r="AA31" s="141"/>
      <c r="AB31" s="141"/>
      <c r="AC31" s="209" t="str">
        <f t="shared" si="8"/>
        <v/>
      </c>
      <c r="AD31" s="206"/>
      <c r="AE31" s="210">
        <f t="shared" si="9"/>
        <v>0</v>
      </c>
      <c r="AF31" s="201">
        <f t="shared" si="10"/>
        <v>0</v>
      </c>
    </row>
    <row r="32" spans="1:32" s="173" customFormat="1" ht="12.5" x14ac:dyDescent="0.25">
      <c r="A32" s="188"/>
      <c r="B32" s="188"/>
      <c r="C32" s="188"/>
      <c r="D32" s="188"/>
      <c r="E32" s="188"/>
      <c r="F32" s="189"/>
      <c r="G32" s="189"/>
      <c r="H32" s="142" t="str">
        <f t="shared" si="11"/>
        <v/>
      </c>
      <c r="I32" s="202"/>
      <c r="J32" s="201"/>
      <c r="K32" s="201">
        <f t="shared" si="1"/>
        <v>0</v>
      </c>
      <c r="L32" s="140"/>
      <c r="M32" s="193"/>
      <c r="N32" s="193"/>
      <c r="O32" s="209" t="str">
        <f t="shared" si="2"/>
        <v/>
      </c>
      <c r="P32" s="204"/>
      <c r="Q32" s="201"/>
      <c r="R32" s="201">
        <f t="shared" si="4"/>
        <v>0</v>
      </c>
      <c r="S32" s="140"/>
      <c r="T32" s="141"/>
      <c r="U32" s="141"/>
      <c r="V32" s="209" t="str">
        <f t="shared" si="5"/>
        <v/>
      </c>
      <c r="W32" s="206"/>
      <c r="X32" s="210">
        <f t="shared" si="6"/>
        <v>0</v>
      </c>
      <c r="Y32" s="201">
        <f t="shared" si="7"/>
        <v>0</v>
      </c>
      <c r="Z32" s="201"/>
      <c r="AA32" s="141"/>
      <c r="AB32" s="141"/>
      <c r="AC32" s="209" t="str">
        <f t="shared" si="8"/>
        <v/>
      </c>
      <c r="AD32" s="206"/>
      <c r="AE32" s="210">
        <f t="shared" si="9"/>
        <v>0</v>
      </c>
      <c r="AF32" s="201">
        <f t="shared" si="10"/>
        <v>0</v>
      </c>
    </row>
    <row r="33" spans="1:32" s="173" customFormat="1" ht="12.5" x14ac:dyDescent="0.25">
      <c r="A33" s="188"/>
      <c r="B33" s="188"/>
      <c r="C33" s="188"/>
      <c r="D33" s="188"/>
      <c r="E33" s="188"/>
      <c r="F33" s="189"/>
      <c r="G33" s="189"/>
      <c r="H33" s="142" t="str">
        <f t="shared" si="11"/>
        <v/>
      </c>
      <c r="I33" s="202"/>
      <c r="J33" s="201"/>
      <c r="K33" s="201">
        <f t="shared" si="1"/>
        <v>0</v>
      </c>
      <c r="L33" s="140"/>
      <c r="M33" s="193"/>
      <c r="N33" s="193"/>
      <c r="O33" s="209" t="str">
        <f t="shared" si="2"/>
        <v/>
      </c>
      <c r="P33" s="204"/>
      <c r="Q33" s="201"/>
      <c r="R33" s="201">
        <f t="shared" si="4"/>
        <v>0</v>
      </c>
      <c r="S33" s="140"/>
      <c r="T33" s="141"/>
      <c r="U33" s="141"/>
      <c r="V33" s="209" t="str">
        <f t="shared" si="5"/>
        <v/>
      </c>
      <c r="W33" s="206"/>
      <c r="X33" s="210">
        <f t="shared" si="6"/>
        <v>0</v>
      </c>
      <c r="Y33" s="201">
        <f t="shared" si="7"/>
        <v>0</v>
      </c>
      <c r="Z33" s="201"/>
      <c r="AA33" s="141"/>
      <c r="AB33" s="141"/>
      <c r="AC33" s="209" t="str">
        <f t="shared" si="8"/>
        <v/>
      </c>
      <c r="AD33" s="206"/>
      <c r="AE33" s="210">
        <f t="shared" si="9"/>
        <v>0</v>
      </c>
      <c r="AF33" s="201">
        <f t="shared" si="10"/>
        <v>0</v>
      </c>
    </row>
    <row r="34" spans="1:32" s="173" customFormat="1" ht="12.5" x14ac:dyDescent="0.25">
      <c r="A34" s="188" t="s">
        <v>209</v>
      </c>
      <c r="B34" s="188" t="s">
        <v>225</v>
      </c>
      <c r="C34" s="188" t="s">
        <v>140</v>
      </c>
      <c r="D34" s="188">
        <v>0</v>
      </c>
      <c r="E34" s="188"/>
      <c r="F34" s="189">
        <v>4.1666666666666696</v>
      </c>
      <c r="G34" s="189">
        <v>3.708333333333333</v>
      </c>
      <c r="H34" s="142">
        <f t="shared" si="11"/>
        <v>0.45833333333333659</v>
      </c>
      <c r="I34" s="202">
        <v>8.0649999999999995</v>
      </c>
      <c r="J34" s="201">
        <f t="shared" si="0"/>
        <v>3.6964583333333594</v>
      </c>
      <c r="K34" s="201">
        <f t="shared" si="1"/>
        <v>0</v>
      </c>
      <c r="L34" s="140"/>
      <c r="M34" s="193">
        <v>256.09999999999997</v>
      </c>
      <c r="N34" s="193">
        <v>202.38416666666669</v>
      </c>
      <c r="O34" s="209">
        <f t="shared" si="2"/>
        <v>53.715833333333279</v>
      </c>
      <c r="P34" s="204">
        <v>0.13600000000000001</v>
      </c>
      <c r="Q34" s="201">
        <f t="shared" ref="Q34" si="15">O34*P34</f>
        <v>7.3053533333333265</v>
      </c>
      <c r="R34" s="201">
        <f t="shared" si="4"/>
        <v>0</v>
      </c>
      <c r="S34" s="140"/>
      <c r="T34" s="141"/>
      <c r="U34" s="141"/>
      <c r="V34" s="209" t="str">
        <f t="shared" si="5"/>
        <v/>
      </c>
      <c r="W34" s="206"/>
      <c r="X34" s="210">
        <f t="shared" si="6"/>
        <v>0</v>
      </c>
      <c r="Y34" s="201">
        <f t="shared" si="7"/>
        <v>0</v>
      </c>
      <c r="Z34" s="201"/>
      <c r="AA34" s="141"/>
      <c r="AB34" s="141"/>
      <c r="AC34" s="209" t="str">
        <f t="shared" si="8"/>
        <v/>
      </c>
      <c r="AD34" s="206"/>
      <c r="AE34" s="210">
        <f t="shared" si="9"/>
        <v>0</v>
      </c>
      <c r="AF34" s="201">
        <f t="shared" si="10"/>
        <v>0</v>
      </c>
    </row>
    <row r="35" spans="1:32" s="173" customFormat="1" ht="12.5" x14ac:dyDescent="0.25">
      <c r="A35" s="188"/>
      <c r="B35" s="188"/>
      <c r="C35" s="188"/>
      <c r="D35" s="188"/>
      <c r="E35" s="188"/>
      <c r="F35" s="189"/>
      <c r="G35" s="189"/>
      <c r="H35" s="142" t="str">
        <f t="shared" si="11"/>
        <v/>
      </c>
      <c r="I35" s="202"/>
      <c r="J35" s="201"/>
      <c r="K35" s="201">
        <f t="shared" si="1"/>
        <v>0</v>
      </c>
      <c r="L35" s="140"/>
      <c r="M35" s="193"/>
      <c r="N35" s="193"/>
      <c r="O35" s="209" t="str">
        <f t="shared" si="2"/>
        <v/>
      </c>
      <c r="P35" s="204"/>
      <c r="Q35" s="201"/>
      <c r="R35" s="201">
        <f t="shared" si="4"/>
        <v>0</v>
      </c>
      <c r="S35" s="140"/>
      <c r="T35" s="141"/>
      <c r="U35" s="141"/>
      <c r="V35" s="209" t="str">
        <f t="shared" si="5"/>
        <v/>
      </c>
      <c r="W35" s="206"/>
      <c r="X35" s="210">
        <f t="shared" si="6"/>
        <v>0</v>
      </c>
      <c r="Y35" s="201">
        <f t="shared" si="7"/>
        <v>0</v>
      </c>
      <c r="Z35" s="201"/>
      <c r="AA35" s="141"/>
      <c r="AB35" s="141"/>
      <c r="AC35" s="209" t="str">
        <f t="shared" si="8"/>
        <v/>
      </c>
      <c r="AD35" s="206"/>
      <c r="AE35" s="210">
        <f t="shared" si="9"/>
        <v>0</v>
      </c>
      <c r="AF35" s="201">
        <f t="shared" si="10"/>
        <v>0</v>
      </c>
    </row>
    <row r="36" spans="1:32" s="173" customFormat="1" ht="12.5" x14ac:dyDescent="0.25">
      <c r="A36" s="188"/>
      <c r="B36" s="188"/>
      <c r="C36" s="188"/>
      <c r="D36" s="188"/>
      <c r="E36" s="188"/>
      <c r="F36" s="189"/>
      <c r="G36" s="189"/>
      <c r="H36" s="142" t="str">
        <f t="shared" si="11"/>
        <v/>
      </c>
      <c r="I36" s="202"/>
      <c r="J36" s="201"/>
      <c r="K36" s="201">
        <f t="shared" si="1"/>
        <v>0</v>
      </c>
      <c r="L36" s="140"/>
      <c r="M36" s="193"/>
      <c r="N36" s="193"/>
      <c r="O36" s="209" t="str">
        <f t="shared" si="2"/>
        <v/>
      </c>
      <c r="P36" s="204"/>
      <c r="Q36" s="201"/>
      <c r="R36" s="201">
        <f t="shared" si="4"/>
        <v>0</v>
      </c>
      <c r="S36" s="140"/>
      <c r="T36" s="141"/>
      <c r="U36" s="141"/>
      <c r="V36" s="209" t="str">
        <f t="shared" si="5"/>
        <v/>
      </c>
      <c r="W36" s="206"/>
      <c r="X36" s="210">
        <f t="shared" si="6"/>
        <v>0</v>
      </c>
      <c r="Y36" s="201">
        <f t="shared" si="7"/>
        <v>0</v>
      </c>
      <c r="Z36" s="201"/>
      <c r="AA36" s="141"/>
      <c r="AB36" s="141"/>
      <c r="AC36" s="209" t="str">
        <f t="shared" si="8"/>
        <v/>
      </c>
      <c r="AD36" s="206"/>
      <c r="AE36" s="210">
        <f t="shared" si="9"/>
        <v>0</v>
      </c>
      <c r="AF36" s="201">
        <f t="shared" si="10"/>
        <v>0</v>
      </c>
    </row>
    <row r="37" spans="1:32" s="173" customFormat="1" ht="12.5" x14ac:dyDescent="0.25">
      <c r="A37" s="188" t="s">
        <v>210</v>
      </c>
      <c r="B37" s="188" t="s">
        <v>226</v>
      </c>
      <c r="C37" s="188" t="s">
        <v>141</v>
      </c>
      <c r="D37" s="188">
        <v>0</v>
      </c>
      <c r="E37" s="188"/>
      <c r="F37" s="189">
        <v>6.19166666666667</v>
      </c>
      <c r="G37" s="189">
        <v>5.7166666666666703</v>
      </c>
      <c r="H37" s="142">
        <f t="shared" si="11"/>
        <v>0.47499999999999964</v>
      </c>
      <c r="I37" s="202">
        <v>7.4489999999999998</v>
      </c>
      <c r="J37" s="201">
        <f t="shared" si="0"/>
        <v>3.5382749999999974</v>
      </c>
      <c r="K37" s="201">
        <f t="shared" si="1"/>
        <v>0</v>
      </c>
      <c r="L37" s="140"/>
      <c r="M37" s="193">
        <v>358.27249999999998</v>
      </c>
      <c r="N37" s="193">
        <v>308.02416666666664</v>
      </c>
      <c r="O37" s="209">
        <f t="shared" si="2"/>
        <v>50.248333333333335</v>
      </c>
      <c r="P37" s="204">
        <v>0.129</v>
      </c>
      <c r="Q37" s="201">
        <f t="shared" ref="Q37:Q38" si="16">O37*P37</f>
        <v>6.4820350000000007</v>
      </c>
      <c r="R37" s="201">
        <f t="shared" si="4"/>
        <v>0</v>
      </c>
      <c r="S37" s="140"/>
      <c r="T37" s="141"/>
      <c r="U37" s="141"/>
      <c r="V37" s="209" t="str">
        <f t="shared" si="5"/>
        <v/>
      </c>
      <c r="W37" s="206"/>
      <c r="X37" s="210">
        <f t="shared" si="6"/>
        <v>0</v>
      </c>
      <c r="Y37" s="201">
        <f t="shared" si="7"/>
        <v>0</v>
      </c>
      <c r="Z37" s="201"/>
      <c r="AA37" s="141"/>
      <c r="AB37" s="141"/>
      <c r="AC37" s="209" t="str">
        <f t="shared" si="8"/>
        <v/>
      </c>
      <c r="AD37" s="206"/>
      <c r="AE37" s="210">
        <f t="shared" si="9"/>
        <v>0</v>
      </c>
      <c r="AF37" s="201">
        <f t="shared" si="10"/>
        <v>0</v>
      </c>
    </row>
    <row r="38" spans="1:32" s="173" customFormat="1" ht="12.5" x14ac:dyDescent="0.25">
      <c r="A38" s="188"/>
      <c r="B38" s="188"/>
      <c r="C38" s="188" t="s">
        <v>142</v>
      </c>
      <c r="D38" s="188">
        <v>0</v>
      </c>
      <c r="E38" s="188"/>
      <c r="F38" s="189">
        <v>6.8916666666666702</v>
      </c>
      <c r="G38" s="189">
        <v>6.2583333333333302</v>
      </c>
      <c r="H38" s="142">
        <f t="shared" si="11"/>
        <v>0.63333333333333997</v>
      </c>
      <c r="I38" s="202">
        <v>7.351</v>
      </c>
      <c r="J38" s="201">
        <f t="shared" si="0"/>
        <v>4.6556333333333821</v>
      </c>
      <c r="K38" s="201">
        <f t="shared" si="1"/>
        <v>0</v>
      </c>
      <c r="L38" s="140"/>
      <c r="M38" s="193">
        <v>453.6991666666666</v>
      </c>
      <c r="N38" s="193">
        <v>403.32916666666659</v>
      </c>
      <c r="O38" s="209">
        <f t="shared" si="2"/>
        <v>50.370000000000005</v>
      </c>
      <c r="P38" s="204">
        <v>0.126</v>
      </c>
      <c r="Q38" s="201">
        <f t="shared" si="16"/>
        <v>6.3466200000000006</v>
      </c>
      <c r="R38" s="201">
        <f t="shared" si="4"/>
        <v>0</v>
      </c>
      <c r="S38" s="140"/>
      <c r="T38" s="141"/>
      <c r="U38" s="141"/>
      <c r="V38" s="209" t="str">
        <f t="shared" si="5"/>
        <v/>
      </c>
      <c r="W38" s="206"/>
      <c r="X38" s="210">
        <f t="shared" si="6"/>
        <v>0</v>
      </c>
      <c r="Y38" s="201">
        <f t="shared" si="7"/>
        <v>0</v>
      </c>
      <c r="Z38" s="201"/>
      <c r="AA38" s="141"/>
      <c r="AB38" s="141"/>
      <c r="AC38" s="209" t="str">
        <f t="shared" si="8"/>
        <v/>
      </c>
      <c r="AD38" s="206"/>
      <c r="AE38" s="210">
        <f t="shared" si="9"/>
        <v>0</v>
      </c>
      <c r="AF38" s="201">
        <f t="shared" si="10"/>
        <v>0</v>
      </c>
    </row>
    <row r="39" spans="1:32" s="173" customFormat="1" ht="12.5" x14ac:dyDescent="0.25">
      <c r="A39" s="188"/>
      <c r="B39" s="188"/>
      <c r="C39" s="188"/>
      <c r="D39" s="188"/>
      <c r="E39" s="188"/>
      <c r="F39" s="189"/>
      <c r="G39" s="189"/>
      <c r="H39" s="142" t="str">
        <f t="shared" si="11"/>
        <v/>
      </c>
      <c r="I39" s="202"/>
      <c r="J39" s="201"/>
      <c r="K39" s="201">
        <f t="shared" si="1"/>
        <v>0</v>
      </c>
      <c r="L39" s="140"/>
      <c r="M39" s="193"/>
      <c r="N39" s="193"/>
      <c r="O39" s="209" t="str">
        <f t="shared" si="2"/>
        <v/>
      </c>
      <c r="P39" s="204"/>
      <c r="Q39" s="201"/>
      <c r="R39" s="201">
        <f t="shared" si="4"/>
        <v>0</v>
      </c>
      <c r="S39" s="140"/>
      <c r="T39" s="141"/>
      <c r="U39" s="141"/>
      <c r="V39" s="209" t="str">
        <f t="shared" si="5"/>
        <v/>
      </c>
      <c r="W39" s="206"/>
      <c r="X39" s="210">
        <f t="shared" si="6"/>
        <v>0</v>
      </c>
      <c r="Y39" s="201">
        <f t="shared" si="7"/>
        <v>0</v>
      </c>
      <c r="Z39" s="201"/>
      <c r="AA39" s="141"/>
      <c r="AB39" s="141"/>
      <c r="AC39" s="209" t="str">
        <f t="shared" si="8"/>
        <v/>
      </c>
      <c r="AD39" s="206"/>
      <c r="AE39" s="210">
        <f t="shared" si="9"/>
        <v>0</v>
      </c>
      <c r="AF39" s="201">
        <f t="shared" si="10"/>
        <v>0</v>
      </c>
    </row>
    <row r="40" spans="1:32" s="173" customFormat="1" ht="12.5" x14ac:dyDescent="0.25">
      <c r="A40" s="188"/>
      <c r="B40" s="188"/>
      <c r="C40" s="188"/>
      <c r="D40" s="188"/>
      <c r="E40" s="188"/>
      <c r="F40" s="189"/>
      <c r="G40" s="189"/>
      <c r="H40" s="142" t="str">
        <f t="shared" si="11"/>
        <v/>
      </c>
      <c r="I40" s="202"/>
      <c r="J40" s="201"/>
      <c r="K40" s="201">
        <f t="shared" si="1"/>
        <v>0</v>
      </c>
      <c r="L40" s="140"/>
      <c r="M40" s="193"/>
      <c r="N40" s="193"/>
      <c r="O40" s="209" t="str">
        <f t="shared" si="2"/>
        <v/>
      </c>
      <c r="P40" s="204"/>
      <c r="Q40" s="201"/>
      <c r="R40" s="201">
        <f t="shared" si="4"/>
        <v>0</v>
      </c>
      <c r="S40" s="140"/>
      <c r="T40" s="141"/>
      <c r="U40" s="141"/>
      <c r="V40" s="209" t="str">
        <f t="shared" si="5"/>
        <v/>
      </c>
      <c r="W40" s="206"/>
      <c r="X40" s="210">
        <f t="shared" si="6"/>
        <v>0</v>
      </c>
      <c r="Y40" s="201">
        <f t="shared" si="7"/>
        <v>0</v>
      </c>
      <c r="Z40" s="201"/>
      <c r="AA40" s="141"/>
      <c r="AB40" s="141"/>
      <c r="AC40" s="209" t="str">
        <f t="shared" si="8"/>
        <v/>
      </c>
      <c r="AD40" s="206"/>
      <c r="AE40" s="210">
        <f t="shared" si="9"/>
        <v>0</v>
      </c>
      <c r="AF40" s="201">
        <f t="shared" si="10"/>
        <v>0</v>
      </c>
    </row>
    <row r="41" spans="1:32" s="173" customFormat="1" ht="12.5" x14ac:dyDescent="0.25">
      <c r="A41" s="188" t="s">
        <v>214</v>
      </c>
      <c r="B41" s="188" t="s">
        <v>227</v>
      </c>
      <c r="C41" s="188" t="s">
        <v>142</v>
      </c>
      <c r="D41" s="188">
        <v>0</v>
      </c>
      <c r="E41" s="188"/>
      <c r="F41" s="189">
        <v>8.6666666666666696</v>
      </c>
      <c r="G41" s="189">
        <v>7.4749999999999996</v>
      </c>
      <c r="H41" s="142">
        <f t="shared" si="11"/>
        <v>1.19166666666667</v>
      </c>
      <c r="I41" s="202">
        <v>7.1820000000000004</v>
      </c>
      <c r="J41" s="201">
        <f t="shared" si="0"/>
        <v>8.5585500000000234</v>
      </c>
      <c r="K41" s="201">
        <f t="shared" si="1"/>
        <v>0</v>
      </c>
      <c r="L41" s="140"/>
      <c r="M41" s="193">
        <v>620.4041666666667</v>
      </c>
      <c r="N41" s="193">
        <v>440.09416666666675</v>
      </c>
      <c r="O41" s="209">
        <f t="shared" si="2"/>
        <v>180.30999999999995</v>
      </c>
      <c r="P41" s="204">
        <v>0.125</v>
      </c>
      <c r="Q41" s="201">
        <f t="shared" ref="Q41" si="17">O41*P41</f>
        <v>22.538749999999993</v>
      </c>
      <c r="R41" s="201">
        <f t="shared" si="4"/>
        <v>0</v>
      </c>
      <c r="S41" s="140"/>
      <c r="T41" s="143">
        <v>21.39329601158645</v>
      </c>
      <c r="U41" s="143">
        <v>17.978943850267378</v>
      </c>
      <c r="V41" s="209">
        <f t="shared" si="5"/>
        <v>3.4143521613190728</v>
      </c>
      <c r="W41" s="207">
        <v>6.1349999999999998</v>
      </c>
      <c r="X41" s="210">
        <f t="shared" si="6"/>
        <v>20.947050509692509</v>
      </c>
      <c r="Y41" s="201">
        <f>D41*X41</f>
        <v>0</v>
      </c>
      <c r="Z41" s="201"/>
      <c r="AA41" s="143">
        <v>21.39329601158645</v>
      </c>
      <c r="AB41" s="143">
        <v>17.978943850267378</v>
      </c>
      <c r="AC41" s="209">
        <f t="shared" si="8"/>
        <v>3.4143521613190728</v>
      </c>
      <c r="AD41" s="207">
        <v>6.1349999999999998</v>
      </c>
      <c r="AE41" s="210">
        <f t="shared" si="9"/>
        <v>20.947050509692509</v>
      </c>
      <c r="AF41" s="201">
        <f t="shared" si="10"/>
        <v>0</v>
      </c>
    </row>
    <row r="42" spans="1:32" s="173" customFormat="1" ht="12.5" x14ac:dyDescent="0.25">
      <c r="A42" s="188"/>
      <c r="B42" s="188"/>
      <c r="C42" s="188"/>
      <c r="D42" s="188"/>
      <c r="E42" s="188"/>
      <c r="F42" s="189"/>
      <c r="G42" s="189"/>
      <c r="H42" s="142" t="str">
        <f t="shared" si="11"/>
        <v/>
      </c>
      <c r="I42" s="202"/>
      <c r="J42" s="201"/>
      <c r="K42" s="201">
        <f t="shared" si="1"/>
        <v>0</v>
      </c>
      <c r="L42" s="140"/>
      <c r="M42" s="193"/>
      <c r="N42" s="193"/>
      <c r="O42" s="209" t="str">
        <f t="shared" si="2"/>
        <v/>
      </c>
      <c r="P42" s="204"/>
      <c r="Q42" s="201"/>
      <c r="R42" s="201">
        <f t="shared" si="4"/>
        <v>0</v>
      </c>
      <c r="S42" s="140"/>
      <c r="T42" s="143"/>
      <c r="U42" s="143"/>
      <c r="V42" s="209" t="str">
        <f t="shared" si="5"/>
        <v/>
      </c>
      <c r="W42" s="207"/>
      <c r="X42" s="210">
        <f t="shared" si="6"/>
        <v>0</v>
      </c>
      <c r="Y42" s="201">
        <f t="shared" si="7"/>
        <v>0</v>
      </c>
      <c r="Z42" s="201"/>
      <c r="AA42" s="143"/>
      <c r="AB42" s="143"/>
      <c r="AC42" s="209" t="str">
        <f t="shared" si="8"/>
        <v/>
      </c>
      <c r="AD42" s="207"/>
      <c r="AE42" s="210">
        <f t="shared" si="9"/>
        <v>0</v>
      </c>
      <c r="AF42" s="201">
        <f t="shared" si="10"/>
        <v>0</v>
      </c>
    </row>
    <row r="43" spans="1:32" s="173" customFormat="1" ht="12.5" x14ac:dyDescent="0.25">
      <c r="A43" s="188"/>
      <c r="B43" s="188"/>
      <c r="C43" s="188"/>
      <c r="D43" s="188"/>
      <c r="E43" s="188"/>
      <c r="F43" s="189"/>
      <c r="G43" s="189"/>
      <c r="H43" s="142" t="str">
        <f t="shared" si="11"/>
        <v/>
      </c>
      <c r="I43" s="202"/>
      <c r="J43" s="201"/>
      <c r="K43" s="201">
        <f t="shared" si="1"/>
        <v>0</v>
      </c>
      <c r="L43" s="140"/>
      <c r="M43" s="193"/>
      <c r="N43" s="193"/>
      <c r="O43" s="209" t="str">
        <f t="shared" si="2"/>
        <v/>
      </c>
      <c r="P43" s="204"/>
      <c r="Q43" s="201"/>
      <c r="R43" s="201">
        <f t="shared" si="4"/>
        <v>0</v>
      </c>
      <c r="S43" s="140"/>
      <c r="T43" s="143"/>
      <c r="U43" s="143"/>
      <c r="V43" s="209" t="str">
        <f t="shared" si="5"/>
        <v/>
      </c>
      <c r="W43" s="207"/>
      <c r="X43" s="210">
        <f t="shared" si="6"/>
        <v>0</v>
      </c>
      <c r="Y43" s="201">
        <f t="shared" si="7"/>
        <v>0</v>
      </c>
      <c r="Z43" s="201"/>
      <c r="AA43" s="143"/>
      <c r="AB43" s="143"/>
      <c r="AC43" s="209" t="str">
        <f t="shared" si="8"/>
        <v/>
      </c>
      <c r="AD43" s="207"/>
      <c r="AE43" s="210">
        <f t="shared" si="9"/>
        <v>0</v>
      </c>
      <c r="AF43" s="201">
        <f t="shared" si="10"/>
        <v>0</v>
      </c>
    </row>
    <row r="44" spans="1:32" s="173" customFormat="1" ht="12.5" x14ac:dyDescent="0.25">
      <c r="A44" s="188" t="s">
        <v>215</v>
      </c>
      <c r="B44" s="188" t="s">
        <v>228</v>
      </c>
      <c r="C44" s="188" t="s">
        <v>142</v>
      </c>
      <c r="D44" s="188">
        <v>0</v>
      </c>
      <c r="E44" s="188"/>
      <c r="F44" s="189">
        <v>7.9666666666666668</v>
      </c>
      <c r="G44" s="189">
        <v>7.4749999999999996</v>
      </c>
      <c r="H44" s="142">
        <f t="shared" si="11"/>
        <v>0.49166666666666714</v>
      </c>
      <c r="I44" s="202">
        <v>7.1820000000000004</v>
      </c>
      <c r="J44" s="201">
        <f t="shared" si="0"/>
        <v>3.5311500000000038</v>
      </c>
      <c r="K44" s="201">
        <f t="shared" si="1"/>
        <v>0</v>
      </c>
      <c r="L44" s="140"/>
      <c r="M44" s="193">
        <v>620.4041666666667</v>
      </c>
      <c r="N44" s="193">
        <v>440.09416666666675</v>
      </c>
      <c r="O44" s="209">
        <f t="shared" si="2"/>
        <v>180.30999999999995</v>
      </c>
      <c r="P44" s="204">
        <v>0.125</v>
      </c>
      <c r="Q44" s="201">
        <f t="shared" ref="Q44:Q45" si="18">O44*P44</f>
        <v>22.538749999999993</v>
      </c>
      <c r="R44" s="201">
        <f t="shared" si="4"/>
        <v>0</v>
      </c>
      <c r="S44" s="140"/>
      <c r="T44" s="143">
        <v>21.39329601158645</v>
      </c>
      <c r="U44" s="143">
        <v>17.978943850267378</v>
      </c>
      <c r="V44" s="209">
        <f t="shared" si="5"/>
        <v>3.4143521613190728</v>
      </c>
      <c r="W44" s="207">
        <v>6.1349999999999998</v>
      </c>
      <c r="X44" s="210">
        <f t="shared" si="6"/>
        <v>20.947050509692509</v>
      </c>
      <c r="Y44" s="201">
        <f t="shared" si="7"/>
        <v>0</v>
      </c>
      <c r="Z44" s="201"/>
      <c r="AA44" s="143">
        <v>21.39329601158645</v>
      </c>
      <c r="AB44" s="143">
        <v>17.978943850267378</v>
      </c>
      <c r="AC44" s="209">
        <f t="shared" si="8"/>
        <v>3.4143521613190728</v>
      </c>
      <c r="AD44" s="207">
        <v>6.1349999999999998</v>
      </c>
      <c r="AE44" s="210">
        <f t="shared" si="9"/>
        <v>20.947050509692509</v>
      </c>
      <c r="AF44" s="201">
        <f t="shared" si="10"/>
        <v>0</v>
      </c>
    </row>
    <row r="45" spans="1:32" s="173" customFormat="1" ht="12.5" x14ac:dyDescent="0.25">
      <c r="A45" s="188"/>
      <c r="B45" s="188"/>
      <c r="C45" s="188" t="s">
        <v>143</v>
      </c>
      <c r="D45" s="188">
        <v>0</v>
      </c>
      <c r="E45" s="188"/>
      <c r="F45" s="189">
        <v>9.1166666666666671</v>
      </c>
      <c r="G45" s="189">
        <v>8.5</v>
      </c>
      <c r="H45" s="142">
        <f t="shared" si="11"/>
        <v>0.61666666666666714</v>
      </c>
      <c r="I45" s="202">
        <v>7.077</v>
      </c>
      <c r="J45" s="201">
        <f t="shared" si="0"/>
        <v>4.3641500000000031</v>
      </c>
      <c r="K45" s="201">
        <f t="shared" si="1"/>
        <v>0</v>
      </c>
      <c r="L45" s="140"/>
      <c r="M45" s="193">
        <v>724.4375</v>
      </c>
      <c r="N45" s="193">
        <v>535.36749999999995</v>
      </c>
      <c r="O45" s="209">
        <f t="shared" si="2"/>
        <v>189.07000000000005</v>
      </c>
      <c r="P45" s="204">
        <v>0.123</v>
      </c>
      <c r="Q45" s="201">
        <f t="shared" si="18"/>
        <v>23.255610000000004</v>
      </c>
      <c r="R45" s="201">
        <f t="shared" si="4"/>
        <v>0</v>
      </c>
      <c r="S45" s="140"/>
      <c r="T45" s="143">
        <v>23.600995014483061</v>
      </c>
      <c r="U45" s="143">
        <v>19.33305481283422</v>
      </c>
      <c r="V45" s="209">
        <f t="shared" si="5"/>
        <v>4.267940201648841</v>
      </c>
      <c r="W45" s="207">
        <v>6.1630000000000003</v>
      </c>
      <c r="X45" s="210">
        <f t="shared" si="6"/>
        <v>26.303315462761809</v>
      </c>
      <c r="Y45" s="201">
        <f t="shared" si="7"/>
        <v>0</v>
      </c>
      <c r="Z45" s="201"/>
      <c r="AA45" s="143">
        <v>23.600995014483061</v>
      </c>
      <c r="AB45" s="143">
        <v>19.33305481283422</v>
      </c>
      <c r="AC45" s="209">
        <f t="shared" si="8"/>
        <v>4.267940201648841</v>
      </c>
      <c r="AD45" s="207">
        <v>6.1630000000000003</v>
      </c>
      <c r="AE45" s="210">
        <f t="shared" si="9"/>
        <v>26.303315462761809</v>
      </c>
      <c r="AF45" s="201">
        <f t="shared" si="10"/>
        <v>0</v>
      </c>
    </row>
    <row r="46" spans="1:32" s="173" customFormat="1" ht="12.5" x14ac:dyDescent="0.25">
      <c r="A46" s="188"/>
      <c r="B46" s="188"/>
      <c r="C46" s="188"/>
      <c r="D46" s="188"/>
      <c r="E46" s="188"/>
      <c r="F46" s="189"/>
      <c r="G46" s="189"/>
      <c r="H46" s="142" t="str">
        <f t="shared" si="11"/>
        <v/>
      </c>
      <c r="I46" s="202"/>
      <c r="J46" s="201"/>
      <c r="K46" s="201">
        <f t="shared" si="1"/>
        <v>0</v>
      </c>
      <c r="L46" s="140"/>
      <c r="M46" s="193"/>
      <c r="N46" s="193"/>
      <c r="O46" s="209" t="str">
        <f t="shared" si="2"/>
        <v/>
      </c>
      <c r="P46" s="204"/>
      <c r="Q46" s="201"/>
      <c r="R46" s="201">
        <f t="shared" si="4"/>
        <v>0</v>
      </c>
      <c r="S46" s="140"/>
      <c r="T46" s="143"/>
      <c r="U46" s="143"/>
      <c r="V46" s="209" t="str">
        <f t="shared" si="5"/>
        <v/>
      </c>
      <c r="W46" s="207"/>
      <c r="X46" s="210">
        <f t="shared" si="6"/>
        <v>0</v>
      </c>
      <c r="Y46" s="201">
        <f t="shared" si="7"/>
        <v>0</v>
      </c>
      <c r="Z46" s="201"/>
      <c r="AA46" s="143"/>
      <c r="AB46" s="143"/>
      <c r="AC46" s="209" t="str">
        <f t="shared" si="8"/>
        <v/>
      </c>
      <c r="AD46" s="207"/>
      <c r="AE46" s="210">
        <f t="shared" si="9"/>
        <v>0</v>
      </c>
      <c r="AF46" s="201">
        <f t="shared" si="10"/>
        <v>0</v>
      </c>
    </row>
    <row r="47" spans="1:32" s="173" customFormat="1" ht="12.5" x14ac:dyDescent="0.25">
      <c r="A47" s="188"/>
      <c r="B47" s="188"/>
      <c r="C47" s="188"/>
      <c r="D47" s="188"/>
      <c r="E47" s="188"/>
      <c r="F47" s="189"/>
      <c r="G47" s="189"/>
      <c r="H47" s="142" t="str">
        <f t="shared" si="11"/>
        <v/>
      </c>
      <c r="I47" s="202"/>
      <c r="J47" s="201"/>
      <c r="K47" s="201">
        <f t="shared" si="1"/>
        <v>0</v>
      </c>
      <c r="L47" s="140"/>
      <c r="M47" s="193"/>
      <c r="N47" s="193"/>
      <c r="O47" s="209" t="str">
        <f t="shared" si="2"/>
        <v/>
      </c>
      <c r="P47" s="204"/>
      <c r="Q47" s="201"/>
      <c r="R47" s="201">
        <f t="shared" si="4"/>
        <v>0</v>
      </c>
      <c r="S47" s="140"/>
      <c r="T47" s="143"/>
      <c r="U47" s="143"/>
      <c r="V47" s="209" t="str">
        <f t="shared" si="5"/>
        <v/>
      </c>
      <c r="W47" s="207"/>
      <c r="X47" s="210">
        <f t="shared" si="6"/>
        <v>0</v>
      </c>
      <c r="Y47" s="201">
        <f t="shared" si="7"/>
        <v>0</v>
      </c>
      <c r="Z47" s="201"/>
      <c r="AA47" s="143"/>
      <c r="AB47" s="143"/>
      <c r="AC47" s="209" t="str">
        <f t="shared" si="8"/>
        <v/>
      </c>
      <c r="AD47" s="207"/>
      <c r="AE47" s="210">
        <f t="shared" si="9"/>
        <v>0</v>
      </c>
      <c r="AF47" s="201">
        <f t="shared" si="10"/>
        <v>0</v>
      </c>
    </row>
    <row r="48" spans="1:32" s="173" customFormat="1" ht="12.5" x14ac:dyDescent="0.25">
      <c r="A48" s="188" t="s">
        <v>216</v>
      </c>
      <c r="B48" s="188" t="s">
        <v>229</v>
      </c>
      <c r="C48" s="188" t="s">
        <v>142</v>
      </c>
      <c r="D48" s="188">
        <v>0</v>
      </c>
      <c r="E48" s="188"/>
      <c r="F48" s="189">
        <v>8.6666666666666696</v>
      </c>
      <c r="G48" s="189">
        <v>7.4749999999999996</v>
      </c>
      <c r="H48" s="142">
        <f t="shared" si="11"/>
        <v>1.19166666666667</v>
      </c>
      <c r="I48" s="202">
        <v>7.1820000000000004</v>
      </c>
      <c r="J48" s="201">
        <f t="shared" si="0"/>
        <v>8.5585500000000234</v>
      </c>
      <c r="K48" s="201">
        <f t="shared" si="1"/>
        <v>0</v>
      </c>
      <c r="L48" s="140"/>
      <c r="M48" s="193">
        <v>620.4041666666667</v>
      </c>
      <c r="N48" s="193">
        <v>440.09416666666675</v>
      </c>
      <c r="O48" s="209">
        <f t="shared" si="2"/>
        <v>180.30999999999995</v>
      </c>
      <c r="P48" s="204">
        <v>0.125</v>
      </c>
      <c r="Q48" s="201">
        <f t="shared" ref="Q48" si="19">O48*P48</f>
        <v>22.538749999999993</v>
      </c>
      <c r="R48" s="201">
        <f t="shared" si="4"/>
        <v>0</v>
      </c>
      <c r="S48" s="140"/>
      <c r="T48" s="143">
        <v>21.39329601158645</v>
      </c>
      <c r="U48" s="143">
        <v>17.978943850267378</v>
      </c>
      <c r="V48" s="209">
        <f t="shared" si="5"/>
        <v>3.4143521613190728</v>
      </c>
      <c r="W48" s="207">
        <v>6.1349999999999998</v>
      </c>
      <c r="X48" s="210">
        <f t="shared" si="6"/>
        <v>20.947050509692509</v>
      </c>
      <c r="Y48" s="201">
        <f t="shared" si="7"/>
        <v>0</v>
      </c>
      <c r="Z48" s="201"/>
      <c r="AA48" s="143">
        <v>21.39329601158645</v>
      </c>
      <c r="AB48" s="143">
        <v>17.978943850267378</v>
      </c>
      <c r="AC48" s="209">
        <f t="shared" si="8"/>
        <v>3.4143521613190728</v>
      </c>
      <c r="AD48" s="207">
        <v>6.1349999999999998</v>
      </c>
      <c r="AE48" s="210">
        <f t="shared" si="9"/>
        <v>20.947050509692509</v>
      </c>
      <c r="AF48" s="201">
        <f t="shared" si="10"/>
        <v>0</v>
      </c>
    </row>
    <row r="49" spans="1:32" s="173" customFormat="1" ht="12.5" x14ac:dyDescent="0.25">
      <c r="A49" s="188"/>
      <c r="B49" s="188"/>
      <c r="C49" s="188"/>
      <c r="D49" s="188"/>
      <c r="E49" s="188"/>
      <c r="F49" s="189"/>
      <c r="G49" s="189"/>
      <c r="H49" s="142" t="str">
        <f t="shared" si="11"/>
        <v/>
      </c>
      <c r="I49" s="202"/>
      <c r="J49" s="201"/>
      <c r="K49" s="201">
        <f t="shared" si="1"/>
        <v>0</v>
      </c>
      <c r="L49" s="140"/>
      <c r="M49" s="193"/>
      <c r="N49" s="193"/>
      <c r="O49" s="209" t="str">
        <f t="shared" si="2"/>
        <v/>
      </c>
      <c r="P49" s="204"/>
      <c r="Q49" s="201"/>
      <c r="R49" s="201">
        <f t="shared" si="4"/>
        <v>0</v>
      </c>
      <c r="S49" s="140"/>
      <c r="T49" s="143"/>
      <c r="U49" s="143"/>
      <c r="V49" s="209" t="str">
        <f t="shared" si="5"/>
        <v/>
      </c>
      <c r="W49" s="207"/>
      <c r="X49" s="210">
        <f t="shared" si="6"/>
        <v>0</v>
      </c>
      <c r="Y49" s="201">
        <f t="shared" si="7"/>
        <v>0</v>
      </c>
      <c r="Z49" s="201"/>
      <c r="AA49" s="143"/>
      <c r="AB49" s="143"/>
      <c r="AC49" s="209" t="str">
        <f t="shared" si="8"/>
        <v/>
      </c>
      <c r="AD49" s="207"/>
      <c r="AE49" s="210">
        <f t="shared" si="9"/>
        <v>0</v>
      </c>
      <c r="AF49" s="201">
        <f t="shared" si="10"/>
        <v>0</v>
      </c>
    </row>
    <row r="50" spans="1:32" s="173" customFormat="1" ht="12.5" x14ac:dyDescent="0.25">
      <c r="A50" s="188"/>
      <c r="B50" s="188"/>
      <c r="C50" s="188"/>
      <c r="D50" s="188"/>
      <c r="E50" s="188"/>
      <c r="F50" s="189"/>
      <c r="G50" s="189"/>
      <c r="H50" s="142" t="str">
        <f t="shared" si="11"/>
        <v/>
      </c>
      <c r="I50" s="202"/>
      <c r="J50" s="201"/>
      <c r="K50" s="201">
        <f t="shared" si="1"/>
        <v>0</v>
      </c>
      <c r="L50" s="140"/>
      <c r="M50" s="193"/>
      <c r="N50" s="193"/>
      <c r="O50" s="209" t="str">
        <f t="shared" si="2"/>
        <v/>
      </c>
      <c r="P50" s="204"/>
      <c r="Q50" s="201"/>
      <c r="R50" s="201">
        <f t="shared" si="4"/>
        <v>0</v>
      </c>
      <c r="S50" s="140"/>
      <c r="T50" s="143"/>
      <c r="U50" s="143"/>
      <c r="V50" s="209" t="str">
        <f t="shared" si="5"/>
        <v/>
      </c>
      <c r="W50" s="207"/>
      <c r="X50" s="210">
        <f t="shared" si="6"/>
        <v>0</v>
      </c>
      <c r="Y50" s="201">
        <f t="shared" si="7"/>
        <v>0</v>
      </c>
      <c r="Z50" s="201"/>
      <c r="AA50" s="143"/>
      <c r="AB50" s="143"/>
      <c r="AC50" s="209" t="str">
        <f t="shared" si="8"/>
        <v/>
      </c>
      <c r="AD50" s="207"/>
      <c r="AE50" s="210">
        <f t="shared" si="9"/>
        <v>0</v>
      </c>
      <c r="AF50" s="201">
        <f t="shared" si="10"/>
        <v>0</v>
      </c>
    </row>
    <row r="51" spans="1:32" s="173" customFormat="1" ht="12.5" x14ac:dyDescent="0.25">
      <c r="A51" s="188" t="s">
        <v>217</v>
      </c>
      <c r="B51" s="188" t="s">
        <v>230</v>
      </c>
      <c r="C51" s="188" t="s">
        <v>142</v>
      </c>
      <c r="D51" s="188">
        <v>0</v>
      </c>
      <c r="E51" s="188"/>
      <c r="F51" s="189">
        <v>7.9666666666666668</v>
      </c>
      <c r="G51" s="189">
        <v>7.4749999999999996</v>
      </c>
      <c r="H51" s="142">
        <f t="shared" si="11"/>
        <v>0.49166666666666714</v>
      </c>
      <c r="I51" s="202">
        <v>7.1280000000000001</v>
      </c>
      <c r="J51" s="201">
        <f t="shared" si="0"/>
        <v>3.5046000000000035</v>
      </c>
      <c r="K51" s="201">
        <f t="shared" si="1"/>
        <v>0</v>
      </c>
      <c r="L51" s="140"/>
      <c r="M51" s="193">
        <v>620.4041666666667</v>
      </c>
      <c r="N51" s="193">
        <v>440.09416666666675</v>
      </c>
      <c r="O51" s="209">
        <f t="shared" si="2"/>
        <v>180.30999999999995</v>
      </c>
      <c r="P51" s="204">
        <v>0.125</v>
      </c>
      <c r="Q51" s="201">
        <f t="shared" ref="Q51:Q52" si="20">O51*P51</f>
        <v>22.538749999999993</v>
      </c>
      <c r="R51" s="201">
        <f t="shared" si="4"/>
        <v>0</v>
      </c>
      <c r="S51" s="140"/>
      <c r="T51" s="143">
        <v>21.39329601158645</v>
      </c>
      <c r="U51" s="143">
        <v>17.978943850267378</v>
      </c>
      <c r="V51" s="209">
        <f t="shared" si="5"/>
        <v>3.4143521613190728</v>
      </c>
      <c r="W51" s="207">
        <v>6.1349999999999998</v>
      </c>
      <c r="X51" s="210">
        <f t="shared" si="6"/>
        <v>20.947050509692509</v>
      </c>
      <c r="Y51" s="201">
        <f t="shared" si="7"/>
        <v>0</v>
      </c>
      <c r="Z51" s="201"/>
      <c r="AA51" s="143">
        <v>21.39329601158645</v>
      </c>
      <c r="AB51" s="143">
        <v>17.978943850267378</v>
      </c>
      <c r="AC51" s="209">
        <f t="shared" si="8"/>
        <v>3.4143521613190728</v>
      </c>
      <c r="AD51" s="207">
        <v>6.1349999999999998</v>
      </c>
      <c r="AE51" s="210">
        <f t="shared" si="9"/>
        <v>20.947050509692509</v>
      </c>
      <c r="AF51" s="201">
        <f t="shared" si="10"/>
        <v>0</v>
      </c>
    </row>
    <row r="52" spans="1:32" s="173" customFormat="1" ht="12.5" x14ac:dyDescent="0.25">
      <c r="A52" s="188"/>
      <c r="B52" s="188"/>
      <c r="C52" s="188" t="s">
        <v>143</v>
      </c>
      <c r="D52" s="188">
        <v>0</v>
      </c>
      <c r="E52" s="188"/>
      <c r="F52" s="189">
        <v>9.1166666666666671</v>
      </c>
      <c r="G52" s="189">
        <v>8.5</v>
      </c>
      <c r="H52" s="142">
        <f t="shared" si="11"/>
        <v>0.61666666666666714</v>
      </c>
      <c r="I52" s="202">
        <v>7.077</v>
      </c>
      <c r="J52" s="201">
        <f t="shared" si="0"/>
        <v>4.3641500000000031</v>
      </c>
      <c r="K52" s="201">
        <f t="shared" si="1"/>
        <v>0</v>
      </c>
      <c r="L52" s="140"/>
      <c r="M52" s="193">
        <v>724.4375</v>
      </c>
      <c r="N52" s="193">
        <v>535.36749999999995</v>
      </c>
      <c r="O52" s="209">
        <f t="shared" si="2"/>
        <v>189.07000000000005</v>
      </c>
      <c r="P52" s="204">
        <v>0.123</v>
      </c>
      <c r="Q52" s="201">
        <f t="shared" si="20"/>
        <v>23.255610000000004</v>
      </c>
      <c r="R52" s="201">
        <f t="shared" si="4"/>
        <v>0</v>
      </c>
      <c r="S52" s="140"/>
      <c r="T52" s="143">
        <v>23.600995014483061</v>
      </c>
      <c r="U52" s="143">
        <v>19.33305481283422</v>
      </c>
      <c r="V52" s="209">
        <f t="shared" si="5"/>
        <v>4.267940201648841</v>
      </c>
      <c r="W52" s="207">
        <v>6.1630000000000003</v>
      </c>
      <c r="X52" s="210">
        <f t="shared" si="6"/>
        <v>26.303315462761809</v>
      </c>
      <c r="Y52" s="201">
        <f t="shared" si="7"/>
        <v>0</v>
      </c>
      <c r="Z52" s="201"/>
      <c r="AA52" s="143">
        <v>23.600995014483061</v>
      </c>
      <c r="AB52" s="143">
        <v>19.33305481283422</v>
      </c>
      <c r="AC52" s="209">
        <f t="shared" si="8"/>
        <v>4.267940201648841</v>
      </c>
      <c r="AD52" s="207">
        <v>6.1630000000000003</v>
      </c>
      <c r="AE52" s="210">
        <f t="shared" si="9"/>
        <v>26.303315462761809</v>
      </c>
      <c r="AF52" s="201">
        <f t="shared" si="10"/>
        <v>0</v>
      </c>
    </row>
    <row r="53" spans="1:32" s="173" customFormat="1" ht="12.5" x14ac:dyDescent="0.25">
      <c r="A53" s="188"/>
      <c r="B53" s="188"/>
      <c r="C53" s="188"/>
      <c r="D53" s="188"/>
      <c r="E53" s="188"/>
      <c r="F53" s="189"/>
      <c r="G53" s="189"/>
      <c r="H53" s="142" t="str">
        <f t="shared" si="11"/>
        <v/>
      </c>
      <c r="I53" s="202"/>
      <c r="J53" s="201"/>
      <c r="K53" s="201">
        <f t="shared" si="1"/>
        <v>0</v>
      </c>
      <c r="L53" s="140"/>
      <c r="M53" s="193"/>
      <c r="N53" s="193"/>
      <c r="O53" s="209" t="str">
        <f t="shared" si="2"/>
        <v/>
      </c>
      <c r="P53" s="204"/>
      <c r="Q53" s="201"/>
      <c r="R53" s="201">
        <f t="shared" si="4"/>
        <v>0</v>
      </c>
      <c r="S53" s="140"/>
      <c r="T53" s="143"/>
      <c r="U53" s="143"/>
      <c r="V53" s="209" t="str">
        <f t="shared" si="5"/>
        <v/>
      </c>
      <c r="W53" s="207"/>
      <c r="X53" s="210">
        <f t="shared" si="6"/>
        <v>0</v>
      </c>
      <c r="Y53" s="201">
        <f t="shared" si="7"/>
        <v>0</v>
      </c>
      <c r="Z53" s="201"/>
      <c r="AA53" s="143"/>
      <c r="AB53" s="143"/>
      <c r="AC53" s="209" t="str">
        <f t="shared" si="8"/>
        <v/>
      </c>
      <c r="AD53" s="207"/>
      <c r="AE53" s="210">
        <f t="shared" si="9"/>
        <v>0</v>
      </c>
      <c r="AF53" s="201">
        <f t="shared" si="10"/>
        <v>0</v>
      </c>
    </row>
    <row r="54" spans="1:32" s="173" customFormat="1" ht="12.5" x14ac:dyDescent="0.25">
      <c r="A54" s="188"/>
      <c r="B54" s="188"/>
      <c r="C54" s="188"/>
      <c r="D54" s="188"/>
      <c r="E54" s="188"/>
      <c r="F54" s="189"/>
      <c r="G54" s="189"/>
      <c r="H54" s="142" t="str">
        <f t="shared" si="11"/>
        <v/>
      </c>
      <c r="I54" s="202"/>
      <c r="J54" s="201"/>
      <c r="K54" s="201">
        <f t="shared" si="1"/>
        <v>0</v>
      </c>
      <c r="L54" s="140"/>
      <c r="M54" s="193"/>
      <c r="N54" s="193"/>
      <c r="O54" s="209" t="str">
        <f t="shared" si="2"/>
        <v/>
      </c>
      <c r="P54" s="204"/>
      <c r="Q54" s="201"/>
      <c r="R54" s="201">
        <f t="shared" si="4"/>
        <v>0</v>
      </c>
      <c r="S54" s="140"/>
      <c r="T54" s="143"/>
      <c r="U54" s="143"/>
      <c r="V54" s="209" t="str">
        <f t="shared" si="5"/>
        <v/>
      </c>
      <c r="W54" s="207"/>
      <c r="X54" s="210">
        <f t="shared" si="6"/>
        <v>0</v>
      </c>
      <c r="Y54" s="201">
        <f t="shared" si="7"/>
        <v>0</v>
      </c>
      <c r="Z54" s="201"/>
      <c r="AA54" s="143"/>
      <c r="AB54" s="143"/>
      <c r="AC54" s="209" t="str">
        <f t="shared" si="8"/>
        <v/>
      </c>
      <c r="AD54" s="207"/>
      <c r="AE54" s="210">
        <f t="shared" si="9"/>
        <v>0</v>
      </c>
      <c r="AF54" s="201">
        <f t="shared" si="10"/>
        <v>0</v>
      </c>
    </row>
    <row r="55" spans="1:32" s="173" customFormat="1" ht="12.5" x14ac:dyDescent="0.25">
      <c r="A55" s="188" t="s">
        <v>211</v>
      </c>
      <c r="B55" s="188" t="s">
        <v>231</v>
      </c>
      <c r="C55" s="188" t="s">
        <v>142</v>
      </c>
      <c r="D55" s="188">
        <v>0</v>
      </c>
      <c r="E55" s="188" t="s">
        <v>128</v>
      </c>
      <c r="F55" s="189">
        <v>8.6666666666666696</v>
      </c>
      <c r="G55" s="189">
        <v>7.4749999999999996</v>
      </c>
      <c r="H55" s="142">
        <f t="shared" si="11"/>
        <v>1.19166666666667</v>
      </c>
      <c r="I55" s="202">
        <v>7.1820000000000004</v>
      </c>
      <c r="J55" s="201">
        <f t="shared" si="0"/>
        <v>8.5585500000000234</v>
      </c>
      <c r="K55" s="201">
        <f t="shared" si="1"/>
        <v>0</v>
      </c>
      <c r="L55" s="140"/>
      <c r="M55" s="193">
        <v>620.4041666666667</v>
      </c>
      <c r="N55" s="193">
        <v>440.09416666666675</v>
      </c>
      <c r="O55" s="209">
        <f t="shared" si="2"/>
        <v>180.30999999999995</v>
      </c>
      <c r="P55" s="204">
        <v>0.125</v>
      </c>
      <c r="Q55" s="201">
        <f t="shared" ref="Q55" si="21">O55*P55</f>
        <v>22.538749999999993</v>
      </c>
      <c r="R55" s="201">
        <f t="shared" si="4"/>
        <v>0</v>
      </c>
      <c r="S55" s="140"/>
      <c r="T55" s="143">
        <v>21.39329601158645</v>
      </c>
      <c r="U55" s="143">
        <v>17.978943850267378</v>
      </c>
      <c r="V55" s="209">
        <f t="shared" si="5"/>
        <v>3.4143521613190728</v>
      </c>
      <c r="W55" s="207">
        <v>6.1349999999999998</v>
      </c>
      <c r="X55" s="210">
        <f t="shared" si="6"/>
        <v>20.947050509692509</v>
      </c>
      <c r="Y55" s="201">
        <f t="shared" si="7"/>
        <v>0</v>
      </c>
      <c r="Z55" s="201"/>
      <c r="AA55" s="143">
        <v>21.39329601158645</v>
      </c>
      <c r="AB55" s="143">
        <v>17.978943850267378</v>
      </c>
      <c r="AC55" s="209">
        <f t="shared" si="8"/>
        <v>3.4143521613190728</v>
      </c>
      <c r="AD55" s="207">
        <v>6.1349999999999998</v>
      </c>
      <c r="AE55" s="210">
        <f t="shared" si="9"/>
        <v>20.947050509692509</v>
      </c>
      <c r="AF55" s="201">
        <f t="shared" si="10"/>
        <v>0</v>
      </c>
    </row>
    <row r="56" spans="1:32" s="173" customFormat="1" ht="12.5" x14ac:dyDescent="0.25">
      <c r="A56" s="188"/>
      <c r="B56" s="188"/>
      <c r="C56" s="188"/>
      <c r="D56" s="188"/>
      <c r="E56" s="188"/>
      <c r="F56" s="189"/>
      <c r="G56" s="189"/>
      <c r="H56" s="142" t="str">
        <f t="shared" si="11"/>
        <v/>
      </c>
      <c r="I56" s="202"/>
      <c r="J56" s="201"/>
      <c r="K56" s="201">
        <f t="shared" si="1"/>
        <v>0</v>
      </c>
      <c r="L56" s="140"/>
      <c r="M56" s="193"/>
      <c r="N56" s="193"/>
      <c r="O56" s="209" t="str">
        <f t="shared" si="2"/>
        <v/>
      </c>
      <c r="P56" s="204"/>
      <c r="Q56" s="201"/>
      <c r="R56" s="201">
        <f t="shared" si="4"/>
        <v>0</v>
      </c>
      <c r="S56" s="140"/>
      <c r="T56" s="143"/>
      <c r="U56" s="143"/>
      <c r="V56" s="209" t="str">
        <f t="shared" si="5"/>
        <v/>
      </c>
      <c r="W56" s="207"/>
      <c r="X56" s="210">
        <f t="shared" si="6"/>
        <v>0</v>
      </c>
      <c r="Y56" s="201">
        <f t="shared" si="7"/>
        <v>0</v>
      </c>
      <c r="Z56" s="201"/>
      <c r="AA56" s="143"/>
      <c r="AB56" s="143"/>
      <c r="AC56" s="209" t="str">
        <f t="shared" si="8"/>
        <v/>
      </c>
      <c r="AD56" s="207"/>
      <c r="AE56" s="210">
        <f t="shared" si="9"/>
        <v>0</v>
      </c>
      <c r="AF56" s="201">
        <f t="shared" si="10"/>
        <v>0</v>
      </c>
    </row>
    <row r="57" spans="1:32" s="173" customFormat="1" ht="12.5" x14ac:dyDescent="0.25">
      <c r="A57" s="188"/>
      <c r="B57" s="188"/>
      <c r="C57" s="188"/>
      <c r="D57" s="188"/>
      <c r="E57" s="188"/>
      <c r="F57" s="189"/>
      <c r="G57" s="189"/>
      <c r="H57" s="142" t="str">
        <f t="shared" si="11"/>
        <v/>
      </c>
      <c r="I57" s="202"/>
      <c r="J57" s="201"/>
      <c r="K57" s="201">
        <f t="shared" si="1"/>
        <v>0</v>
      </c>
      <c r="L57" s="140"/>
      <c r="M57" s="193"/>
      <c r="N57" s="193"/>
      <c r="O57" s="209" t="str">
        <f t="shared" si="2"/>
        <v/>
      </c>
      <c r="P57" s="204"/>
      <c r="Q57" s="201"/>
      <c r="R57" s="201">
        <f t="shared" si="4"/>
        <v>0</v>
      </c>
      <c r="S57" s="140"/>
      <c r="T57" s="143"/>
      <c r="U57" s="143"/>
      <c r="V57" s="209" t="str">
        <f t="shared" si="5"/>
        <v/>
      </c>
      <c r="W57" s="207"/>
      <c r="X57" s="210">
        <f t="shared" si="6"/>
        <v>0</v>
      </c>
      <c r="Y57" s="201">
        <f t="shared" si="7"/>
        <v>0</v>
      </c>
      <c r="Z57" s="201"/>
      <c r="AA57" s="143"/>
      <c r="AB57" s="143"/>
      <c r="AC57" s="209" t="str">
        <f t="shared" si="8"/>
        <v/>
      </c>
      <c r="AD57" s="207"/>
      <c r="AE57" s="210">
        <f t="shared" si="9"/>
        <v>0</v>
      </c>
      <c r="AF57" s="201">
        <f t="shared" si="10"/>
        <v>0</v>
      </c>
    </row>
    <row r="58" spans="1:32" s="173" customFormat="1" ht="12.5" x14ac:dyDescent="0.25">
      <c r="A58" s="188" t="s">
        <v>218</v>
      </c>
      <c r="B58" s="188" t="s">
        <v>232</v>
      </c>
      <c r="C58" s="188" t="s">
        <v>142</v>
      </c>
      <c r="D58" s="188">
        <v>0</v>
      </c>
      <c r="E58" s="188"/>
      <c r="F58" s="189">
        <v>7.9666666666666668</v>
      </c>
      <c r="G58" s="189">
        <v>7.4749999999999996</v>
      </c>
      <c r="H58" s="142">
        <f t="shared" si="11"/>
        <v>0.49166666666666714</v>
      </c>
      <c r="I58" s="202">
        <v>7.1820000000000004</v>
      </c>
      <c r="J58" s="201">
        <f t="shared" si="0"/>
        <v>3.5311500000000038</v>
      </c>
      <c r="K58" s="201">
        <f t="shared" si="1"/>
        <v>0</v>
      </c>
      <c r="L58" s="140"/>
      <c r="M58" s="193">
        <v>620.4041666666667</v>
      </c>
      <c r="N58" s="193">
        <v>440.09416666666675</v>
      </c>
      <c r="O58" s="209">
        <f t="shared" si="2"/>
        <v>180.30999999999995</v>
      </c>
      <c r="P58" s="204">
        <v>0.125</v>
      </c>
      <c r="Q58" s="201">
        <f t="shared" ref="Q58" si="22">O58*P58</f>
        <v>22.538749999999993</v>
      </c>
      <c r="R58" s="201">
        <f t="shared" si="4"/>
        <v>0</v>
      </c>
      <c r="S58" s="140"/>
      <c r="T58" s="143">
        <v>21.39329601158645</v>
      </c>
      <c r="U58" s="143">
        <v>17.978943850267378</v>
      </c>
      <c r="V58" s="209">
        <f t="shared" si="5"/>
        <v>3.4143521613190728</v>
      </c>
      <c r="W58" s="207">
        <v>6.1349999999999998</v>
      </c>
      <c r="X58" s="210">
        <f t="shared" si="6"/>
        <v>20.947050509692509</v>
      </c>
      <c r="Y58" s="201">
        <f t="shared" si="7"/>
        <v>0</v>
      </c>
      <c r="Z58" s="201"/>
      <c r="AA58" s="143">
        <v>21.39329601158645</v>
      </c>
      <c r="AB58" s="143">
        <v>17.978943850267378</v>
      </c>
      <c r="AC58" s="209">
        <f t="shared" si="8"/>
        <v>3.4143521613190728</v>
      </c>
      <c r="AD58" s="207">
        <v>6.1349999999999998</v>
      </c>
      <c r="AE58" s="210">
        <f t="shared" si="9"/>
        <v>20.947050509692509</v>
      </c>
      <c r="AF58" s="201">
        <f t="shared" si="10"/>
        <v>0</v>
      </c>
    </row>
    <row r="59" spans="1:32" s="173" customFormat="1" ht="12.5" x14ac:dyDescent="0.25">
      <c r="A59" s="188"/>
      <c r="B59" s="188"/>
      <c r="C59" s="188"/>
      <c r="D59" s="188"/>
      <c r="E59" s="188"/>
      <c r="F59" s="189"/>
      <c r="G59" s="189"/>
      <c r="H59" s="142" t="str">
        <f t="shared" si="11"/>
        <v/>
      </c>
      <c r="I59" s="202"/>
      <c r="J59" s="201"/>
      <c r="K59" s="201">
        <f t="shared" si="1"/>
        <v>0</v>
      </c>
      <c r="L59" s="140"/>
      <c r="M59" s="193"/>
      <c r="N59" s="193"/>
      <c r="O59" s="209" t="str">
        <f t="shared" si="2"/>
        <v/>
      </c>
      <c r="P59" s="204"/>
      <c r="Q59" s="201"/>
      <c r="R59" s="201">
        <f t="shared" si="4"/>
        <v>0</v>
      </c>
      <c r="S59" s="140"/>
      <c r="T59" s="143"/>
      <c r="U59" s="143"/>
      <c r="V59" s="209" t="str">
        <f t="shared" si="5"/>
        <v/>
      </c>
      <c r="W59" s="207"/>
      <c r="X59" s="210">
        <f t="shared" si="6"/>
        <v>0</v>
      </c>
      <c r="Y59" s="201">
        <f t="shared" si="7"/>
        <v>0</v>
      </c>
      <c r="Z59" s="201"/>
      <c r="AA59" s="143"/>
      <c r="AB59" s="143"/>
      <c r="AC59" s="209" t="str">
        <f t="shared" si="8"/>
        <v/>
      </c>
      <c r="AD59" s="207"/>
      <c r="AE59" s="210">
        <f t="shared" si="9"/>
        <v>0</v>
      </c>
      <c r="AF59" s="201">
        <f t="shared" si="10"/>
        <v>0</v>
      </c>
    </row>
    <row r="60" spans="1:32" s="173" customFormat="1" ht="12.5" x14ac:dyDescent="0.25">
      <c r="A60" s="188"/>
      <c r="B60" s="188"/>
      <c r="C60" s="188"/>
      <c r="D60" s="188"/>
      <c r="E60" s="188"/>
      <c r="F60" s="189"/>
      <c r="G60" s="189"/>
      <c r="H60" s="142" t="str">
        <f t="shared" si="11"/>
        <v/>
      </c>
      <c r="I60" s="202"/>
      <c r="J60" s="201"/>
      <c r="K60" s="201">
        <f t="shared" si="1"/>
        <v>0</v>
      </c>
      <c r="L60" s="140"/>
      <c r="M60" s="193"/>
      <c r="N60" s="193"/>
      <c r="O60" s="209" t="str">
        <f t="shared" si="2"/>
        <v/>
      </c>
      <c r="P60" s="204"/>
      <c r="Q60" s="201"/>
      <c r="R60" s="201">
        <f t="shared" si="4"/>
        <v>0</v>
      </c>
      <c r="S60" s="140"/>
      <c r="T60" s="143"/>
      <c r="U60" s="143"/>
      <c r="V60" s="209" t="str">
        <f t="shared" si="5"/>
        <v/>
      </c>
      <c r="W60" s="207"/>
      <c r="X60" s="210">
        <f t="shared" si="6"/>
        <v>0</v>
      </c>
      <c r="Y60" s="201">
        <f t="shared" si="7"/>
        <v>0</v>
      </c>
      <c r="Z60" s="201"/>
      <c r="AA60" s="143"/>
      <c r="AB60" s="143"/>
      <c r="AC60" s="209" t="str">
        <f t="shared" si="8"/>
        <v/>
      </c>
      <c r="AD60" s="207"/>
      <c r="AE60" s="210">
        <f t="shared" si="9"/>
        <v>0</v>
      </c>
      <c r="AF60" s="201">
        <f t="shared" si="10"/>
        <v>0</v>
      </c>
    </row>
    <row r="61" spans="1:32" s="173" customFormat="1" ht="12.5" x14ac:dyDescent="0.25">
      <c r="A61" s="188" t="s">
        <v>212</v>
      </c>
      <c r="B61" s="188" t="s">
        <v>233</v>
      </c>
      <c r="C61" s="188" t="s">
        <v>142</v>
      </c>
      <c r="D61" s="188">
        <v>0</v>
      </c>
      <c r="E61" s="188"/>
      <c r="F61" s="189">
        <v>8.6666666666666696</v>
      </c>
      <c r="G61" s="189">
        <v>7.4749999999999996</v>
      </c>
      <c r="H61" s="142">
        <f t="shared" si="11"/>
        <v>1.19166666666667</v>
      </c>
      <c r="I61" s="202">
        <v>7.1820000000000004</v>
      </c>
      <c r="J61" s="201">
        <f t="shared" si="0"/>
        <v>8.5585500000000234</v>
      </c>
      <c r="K61" s="201">
        <f t="shared" si="1"/>
        <v>0</v>
      </c>
      <c r="L61" s="140"/>
      <c r="M61" s="193">
        <v>620.4041666666667</v>
      </c>
      <c r="N61" s="193">
        <v>440.09416666666675</v>
      </c>
      <c r="O61" s="209">
        <f t="shared" si="2"/>
        <v>180.30999999999995</v>
      </c>
      <c r="P61" s="204">
        <v>0.125</v>
      </c>
      <c r="Q61" s="201">
        <f t="shared" ref="Q61" si="23">O61*P61</f>
        <v>22.538749999999993</v>
      </c>
      <c r="R61" s="201">
        <f t="shared" si="4"/>
        <v>0</v>
      </c>
      <c r="S61" s="140"/>
      <c r="T61" s="143">
        <v>21.39329601158645</v>
      </c>
      <c r="U61" s="143">
        <v>17.978943850267378</v>
      </c>
      <c r="V61" s="209">
        <f t="shared" si="5"/>
        <v>3.4143521613190728</v>
      </c>
      <c r="W61" s="207">
        <v>6.1349999999999998</v>
      </c>
      <c r="X61" s="210">
        <f t="shared" si="6"/>
        <v>20.947050509692509</v>
      </c>
      <c r="Y61" s="201">
        <f t="shared" si="7"/>
        <v>0</v>
      </c>
      <c r="Z61" s="201"/>
      <c r="AA61" s="143">
        <v>21.39329601158645</v>
      </c>
      <c r="AB61" s="143">
        <v>17.978943850267378</v>
      </c>
      <c r="AC61" s="209">
        <f t="shared" si="8"/>
        <v>3.4143521613190728</v>
      </c>
      <c r="AD61" s="207">
        <v>6.1349999999999998</v>
      </c>
      <c r="AE61" s="210">
        <f t="shared" si="9"/>
        <v>20.947050509692509</v>
      </c>
      <c r="AF61" s="201">
        <f t="shared" si="10"/>
        <v>0</v>
      </c>
    </row>
    <row r="62" spans="1:32" s="173" customFormat="1" ht="12.5" x14ac:dyDescent="0.25">
      <c r="A62" s="188"/>
      <c r="B62" s="188"/>
      <c r="C62" s="188"/>
      <c r="D62" s="188"/>
      <c r="E62" s="188"/>
      <c r="F62" s="189"/>
      <c r="G62" s="189"/>
      <c r="H62" s="142" t="str">
        <f t="shared" si="11"/>
        <v/>
      </c>
      <c r="I62" s="202"/>
      <c r="J62" s="201"/>
      <c r="K62" s="201">
        <f t="shared" si="1"/>
        <v>0</v>
      </c>
      <c r="L62" s="140"/>
      <c r="M62" s="193"/>
      <c r="N62" s="193"/>
      <c r="O62" s="209" t="str">
        <f t="shared" si="2"/>
        <v/>
      </c>
      <c r="P62" s="204"/>
      <c r="Q62" s="201"/>
      <c r="R62" s="201">
        <f t="shared" si="4"/>
        <v>0</v>
      </c>
      <c r="S62" s="140"/>
      <c r="T62" s="143"/>
      <c r="U62" s="143"/>
      <c r="V62" s="209" t="str">
        <f t="shared" si="5"/>
        <v/>
      </c>
      <c r="W62" s="207"/>
      <c r="X62" s="210">
        <f t="shared" si="6"/>
        <v>0</v>
      </c>
      <c r="Y62" s="201">
        <f t="shared" si="7"/>
        <v>0</v>
      </c>
      <c r="Z62" s="201"/>
      <c r="AA62" s="143"/>
      <c r="AB62" s="143"/>
      <c r="AC62" s="209" t="str">
        <f t="shared" si="8"/>
        <v/>
      </c>
      <c r="AD62" s="207"/>
      <c r="AE62" s="210">
        <f t="shared" si="9"/>
        <v>0</v>
      </c>
      <c r="AF62" s="201">
        <f t="shared" si="10"/>
        <v>0</v>
      </c>
    </row>
    <row r="63" spans="1:32" s="173" customFormat="1" ht="12.5" x14ac:dyDescent="0.25">
      <c r="A63" s="188"/>
      <c r="B63" s="188"/>
      <c r="C63" s="188"/>
      <c r="D63" s="188"/>
      <c r="E63" s="188"/>
      <c r="F63" s="189"/>
      <c r="G63" s="189"/>
      <c r="H63" s="142" t="str">
        <f t="shared" si="11"/>
        <v/>
      </c>
      <c r="I63" s="202"/>
      <c r="J63" s="201"/>
      <c r="K63" s="201">
        <f t="shared" si="1"/>
        <v>0</v>
      </c>
      <c r="L63" s="140"/>
      <c r="M63" s="193"/>
      <c r="N63" s="193"/>
      <c r="O63" s="209" t="str">
        <f t="shared" si="2"/>
        <v/>
      </c>
      <c r="P63" s="204"/>
      <c r="Q63" s="201"/>
      <c r="R63" s="201">
        <f t="shared" si="4"/>
        <v>0</v>
      </c>
      <c r="S63" s="140"/>
      <c r="T63" s="143"/>
      <c r="U63" s="143"/>
      <c r="V63" s="209" t="str">
        <f t="shared" si="5"/>
        <v/>
      </c>
      <c r="W63" s="207"/>
      <c r="X63" s="210">
        <f t="shared" si="6"/>
        <v>0</v>
      </c>
      <c r="Y63" s="201">
        <f t="shared" si="7"/>
        <v>0</v>
      </c>
      <c r="Z63" s="201"/>
      <c r="AA63" s="143"/>
      <c r="AB63" s="143"/>
      <c r="AC63" s="209" t="str">
        <f t="shared" si="8"/>
        <v/>
      </c>
      <c r="AD63" s="207"/>
      <c r="AE63" s="210">
        <f t="shared" si="9"/>
        <v>0</v>
      </c>
      <c r="AF63" s="201">
        <f t="shared" si="10"/>
        <v>0</v>
      </c>
    </row>
    <row r="64" spans="1:32" s="173" customFormat="1" ht="12.5" x14ac:dyDescent="0.25">
      <c r="A64" s="188" t="s">
        <v>219</v>
      </c>
      <c r="B64" s="188" t="s">
        <v>234</v>
      </c>
      <c r="C64" s="188" t="s">
        <v>142</v>
      </c>
      <c r="D64" s="188">
        <v>0</v>
      </c>
      <c r="E64" s="188"/>
      <c r="F64" s="189">
        <v>7.9666666666666668</v>
      </c>
      <c r="G64" s="189">
        <v>7.4749999999999996</v>
      </c>
      <c r="H64" s="142">
        <f t="shared" si="11"/>
        <v>0.49166666666666714</v>
      </c>
      <c r="I64" s="202">
        <v>7.1820000000000004</v>
      </c>
      <c r="J64" s="201">
        <f t="shared" si="0"/>
        <v>3.5311500000000038</v>
      </c>
      <c r="K64" s="201">
        <f t="shared" si="1"/>
        <v>0</v>
      </c>
      <c r="L64" s="140"/>
      <c r="M64" s="193">
        <v>620.4041666666667</v>
      </c>
      <c r="N64" s="193">
        <v>440.09416666666675</v>
      </c>
      <c r="O64" s="209">
        <f t="shared" si="2"/>
        <v>180.30999999999995</v>
      </c>
      <c r="P64" s="204">
        <v>0.125</v>
      </c>
      <c r="Q64" s="201">
        <f>O64*P64</f>
        <v>22.538749999999993</v>
      </c>
      <c r="R64" s="201">
        <f t="shared" si="4"/>
        <v>0</v>
      </c>
      <c r="S64" s="140"/>
      <c r="T64" s="143">
        <v>21.39329601158645</v>
      </c>
      <c r="U64" s="143">
        <v>17.978943850267378</v>
      </c>
      <c r="V64" s="209">
        <f t="shared" si="5"/>
        <v>3.4143521613190728</v>
      </c>
      <c r="W64" s="207">
        <v>6.1349999999999998</v>
      </c>
      <c r="X64" s="210">
        <f t="shared" si="6"/>
        <v>20.947050509692509</v>
      </c>
      <c r="Y64" s="201">
        <f t="shared" si="7"/>
        <v>0</v>
      </c>
      <c r="Z64" s="201"/>
      <c r="AA64" s="143">
        <v>21.39329601158645</v>
      </c>
      <c r="AB64" s="143">
        <v>17.978943850267378</v>
      </c>
      <c r="AC64" s="209">
        <f t="shared" si="8"/>
        <v>3.4143521613190728</v>
      </c>
      <c r="AD64" s="207">
        <v>6.1349999999999998</v>
      </c>
      <c r="AE64" s="210">
        <f t="shared" si="9"/>
        <v>20.947050509692509</v>
      </c>
      <c r="AF64" s="201">
        <f t="shared" si="10"/>
        <v>0</v>
      </c>
    </row>
    <row r="65" spans="1:32" s="173" customFormat="1" ht="12.5" x14ac:dyDescent="0.25">
      <c r="A65" s="188"/>
      <c r="B65" s="188"/>
      <c r="C65" s="188" t="s">
        <v>143</v>
      </c>
      <c r="D65" s="188">
        <v>0</v>
      </c>
      <c r="E65" s="188"/>
      <c r="F65" s="189">
        <v>9.1166666666666671</v>
      </c>
      <c r="G65" s="189">
        <v>8.5</v>
      </c>
      <c r="H65" s="142">
        <f t="shared" si="11"/>
        <v>0.61666666666666714</v>
      </c>
      <c r="I65" s="202">
        <v>7.077</v>
      </c>
      <c r="J65" s="201">
        <f t="shared" si="0"/>
        <v>4.3641500000000031</v>
      </c>
      <c r="K65" s="201">
        <f t="shared" si="1"/>
        <v>0</v>
      </c>
      <c r="L65" s="140"/>
      <c r="M65" s="193">
        <v>724.4375</v>
      </c>
      <c r="N65" s="193">
        <v>535.36749999999995</v>
      </c>
      <c r="O65" s="209">
        <f t="shared" si="2"/>
        <v>189.07000000000005</v>
      </c>
      <c r="P65" s="204">
        <v>0.123</v>
      </c>
      <c r="Q65" s="201">
        <f t="shared" ref="Q65" si="24">O65*P65</f>
        <v>23.255610000000004</v>
      </c>
      <c r="R65" s="201">
        <f t="shared" si="4"/>
        <v>0</v>
      </c>
      <c r="S65" s="140"/>
      <c r="T65" s="143">
        <v>23.600995014483061</v>
      </c>
      <c r="U65" s="143">
        <v>19.33305481283422</v>
      </c>
      <c r="V65" s="209">
        <f t="shared" si="5"/>
        <v>4.267940201648841</v>
      </c>
      <c r="W65" s="207">
        <v>6.1360000000000001</v>
      </c>
      <c r="X65" s="210">
        <f t="shared" si="6"/>
        <v>26.188081077317289</v>
      </c>
      <c r="Y65" s="201">
        <f t="shared" si="7"/>
        <v>0</v>
      </c>
      <c r="Z65" s="201"/>
      <c r="AA65" s="143">
        <v>23.600995014483061</v>
      </c>
      <c r="AB65" s="143">
        <v>19.33305481283422</v>
      </c>
      <c r="AC65" s="209">
        <f t="shared" si="8"/>
        <v>4.267940201648841</v>
      </c>
      <c r="AD65" s="207">
        <v>6.1360000000000001</v>
      </c>
      <c r="AE65" s="210">
        <f t="shared" si="9"/>
        <v>26.188081077317289</v>
      </c>
      <c r="AF65" s="201">
        <f t="shared" si="10"/>
        <v>0</v>
      </c>
    </row>
    <row r="66" spans="1:32" s="173" customFormat="1" ht="12.5" x14ac:dyDescent="0.25">
      <c r="A66" s="188"/>
      <c r="B66" s="188"/>
      <c r="C66" s="188"/>
      <c r="D66" s="188"/>
      <c r="E66" s="188"/>
      <c r="F66" s="189"/>
      <c r="G66" s="189"/>
      <c r="H66" s="142" t="str">
        <f t="shared" si="11"/>
        <v/>
      </c>
      <c r="I66" s="202"/>
      <c r="J66" s="201"/>
      <c r="K66" s="201">
        <f t="shared" si="1"/>
        <v>0</v>
      </c>
      <c r="L66" s="140"/>
      <c r="M66" s="193"/>
      <c r="N66" s="193"/>
      <c r="O66" s="209" t="str">
        <f t="shared" si="2"/>
        <v/>
      </c>
      <c r="P66" s="204"/>
      <c r="Q66" s="201"/>
      <c r="R66" s="201">
        <f t="shared" si="4"/>
        <v>0</v>
      </c>
      <c r="S66" s="140"/>
      <c r="T66" s="143"/>
      <c r="U66" s="143"/>
      <c r="V66" s="209" t="str">
        <f t="shared" si="5"/>
        <v/>
      </c>
      <c r="W66" s="207"/>
      <c r="X66" s="210">
        <f t="shared" si="6"/>
        <v>0</v>
      </c>
      <c r="Y66" s="201">
        <f t="shared" si="7"/>
        <v>0</v>
      </c>
      <c r="Z66" s="201"/>
      <c r="AA66" s="143"/>
      <c r="AB66" s="143"/>
      <c r="AC66" s="209" t="str">
        <f t="shared" si="8"/>
        <v/>
      </c>
      <c r="AD66" s="207"/>
      <c r="AE66" s="210">
        <f t="shared" si="9"/>
        <v>0</v>
      </c>
      <c r="AF66" s="201">
        <f t="shared" si="10"/>
        <v>0</v>
      </c>
    </row>
    <row r="67" spans="1:32" s="173" customFormat="1" ht="12.5" x14ac:dyDescent="0.25">
      <c r="A67" s="188"/>
      <c r="B67" s="188"/>
      <c r="C67" s="188"/>
      <c r="D67" s="188"/>
      <c r="E67" s="188"/>
      <c r="F67" s="189"/>
      <c r="G67" s="189"/>
      <c r="H67" s="142" t="str">
        <f t="shared" si="11"/>
        <v/>
      </c>
      <c r="I67" s="202"/>
      <c r="J67" s="201"/>
      <c r="K67" s="201">
        <f t="shared" si="1"/>
        <v>0</v>
      </c>
      <c r="L67" s="140"/>
      <c r="M67" s="193"/>
      <c r="N67" s="193"/>
      <c r="O67" s="209" t="str">
        <f t="shared" si="2"/>
        <v/>
      </c>
      <c r="P67" s="204"/>
      <c r="Q67" s="201"/>
      <c r="R67" s="201">
        <f t="shared" si="4"/>
        <v>0</v>
      </c>
      <c r="S67" s="140"/>
      <c r="T67" s="143"/>
      <c r="U67" s="143"/>
      <c r="V67" s="209" t="str">
        <f t="shared" si="5"/>
        <v/>
      </c>
      <c r="W67" s="207"/>
      <c r="X67" s="210">
        <f t="shared" si="6"/>
        <v>0</v>
      </c>
      <c r="Y67" s="201">
        <f t="shared" si="7"/>
        <v>0</v>
      </c>
      <c r="Z67" s="201"/>
      <c r="AA67" s="143"/>
      <c r="AB67" s="143"/>
      <c r="AC67" s="209" t="str">
        <f t="shared" si="8"/>
        <v/>
      </c>
      <c r="AD67" s="207"/>
      <c r="AE67" s="210">
        <f t="shared" si="9"/>
        <v>0</v>
      </c>
      <c r="AF67" s="201">
        <f t="shared" si="10"/>
        <v>0</v>
      </c>
    </row>
    <row r="68" spans="1:32" s="173" customFormat="1" ht="12.5" x14ac:dyDescent="0.25">
      <c r="A68" s="188"/>
      <c r="B68" s="188"/>
      <c r="C68" s="188"/>
      <c r="D68" s="188"/>
      <c r="E68" s="188"/>
      <c r="F68" s="189"/>
      <c r="G68" s="189"/>
      <c r="H68" s="142" t="str">
        <f t="shared" si="11"/>
        <v/>
      </c>
      <c r="I68" s="202"/>
      <c r="J68" s="201"/>
      <c r="K68" s="201">
        <f t="shared" si="1"/>
        <v>0</v>
      </c>
      <c r="L68" s="140"/>
      <c r="M68" s="193"/>
      <c r="N68" s="193"/>
      <c r="O68" s="209" t="str">
        <f t="shared" si="2"/>
        <v/>
      </c>
      <c r="P68" s="204"/>
      <c r="Q68" s="201"/>
      <c r="R68" s="201">
        <f t="shared" si="4"/>
        <v>0</v>
      </c>
      <c r="S68" s="140"/>
      <c r="T68" s="143"/>
      <c r="U68" s="143"/>
      <c r="V68" s="209" t="str">
        <f t="shared" si="5"/>
        <v/>
      </c>
      <c r="W68" s="207"/>
      <c r="X68" s="210">
        <f t="shared" si="6"/>
        <v>0</v>
      </c>
      <c r="Y68" s="201">
        <f t="shared" si="7"/>
        <v>0</v>
      </c>
      <c r="Z68" s="201"/>
      <c r="AA68" s="143"/>
      <c r="AB68" s="143"/>
      <c r="AC68" s="209" t="str">
        <f t="shared" si="8"/>
        <v/>
      </c>
      <c r="AD68" s="207"/>
      <c r="AE68" s="210">
        <f t="shared" si="9"/>
        <v>0</v>
      </c>
      <c r="AF68" s="201">
        <f t="shared" si="10"/>
        <v>0</v>
      </c>
    </row>
    <row r="69" spans="1:32" s="173" customFormat="1" ht="12.5" x14ac:dyDescent="0.25">
      <c r="A69" s="188"/>
      <c r="B69" s="188"/>
      <c r="C69" s="188"/>
      <c r="D69" s="188"/>
      <c r="E69" s="188"/>
      <c r="F69" s="189"/>
      <c r="G69" s="189"/>
      <c r="H69" s="142" t="str">
        <f t="shared" si="11"/>
        <v/>
      </c>
      <c r="I69" s="202"/>
      <c r="J69" s="201"/>
      <c r="K69" s="201">
        <f t="shared" si="1"/>
        <v>0</v>
      </c>
      <c r="L69" s="140"/>
      <c r="M69" s="193"/>
      <c r="N69" s="193"/>
      <c r="O69" s="209" t="str">
        <f t="shared" si="2"/>
        <v/>
      </c>
      <c r="P69" s="204"/>
      <c r="Q69" s="201"/>
      <c r="R69" s="201">
        <f t="shared" si="4"/>
        <v>0</v>
      </c>
      <c r="S69" s="140"/>
      <c r="T69" s="143"/>
      <c r="U69" s="143"/>
      <c r="V69" s="209" t="str">
        <f t="shared" si="5"/>
        <v/>
      </c>
      <c r="W69" s="207"/>
      <c r="X69" s="210">
        <f t="shared" si="6"/>
        <v>0</v>
      </c>
      <c r="Y69" s="201">
        <f t="shared" si="7"/>
        <v>0</v>
      </c>
      <c r="Z69" s="201"/>
      <c r="AA69" s="143"/>
      <c r="AB69" s="143"/>
      <c r="AC69" s="209" t="str">
        <f t="shared" si="8"/>
        <v/>
      </c>
      <c r="AD69" s="207"/>
      <c r="AE69" s="210">
        <f t="shared" si="9"/>
        <v>0</v>
      </c>
      <c r="AF69" s="201">
        <f t="shared" si="10"/>
        <v>0</v>
      </c>
    </row>
    <row r="70" spans="1:32" s="173" customFormat="1" ht="12.5" x14ac:dyDescent="0.25">
      <c r="A70" s="188"/>
      <c r="B70" s="188"/>
      <c r="C70" s="188"/>
      <c r="D70" s="188"/>
      <c r="E70" s="188"/>
      <c r="F70" s="189"/>
      <c r="G70" s="189"/>
      <c r="H70" s="142" t="str">
        <f t="shared" si="11"/>
        <v/>
      </c>
      <c r="I70" s="202"/>
      <c r="J70" s="201"/>
      <c r="K70" s="201">
        <f t="shared" si="1"/>
        <v>0</v>
      </c>
      <c r="L70" s="140"/>
      <c r="M70" s="193"/>
      <c r="N70" s="193"/>
      <c r="O70" s="209" t="str">
        <f t="shared" si="2"/>
        <v/>
      </c>
      <c r="P70" s="204"/>
      <c r="Q70" s="201"/>
      <c r="R70" s="201">
        <f t="shared" si="4"/>
        <v>0</v>
      </c>
      <c r="S70" s="140"/>
      <c r="T70" s="143"/>
      <c r="U70" s="143"/>
      <c r="V70" s="209" t="str">
        <f t="shared" si="5"/>
        <v/>
      </c>
      <c r="W70" s="207"/>
      <c r="X70" s="210">
        <f t="shared" si="6"/>
        <v>0</v>
      </c>
      <c r="Y70" s="201">
        <f t="shared" si="7"/>
        <v>0</v>
      </c>
      <c r="Z70" s="201"/>
      <c r="AA70" s="143"/>
      <c r="AB70" s="143"/>
      <c r="AC70" s="209" t="str">
        <f t="shared" si="8"/>
        <v/>
      </c>
      <c r="AD70" s="207"/>
      <c r="AE70" s="210">
        <f t="shared" si="9"/>
        <v>0</v>
      </c>
      <c r="AF70" s="201">
        <f t="shared" si="10"/>
        <v>0</v>
      </c>
    </row>
    <row r="71" spans="1:32" s="173" customFormat="1" ht="12.5" x14ac:dyDescent="0.25">
      <c r="A71" s="188"/>
      <c r="B71" s="188"/>
      <c r="C71" s="188"/>
      <c r="D71" s="188"/>
      <c r="E71" s="188"/>
      <c r="F71" s="189"/>
      <c r="G71" s="189"/>
      <c r="H71" s="142" t="str">
        <f t="shared" si="11"/>
        <v/>
      </c>
      <c r="I71" s="202"/>
      <c r="J71" s="201"/>
      <c r="K71" s="201">
        <f t="shared" si="1"/>
        <v>0</v>
      </c>
      <c r="L71" s="140"/>
      <c r="M71" s="193"/>
      <c r="N71" s="193"/>
      <c r="O71" s="209" t="str">
        <f t="shared" si="2"/>
        <v/>
      </c>
      <c r="P71" s="204"/>
      <c r="Q71" s="201"/>
      <c r="R71" s="201">
        <f t="shared" si="4"/>
        <v>0</v>
      </c>
      <c r="S71" s="140"/>
      <c r="T71" s="143"/>
      <c r="U71" s="143"/>
      <c r="V71" s="209" t="str">
        <f t="shared" si="5"/>
        <v/>
      </c>
      <c r="W71" s="207"/>
      <c r="X71" s="210">
        <f t="shared" si="6"/>
        <v>0</v>
      </c>
      <c r="Y71" s="201">
        <f t="shared" si="7"/>
        <v>0</v>
      </c>
      <c r="Z71" s="201"/>
      <c r="AA71" s="143"/>
      <c r="AB71" s="143"/>
      <c r="AC71" s="209" t="str">
        <f t="shared" si="8"/>
        <v/>
      </c>
      <c r="AD71" s="207"/>
      <c r="AE71" s="210">
        <f t="shared" si="9"/>
        <v>0</v>
      </c>
      <c r="AF71" s="201">
        <f t="shared" si="10"/>
        <v>0</v>
      </c>
    </row>
    <row r="72" spans="1:32" s="173" customFormat="1" ht="12.5" x14ac:dyDescent="0.25">
      <c r="A72" s="188"/>
      <c r="B72" s="188"/>
      <c r="C72" s="188"/>
      <c r="D72" s="188"/>
      <c r="E72" s="188"/>
      <c r="F72" s="189"/>
      <c r="G72" s="189"/>
      <c r="H72" s="142" t="str">
        <f t="shared" si="11"/>
        <v/>
      </c>
      <c r="I72" s="202"/>
      <c r="J72" s="201"/>
      <c r="K72" s="201">
        <f t="shared" si="1"/>
        <v>0</v>
      </c>
      <c r="L72" s="140"/>
      <c r="M72" s="193"/>
      <c r="N72" s="193"/>
      <c r="O72" s="209" t="str">
        <f t="shared" si="2"/>
        <v/>
      </c>
      <c r="P72" s="204"/>
      <c r="Q72" s="201"/>
      <c r="R72" s="201">
        <f t="shared" si="4"/>
        <v>0</v>
      </c>
      <c r="S72" s="140"/>
      <c r="T72" s="143"/>
      <c r="U72" s="143"/>
      <c r="V72" s="209" t="str">
        <f t="shared" si="5"/>
        <v/>
      </c>
      <c r="W72" s="207"/>
      <c r="X72" s="210">
        <f t="shared" si="6"/>
        <v>0</v>
      </c>
      <c r="Y72" s="201">
        <f t="shared" si="7"/>
        <v>0</v>
      </c>
      <c r="Z72" s="201"/>
      <c r="AA72" s="143"/>
      <c r="AB72" s="143"/>
      <c r="AC72" s="209" t="str">
        <f t="shared" si="8"/>
        <v/>
      </c>
      <c r="AD72" s="207"/>
      <c r="AE72" s="210">
        <f t="shared" si="9"/>
        <v>0</v>
      </c>
      <c r="AF72" s="201">
        <f t="shared" si="10"/>
        <v>0</v>
      </c>
    </row>
    <row r="73" spans="1:32" s="173" customFormat="1" ht="12.5" x14ac:dyDescent="0.25">
      <c r="A73" s="188"/>
      <c r="B73" s="188"/>
      <c r="C73" s="188"/>
      <c r="D73" s="188"/>
      <c r="E73" s="188"/>
      <c r="F73" s="189"/>
      <c r="G73" s="189"/>
      <c r="H73" s="142" t="str">
        <f t="shared" si="11"/>
        <v/>
      </c>
      <c r="I73" s="202"/>
      <c r="J73" s="201"/>
      <c r="K73" s="201">
        <f t="shared" si="1"/>
        <v>0</v>
      </c>
      <c r="L73" s="140"/>
      <c r="M73" s="193"/>
      <c r="N73" s="193"/>
      <c r="O73" s="209" t="str">
        <f t="shared" si="2"/>
        <v/>
      </c>
      <c r="P73" s="204"/>
      <c r="Q73" s="201"/>
      <c r="R73" s="201">
        <f t="shared" si="4"/>
        <v>0</v>
      </c>
      <c r="S73" s="140"/>
      <c r="T73" s="143"/>
      <c r="U73" s="143"/>
      <c r="V73" s="209" t="str">
        <f t="shared" si="5"/>
        <v/>
      </c>
      <c r="W73" s="207"/>
      <c r="X73" s="210">
        <f t="shared" si="6"/>
        <v>0</v>
      </c>
      <c r="Y73" s="201">
        <f t="shared" si="7"/>
        <v>0</v>
      </c>
      <c r="Z73" s="201"/>
      <c r="AA73" s="143"/>
      <c r="AB73" s="143"/>
      <c r="AC73" s="209" t="str">
        <f t="shared" si="8"/>
        <v/>
      </c>
      <c r="AD73" s="207"/>
      <c r="AE73" s="210">
        <f t="shared" si="9"/>
        <v>0</v>
      </c>
      <c r="AF73" s="201">
        <f t="shared" si="10"/>
        <v>0</v>
      </c>
    </row>
    <row r="74" spans="1:32" s="173" customFormat="1" ht="12.5" x14ac:dyDescent="0.25">
      <c r="A74" s="188"/>
      <c r="B74" s="188"/>
      <c r="C74" s="188"/>
      <c r="D74" s="188"/>
      <c r="E74" s="188"/>
      <c r="F74" s="189"/>
      <c r="G74" s="189"/>
      <c r="H74" s="142" t="str">
        <f t="shared" si="11"/>
        <v/>
      </c>
      <c r="I74" s="202"/>
      <c r="J74" s="201"/>
      <c r="K74" s="201">
        <f t="shared" si="1"/>
        <v>0</v>
      </c>
      <c r="L74" s="140"/>
      <c r="M74" s="193"/>
      <c r="N74" s="193"/>
      <c r="O74" s="209" t="str">
        <f t="shared" si="2"/>
        <v/>
      </c>
      <c r="P74" s="204"/>
      <c r="Q74" s="201"/>
      <c r="R74" s="201">
        <f t="shared" si="4"/>
        <v>0</v>
      </c>
      <c r="S74" s="140"/>
      <c r="T74" s="143"/>
      <c r="U74" s="143"/>
      <c r="V74" s="209" t="str">
        <f t="shared" si="5"/>
        <v/>
      </c>
      <c r="W74" s="207"/>
      <c r="X74" s="210">
        <f t="shared" si="6"/>
        <v>0</v>
      </c>
      <c r="Y74" s="201">
        <f t="shared" si="7"/>
        <v>0</v>
      </c>
      <c r="Z74" s="201"/>
      <c r="AA74" s="143"/>
      <c r="AB74" s="143"/>
      <c r="AC74" s="209" t="str">
        <f t="shared" si="8"/>
        <v/>
      </c>
      <c r="AD74" s="207"/>
      <c r="AE74" s="210">
        <f t="shared" si="9"/>
        <v>0</v>
      </c>
      <c r="AF74" s="201">
        <f t="shared" si="10"/>
        <v>0</v>
      </c>
    </row>
    <row r="75" spans="1:32" s="173" customFormat="1" ht="12.5" x14ac:dyDescent="0.25">
      <c r="A75" s="188"/>
      <c r="B75" s="188"/>
      <c r="C75" s="188"/>
      <c r="D75" s="188"/>
      <c r="E75" s="188"/>
      <c r="F75" s="189"/>
      <c r="G75" s="189"/>
      <c r="H75" s="142" t="str">
        <f t="shared" si="11"/>
        <v/>
      </c>
      <c r="I75" s="202"/>
      <c r="J75" s="201"/>
      <c r="K75" s="201">
        <f t="shared" si="1"/>
        <v>0</v>
      </c>
      <c r="L75" s="140"/>
      <c r="M75" s="193"/>
      <c r="N75" s="193"/>
      <c r="O75" s="209" t="str">
        <f t="shared" si="2"/>
        <v/>
      </c>
      <c r="P75" s="204"/>
      <c r="Q75" s="201"/>
      <c r="R75" s="201">
        <f t="shared" si="4"/>
        <v>0</v>
      </c>
      <c r="S75" s="140"/>
      <c r="T75" s="143"/>
      <c r="U75" s="143"/>
      <c r="V75" s="209" t="str">
        <f t="shared" si="5"/>
        <v/>
      </c>
      <c r="W75" s="207"/>
      <c r="X75" s="210">
        <f t="shared" si="6"/>
        <v>0</v>
      </c>
      <c r="Y75" s="201">
        <f t="shared" si="7"/>
        <v>0</v>
      </c>
      <c r="Z75" s="201"/>
      <c r="AA75" s="143"/>
      <c r="AB75" s="143"/>
      <c r="AC75" s="209" t="str">
        <f t="shared" si="8"/>
        <v/>
      </c>
      <c r="AD75" s="207"/>
      <c r="AE75" s="210">
        <f t="shared" si="9"/>
        <v>0</v>
      </c>
      <c r="AF75" s="201">
        <f t="shared" si="10"/>
        <v>0</v>
      </c>
    </row>
    <row r="76" spans="1:32" s="173" customFormat="1" ht="12.5" x14ac:dyDescent="0.25">
      <c r="A76" s="188"/>
      <c r="B76" s="188"/>
      <c r="C76" s="188"/>
      <c r="D76" s="188"/>
      <c r="E76" s="188"/>
      <c r="F76" s="189"/>
      <c r="G76" s="189"/>
      <c r="H76" s="142" t="str">
        <f t="shared" si="11"/>
        <v/>
      </c>
      <c r="I76" s="202"/>
      <c r="J76" s="201"/>
      <c r="K76" s="201">
        <f t="shared" si="1"/>
        <v>0</v>
      </c>
      <c r="L76" s="140"/>
      <c r="M76" s="193"/>
      <c r="N76" s="193"/>
      <c r="O76" s="209" t="str">
        <f t="shared" si="2"/>
        <v/>
      </c>
      <c r="P76" s="204"/>
      <c r="Q76" s="201"/>
      <c r="R76" s="201">
        <f t="shared" si="4"/>
        <v>0</v>
      </c>
      <c r="S76" s="140"/>
      <c r="T76" s="143"/>
      <c r="U76" s="143"/>
      <c r="V76" s="209" t="str">
        <f t="shared" si="5"/>
        <v/>
      </c>
      <c r="W76" s="207"/>
      <c r="X76" s="210">
        <f t="shared" si="6"/>
        <v>0</v>
      </c>
      <c r="Y76" s="201">
        <f t="shared" si="7"/>
        <v>0</v>
      </c>
      <c r="Z76" s="201"/>
      <c r="AA76" s="143"/>
      <c r="AB76" s="143"/>
      <c r="AC76" s="209" t="str">
        <f t="shared" si="8"/>
        <v/>
      </c>
      <c r="AD76" s="207"/>
      <c r="AE76" s="210">
        <f t="shared" si="9"/>
        <v>0</v>
      </c>
      <c r="AF76" s="201">
        <f t="shared" si="10"/>
        <v>0</v>
      </c>
    </row>
    <row r="77" spans="1:32" s="173" customFormat="1" ht="12.5" x14ac:dyDescent="0.25">
      <c r="A77" s="188"/>
      <c r="B77" s="188"/>
      <c r="C77" s="188"/>
      <c r="D77" s="188"/>
      <c r="E77" s="188"/>
      <c r="F77" s="189"/>
      <c r="G77" s="189"/>
      <c r="H77" s="142" t="str">
        <f t="shared" si="11"/>
        <v/>
      </c>
      <c r="I77" s="202"/>
      <c r="J77" s="201"/>
      <c r="K77" s="201">
        <f t="shared" si="1"/>
        <v>0</v>
      </c>
      <c r="L77" s="140"/>
      <c r="M77" s="193"/>
      <c r="N77" s="193"/>
      <c r="O77" s="209" t="str">
        <f t="shared" si="2"/>
        <v/>
      </c>
      <c r="P77" s="204"/>
      <c r="Q77" s="201"/>
      <c r="R77" s="201">
        <f t="shared" si="4"/>
        <v>0</v>
      </c>
      <c r="S77" s="140"/>
      <c r="T77" s="143"/>
      <c r="U77" s="143"/>
      <c r="V77" s="209" t="str">
        <f t="shared" si="5"/>
        <v/>
      </c>
      <c r="W77" s="207"/>
      <c r="X77" s="210">
        <f t="shared" si="6"/>
        <v>0</v>
      </c>
      <c r="Y77" s="201">
        <f t="shared" si="7"/>
        <v>0</v>
      </c>
      <c r="Z77" s="201"/>
      <c r="AA77" s="143"/>
      <c r="AB77" s="143"/>
      <c r="AC77" s="209" t="str">
        <f t="shared" si="8"/>
        <v/>
      </c>
      <c r="AD77" s="207"/>
      <c r="AE77" s="210">
        <f t="shared" si="9"/>
        <v>0</v>
      </c>
      <c r="AF77" s="201">
        <f t="shared" si="10"/>
        <v>0</v>
      </c>
    </row>
    <row r="78" spans="1:32" s="173" customFormat="1" ht="12.5" x14ac:dyDescent="0.25">
      <c r="A78" s="188"/>
      <c r="B78" s="188"/>
      <c r="C78" s="188"/>
      <c r="D78" s="188"/>
      <c r="E78" s="188"/>
      <c r="F78" s="189"/>
      <c r="G78" s="189"/>
      <c r="H78" s="142" t="str">
        <f t="shared" si="11"/>
        <v/>
      </c>
      <c r="I78" s="202"/>
      <c r="J78" s="201"/>
      <c r="K78" s="201">
        <f t="shared" si="1"/>
        <v>0</v>
      </c>
      <c r="L78" s="140"/>
      <c r="M78" s="193"/>
      <c r="N78" s="193"/>
      <c r="O78" s="209" t="str">
        <f t="shared" si="2"/>
        <v/>
      </c>
      <c r="P78" s="204"/>
      <c r="Q78" s="201"/>
      <c r="R78" s="201">
        <f t="shared" si="4"/>
        <v>0</v>
      </c>
      <c r="S78" s="140"/>
      <c r="T78" s="143"/>
      <c r="U78" s="143"/>
      <c r="V78" s="209" t="str">
        <f t="shared" si="5"/>
        <v/>
      </c>
      <c r="W78" s="207"/>
      <c r="X78" s="210">
        <f t="shared" si="6"/>
        <v>0</v>
      </c>
      <c r="Y78" s="201">
        <f t="shared" si="7"/>
        <v>0</v>
      </c>
      <c r="Z78" s="201"/>
      <c r="AA78" s="143"/>
      <c r="AB78" s="143"/>
      <c r="AC78" s="209" t="str">
        <f t="shared" si="8"/>
        <v/>
      </c>
      <c r="AD78" s="207"/>
      <c r="AE78" s="210">
        <f t="shared" si="9"/>
        <v>0</v>
      </c>
      <c r="AF78" s="201">
        <f t="shared" si="10"/>
        <v>0</v>
      </c>
    </row>
    <row r="79" spans="1:32" s="173" customFormat="1" ht="12.5" x14ac:dyDescent="0.25">
      <c r="A79" s="188"/>
      <c r="B79" s="188"/>
      <c r="C79" s="188"/>
      <c r="D79" s="188"/>
      <c r="E79" s="188"/>
      <c r="F79" s="189"/>
      <c r="G79" s="189"/>
      <c r="H79" s="142" t="str">
        <f t="shared" si="11"/>
        <v/>
      </c>
      <c r="I79" s="202"/>
      <c r="J79" s="201"/>
      <c r="K79" s="201">
        <f t="shared" si="1"/>
        <v>0</v>
      </c>
      <c r="L79" s="140"/>
      <c r="M79" s="193"/>
      <c r="N79" s="193"/>
      <c r="O79" s="209" t="str">
        <f t="shared" si="2"/>
        <v/>
      </c>
      <c r="P79" s="204"/>
      <c r="Q79" s="201"/>
      <c r="R79" s="201">
        <f t="shared" si="4"/>
        <v>0</v>
      </c>
      <c r="S79" s="140"/>
      <c r="T79" s="143"/>
      <c r="U79" s="143"/>
      <c r="V79" s="209" t="str">
        <f t="shared" si="5"/>
        <v/>
      </c>
      <c r="W79" s="207"/>
      <c r="X79" s="210">
        <f t="shared" si="6"/>
        <v>0</v>
      </c>
      <c r="Y79" s="201">
        <f t="shared" si="7"/>
        <v>0</v>
      </c>
      <c r="Z79" s="201"/>
      <c r="AA79" s="143"/>
      <c r="AB79" s="143"/>
      <c r="AC79" s="209" t="str">
        <f t="shared" si="8"/>
        <v/>
      </c>
      <c r="AD79" s="207"/>
      <c r="AE79" s="210">
        <f t="shared" si="9"/>
        <v>0</v>
      </c>
      <c r="AF79" s="201">
        <f t="shared" si="10"/>
        <v>0</v>
      </c>
    </row>
    <row r="80" spans="1:32" s="173" customFormat="1" ht="12.5" x14ac:dyDescent="0.25">
      <c r="A80" s="188"/>
      <c r="B80" s="188"/>
      <c r="C80" s="188"/>
      <c r="D80" s="188"/>
      <c r="E80" s="188"/>
      <c r="F80" s="189"/>
      <c r="G80" s="189"/>
      <c r="H80" s="142" t="str">
        <f t="shared" si="11"/>
        <v/>
      </c>
      <c r="I80" s="202"/>
      <c r="J80" s="201"/>
      <c r="K80" s="201">
        <f t="shared" ref="K80:K124" si="25">D80*J80</f>
        <v>0</v>
      </c>
      <c r="L80" s="140"/>
      <c r="M80" s="193"/>
      <c r="N80" s="193"/>
      <c r="O80" s="209" t="str">
        <f t="shared" ref="O80:O124" si="26">IF(M80-N80=0,"",M80-N80)</f>
        <v/>
      </c>
      <c r="P80" s="204"/>
      <c r="Q80" s="201"/>
      <c r="R80" s="201">
        <f t="shared" ref="R80:R124" si="27">D80*Q80</f>
        <v>0</v>
      </c>
      <c r="S80" s="140"/>
      <c r="T80" s="143"/>
      <c r="U80" s="143"/>
      <c r="V80" s="209" t="str">
        <f t="shared" ref="V80:V124" si="28">IF(T80-U80=0,"",T80-U80)</f>
        <v/>
      </c>
      <c r="W80" s="207"/>
      <c r="X80" s="210">
        <f t="shared" ref="X80:X124" si="29">IFERROR(V80*W80,0)</f>
        <v>0</v>
      </c>
      <c r="Y80" s="201">
        <f t="shared" ref="Y80:Y124" si="30">D80*X80</f>
        <v>0</v>
      </c>
      <c r="Z80" s="201"/>
      <c r="AA80" s="143"/>
      <c r="AB80" s="143"/>
      <c r="AC80" s="209" t="str">
        <f t="shared" ref="AC80:AC124" si="31">IF(AA80-AB80=0,"",AA80-AB80)</f>
        <v/>
      </c>
      <c r="AD80" s="207"/>
      <c r="AE80" s="210">
        <f t="shared" ref="AE80:AE124" si="32">IFERROR(AC80*AD80,0)</f>
        <v>0</v>
      </c>
      <c r="AF80" s="201">
        <f t="shared" ref="AF80:AF124" si="33">D80*AE80</f>
        <v>0</v>
      </c>
    </row>
    <row r="81" spans="1:32" s="173" customFormat="1" ht="12.5" x14ac:dyDescent="0.25">
      <c r="A81" s="188"/>
      <c r="B81" s="188"/>
      <c r="C81" s="188"/>
      <c r="D81" s="188"/>
      <c r="E81" s="188"/>
      <c r="F81" s="189"/>
      <c r="G81" s="189"/>
      <c r="H81" s="142" t="str">
        <f t="shared" si="11"/>
        <v/>
      </c>
      <c r="I81" s="202"/>
      <c r="J81" s="201"/>
      <c r="K81" s="201">
        <f t="shared" si="25"/>
        <v>0</v>
      </c>
      <c r="L81" s="140"/>
      <c r="M81" s="193"/>
      <c r="N81" s="193"/>
      <c r="O81" s="209" t="str">
        <f t="shared" si="26"/>
        <v/>
      </c>
      <c r="P81" s="204"/>
      <c r="Q81" s="201"/>
      <c r="R81" s="201">
        <f t="shared" si="27"/>
        <v>0</v>
      </c>
      <c r="S81" s="140"/>
      <c r="T81" s="143"/>
      <c r="U81" s="143"/>
      <c r="V81" s="209" t="str">
        <f t="shared" si="28"/>
        <v/>
      </c>
      <c r="W81" s="207"/>
      <c r="X81" s="210">
        <f t="shared" si="29"/>
        <v>0</v>
      </c>
      <c r="Y81" s="201">
        <f t="shared" si="30"/>
        <v>0</v>
      </c>
      <c r="Z81" s="201"/>
      <c r="AA81" s="143"/>
      <c r="AB81" s="143"/>
      <c r="AC81" s="209" t="str">
        <f t="shared" si="31"/>
        <v/>
      </c>
      <c r="AD81" s="207"/>
      <c r="AE81" s="210">
        <f t="shared" si="32"/>
        <v>0</v>
      </c>
      <c r="AF81" s="201">
        <f t="shared" si="33"/>
        <v>0</v>
      </c>
    </row>
    <row r="82" spans="1:32" s="173" customFormat="1" ht="12.5" x14ac:dyDescent="0.25">
      <c r="A82" s="188"/>
      <c r="B82" s="188"/>
      <c r="C82" s="188"/>
      <c r="D82" s="188"/>
      <c r="E82" s="188"/>
      <c r="F82" s="189"/>
      <c r="G82" s="189"/>
      <c r="H82" s="142" t="str">
        <f t="shared" ref="H82:H124" si="34">IF(F82-G82=0,"",F82-G82)</f>
        <v/>
      </c>
      <c r="I82" s="202"/>
      <c r="J82" s="201"/>
      <c r="K82" s="201">
        <f t="shared" si="25"/>
        <v>0</v>
      </c>
      <c r="L82" s="140"/>
      <c r="M82" s="193"/>
      <c r="N82" s="193"/>
      <c r="O82" s="209" t="str">
        <f t="shared" si="26"/>
        <v/>
      </c>
      <c r="P82" s="204"/>
      <c r="Q82" s="201"/>
      <c r="R82" s="201">
        <f t="shared" si="27"/>
        <v>0</v>
      </c>
      <c r="S82" s="140"/>
      <c r="T82" s="143"/>
      <c r="U82" s="143"/>
      <c r="V82" s="209" t="str">
        <f t="shared" si="28"/>
        <v/>
      </c>
      <c r="W82" s="207"/>
      <c r="X82" s="210">
        <f t="shared" si="29"/>
        <v>0</v>
      </c>
      <c r="Y82" s="201">
        <f t="shared" si="30"/>
        <v>0</v>
      </c>
      <c r="Z82" s="201"/>
      <c r="AA82" s="143"/>
      <c r="AB82" s="143"/>
      <c r="AC82" s="209" t="str">
        <f t="shared" si="31"/>
        <v/>
      </c>
      <c r="AD82" s="207"/>
      <c r="AE82" s="210">
        <f t="shared" si="32"/>
        <v>0</v>
      </c>
      <c r="AF82" s="201">
        <f t="shared" si="33"/>
        <v>0</v>
      </c>
    </row>
    <row r="83" spans="1:32" s="173" customFormat="1" ht="12.5" x14ac:dyDescent="0.25">
      <c r="A83" s="188"/>
      <c r="B83" s="188"/>
      <c r="C83" s="188"/>
      <c r="D83" s="188"/>
      <c r="E83" s="188"/>
      <c r="F83" s="189"/>
      <c r="G83" s="189"/>
      <c r="H83" s="142" t="str">
        <f t="shared" si="34"/>
        <v/>
      </c>
      <c r="I83" s="202"/>
      <c r="J83" s="201"/>
      <c r="K83" s="201">
        <f t="shared" si="25"/>
        <v>0</v>
      </c>
      <c r="L83" s="140"/>
      <c r="M83" s="193"/>
      <c r="N83" s="193"/>
      <c r="O83" s="209" t="str">
        <f t="shared" si="26"/>
        <v/>
      </c>
      <c r="P83" s="204"/>
      <c r="Q83" s="201"/>
      <c r="R83" s="201">
        <f t="shared" si="27"/>
        <v>0</v>
      </c>
      <c r="S83" s="140"/>
      <c r="T83" s="143"/>
      <c r="U83" s="143"/>
      <c r="V83" s="209" t="str">
        <f t="shared" si="28"/>
        <v/>
      </c>
      <c r="W83" s="207"/>
      <c r="X83" s="210">
        <f t="shared" si="29"/>
        <v>0</v>
      </c>
      <c r="Y83" s="201">
        <f t="shared" si="30"/>
        <v>0</v>
      </c>
      <c r="Z83" s="201"/>
      <c r="AA83" s="143"/>
      <c r="AB83" s="143"/>
      <c r="AC83" s="209" t="str">
        <f t="shared" si="31"/>
        <v/>
      </c>
      <c r="AD83" s="207"/>
      <c r="AE83" s="210">
        <f t="shared" si="32"/>
        <v>0</v>
      </c>
      <c r="AF83" s="201">
        <f t="shared" si="33"/>
        <v>0</v>
      </c>
    </row>
    <row r="84" spans="1:32" s="173" customFormat="1" ht="12.5" x14ac:dyDescent="0.25">
      <c r="A84" s="188"/>
      <c r="B84" s="188"/>
      <c r="C84" s="188"/>
      <c r="D84" s="188"/>
      <c r="E84" s="188"/>
      <c r="F84" s="189"/>
      <c r="G84" s="189"/>
      <c r="H84" s="142" t="str">
        <f t="shared" si="34"/>
        <v/>
      </c>
      <c r="I84" s="202"/>
      <c r="J84" s="201"/>
      <c r="K84" s="201">
        <f t="shared" si="25"/>
        <v>0</v>
      </c>
      <c r="L84" s="140"/>
      <c r="M84" s="193"/>
      <c r="N84" s="193"/>
      <c r="O84" s="209" t="str">
        <f t="shared" si="26"/>
        <v/>
      </c>
      <c r="P84" s="204"/>
      <c r="Q84" s="201"/>
      <c r="R84" s="201">
        <f t="shared" si="27"/>
        <v>0</v>
      </c>
      <c r="S84" s="140"/>
      <c r="T84" s="143"/>
      <c r="U84" s="143"/>
      <c r="V84" s="209" t="str">
        <f t="shared" si="28"/>
        <v/>
      </c>
      <c r="W84" s="207"/>
      <c r="X84" s="210">
        <f t="shared" si="29"/>
        <v>0</v>
      </c>
      <c r="Y84" s="201">
        <f t="shared" si="30"/>
        <v>0</v>
      </c>
      <c r="Z84" s="201"/>
      <c r="AA84" s="143"/>
      <c r="AB84" s="143"/>
      <c r="AC84" s="209" t="str">
        <f t="shared" si="31"/>
        <v/>
      </c>
      <c r="AD84" s="207"/>
      <c r="AE84" s="210">
        <f t="shared" si="32"/>
        <v>0</v>
      </c>
      <c r="AF84" s="201">
        <f t="shared" si="33"/>
        <v>0</v>
      </c>
    </row>
    <row r="85" spans="1:32" s="173" customFormat="1" ht="12.5" x14ac:dyDescent="0.25">
      <c r="A85" s="188"/>
      <c r="B85" s="188"/>
      <c r="C85" s="188"/>
      <c r="D85" s="188"/>
      <c r="E85" s="188"/>
      <c r="F85" s="189"/>
      <c r="G85" s="189"/>
      <c r="H85" s="142" t="str">
        <f t="shared" si="34"/>
        <v/>
      </c>
      <c r="I85" s="202"/>
      <c r="J85" s="201"/>
      <c r="K85" s="201">
        <f t="shared" si="25"/>
        <v>0</v>
      </c>
      <c r="L85" s="140"/>
      <c r="M85" s="193"/>
      <c r="N85" s="193"/>
      <c r="O85" s="209" t="str">
        <f t="shared" si="26"/>
        <v/>
      </c>
      <c r="P85" s="204"/>
      <c r="Q85" s="201"/>
      <c r="R85" s="201">
        <f t="shared" si="27"/>
        <v>0</v>
      </c>
      <c r="S85" s="140"/>
      <c r="T85" s="143"/>
      <c r="U85" s="143"/>
      <c r="V85" s="209" t="str">
        <f t="shared" si="28"/>
        <v/>
      </c>
      <c r="W85" s="207"/>
      <c r="X85" s="210">
        <f t="shared" si="29"/>
        <v>0</v>
      </c>
      <c r="Y85" s="201">
        <f t="shared" si="30"/>
        <v>0</v>
      </c>
      <c r="Z85" s="201"/>
      <c r="AA85" s="143"/>
      <c r="AB85" s="143"/>
      <c r="AC85" s="209" t="str">
        <f t="shared" si="31"/>
        <v/>
      </c>
      <c r="AD85" s="207"/>
      <c r="AE85" s="210">
        <f t="shared" si="32"/>
        <v>0</v>
      </c>
      <c r="AF85" s="201">
        <f t="shared" si="33"/>
        <v>0</v>
      </c>
    </row>
    <row r="86" spans="1:32" s="173" customFormat="1" ht="12.5" x14ac:dyDescent="0.25">
      <c r="A86" s="188"/>
      <c r="B86" s="188"/>
      <c r="C86" s="188"/>
      <c r="D86" s="188"/>
      <c r="E86" s="188"/>
      <c r="F86" s="189"/>
      <c r="G86" s="189"/>
      <c r="H86" s="142" t="str">
        <f t="shared" si="34"/>
        <v/>
      </c>
      <c r="I86" s="202"/>
      <c r="J86" s="201"/>
      <c r="K86" s="201">
        <f t="shared" si="25"/>
        <v>0</v>
      </c>
      <c r="L86" s="140"/>
      <c r="M86" s="193"/>
      <c r="N86" s="193"/>
      <c r="O86" s="209" t="str">
        <f t="shared" si="26"/>
        <v/>
      </c>
      <c r="P86" s="204"/>
      <c r="Q86" s="201"/>
      <c r="R86" s="201">
        <f t="shared" si="27"/>
        <v>0</v>
      </c>
      <c r="S86" s="140"/>
      <c r="T86" s="143"/>
      <c r="U86" s="143"/>
      <c r="V86" s="209" t="str">
        <f t="shared" si="28"/>
        <v/>
      </c>
      <c r="W86" s="207"/>
      <c r="X86" s="210">
        <f t="shared" si="29"/>
        <v>0</v>
      </c>
      <c r="Y86" s="201">
        <f t="shared" si="30"/>
        <v>0</v>
      </c>
      <c r="Z86" s="201"/>
      <c r="AA86" s="143"/>
      <c r="AB86" s="143"/>
      <c r="AC86" s="209" t="str">
        <f t="shared" si="31"/>
        <v/>
      </c>
      <c r="AD86" s="207"/>
      <c r="AE86" s="210">
        <f t="shared" si="32"/>
        <v>0</v>
      </c>
      <c r="AF86" s="201">
        <f t="shared" si="33"/>
        <v>0</v>
      </c>
    </row>
    <row r="87" spans="1:32" s="173" customFormat="1" ht="12.5" x14ac:dyDescent="0.25">
      <c r="A87" s="188"/>
      <c r="B87" s="188"/>
      <c r="C87" s="188"/>
      <c r="D87" s="188"/>
      <c r="E87" s="188"/>
      <c r="F87" s="189"/>
      <c r="G87" s="189"/>
      <c r="H87" s="142" t="str">
        <f t="shared" si="34"/>
        <v/>
      </c>
      <c r="I87" s="202"/>
      <c r="J87" s="201"/>
      <c r="K87" s="201">
        <f t="shared" si="25"/>
        <v>0</v>
      </c>
      <c r="L87" s="140"/>
      <c r="M87" s="193"/>
      <c r="N87" s="193"/>
      <c r="O87" s="209" t="str">
        <f t="shared" si="26"/>
        <v/>
      </c>
      <c r="P87" s="204"/>
      <c r="Q87" s="201"/>
      <c r="R87" s="201">
        <f t="shared" si="27"/>
        <v>0</v>
      </c>
      <c r="S87" s="140"/>
      <c r="T87" s="143"/>
      <c r="U87" s="143"/>
      <c r="V87" s="209" t="str">
        <f t="shared" si="28"/>
        <v/>
      </c>
      <c r="W87" s="207"/>
      <c r="X87" s="210">
        <f t="shared" si="29"/>
        <v>0</v>
      </c>
      <c r="Y87" s="201">
        <f t="shared" si="30"/>
        <v>0</v>
      </c>
      <c r="Z87" s="201"/>
      <c r="AA87" s="143"/>
      <c r="AB87" s="143"/>
      <c r="AC87" s="209" t="str">
        <f t="shared" si="31"/>
        <v/>
      </c>
      <c r="AD87" s="207"/>
      <c r="AE87" s="210">
        <f t="shared" si="32"/>
        <v>0</v>
      </c>
      <c r="AF87" s="201">
        <f t="shared" si="33"/>
        <v>0</v>
      </c>
    </row>
    <row r="88" spans="1:32" s="173" customFormat="1" ht="12.5" x14ac:dyDescent="0.25">
      <c r="A88" s="188"/>
      <c r="B88" s="188"/>
      <c r="C88" s="188"/>
      <c r="D88" s="188"/>
      <c r="E88" s="188"/>
      <c r="F88" s="189"/>
      <c r="G88" s="189"/>
      <c r="H88" s="142" t="str">
        <f t="shared" si="34"/>
        <v/>
      </c>
      <c r="I88" s="202"/>
      <c r="J88" s="201"/>
      <c r="K88" s="201">
        <f t="shared" si="25"/>
        <v>0</v>
      </c>
      <c r="L88" s="140"/>
      <c r="M88" s="193"/>
      <c r="N88" s="193"/>
      <c r="O88" s="209" t="str">
        <f t="shared" si="26"/>
        <v/>
      </c>
      <c r="P88" s="204"/>
      <c r="Q88" s="201"/>
      <c r="R88" s="201">
        <f t="shared" si="27"/>
        <v>0</v>
      </c>
      <c r="S88" s="140"/>
      <c r="T88" s="143"/>
      <c r="U88" s="143"/>
      <c r="V88" s="209" t="str">
        <f t="shared" si="28"/>
        <v/>
      </c>
      <c r="W88" s="207"/>
      <c r="X88" s="210">
        <f t="shared" si="29"/>
        <v>0</v>
      </c>
      <c r="Y88" s="201">
        <f t="shared" si="30"/>
        <v>0</v>
      </c>
      <c r="Z88" s="201"/>
      <c r="AA88" s="143"/>
      <c r="AB88" s="143"/>
      <c r="AC88" s="209" t="str">
        <f t="shared" si="31"/>
        <v/>
      </c>
      <c r="AD88" s="207"/>
      <c r="AE88" s="210">
        <f t="shared" si="32"/>
        <v>0</v>
      </c>
      <c r="AF88" s="201">
        <f t="shared" si="33"/>
        <v>0</v>
      </c>
    </row>
    <row r="89" spans="1:32" s="173" customFormat="1" ht="12.5" x14ac:dyDescent="0.25">
      <c r="A89" s="188"/>
      <c r="B89" s="188"/>
      <c r="C89" s="188"/>
      <c r="D89" s="188"/>
      <c r="E89" s="188"/>
      <c r="F89" s="189"/>
      <c r="G89" s="189"/>
      <c r="H89" s="142" t="str">
        <f t="shared" si="34"/>
        <v/>
      </c>
      <c r="I89" s="202"/>
      <c r="J89" s="201"/>
      <c r="K89" s="201">
        <f t="shared" si="25"/>
        <v>0</v>
      </c>
      <c r="L89" s="140"/>
      <c r="M89" s="193"/>
      <c r="N89" s="193"/>
      <c r="O89" s="209" t="str">
        <f t="shared" si="26"/>
        <v/>
      </c>
      <c r="P89" s="204"/>
      <c r="Q89" s="201"/>
      <c r="R89" s="201">
        <f t="shared" si="27"/>
        <v>0</v>
      </c>
      <c r="S89" s="140"/>
      <c r="T89" s="143"/>
      <c r="U89" s="143"/>
      <c r="V89" s="209" t="str">
        <f t="shared" si="28"/>
        <v/>
      </c>
      <c r="W89" s="207"/>
      <c r="X89" s="210">
        <f t="shared" si="29"/>
        <v>0</v>
      </c>
      <c r="Y89" s="201">
        <f t="shared" si="30"/>
        <v>0</v>
      </c>
      <c r="Z89" s="201"/>
      <c r="AA89" s="143"/>
      <c r="AB89" s="143"/>
      <c r="AC89" s="209" t="str">
        <f t="shared" si="31"/>
        <v/>
      </c>
      <c r="AD89" s="207"/>
      <c r="AE89" s="210">
        <f t="shared" si="32"/>
        <v>0</v>
      </c>
      <c r="AF89" s="201">
        <f t="shared" si="33"/>
        <v>0</v>
      </c>
    </row>
    <row r="90" spans="1:32" s="173" customFormat="1" ht="12.5" x14ac:dyDescent="0.25">
      <c r="A90" s="188"/>
      <c r="B90" s="188"/>
      <c r="C90" s="188"/>
      <c r="D90" s="188"/>
      <c r="E90" s="188"/>
      <c r="F90" s="189"/>
      <c r="G90" s="189"/>
      <c r="H90" s="142" t="str">
        <f t="shared" si="34"/>
        <v/>
      </c>
      <c r="I90" s="202"/>
      <c r="J90" s="201"/>
      <c r="K90" s="201">
        <f t="shared" si="25"/>
        <v>0</v>
      </c>
      <c r="L90" s="140"/>
      <c r="M90" s="193"/>
      <c r="N90" s="193"/>
      <c r="O90" s="209" t="str">
        <f t="shared" si="26"/>
        <v/>
      </c>
      <c r="P90" s="204"/>
      <c r="Q90" s="201"/>
      <c r="R90" s="201">
        <f t="shared" si="27"/>
        <v>0</v>
      </c>
      <c r="S90" s="140"/>
      <c r="T90" s="143"/>
      <c r="U90" s="143"/>
      <c r="V90" s="209" t="str">
        <f t="shared" si="28"/>
        <v/>
      </c>
      <c r="W90" s="207"/>
      <c r="X90" s="210">
        <f t="shared" si="29"/>
        <v>0</v>
      </c>
      <c r="Y90" s="201">
        <f t="shared" si="30"/>
        <v>0</v>
      </c>
      <c r="Z90" s="201"/>
      <c r="AA90" s="143"/>
      <c r="AB90" s="143"/>
      <c r="AC90" s="209" t="str">
        <f t="shared" si="31"/>
        <v/>
      </c>
      <c r="AD90" s="207"/>
      <c r="AE90" s="210">
        <f t="shared" si="32"/>
        <v>0</v>
      </c>
      <c r="AF90" s="201">
        <f t="shared" si="33"/>
        <v>0</v>
      </c>
    </row>
    <row r="91" spans="1:32" s="173" customFormat="1" ht="12.5" x14ac:dyDescent="0.25">
      <c r="A91" s="188"/>
      <c r="B91" s="188"/>
      <c r="C91" s="188"/>
      <c r="D91" s="188"/>
      <c r="E91" s="188"/>
      <c r="F91" s="189"/>
      <c r="G91" s="189"/>
      <c r="H91" s="142" t="str">
        <f t="shared" si="34"/>
        <v/>
      </c>
      <c r="I91" s="202"/>
      <c r="J91" s="201"/>
      <c r="K91" s="201">
        <f t="shared" si="25"/>
        <v>0</v>
      </c>
      <c r="L91" s="140"/>
      <c r="M91" s="193"/>
      <c r="N91" s="193"/>
      <c r="O91" s="209" t="str">
        <f t="shared" si="26"/>
        <v/>
      </c>
      <c r="P91" s="204"/>
      <c r="Q91" s="201"/>
      <c r="R91" s="201">
        <f t="shared" si="27"/>
        <v>0</v>
      </c>
      <c r="S91" s="140"/>
      <c r="T91" s="143"/>
      <c r="U91" s="143"/>
      <c r="V91" s="209" t="str">
        <f t="shared" si="28"/>
        <v/>
      </c>
      <c r="W91" s="207"/>
      <c r="X91" s="210">
        <f t="shared" si="29"/>
        <v>0</v>
      </c>
      <c r="Y91" s="201">
        <f t="shared" si="30"/>
        <v>0</v>
      </c>
      <c r="Z91" s="201"/>
      <c r="AA91" s="143"/>
      <c r="AB91" s="143"/>
      <c r="AC91" s="209" t="str">
        <f t="shared" si="31"/>
        <v/>
      </c>
      <c r="AD91" s="207"/>
      <c r="AE91" s="210">
        <f t="shared" si="32"/>
        <v>0</v>
      </c>
      <c r="AF91" s="201">
        <f t="shared" si="33"/>
        <v>0</v>
      </c>
    </row>
    <row r="92" spans="1:32" s="173" customFormat="1" ht="12.5" x14ac:dyDescent="0.25">
      <c r="A92" s="188"/>
      <c r="B92" s="188"/>
      <c r="C92" s="188"/>
      <c r="D92" s="188"/>
      <c r="E92" s="188"/>
      <c r="F92" s="189"/>
      <c r="G92" s="189"/>
      <c r="H92" s="142" t="str">
        <f t="shared" si="34"/>
        <v/>
      </c>
      <c r="I92" s="202"/>
      <c r="J92" s="201"/>
      <c r="K92" s="201">
        <f t="shared" si="25"/>
        <v>0</v>
      </c>
      <c r="L92" s="140"/>
      <c r="M92" s="193"/>
      <c r="N92" s="193"/>
      <c r="O92" s="209" t="str">
        <f t="shared" si="26"/>
        <v/>
      </c>
      <c r="P92" s="204"/>
      <c r="Q92" s="201"/>
      <c r="R92" s="201">
        <f t="shared" si="27"/>
        <v>0</v>
      </c>
      <c r="S92" s="140"/>
      <c r="T92" s="143"/>
      <c r="U92" s="143"/>
      <c r="V92" s="209" t="str">
        <f t="shared" si="28"/>
        <v/>
      </c>
      <c r="W92" s="207"/>
      <c r="X92" s="210">
        <f t="shared" si="29"/>
        <v>0</v>
      </c>
      <c r="Y92" s="201">
        <f t="shared" si="30"/>
        <v>0</v>
      </c>
      <c r="Z92" s="201"/>
      <c r="AA92" s="143"/>
      <c r="AB92" s="143"/>
      <c r="AC92" s="209" t="str">
        <f t="shared" si="31"/>
        <v/>
      </c>
      <c r="AD92" s="207"/>
      <c r="AE92" s="210">
        <f t="shared" si="32"/>
        <v>0</v>
      </c>
      <c r="AF92" s="201">
        <f t="shared" si="33"/>
        <v>0</v>
      </c>
    </row>
    <row r="93" spans="1:32" s="173" customFormat="1" ht="12.5" x14ac:dyDescent="0.25">
      <c r="A93" s="188"/>
      <c r="B93" s="188"/>
      <c r="C93" s="188"/>
      <c r="D93" s="188"/>
      <c r="E93" s="188"/>
      <c r="F93" s="189"/>
      <c r="G93" s="189"/>
      <c r="H93" s="142" t="str">
        <f t="shared" si="34"/>
        <v/>
      </c>
      <c r="I93" s="202"/>
      <c r="J93" s="201"/>
      <c r="K93" s="201">
        <f t="shared" si="25"/>
        <v>0</v>
      </c>
      <c r="L93" s="140"/>
      <c r="M93" s="193"/>
      <c r="N93" s="193"/>
      <c r="O93" s="209" t="str">
        <f t="shared" si="26"/>
        <v/>
      </c>
      <c r="P93" s="204"/>
      <c r="Q93" s="201"/>
      <c r="R93" s="201">
        <f t="shared" si="27"/>
        <v>0</v>
      </c>
      <c r="S93" s="140"/>
      <c r="T93" s="143"/>
      <c r="U93" s="143"/>
      <c r="V93" s="209" t="str">
        <f t="shared" si="28"/>
        <v/>
      </c>
      <c r="W93" s="207"/>
      <c r="X93" s="210">
        <f t="shared" si="29"/>
        <v>0</v>
      </c>
      <c r="Y93" s="201">
        <f t="shared" si="30"/>
        <v>0</v>
      </c>
      <c r="Z93" s="201"/>
      <c r="AA93" s="143"/>
      <c r="AB93" s="143"/>
      <c r="AC93" s="209" t="str">
        <f t="shared" si="31"/>
        <v/>
      </c>
      <c r="AD93" s="207"/>
      <c r="AE93" s="210">
        <f t="shared" si="32"/>
        <v>0</v>
      </c>
      <c r="AF93" s="201">
        <f t="shared" si="33"/>
        <v>0</v>
      </c>
    </row>
    <row r="94" spans="1:32" s="173" customFormat="1" ht="12.5" x14ac:dyDescent="0.25">
      <c r="A94" s="188"/>
      <c r="B94" s="188"/>
      <c r="C94" s="188"/>
      <c r="D94" s="188"/>
      <c r="E94" s="188"/>
      <c r="F94" s="189"/>
      <c r="G94" s="189"/>
      <c r="H94" s="142" t="str">
        <f t="shared" si="34"/>
        <v/>
      </c>
      <c r="I94" s="202"/>
      <c r="J94" s="201"/>
      <c r="K94" s="201">
        <f t="shared" si="25"/>
        <v>0</v>
      </c>
      <c r="L94" s="140"/>
      <c r="M94" s="193"/>
      <c r="N94" s="193"/>
      <c r="O94" s="209" t="str">
        <f t="shared" si="26"/>
        <v/>
      </c>
      <c r="P94" s="204"/>
      <c r="Q94" s="201"/>
      <c r="R94" s="201">
        <f t="shared" si="27"/>
        <v>0</v>
      </c>
      <c r="S94" s="140"/>
      <c r="T94" s="143"/>
      <c r="U94" s="143"/>
      <c r="V94" s="209" t="str">
        <f t="shared" si="28"/>
        <v/>
      </c>
      <c r="W94" s="207"/>
      <c r="X94" s="210">
        <f t="shared" si="29"/>
        <v>0</v>
      </c>
      <c r="Y94" s="201">
        <f t="shared" si="30"/>
        <v>0</v>
      </c>
      <c r="Z94" s="201"/>
      <c r="AA94" s="143"/>
      <c r="AB94" s="143"/>
      <c r="AC94" s="209" t="str">
        <f t="shared" si="31"/>
        <v/>
      </c>
      <c r="AD94" s="207"/>
      <c r="AE94" s="210">
        <f t="shared" si="32"/>
        <v>0</v>
      </c>
      <c r="AF94" s="201">
        <f t="shared" si="33"/>
        <v>0</v>
      </c>
    </row>
    <row r="95" spans="1:32" s="173" customFormat="1" ht="12.5" x14ac:dyDescent="0.25">
      <c r="A95" s="188"/>
      <c r="B95" s="188"/>
      <c r="C95" s="188"/>
      <c r="D95" s="188"/>
      <c r="E95" s="188"/>
      <c r="F95" s="189"/>
      <c r="G95" s="189"/>
      <c r="H95" s="142" t="str">
        <f t="shared" si="34"/>
        <v/>
      </c>
      <c r="I95" s="202"/>
      <c r="J95" s="201"/>
      <c r="K95" s="201">
        <f t="shared" si="25"/>
        <v>0</v>
      </c>
      <c r="L95" s="140"/>
      <c r="M95" s="193"/>
      <c r="N95" s="193"/>
      <c r="O95" s="209" t="str">
        <f t="shared" si="26"/>
        <v/>
      </c>
      <c r="P95" s="204"/>
      <c r="Q95" s="201"/>
      <c r="R95" s="201">
        <f t="shared" si="27"/>
        <v>0</v>
      </c>
      <c r="S95" s="140"/>
      <c r="T95" s="143"/>
      <c r="U95" s="143"/>
      <c r="V95" s="209" t="str">
        <f t="shared" si="28"/>
        <v/>
      </c>
      <c r="W95" s="207"/>
      <c r="X95" s="210">
        <f t="shared" si="29"/>
        <v>0</v>
      </c>
      <c r="Y95" s="201">
        <f t="shared" si="30"/>
        <v>0</v>
      </c>
      <c r="Z95" s="201"/>
      <c r="AA95" s="143"/>
      <c r="AB95" s="143"/>
      <c r="AC95" s="209" t="str">
        <f t="shared" si="31"/>
        <v/>
      </c>
      <c r="AD95" s="207"/>
      <c r="AE95" s="210">
        <f t="shared" si="32"/>
        <v>0</v>
      </c>
      <c r="AF95" s="201">
        <f t="shared" si="33"/>
        <v>0</v>
      </c>
    </row>
    <row r="96" spans="1:32" s="173" customFormat="1" ht="12.5" x14ac:dyDescent="0.25">
      <c r="A96" s="188"/>
      <c r="B96" s="188"/>
      <c r="C96" s="188"/>
      <c r="D96" s="188"/>
      <c r="E96" s="188"/>
      <c r="F96" s="189"/>
      <c r="G96" s="189"/>
      <c r="H96" s="142" t="str">
        <f t="shared" si="34"/>
        <v/>
      </c>
      <c r="I96" s="202"/>
      <c r="J96" s="201"/>
      <c r="K96" s="201">
        <f t="shared" si="25"/>
        <v>0</v>
      </c>
      <c r="L96" s="140"/>
      <c r="M96" s="193"/>
      <c r="N96" s="193"/>
      <c r="O96" s="209" t="str">
        <f t="shared" si="26"/>
        <v/>
      </c>
      <c r="P96" s="204"/>
      <c r="Q96" s="201"/>
      <c r="R96" s="201">
        <f t="shared" si="27"/>
        <v>0</v>
      </c>
      <c r="S96" s="140"/>
      <c r="T96" s="143"/>
      <c r="U96" s="143"/>
      <c r="V96" s="209" t="str">
        <f t="shared" si="28"/>
        <v/>
      </c>
      <c r="W96" s="207"/>
      <c r="X96" s="210">
        <f t="shared" si="29"/>
        <v>0</v>
      </c>
      <c r="Y96" s="201">
        <f t="shared" si="30"/>
        <v>0</v>
      </c>
      <c r="Z96" s="201"/>
      <c r="AA96" s="143"/>
      <c r="AB96" s="143"/>
      <c r="AC96" s="209" t="str">
        <f t="shared" si="31"/>
        <v/>
      </c>
      <c r="AD96" s="207"/>
      <c r="AE96" s="210">
        <f t="shared" si="32"/>
        <v>0</v>
      </c>
      <c r="AF96" s="201">
        <f t="shared" si="33"/>
        <v>0</v>
      </c>
    </row>
    <row r="97" spans="1:32" s="173" customFormat="1" ht="12.5" x14ac:dyDescent="0.25">
      <c r="A97" s="188"/>
      <c r="B97" s="188"/>
      <c r="C97" s="188"/>
      <c r="D97" s="188"/>
      <c r="E97" s="188"/>
      <c r="F97" s="189"/>
      <c r="G97" s="189"/>
      <c r="H97" s="142" t="str">
        <f t="shared" si="34"/>
        <v/>
      </c>
      <c r="I97" s="202"/>
      <c r="J97" s="201"/>
      <c r="K97" s="201">
        <f t="shared" si="25"/>
        <v>0</v>
      </c>
      <c r="L97" s="140"/>
      <c r="M97" s="193"/>
      <c r="N97" s="193"/>
      <c r="O97" s="209" t="str">
        <f t="shared" si="26"/>
        <v/>
      </c>
      <c r="P97" s="204"/>
      <c r="Q97" s="201"/>
      <c r="R97" s="201">
        <f t="shared" si="27"/>
        <v>0</v>
      </c>
      <c r="S97" s="140"/>
      <c r="T97" s="143"/>
      <c r="U97" s="143"/>
      <c r="V97" s="209" t="str">
        <f t="shared" si="28"/>
        <v/>
      </c>
      <c r="W97" s="207"/>
      <c r="X97" s="210">
        <f t="shared" si="29"/>
        <v>0</v>
      </c>
      <c r="Y97" s="201">
        <f t="shared" si="30"/>
        <v>0</v>
      </c>
      <c r="Z97" s="201"/>
      <c r="AA97" s="143"/>
      <c r="AB97" s="143"/>
      <c r="AC97" s="209" t="str">
        <f t="shared" si="31"/>
        <v/>
      </c>
      <c r="AD97" s="207"/>
      <c r="AE97" s="210">
        <f t="shared" si="32"/>
        <v>0</v>
      </c>
      <c r="AF97" s="201">
        <f t="shared" si="33"/>
        <v>0</v>
      </c>
    </row>
    <row r="98" spans="1:32" s="173" customFormat="1" ht="12.5" x14ac:dyDescent="0.25">
      <c r="A98" s="188"/>
      <c r="B98" s="188"/>
      <c r="C98" s="188"/>
      <c r="D98" s="188"/>
      <c r="E98" s="188"/>
      <c r="F98" s="189"/>
      <c r="G98" s="189"/>
      <c r="H98" s="142" t="str">
        <f t="shared" si="34"/>
        <v/>
      </c>
      <c r="I98" s="202"/>
      <c r="J98" s="201"/>
      <c r="K98" s="201">
        <f t="shared" si="25"/>
        <v>0</v>
      </c>
      <c r="L98" s="140"/>
      <c r="M98" s="193"/>
      <c r="N98" s="193"/>
      <c r="O98" s="209" t="str">
        <f t="shared" si="26"/>
        <v/>
      </c>
      <c r="P98" s="204"/>
      <c r="Q98" s="201"/>
      <c r="R98" s="201">
        <f t="shared" si="27"/>
        <v>0</v>
      </c>
      <c r="S98" s="140"/>
      <c r="T98" s="143"/>
      <c r="U98" s="143"/>
      <c r="V98" s="209" t="str">
        <f t="shared" si="28"/>
        <v/>
      </c>
      <c r="W98" s="207"/>
      <c r="X98" s="210">
        <f t="shared" si="29"/>
        <v>0</v>
      </c>
      <c r="Y98" s="201">
        <f t="shared" si="30"/>
        <v>0</v>
      </c>
      <c r="Z98" s="201"/>
      <c r="AA98" s="143"/>
      <c r="AB98" s="143"/>
      <c r="AC98" s="209" t="str">
        <f t="shared" si="31"/>
        <v/>
      </c>
      <c r="AD98" s="207"/>
      <c r="AE98" s="210">
        <f t="shared" si="32"/>
        <v>0</v>
      </c>
      <c r="AF98" s="201">
        <f t="shared" si="33"/>
        <v>0</v>
      </c>
    </row>
    <row r="99" spans="1:32" s="173" customFormat="1" ht="12.5" x14ac:dyDescent="0.25">
      <c r="A99" s="188"/>
      <c r="B99" s="188"/>
      <c r="C99" s="188"/>
      <c r="D99" s="188"/>
      <c r="E99" s="188"/>
      <c r="F99" s="189"/>
      <c r="G99" s="189"/>
      <c r="H99" s="142" t="str">
        <f t="shared" si="34"/>
        <v/>
      </c>
      <c r="I99" s="202"/>
      <c r="J99" s="201"/>
      <c r="K99" s="201">
        <f t="shared" si="25"/>
        <v>0</v>
      </c>
      <c r="L99" s="140"/>
      <c r="M99" s="193"/>
      <c r="N99" s="193"/>
      <c r="O99" s="209" t="str">
        <f t="shared" si="26"/>
        <v/>
      </c>
      <c r="P99" s="204"/>
      <c r="Q99" s="201"/>
      <c r="R99" s="201">
        <f t="shared" si="27"/>
        <v>0</v>
      </c>
      <c r="S99" s="140"/>
      <c r="T99" s="143"/>
      <c r="U99" s="143"/>
      <c r="V99" s="209" t="str">
        <f t="shared" si="28"/>
        <v/>
      </c>
      <c r="W99" s="207"/>
      <c r="X99" s="210">
        <f t="shared" si="29"/>
        <v>0</v>
      </c>
      <c r="Y99" s="201">
        <f t="shared" si="30"/>
        <v>0</v>
      </c>
      <c r="Z99" s="201"/>
      <c r="AA99" s="143"/>
      <c r="AB99" s="143"/>
      <c r="AC99" s="209" t="str">
        <f t="shared" si="31"/>
        <v/>
      </c>
      <c r="AD99" s="207"/>
      <c r="AE99" s="210">
        <f t="shared" si="32"/>
        <v>0</v>
      </c>
      <c r="AF99" s="201">
        <f t="shared" si="33"/>
        <v>0</v>
      </c>
    </row>
    <row r="100" spans="1:32" s="173" customFormat="1" ht="12.5" x14ac:dyDescent="0.25">
      <c r="A100" s="188"/>
      <c r="B100" s="188"/>
      <c r="C100" s="188"/>
      <c r="D100" s="188"/>
      <c r="E100" s="188"/>
      <c r="F100" s="189"/>
      <c r="G100" s="189"/>
      <c r="H100" s="142" t="str">
        <f t="shared" si="34"/>
        <v/>
      </c>
      <c r="I100" s="202"/>
      <c r="J100" s="201"/>
      <c r="K100" s="201">
        <f t="shared" si="25"/>
        <v>0</v>
      </c>
      <c r="L100" s="140"/>
      <c r="M100" s="193"/>
      <c r="N100" s="193"/>
      <c r="O100" s="209" t="str">
        <f t="shared" si="26"/>
        <v/>
      </c>
      <c r="P100" s="204"/>
      <c r="Q100" s="201"/>
      <c r="R100" s="201">
        <f t="shared" si="27"/>
        <v>0</v>
      </c>
      <c r="S100" s="140"/>
      <c r="T100" s="143"/>
      <c r="U100" s="143"/>
      <c r="V100" s="209" t="str">
        <f t="shared" si="28"/>
        <v/>
      </c>
      <c r="W100" s="207"/>
      <c r="X100" s="210">
        <f t="shared" si="29"/>
        <v>0</v>
      </c>
      <c r="Y100" s="201">
        <f t="shared" si="30"/>
        <v>0</v>
      </c>
      <c r="Z100" s="201"/>
      <c r="AA100" s="143"/>
      <c r="AB100" s="143"/>
      <c r="AC100" s="209" t="str">
        <f t="shared" si="31"/>
        <v/>
      </c>
      <c r="AD100" s="207"/>
      <c r="AE100" s="210">
        <f t="shared" si="32"/>
        <v>0</v>
      </c>
      <c r="AF100" s="201">
        <f t="shared" si="33"/>
        <v>0</v>
      </c>
    </row>
    <row r="101" spans="1:32" s="173" customFormat="1" ht="12.5" x14ac:dyDescent="0.25">
      <c r="A101" s="188"/>
      <c r="B101" s="188"/>
      <c r="C101" s="188"/>
      <c r="D101" s="188"/>
      <c r="E101" s="188"/>
      <c r="F101" s="189"/>
      <c r="G101" s="189"/>
      <c r="H101" s="142" t="str">
        <f t="shared" si="34"/>
        <v/>
      </c>
      <c r="I101" s="202"/>
      <c r="J101" s="201"/>
      <c r="K101" s="201">
        <f t="shared" si="25"/>
        <v>0</v>
      </c>
      <c r="L101" s="140"/>
      <c r="M101" s="193"/>
      <c r="N101" s="193"/>
      <c r="O101" s="209" t="str">
        <f t="shared" si="26"/>
        <v/>
      </c>
      <c r="P101" s="204"/>
      <c r="Q101" s="201"/>
      <c r="R101" s="201">
        <f t="shared" si="27"/>
        <v>0</v>
      </c>
      <c r="S101" s="140"/>
      <c r="T101" s="143"/>
      <c r="U101" s="143"/>
      <c r="V101" s="209" t="str">
        <f t="shared" si="28"/>
        <v/>
      </c>
      <c r="W101" s="207"/>
      <c r="X101" s="210">
        <f t="shared" si="29"/>
        <v>0</v>
      </c>
      <c r="Y101" s="201">
        <f t="shared" si="30"/>
        <v>0</v>
      </c>
      <c r="Z101" s="201"/>
      <c r="AA101" s="143"/>
      <c r="AB101" s="143"/>
      <c r="AC101" s="209" t="str">
        <f t="shared" si="31"/>
        <v/>
      </c>
      <c r="AD101" s="207"/>
      <c r="AE101" s="210">
        <f t="shared" si="32"/>
        <v>0</v>
      </c>
      <c r="AF101" s="201">
        <f t="shared" si="33"/>
        <v>0</v>
      </c>
    </row>
    <row r="102" spans="1:32" s="173" customFormat="1" ht="12.5" x14ac:dyDescent="0.25">
      <c r="A102" s="188"/>
      <c r="B102" s="188"/>
      <c r="C102" s="188"/>
      <c r="D102" s="188"/>
      <c r="E102" s="188"/>
      <c r="F102" s="189"/>
      <c r="G102" s="189"/>
      <c r="H102" s="142" t="str">
        <f t="shared" si="34"/>
        <v/>
      </c>
      <c r="I102" s="202"/>
      <c r="J102" s="201"/>
      <c r="K102" s="201">
        <f t="shared" si="25"/>
        <v>0</v>
      </c>
      <c r="L102" s="140"/>
      <c r="M102" s="193"/>
      <c r="N102" s="193"/>
      <c r="O102" s="209" t="str">
        <f t="shared" si="26"/>
        <v/>
      </c>
      <c r="P102" s="204"/>
      <c r="Q102" s="201"/>
      <c r="R102" s="201">
        <f t="shared" si="27"/>
        <v>0</v>
      </c>
      <c r="S102" s="140"/>
      <c r="T102" s="143"/>
      <c r="U102" s="143"/>
      <c r="V102" s="209" t="str">
        <f t="shared" si="28"/>
        <v/>
      </c>
      <c r="W102" s="207"/>
      <c r="X102" s="210">
        <f t="shared" si="29"/>
        <v>0</v>
      </c>
      <c r="Y102" s="201">
        <f t="shared" si="30"/>
        <v>0</v>
      </c>
      <c r="Z102" s="201"/>
      <c r="AA102" s="143"/>
      <c r="AB102" s="143"/>
      <c r="AC102" s="209" t="str">
        <f t="shared" si="31"/>
        <v/>
      </c>
      <c r="AD102" s="207"/>
      <c r="AE102" s="210">
        <f t="shared" si="32"/>
        <v>0</v>
      </c>
      <c r="AF102" s="201">
        <f t="shared" si="33"/>
        <v>0</v>
      </c>
    </row>
    <row r="103" spans="1:32" s="173" customFormat="1" ht="12.5" x14ac:dyDescent="0.25">
      <c r="A103" s="188"/>
      <c r="B103" s="188"/>
      <c r="C103" s="188"/>
      <c r="D103" s="188"/>
      <c r="E103" s="188"/>
      <c r="F103" s="189"/>
      <c r="G103" s="189"/>
      <c r="H103" s="142" t="str">
        <f t="shared" si="34"/>
        <v/>
      </c>
      <c r="I103" s="202"/>
      <c r="J103" s="201"/>
      <c r="K103" s="201">
        <f t="shared" si="25"/>
        <v>0</v>
      </c>
      <c r="L103" s="140"/>
      <c r="M103" s="193"/>
      <c r="N103" s="193"/>
      <c r="O103" s="209" t="str">
        <f t="shared" si="26"/>
        <v/>
      </c>
      <c r="P103" s="204"/>
      <c r="Q103" s="201"/>
      <c r="R103" s="201">
        <f t="shared" si="27"/>
        <v>0</v>
      </c>
      <c r="S103" s="140"/>
      <c r="T103" s="143"/>
      <c r="U103" s="143"/>
      <c r="V103" s="209" t="str">
        <f t="shared" si="28"/>
        <v/>
      </c>
      <c r="W103" s="207"/>
      <c r="X103" s="210">
        <f t="shared" si="29"/>
        <v>0</v>
      </c>
      <c r="Y103" s="201">
        <f t="shared" si="30"/>
        <v>0</v>
      </c>
      <c r="Z103" s="201"/>
      <c r="AA103" s="143"/>
      <c r="AB103" s="143"/>
      <c r="AC103" s="209" t="str">
        <f t="shared" si="31"/>
        <v/>
      </c>
      <c r="AD103" s="207"/>
      <c r="AE103" s="210">
        <f t="shared" si="32"/>
        <v>0</v>
      </c>
      <c r="AF103" s="201">
        <f t="shared" si="33"/>
        <v>0</v>
      </c>
    </row>
    <row r="104" spans="1:32" s="173" customFormat="1" ht="12.5" x14ac:dyDescent="0.25">
      <c r="A104" s="188"/>
      <c r="B104" s="188"/>
      <c r="C104" s="188"/>
      <c r="D104" s="188"/>
      <c r="E104" s="188"/>
      <c r="F104" s="189"/>
      <c r="G104" s="189"/>
      <c r="H104" s="142" t="str">
        <f t="shared" si="34"/>
        <v/>
      </c>
      <c r="I104" s="202"/>
      <c r="J104" s="201"/>
      <c r="K104" s="201">
        <f t="shared" si="25"/>
        <v>0</v>
      </c>
      <c r="L104" s="140"/>
      <c r="M104" s="193"/>
      <c r="N104" s="193"/>
      <c r="O104" s="209" t="str">
        <f t="shared" si="26"/>
        <v/>
      </c>
      <c r="P104" s="204"/>
      <c r="Q104" s="201"/>
      <c r="R104" s="201">
        <f t="shared" si="27"/>
        <v>0</v>
      </c>
      <c r="S104" s="140"/>
      <c r="T104" s="143"/>
      <c r="U104" s="143"/>
      <c r="V104" s="209" t="str">
        <f t="shared" si="28"/>
        <v/>
      </c>
      <c r="W104" s="207"/>
      <c r="X104" s="210">
        <f t="shared" si="29"/>
        <v>0</v>
      </c>
      <c r="Y104" s="201">
        <f t="shared" si="30"/>
        <v>0</v>
      </c>
      <c r="Z104" s="201"/>
      <c r="AA104" s="143"/>
      <c r="AB104" s="143"/>
      <c r="AC104" s="209" t="str">
        <f t="shared" si="31"/>
        <v/>
      </c>
      <c r="AD104" s="207"/>
      <c r="AE104" s="210">
        <f t="shared" si="32"/>
        <v>0</v>
      </c>
      <c r="AF104" s="201">
        <f t="shared" si="33"/>
        <v>0</v>
      </c>
    </row>
    <row r="105" spans="1:32" s="173" customFormat="1" ht="12.5" x14ac:dyDescent="0.25">
      <c r="A105" s="188"/>
      <c r="B105" s="188"/>
      <c r="C105" s="188"/>
      <c r="D105" s="188"/>
      <c r="E105" s="188"/>
      <c r="F105" s="189"/>
      <c r="G105" s="189"/>
      <c r="H105" s="142" t="str">
        <f t="shared" si="34"/>
        <v/>
      </c>
      <c r="I105" s="202"/>
      <c r="J105" s="201"/>
      <c r="K105" s="201">
        <f t="shared" si="25"/>
        <v>0</v>
      </c>
      <c r="L105" s="140"/>
      <c r="M105" s="193"/>
      <c r="N105" s="193"/>
      <c r="O105" s="209" t="str">
        <f t="shared" si="26"/>
        <v/>
      </c>
      <c r="P105" s="204"/>
      <c r="Q105" s="201"/>
      <c r="R105" s="201">
        <f t="shared" si="27"/>
        <v>0</v>
      </c>
      <c r="S105" s="140"/>
      <c r="T105" s="143"/>
      <c r="U105" s="143"/>
      <c r="V105" s="209" t="str">
        <f t="shared" si="28"/>
        <v/>
      </c>
      <c r="W105" s="207"/>
      <c r="X105" s="210">
        <f t="shared" si="29"/>
        <v>0</v>
      </c>
      <c r="Y105" s="201">
        <f t="shared" si="30"/>
        <v>0</v>
      </c>
      <c r="Z105" s="201"/>
      <c r="AA105" s="143"/>
      <c r="AB105" s="143"/>
      <c r="AC105" s="209" t="str">
        <f t="shared" si="31"/>
        <v/>
      </c>
      <c r="AD105" s="207"/>
      <c r="AE105" s="210">
        <f t="shared" si="32"/>
        <v>0</v>
      </c>
      <c r="AF105" s="201">
        <f t="shared" si="33"/>
        <v>0</v>
      </c>
    </row>
    <row r="106" spans="1:32" s="173" customFormat="1" ht="12.5" x14ac:dyDescent="0.25">
      <c r="A106" s="188"/>
      <c r="B106" s="188"/>
      <c r="C106" s="188"/>
      <c r="D106" s="188"/>
      <c r="E106" s="188"/>
      <c r="F106" s="189"/>
      <c r="G106" s="189"/>
      <c r="H106" s="142" t="str">
        <f t="shared" si="34"/>
        <v/>
      </c>
      <c r="I106" s="202"/>
      <c r="J106" s="201"/>
      <c r="K106" s="201">
        <f t="shared" si="25"/>
        <v>0</v>
      </c>
      <c r="L106" s="140"/>
      <c r="M106" s="193"/>
      <c r="N106" s="193"/>
      <c r="O106" s="209" t="str">
        <f t="shared" si="26"/>
        <v/>
      </c>
      <c r="P106" s="204"/>
      <c r="Q106" s="201"/>
      <c r="R106" s="201">
        <f t="shared" si="27"/>
        <v>0</v>
      </c>
      <c r="S106" s="140"/>
      <c r="T106" s="143"/>
      <c r="U106" s="143"/>
      <c r="V106" s="209" t="str">
        <f t="shared" si="28"/>
        <v/>
      </c>
      <c r="W106" s="207"/>
      <c r="X106" s="210">
        <f t="shared" si="29"/>
        <v>0</v>
      </c>
      <c r="Y106" s="201">
        <f t="shared" si="30"/>
        <v>0</v>
      </c>
      <c r="Z106" s="201"/>
      <c r="AA106" s="143"/>
      <c r="AB106" s="143"/>
      <c r="AC106" s="209" t="str">
        <f t="shared" si="31"/>
        <v/>
      </c>
      <c r="AD106" s="207"/>
      <c r="AE106" s="210">
        <f t="shared" si="32"/>
        <v>0</v>
      </c>
      <c r="AF106" s="201">
        <f t="shared" si="33"/>
        <v>0</v>
      </c>
    </row>
    <row r="107" spans="1:32" s="173" customFormat="1" ht="12.5" x14ac:dyDescent="0.25">
      <c r="A107" s="188"/>
      <c r="B107" s="188"/>
      <c r="C107" s="188"/>
      <c r="D107" s="188"/>
      <c r="E107" s="188"/>
      <c r="F107" s="189"/>
      <c r="G107" s="189"/>
      <c r="H107" s="142" t="str">
        <f t="shared" si="34"/>
        <v/>
      </c>
      <c r="I107" s="202"/>
      <c r="J107" s="201"/>
      <c r="K107" s="201">
        <f t="shared" si="25"/>
        <v>0</v>
      </c>
      <c r="L107" s="140"/>
      <c r="M107" s="193"/>
      <c r="N107" s="193"/>
      <c r="O107" s="209" t="str">
        <f t="shared" si="26"/>
        <v/>
      </c>
      <c r="P107" s="204"/>
      <c r="Q107" s="201"/>
      <c r="R107" s="201">
        <f t="shared" si="27"/>
        <v>0</v>
      </c>
      <c r="S107" s="140"/>
      <c r="T107" s="143"/>
      <c r="U107" s="143"/>
      <c r="V107" s="209" t="str">
        <f t="shared" si="28"/>
        <v/>
      </c>
      <c r="W107" s="207"/>
      <c r="X107" s="210">
        <f t="shared" si="29"/>
        <v>0</v>
      </c>
      <c r="Y107" s="201">
        <f t="shared" si="30"/>
        <v>0</v>
      </c>
      <c r="Z107" s="201"/>
      <c r="AA107" s="143"/>
      <c r="AB107" s="143"/>
      <c r="AC107" s="209" t="str">
        <f t="shared" si="31"/>
        <v/>
      </c>
      <c r="AD107" s="207"/>
      <c r="AE107" s="210">
        <f t="shared" si="32"/>
        <v>0</v>
      </c>
      <c r="AF107" s="201">
        <f t="shared" si="33"/>
        <v>0</v>
      </c>
    </row>
    <row r="108" spans="1:32" s="173" customFormat="1" ht="12.5" x14ac:dyDescent="0.25">
      <c r="A108" s="188"/>
      <c r="B108" s="188"/>
      <c r="C108" s="188"/>
      <c r="D108" s="188"/>
      <c r="E108" s="188"/>
      <c r="F108" s="189"/>
      <c r="G108" s="189"/>
      <c r="H108" s="142" t="str">
        <f t="shared" si="34"/>
        <v/>
      </c>
      <c r="I108" s="202"/>
      <c r="J108" s="201"/>
      <c r="K108" s="201">
        <f t="shared" si="25"/>
        <v>0</v>
      </c>
      <c r="L108" s="140"/>
      <c r="M108" s="193"/>
      <c r="N108" s="193"/>
      <c r="O108" s="209" t="str">
        <f t="shared" si="26"/>
        <v/>
      </c>
      <c r="P108" s="204"/>
      <c r="Q108" s="201"/>
      <c r="R108" s="201">
        <f t="shared" si="27"/>
        <v>0</v>
      </c>
      <c r="S108" s="140"/>
      <c r="T108" s="143"/>
      <c r="U108" s="143"/>
      <c r="V108" s="209" t="str">
        <f t="shared" si="28"/>
        <v/>
      </c>
      <c r="W108" s="207"/>
      <c r="X108" s="210">
        <f t="shared" si="29"/>
        <v>0</v>
      </c>
      <c r="Y108" s="201">
        <f t="shared" si="30"/>
        <v>0</v>
      </c>
      <c r="Z108" s="201"/>
      <c r="AA108" s="143"/>
      <c r="AB108" s="143"/>
      <c r="AC108" s="209" t="str">
        <f t="shared" si="31"/>
        <v/>
      </c>
      <c r="AD108" s="207"/>
      <c r="AE108" s="210">
        <f t="shared" si="32"/>
        <v>0</v>
      </c>
      <c r="AF108" s="201">
        <f t="shared" si="33"/>
        <v>0</v>
      </c>
    </row>
    <row r="109" spans="1:32" s="173" customFormat="1" ht="12.5" x14ac:dyDescent="0.25">
      <c r="A109" s="188"/>
      <c r="B109" s="188"/>
      <c r="C109" s="188"/>
      <c r="D109" s="188"/>
      <c r="E109" s="188"/>
      <c r="F109" s="189"/>
      <c r="G109" s="189"/>
      <c r="H109" s="142" t="str">
        <f t="shared" si="34"/>
        <v/>
      </c>
      <c r="I109" s="202"/>
      <c r="J109" s="201"/>
      <c r="K109" s="201">
        <f t="shared" si="25"/>
        <v>0</v>
      </c>
      <c r="L109" s="140"/>
      <c r="M109" s="193"/>
      <c r="N109" s="193"/>
      <c r="O109" s="209" t="str">
        <f t="shared" si="26"/>
        <v/>
      </c>
      <c r="P109" s="204"/>
      <c r="Q109" s="201"/>
      <c r="R109" s="201">
        <f t="shared" si="27"/>
        <v>0</v>
      </c>
      <c r="S109" s="140"/>
      <c r="T109" s="143"/>
      <c r="U109" s="143"/>
      <c r="V109" s="209" t="str">
        <f t="shared" si="28"/>
        <v/>
      </c>
      <c r="W109" s="207"/>
      <c r="X109" s="210">
        <f t="shared" si="29"/>
        <v>0</v>
      </c>
      <c r="Y109" s="201">
        <f t="shared" si="30"/>
        <v>0</v>
      </c>
      <c r="Z109" s="201"/>
      <c r="AA109" s="143"/>
      <c r="AB109" s="143"/>
      <c r="AC109" s="209" t="str">
        <f t="shared" si="31"/>
        <v/>
      </c>
      <c r="AD109" s="207"/>
      <c r="AE109" s="210">
        <f t="shared" si="32"/>
        <v>0</v>
      </c>
      <c r="AF109" s="201">
        <f t="shared" si="33"/>
        <v>0</v>
      </c>
    </row>
    <row r="110" spans="1:32" s="173" customFormat="1" ht="12.5" x14ac:dyDescent="0.25">
      <c r="A110" s="188"/>
      <c r="B110" s="188"/>
      <c r="C110" s="188"/>
      <c r="D110" s="188"/>
      <c r="E110" s="188"/>
      <c r="F110" s="189"/>
      <c r="G110" s="189"/>
      <c r="H110" s="142" t="str">
        <f t="shared" si="34"/>
        <v/>
      </c>
      <c r="I110" s="202"/>
      <c r="J110" s="201"/>
      <c r="K110" s="201">
        <f t="shared" si="25"/>
        <v>0</v>
      </c>
      <c r="L110" s="140"/>
      <c r="M110" s="193"/>
      <c r="N110" s="193"/>
      <c r="O110" s="209" t="str">
        <f t="shared" si="26"/>
        <v/>
      </c>
      <c r="P110" s="204"/>
      <c r="Q110" s="201"/>
      <c r="R110" s="201">
        <f t="shared" si="27"/>
        <v>0</v>
      </c>
      <c r="S110" s="140"/>
      <c r="T110" s="143"/>
      <c r="U110" s="143"/>
      <c r="V110" s="209" t="str">
        <f t="shared" si="28"/>
        <v/>
      </c>
      <c r="W110" s="207"/>
      <c r="X110" s="210">
        <f t="shared" si="29"/>
        <v>0</v>
      </c>
      <c r="Y110" s="201">
        <f t="shared" si="30"/>
        <v>0</v>
      </c>
      <c r="Z110" s="201"/>
      <c r="AA110" s="143"/>
      <c r="AB110" s="143"/>
      <c r="AC110" s="209" t="str">
        <f t="shared" si="31"/>
        <v/>
      </c>
      <c r="AD110" s="207"/>
      <c r="AE110" s="210">
        <f t="shared" si="32"/>
        <v>0</v>
      </c>
      <c r="AF110" s="201">
        <f t="shared" si="33"/>
        <v>0</v>
      </c>
    </row>
    <row r="111" spans="1:32" s="173" customFormat="1" ht="12.5" x14ac:dyDescent="0.25">
      <c r="A111" s="188"/>
      <c r="B111" s="188"/>
      <c r="C111" s="188"/>
      <c r="D111" s="188"/>
      <c r="E111" s="188"/>
      <c r="F111" s="189"/>
      <c r="G111" s="189"/>
      <c r="H111" s="142" t="str">
        <f t="shared" si="34"/>
        <v/>
      </c>
      <c r="I111" s="202"/>
      <c r="J111" s="201"/>
      <c r="K111" s="201">
        <f t="shared" si="25"/>
        <v>0</v>
      </c>
      <c r="L111" s="140"/>
      <c r="M111" s="193"/>
      <c r="N111" s="193"/>
      <c r="O111" s="209" t="str">
        <f t="shared" si="26"/>
        <v/>
      </c>
      <c r="P111" s="204"/>
      <c r="Q111" s="201"/>
      <c r="R111" s="201">
        <f t="shared" si="27"/>
        <v>0</v>
      </c>
      <c r="S111" s="140"/>
      <c r="T111" s="143"/>
      <c r="U111" s="143"/>
      <c r="V111" s="209" t="str">
        <f t="shared" si="28"/>
        <v/>
      </c>
      <c r="W111" s="207"/>
      <c r="X111" s="210">
        <f t="shared" si="29"/>
        <v>0</v>
      </c>
      <c r="Y111" s="201">
        <f t="shared" si="30"/>
        <v>0</v>
      </c>
      <c r="Z111" s="201"/>
      <c r="AA111" s="143"/>
      <c r="AB111" s="143"/>
      <c r="AC111" s="209" t="str">
        <f t="shared" si="31"/>
        <v/>
      </c>
      <c r="AD111" s="207"/>
      <c r="AE111" s="210">
        <f t="shared" si="32"/>
        <v>0</v>
      </c>
      <c r="AF111" s="201">
        <f t="shared" si="33"/>
        <v>0</v>
      </c>
    </row>
    <row r="112" spans="1:32" s="173" customFormat="1" ht="12.5" x14ac:dyDescent="0.25">
      <c r="A112" s="188"/>
      <c r="B112" s="188"/>
      <c r="C112" s="188"/>
      <c r="D112" s="188"/>
      <c r="E112" s="188"/>
      <c r="F112" s="189"/>
      <c r="G112" s="189"/>
      <c r="H112" s="142" t="str">
        <f t="shared" si="34"/>
        <v/>
      </c>
      <c r="I112" s="202"/>
      <c r="J112" s="201"/>
      <c r="K112" s="201">
        <f t="shared" si="25"/>
        <v>0</v>
      </c>
      <c r="L112" s="140"/>
      <c r="M112" s="193"/>
      <c r="N112" s="193"/>
      <c r="O112" s="209" t="str">
        <f t="shared" si="26"/>
        <v/>
      </c>
      <c r="P112" s="204"/>
      <c r="Q112" s="201"/>
      <c r="R112" s="201">
        <f t="shared" si="27"/>
        <v>0</v>
      </c>
      <c r="S112" s="140"/>
      <c r="T112" s="143"/>
      <c r="U112" s="143"/>
      <c r="V112" s="209" t="str">
        <f t="shared" si="28"/>
        <v/>
      </c>
      <c r="W112" s="207"/>
      <c r="X112" s="210">
        <f t="shared" si="29"/>
        <v>0</v>
      </c>
      <c r="Y112" s="201">
        <f t="shared" si="30"/>
        <v>0</v>
      </c>
      <c r="Z112" s="201"/>
      <c r="AA112" s="143"/>
      <c r="AB112" s="143"/>
      <c r="AC112" s="209" t="str">
        <f t="shared" si="31"/>
        <v/>
      </c>
      <c r="AD112" s="207"/>
      <c r="AE112" s="210">
        <f t="shared" si="32"/>
        <v>0</v>
      </c>
      <c r="AF112" s="201">
        <f t="shared" si="33"/>
        <v>0</v>
      </c>
    </row>
    <row r="113" spans="1:32" s="173" customFormat="1" ht="12.5" x14ac:dyDescent="0.25">
      <c r="A113" s="188"/>
      <c r="B113" s="188"/>
      <c r="C113" s="188"/>
      <c r="D113" s="188"/>
      <c r="E113" s="188"/>
      <c r="F113" s="189"/>
      <c r="G113" s="189"/>
      <c r="H113" s="142" t="str">
        <f t="shared" si="34"/>
        <v/>
      </c>
      <c r="I113" s="202"/>
      <c r="J113" s="201"/>
      <c r="K113" s="201">
        <f t="shared" si="25"/>
        <v>0</v>
      </c>
      <c r="L113" s="140"/>
      <c r="M113" s="193"/>
      <c r="N113" s="193"/>
      <c r="O113" s="209" t="str">
        <f t="shared" si="26"/>
        <v/>
      </c>
      <c r="P113" s="204"/>
      <c r="Q113" s="201"/>
      <c r="R113" s="201">
        <f t="shared" si="27"/>
        <v>0</v>
      </c>
      <c r="S113" s="140"/>
      <c r="T113" s="143"/>
      <c r="U113" s="143"/>
      <c r="V113" s="209" t="str">
        <f t="shared" si="28"/>
        <v/>
      </c>
      <c r="W113" s="207"/>
      <c r="X113" s="210">
        <f t="shared" si="29"/>
        <v>0</v>
      </c>
      <c r="Y113" s="201">
        <f t="shared" si="30"/>
        <v>0</v>
      </c>
      <c r="Z113" s="201"/>
      <c r="AA113" s="143"/>
      <c r="AB113" s="143"/>
      <c r="AC113" s="209" t="str">
        <f t="shared" si="31"/>
        <v/>
      </c>
      <c r="AD113" s="207"/>
      <c r="AE113" s="210">
        <f t="shared" si="32"/>
        <v>0</v>
      </c>
      <c r="AF113" s="201">
        <f t="shared" si="33"/>
        <v>0</v>
      </c>
    </row>
    <row r="114" spans="1:32" s="173" customFormat="1" ht="12.5" x14ac:dyDescent="0.25">
      <c r="A114" s="188"/>
      <c r="B114" s="188"/>
      <c r="C114" s="188"/>
      <c r="D114" s="188"/>
      <c r="E114" s="188"/>
      <c r="F114" s="189"/>
      <c r="G114" s="189"/>
      <c r="H114" s="142" t="str">
        <f t="shared" si="34"/>
        <v/>
      </c>
      <c r="I114" s="202"/>
      <c r="J114" s="201"/>
      <c r="K114" s="201">
        <f t="shared" si="25"/>
        <v>0</v>
      </c>
      <c r="L114" s="140"/>
      <c r="M114" s="193"/>
      <c r="N114" s="193"/>
      <c r="O114" s="209" t="str">
        <f t="shared" si="26"/>
        <v/>
      </c>
      <c r="P114" s="204"/>
      <c r="Q114" s="201"/>
      <c r="R114" s="201">
        <f t="shared" si="27"/>
        <v>0</v>
      </c>
      <c r="S114" s="140"/>
      <c r="T114" s="143"/>
      <c r="U114" s="143"/>
      <c r="V114" s="209" t="str">
        <f t="shared" si="28"/>
        <v/>
      </c>
      <c r="W114" s="207"/>
      <c r="X114" s="210">
        <f t="shared" si="29"/>
        <v>0</v>
      </c>
      <c r="Y114" s="201">
        <f t="shared" si="30"/>
        <v>0</v>
      </c>
      <c r="Z114" s="201"/>
      <c r="AA114" s="143"/>
      <c r="AB114" s="143"/>
      <c r="AC114" s="209" t="str">
        <f t="shared" si="31"/>
        <v/>
      </c>
      <c r="AD114" s="207"/>
      <c r="AE114" s="210">
        <f t="shared" si="32"/>
        <v>0</v>
      </c>
      <c r="AF114" s="201">
        <f t="shared" si="33"/>
        <v>0</v>
      </c>
    </row>
    <row r="115" spans="1:32" s="173" customFormat="1" ht="12.5" x14ac:dyDescent="0.25">
      <c r="A115" s="188"/>
      <c r="B115" s="188"/>
      <c r="C115" s="188"/>
      <c r="D115" s="188"/>
      <c r="E115" s="188"/>
      <c r="F115" s="189"/>
      <c r="G115" s="189"/>
      <c r="H115" s="142" t="str">
        <f t="shared" si="34"/>
        <v/>
      </c>
      <c r="I115" s="202"/>
      <c r="J115" s="201"/>
      <c r="K115" s="201">
        <f t="shared" si="25"/>
        <v>0</v>
      </c>
      <c r="L115" s="140"/>
      <c r="M115" s="193"/>
      <c r="N115" s="193"/>
      <c r="O115" s="209" t="str">
        <f t="shared" si="26"/>
        <v/>
      </c>
      <c r="P115" s="204"/>
      <c r="Q115" s="201"/>
      <c r="R115" s="201">
        <f t="shared" si="27"/>
        <v>0</v>
      </c>
      <c r="S115" s="140"/>
      <c r="T115" s="143"/>
      <c r="U115" s="143"/>
      <c r="V115" s="209" t="str">
        <f t="shared" si="28"/>
        <v/>
      </c>
      <c r="W115" s="207"/>
      <c r="X115" s="210">
        <f t="shared" si="29"/>
        <v>0</v>
      </c>
      <c r="Y115" s="201">
        <f t="shared" si="30"/>
        <v>0</v>
      </c>
      <c r="Z115" s="201"/>
      <c r="AA115" s="143"/>
      <c r="AB115" s="143"/>
      <c r="AC115" s="209" t="str">
        <f t="shared" si="31"/>
        <v/>
      </c>
      <c r="AD115" s="207"/>
      <c r="AE115" s="210">
        <f t="shared" si="32"/>
        <v>0</v>
      </c>
      <c r="AF115" s="201">
        <f t="shared" si="33"/>
        <v>0</v>
      </c>
    </row>
    <row r="116" spans="1:32" s="173" customFormat="1" ht="12.5" x14ac:dyDescent="0.25">
      <c r="A116" s="188"/>
      <c r="B116" s="188"/>
      <c r="C116" s="188"/>
      <c r="D116" s="188"/>
      <c r="E116" s="188"/>
      <c r="F116" s="189"/>
      <c r="G116" s="189"/>
      <c r="H116" s="142" t="str">
        <f t="shared" si="34"/>
        <v/>
      </c>
      <c r="I116" s="202"/>
      <c r="J116" s="201"/>
      <c r="K116" s="201">
        <f t="shared" si="25"/>
        <v>0</v>
      </c>
      <c r="L116" s="140"/>
      <c r="M116" s="193"/>
      <c r="N116" s="193"/>
      <c r="O116" s="209" t="str">
        <f t="shared" si="26"/>
        <v/>
      </c>
      <c r="P116" s="204"/>
      <c r="Q116" s="201"/>
      <c r="R116" s="201">
        <f t="shared" si="27"/>
        <v>0</v>
      </c>
      <c r="S116" s="140"/>
      <c r="T116" s="143"/>
      <c r="U116" s="143"/>
      <c r="V116" s="209" t="str">
        <f t="shared" si="28"/>
        <v/>
      </c>
      <c r="W116" s="207"/>
      <c r="X116" s="210">
        <f t="shared" si="29"/>
        <v>0</v>
      </c>
      <c r="Y116" s="201">
        <f t="shared" si="30"/>
        <v>0</v>
      </c>
      <c r="Z116" s="201"/>
      <c r="AA116" s="143"/>
      <c r="AB116" s="143"/>
      <c r="AC116" s="209" t="str">
        <f t="shared" si="31"/>
        <v/>
      </c>
      <c r="AD116" s="207"/>
      <c r="AE116" s="210">
        <f t="shared" si="32"/>
        <v>0</v>
      </c>
      <c r="AF116" s="201">
        <f t="shared" si="33"/>
        <v>0</v>
      </c>
    </row>
    <row r="117" spans="1:32" s="173" customFormat="1" ht="12.5" x14ac:dyDescent="0.25">
      <c r="A117" s="188"/>
      <c r="B117" s="188"/>
      <c r="C117" s="188"/>
      <c r="D117" s="188"/>
      <c r="E117" s="188"/>
      <c r="F117" s="189"/>
      <c r="G117" s="189"/>
      <c r="H117" s="142" t="str">
        <f t="shared" si="34"/>
        <v/>
      </c>
      <c r="I117" s="202"/>
      <c r="J117" s="201"/>
      <c r="K117" s="201">
        <f t="shared" si="25"/>
        <v>0</v>
      </c>
      <c r="L117" s="140"/>
      <c r="M117" s="193"/>
      <c r="N117" s="193"/>
      <c r="O117" s="209" t="str">
        <f t="shared" si="26"/>
        <v/>
      </c>
      <c r="P117" s="204"/>
      <c r="Q117" s="201"/>
      <c r="R117" s="201">
        <f t="shared" si="27"/>
        <v>0</v>
      </c>
      <c r="S117" s="140"/>
      <c r="T117" s="143"/>
      <c r="U117" s="143"/>
      <c r="V117" s="209" t="str">
        <f t="shared" si="28"/>
        <v/>
      </c>
      <c r="W117" s="207"/>
      <c r="X117" s="210">
        <f t="shared" si="29"/>
        <v>0</v>
      </c>
      <c r="Y117" s="201">
        <f t="shared" si="30"/>
        <v>0</v>
      </c>
      <c r="Z117" s="201"/>
      <c r="AA117" s="143"/>
      <c r="AB117" s="143"/>
      <c r="AC117" s="209" t="str">
        <f t="shared" si="31"/>
        <v/>
      </c>
      <c r="AD117" s="207"/>
      <c r="AE117" s="210">
        <f t="shared" si="32"/>
        <v>0</v>
      </c>
      <c r="AF117" s="201">
        <f t="shared" si="33"/>
        <v>0</v>
      </c>
    </row>
    <row r="118" spans="1:32" s="173" customFormat="1" ht="12.5" x14ac:dyDescent="0.25">
      <c r="A118" s="188"/>
      <c r="B118" s="188"/>
      <c r="C118" s="188"/>
      <c r="D118" s="188"/>
      <c r="E118" s="188"/>
      <c r="F118" s="189"/>
      <c r="G118" s="189"/>
      <c r="H118" s="142" t="str">
        <f t="shared" si="34"/>
        <v/>
      </c>
      <c r="I118" s="202"/>
      <c r="J118" s="201"/>
      <c r="K118" s="201">
        <f t="shared" si="25"/>
        <v>0</v>
      </c>
      <c r="L118" s="140"/>
      <c r="M118" s="193"/>
      <c r="N118" s="193"/>
      <c r="O118" s="209" t="str">
        <f t="shared" si="26"/>
        <v/>
      </c>
      <c r="P118" s="204"/>
      <c r="Q118" s="201"/>
      <c r="R118" s="201">
        <f t="shared" si="27"/>
        <v>0</v>
      </c>
      <c r="S118" s="140"/>
      <c r="T118" s="143"/>
      <c r="U118" s="143"/>
      <c r="V118" s="209" t="str">
        <f t="shared" si="28"/>
        <v/>
      </c>
      <c r="W118" s="207"/>
      <c r="X118" s="210">
        <f t="shared" si="29"/>
        <v>0</v>
      </c>
      <c r="Y118" s="201">
        <f t="shared" si="30"/>
        <v>0</v>
      </c>
      <c r="Z118" s="201"/>
      <c r="AA118" s="143"/>
      <c r="AB118" s="143"/>
      <c r="AC118" s="209" t="str">
        <f t="shared" si="31"/>
        <v/>
      </c>
      <c r="AD118" s="207"/>
      <c r="AE118" s="210">
        <f t="shared" si="32"/>
        <v>0</v>
      </c>
      <c r="AF118" s="201">
        <f t="shared" si="33"/>
        <v>0</v>
      </c>
    </row>
    <row r="119" spans="1:32" s="173" customFormat="1" ht="12.5" x14ac:dyDescent="0.25">
      <c r="A119" s="188"/>
      <c r="B119" s="188"/>
      <c r="C119" s="188"/>
      <c r="D119" s="188"/>
      <c r="E119" s="188"/>
      <c r="F119" s="189"/>
      <c r="G119" s="189"/>
      <c r="H119" s="142" t="str">
        <f t="shared" si="34"/>
        <v/>
      </c>
      <c r="I119" s="202"/>
      <c r="J119" s="201"/>
      <c r="K119" s="201">
        <f t="shared" si="25"/>
        <v>0</v>
      </c>
      <c r="L119" s="140"/>
      <c r="M119" s="193"/>
      <c r="N119" s="193"/>
      <c r="O119" s="209" t="str">
        <f t="shared" si="26"/>
        <v/>
      </c>
      <c r="P119" s="204"/>
      <c r="Q119" s="201"/>
      <c r="R119" s="201">
        <f t="shared" si="27"/>
        <v>0</v>
      </c>
      <c r="S119" s="140"/>
      <c r="T119" s="143"/>
      <c r="U119" s="143"/>
      <c r="V119" s="209" t="str">
        <f t="shared" si="28"/>
        <v/>
      </c>
      <c r="W119" s="207"/>
      <c r="X119" s="210">
        <f t="shared" si="29"/>
        <v>0</v>
      </c>
      <c r="Y119" s="201">
        <f t="shared" si="30"/>
        <v>0</v>
      </c>
      <c r="Z119" s="201"/>
      <c r="AA119" s="143"/>
      <c r="AB119" s="143"/>
      <c r="AC119" s="209" t="str">
        <f t="shared" si="31"/>
        <v/>
      </c>
      <c r="AD119" s="207"/>
      <c r="AE119" s="210">
        <f t="shared" si="32"/>
        <v>0</v>
      </c>
      <c r="AF119" s="201">
        <f t="shared" si="33"/>
        <v>0</v>
      </c>
    </row>
    <row r="120" spans="1:32" s="173" customFormat="1" ht="12.5" x14ac:dyDescent="0.25">
      <c r="A120" s="188"/>
      <c r="B120" s="188"/>
      <c r="C120" s="188"/>
      <c r="D120" s="188"/>
      <c r="E120" s="188"/>
      <c r="F120" s="189"/>
      <c r="G120" s="189"/>
      <c r="H120" s="142" t="str">
        <f t="shared" si="34"/>
        <v/>
      </c>
      <c r="I120" s="202"/>
      <c r="J120" s="201"/>
      <c r="K120" s="201">
        <f t="shared" si="25"/>
        <v>0</v>
      </c>
      <c r="L120" s="140"/>
      <c r="M120" s="193"/>
      <c r="N120" s="193"/>
      <c r="O120" s="209" t="str">
        <f t="shared" si="26"/>
        <v/>
      </c>
      <c r="P120" s="204"/>
      <c r="Q120" s="201"/>
      <c r="R120" s="201">
        <f t="shared" si="27"/>
        <v>0</v>
      </c>
      <c r="S120" s="140"/>
      <c r="T120" s="143"/>
      <c r="U120" s="143"/>
      <c r="V120" s="209" t="str">
        <f t="shared" si="28"/>
        <v/>
      </c>
      <c r="W120" s="207"/>
      <c r="X120" s="210">
        <f t="shared" si="29"/>
        <v>0</v>
      </c>
      <c r="Y120" s="201">
        <f t="shared" si="30"/>
        <v>0</v>
      </c>
      <c r="Z120" s="201"/>
      <c r="AA120" s="143"/>
      <c r="AB120" s="143"/>
      <c r="AC120" s="209" t="str">
        <f t="shared" si="31"/>
        <v/>
      </c>
      <c r="AD120" s="207"/>
      <c r="AE120" s="210">
        <f t="shared" si="32"/>
        <v>0</v>
      </c>
      <c r="AF120" s="201">
        <f t="shared" si="33"/>
        <v>0</v>
      </c>
    </row>
    <row r="121" spans="1:32" s="173" customFormat="1" ht="12.5" x14ac:dyDescent="0.25">
      <c r="A121" s="188"/>
      <c r="B121" s="188"/>
      <c r="C121" s="188"/>
      <c r="D121" s="188"/>
      <c r="E121" s="188"/>
      <c r="F121" s="189"/>
      <c r="G121" s="189"/>
      <c r="H121" s="142" t="str">
        <f t="shared" si="34"/>
        <v/>
      </c>
      <c r="I121" s="202"/>
      <c r="J121" s="201"/>
      <c r="K121" s="201">
        <f t="shared" si="25"/>
        <v>0</v>
      </c>
      <c r="L121" s="140"/>
      <c r="M121" s="193"/>
      <c r="N121" s="193"/>
      <c r="O121" s="209" t="str">
        <f t="shared" si="26"/>
        <v/>
      </c>
      <c r="P121" s="204"/>
      <c r="Q121" s="201"/>
      <c r="R121" s="201">
        <f t="shared" si="27"/>
        <v>0</v>
      </c>
      <c r="S121" s="140"/>
      <c r="T121" s="143"/>
      <c r="U121" s="143"/>
      <c r="V121" s="209" t="str">
        <f t="shared" si="28"/>
        <v/>
      </c>
      <c r="W121" s="207"/>
      <c r="X121" s="210">
        <f t="shared" si="29"/>
        <v>0</v>
      </c>
      <c r="Y121" s="201">
        <f t="shared" si="30"/>
        <v>0</v>
      </c>
      <c r="Z121" s="201"/>
      <c r="AA121" s="143"/>
      <c r="AB121" s="143"/>
      <c r="AC121" s="209" t="str">
        <f t="shared" si="31"/>
        <v/>
      </c>
      <c r="AD121" s="207"/>
      <c r="AE121" s="210">
        <f t="shared" si="32"/>
        <v>0</v>
      </c>
      <c r="AF121" s="201">
        <f t="shared" si="33"/>
        <v>0</v>
      </c>
    </row>
    <row r="122" spans="1:32" s="173" customFormat="1" ht="12.5" x14ac:dyDescent="0.25">
      <c r="A122" s="188"/>
      <c r="B122" s="188"/>
      <c r="C122" s="188"/>
      <c r="D122" s="188"/>
      <c r="E122" s="188"/>
      <c r="F122" s="189"/>
      <c r="G122" s="189"/>
      <c r="H122" s="142" t="str">
        <f t="shared" si="34"/>
        <v/>
      </c>
      <c r="I122" s="202"/>
      <c r="J122" s="201"/>
      <c r="K122" s="201">
        <f t="shared" si="25"/>
        <v>0</v>
      </c>
      <c r="L122" s="140"/>
      <c r="M122" s="193"/>
      <c r="N122" s="193"/>
      <c r="O122" s="209" t="str">
        <f t="shared" si="26"/>
        <v/>
      </c>
      <c r="P122" s="204"/>
      <c r="Q122" s="201"/>
      <c r="R122" s="201">
        <f t="shared" si="27"/>
        <v>0</v>
      </c>
      <c r="S122" s="140"/>
      <c r="T122" s="143"/>
      <c r="U122" s="143"/>
      <c r="V122" s="209" t="str">
        <f t="shared" si="28"/>
        <v/>
      </c>
      <c r="W122" s="207"/>
      <c r="X122" s="210">
        <f t="shared" si="29"/>
        <v>0</v>
      </c>
      <c r="Y122" s="201">
        <f t="shared" si="30"/>
        <v>0</v>
      </c>
      <c r="Z122" s="201"/>
      <c r="AA122" s="143"/>
      <c r="AB122" s="143"/>
      <c r="AC122" s="209" t="str">
        <f t="shared" si="31"/>
        <v/>
      </c>
      <c r="AD122" s="207"/>
      <c r="AE122" s="210">
        <f t="shared" si="32"/>
        <v>0</v>
      </c>
      <c r="AF122" s="201">
        <f t="shared" si="33"/>
        <v>0</v>
      </c>
    </row>
    <row r="123" spans="1:32" s="173" customFormat="1" ht="12.5" x14ac:dyDescent="0.25">
      <c r="A123" s="188"/>
      <c r="B123" s="188"/>
      <c r="C123" s="188"/>
      <c r="D123" s="188"/>
      <c r="E123" s="188"/>
      <c r="F123" s="189"/>
      <c r="G123" s="189"/>
      <c r="H123" s="142" t="str">
        <f t="shared" si="34"/>
        <v/>
      </c>
      <c r="I123" s="202"/>
      <c r="J123" s="201"/>
      <c r="K123" s="201">
        <f t="shared" si="25"/>
        <v>0</v>
      </c>
      <c r="L123" s="140"/>
      <c r="M123" s="193"/>
      <c r="N123" s="193"/>
      <c r="O123" s="209" t="str">
        <f t="shared" si="26"/>
        <v/>
      </c>
      <c r="P123" s="204"/>
      <c r="Q123" s="201"/>
      <c r="R123" s="201">
        <f t="shared" si="27"/>
        <v>0</v>
      </c>
      <c r="S123" s="140"/>
      <c r="T123" s="143"/>
      <c r="U123" s="143"/>
      <c r="V123" s="209" t="str">
        <f t="shared" si="28"/>
        <v/>
      </c>
      <c r="W123" s="207"/>
      <c r="X123" s="210">
        <f t="shared" si="29"/>
        <v>0</v>
      </c>
      <c r="Y123" s="201">
        <f t="shared" si="30"/>
        <v>0</v>
      </c>
      <c r="Z123" s="201"/>
      <c r="AA123" s="143"/>
      <c r="AB123" s="143"/>
      <c r="AC123" s="209" t="str">
        <f t="shared" si="31"/>
        <v/>
      </c>
      <c r="AD123" s="207"/>
      <c r="AE123" s="210">
        <f t="shared" si="32"/>
        <v>0</v>
      </c>
      <c r="AF123" s="201">
        <f t="shared" si="33"/>
        <v>0</v>
      </c>
    </row>
    <row r="124" spans="1:32" s="173" customFormat="1" ht="12.5" x14ac:dyDescent="0.25">
      <c r="A124" s="188"/>
      <c r="B124" s="190"/>
      <c r="C124" s="188"/>
      <c r="D124" s="191"/>
      <c r="E124" s="188"/>
      <c r="F124" s="192"/>
      <c r="G124" s="192"/>
      <c r="H124" s="142" t="str">
        <f t="shared" si="34"/>
        <v/>
      </c>
      <c r="I124" s="203"/>
      <c r="J124" s="125"/>
      <c r="K124" s="201">
        <f t="shared" si="25"/>
        <v>0</v>
      </c>
      <c r="L124" s="123"/>
      <c r="M124" s="192"/>
      <c r="N124" s="194"/>
      <c r="O124" s="209" t="str">
        <f t="shared" si="26"/>
        <v/>
      </c>
      <c r="P124" s="205"/>
      <c r="Q124" s="125"/>
      <c r="R124" s="201">
        <f t="shared" si="27"/>
        <v>0</v>
      </c>
      <c r="S124" s="125"/>
      <c r="T124" s="125"/>
      <c r="U124" s="125"/>
      <c r="V124" s="209" t="str">
        <f t="shared" si="28"/>
        <v/>
      </c>
      <c r="W124" s="208"/>
      <c r="X124" s="210">
        <f t="shared" si="29"/>
        <v>0</v>
      </c>
      <c r="Y124" s="201">
        <f t="shared" si="30"/>
        <v>0</v>
      </c>
      <c r="Z124" s="201"/>
      <c r="AA124" s="125"/>
      <c r="AB124" s="125"/>
      <c r="AC124" s="209" t="str">
        <f t="shared" si="31"/>
        <v/>
      </c>
      <c r="AD124" s="208"/>
      <c r="AE124" s="210">
        <f t="shared" si="32"/>
        <v>0</v>
      </c>
      <c r="AF124" s="201">
        <f t="shared" si="33"/>
        <v>0</v>
      </c>
    </row>
    <row r="125" spans="1:32" s="177" customFormat="1" ht="13.5" thickBot="1" x14ac:dyDescent="0.35">
      <c r="A125" s="174"/>
      <c r="B125" s="173"/>
      <c r="C125" s="174"/>
      <c r="D125" s="175">
        <f>SUM(D15:D124)</f>
        <v>0</v>
      </c>
      <c r="E125" s="174"/>
      <c r="F125" s="123"/>
      <c r="G125" s="123"/>
      <c r="H125" s="124"/>
      <c r="I125" s="154"/>
      <c r="J125" s="155" t="s">
        <v>144</v>
      </c>
      <c r="K125" s="156">
        <f>SUM(K15:K65)</f>
        <v>0</v>
      </c>
      <c r="L125" s="157"/>
      <c r="M125" s="123"/>
      <c r="N125" s="127"/>
      <c r="O125" s="124"/>
      <c r="P125" s="176"/>
      <c r="Q125" s="155" t="s">
        <v>144</v>
      </c>
      <c r="R125" s="156">
        <f>SUM(R15:R65)</f>
        <v>0</v>
      </c>
      <c r="S125" s="125"/>
      <c r="T125" s="125"/>
      <c r="U125" s="125"/>
      <c r="V125" s="125"/>
      <c r="W125" s="176"/>
      <c r="X125" s="155" t="s">
        <v>144</v>
      </c>
      <c r="Y125" s="156">
        <f>SUM(Y15:Y65)</f>
        <v>0</v>
      </c>
      <c r="Z125" s="236"/>
      <c r="AA125" s="125"/>
      <c r="AB125" s="125"/>
      <c r="AC125" s="125"/>
      <c r="AD125" s="176"/>
      <c r="AE125" s="155" t="s">
        <v>144</v>
      </c>
      <c r="AF125" s="156">
        <f>SUM(AF15:AF65)</f>
        <v>0</v>
      </c>
    </row>
    <row r="126" spans="1:32" ht="14.5" thickTop="1" x14ac:dyDescent="0.3">
      <c r="C126" s="126"/>
      <c r="F126" s="123"/>
      <c r="G126" s="123"/>
      <c r="H126" s="123"/>
      <c r="I126" s="123"/>
      <c r="J126" s="123"/>
      <c r="K126" s="123"/>
      <c r="L126" s="123"/>
      <c r="M126" s="123"/>
      <c r="N126" s="127"/>
      <c r="O126" s="123"/>
      <c r="P126" s="128"/>
      <c r="Q126" s="125"/>
      <c r="R126" s="129"/>
      <c r="S126" s="125"/>
      <c r="T126" s="125"/>
      <c r="U126" s="125"/>
      <c r="V126" s="125"/>
      <c r="W126" s="125"/>
      <c r="X126" s="125"/>
      <c r="Y126" s="125"/>
      <c r="Z126" s="125"/>
    </row>
    <row r="128" spans="1:32" s="131" customFormat="1" ht="15" customHeight="1" x14ac:dyDescent="0.35">
      <c r="A128" s="130"/>
      <c r="B128" s="327"/>
      <c r="C128" s="327"/>
      <c r="D128" s="327"/>
      <c r="E128" s="327"/>
      <c r="F128" s="327"/>
      <c r="G128" s="327"/>
      <c r="H128" s="327"/>
      <c r="I128" s="327"/>
      <c r="J128" s="327"/>
      <c r="K128" s="327"/>
      <c r="L128" s="327"/>
      <c r="M128" s="327"/>
    </row>
    <row r="129" spans="4:21" x14ac:dyDescent="0.3">
      <c r="D129" s="137"/>
    </row>
    <row r="130" spans="4:21" x14ac:dyDescent="0.3">
      <c r="D130" s="126" t="s">
        <v>121</v>
      </c>
      <c r="F130" s="122" t="s">
        <v>145</v>
      </c>
    </row>
    <row r="131" spans="4:21" ht="13.5" customHeight="1" x14ac:dyDescent="0.3">
      <c r="D131" s="137"/>
    </row>
    <row r="132" spans="4:21" ht="68.25" customHeight="1" x14ac:dyDescent="0.3">
      <c r="D132" s="137"/>
      <c r="F132" s="326" t="s">
        <v>186</v>
      </c>
      <c r="G132" s="326"/>
      <c r="H132" s="326"/>
      <c r="I132" s="326"/>
      <c r="J132" s="326"/>
      <c r="K132" s="326"/>
      <c r="L132" s="326"/>
      <c r="M132" s="326"/>
    </row>
    <row r="133" spans="4:21" ht="18.75" customHeight="1" x14ac:dyDescent="0.3">
      <c r="D133" s="137"/>
      <c r="F133" s="132"/>
      <c r="G133" s="132"/>
      <c r="H133" s="132"/>
      <c r="I133" s="132"/>
      <c r="J133" s="132"/>
      <c r="K133" s="132"/>
      <c r="L133" s="132"/>
      <c r="M133" s="132"/>
    </row>
    <row r="134" spans="4:21" x14ac:dyDescent="0.3">
      <c r="D134" s="137"/>
      <c r="F134" s="122" t="s">
        <v>189</v>
      </c>
    </row>
    <row r="135" spans="4:21" x14ac:dyDescent="0.3">
      <c r="D135" s="137"/>
      <c r="F135" s="133" t="s">
        <v>187</v>
      </c>
    </row>
    <row r="136" spans="4:21" x14ac:dyDescent="0.3">
      <c r="D136" s="137"/>
      <c r="F136" s="133" t="s">
        <v>188</v>
      </c>
    </row>
    <row r="137" spans="4:21" x14ac:dyDescent="0.3">
      <c r="D137" s="137"/>
      <c r="F137" s="133" t="s">
        <v>146</v>
      </c>
    </row>
    <row r="138" spans="4:21" x14ac:dyDescent="0.3">
      <c r="D138" s="137"/>
      <c r="F138" s="133" t="s">
        <v>147</v>
      </c>
    </row>
    <row r="139" spans="4:21" x14ac:dyDescent="0.3">
      <c r="D139" s="137"/>
      <c r="F139" s="133" t="s">
        <v>148</v>
      </c>
    </row>
    <row r="140" spans="4:21" x14ac:dyDescent="0.3">
      <c r="D140" s="137"/>
      <c r="G140" s="134"/>
    </row>
    <row r="141" spans="4:21" x14ac:dyDescent="0.3">
      <c r="D141" s="137" t="s">
        <v>183</v>
      </c>
      <c r="F141" s="199" t="str">
        <f>F9</f>
        <v>Select Utility Type</v>
      </c>
      <c r="G141" s="196">
        <f>K125</f>
        <v>0</v>
      </c>
      <c r="I141" s="199" t="str">
        <f>M9</f>
        <v>Select Utility Type</v>
      </c>
      <c r="J141" s="197">
        <f>R125</f>
        <v>0</v>
      </c>
      <c r="M141" s="217" t="str">
        <f>T9</f>
        <v>Select Utility Type</v>
      </c>
      <c r="N141" s="197">
        <f>Y125</f>
        <v>0</v>
      </c>
      <c r="P141" s="199" t="str">
        <f>AA9</f>
        <v>Select Utility Type</v>
      </c>
      <c r="Q141" s="197">
        <f>AF125</f>
        <v>0</v>
      </c>
      <c r="T141" s="199" t="s">
        <v>185</v>
      </c>
      <c r="U141" s="197">
        <f>G141+J141+N141</f>
        <v>0</v>
      </c>
    </row>
    <row r="142" spans="4:21" x14ac:dyDescent="0.3">
      <c r="D142" s="137" t="s">
        <v>184</v>
      </c>
      <c r="F142" s="199" t="str">
        <f>F9</f>
        <v>Select Utility Type</v>
      </c>
      <c r="G142" s="196">
        <f>G141*12</f>
        <v>0</v>
      </c>
      <c r="I142" s="199" t="str">
        <f>M9</f>
        <v>Select Utility Type</v>
      </c>
      <c r="J142" s="196">
        <f>J141*12</f>
        <v>0</v>
      </c>
      <c r="M142" s="217" t="str">
        <f>T9</f>
        <v>Select Utility Type</v>
      </c>
      <c r="N142" s="197">
        <f>N141*12</f>
        <v>0</v>
      </c>
      <c r="P142" s="199" t="str">
        <f>AA9</f>
        <v>Select Utility Type</v>
      </c>
      <c r="Q142" s="197">
        <f>Q141*12</f>
        <v>0</v>
      </c>
      <c r="T142" s="218" t="s">
        <v>185</v>
      </c>
      <c r="U142" s="198">
        <f>G142+J142+N142</f>
        <v>0</v>
      </c>
    </row>
    <row r="143" spans="4:21" x14ac:dyDescent="0.3">
      <c r="D143" s="137"/>
      <c r="F143" s="133"/>
    </row>
    <row r="144" spans="4:21" x14ac:dyDescent="0.3">
      <c r="D144" s="126" t="s">
        <v>129</v>
      </c>
      <c r="F144" s="122" t="s">
        <v>190</v>
      </c>
    </row>
    <row r="145" spans="1:16" x14ac:dyDescent="0.3">
      <c r="D145" s="137"/>
      <c r="F145" s="133"/>
      <c r="G145" s="135" t="s">
        <v>194</v>
      </c>
    </row>
    <row r="146" spans="1:16" x14ac:dyDescent="0.3">
      <c r="D146" s="137"/>
      <c r="F146" s="133"/>
      <c r="G146" s="163" t="s">
        <v>185</v>
      </c>
      <c r="H146" s="198">
        <f>U142</f>
        <v>0</v>
      </c>
    </row>
    <row r="147" spans="1:16" x14ac:dyDescent="0.3">
      <c r="D147" s="137"/>
      <c r="F147" s="133"/>
      <c r="G147" s="161"/>
      <c r="H147" s="162"/>
    </row>
    <row r="148" spans="1:16" x14ac:dyDescent="0.3">
      <c r="D148" s="137"/>
      <c r="F148" s="133"/>
      <c r="G148" s="122" t="s">
        <v>193</v>
      </c>
    </row>
    <row r="149" spans="1:16" x14ac:dyDescent="0.3">
      <c r="D149" s="137"/>
      <c r="F149" s="133"/>
      <c r="G149" s="159" t="s">
        <v>192</v>
      </c>
      <c r="H149" s="159"/>
      <c r="I149" s="200">
        <v>3288</v>
      </c>
    </row>
    <row r="150" spans="1:16" x14ac:dyDescent="0.3">
      <c r="D150" s="137"/>
      <c r="F150" s="133"/>
      <c r="G150" s="160"/>
      <c r="H150" s="160"/>
      <c r="I150" s="164"/>
    </row>
    <row r="151" spans="1:16" x14ac:dyDescent="0.3">
      <c r="D151" s="137"/>
      <c r="F151" s="133"/>
      <c r="G151" s="122" t="s">
        <v>199</v>
      </c>
      <c r="H151" s="160"/>
      <c r="I151" s="160"/>
    </row>
    <row r="152" spans="1:16" x14ac:dyDescent="0.3">
      <c r="D152" s="137"/>
      <c r="F152" s="122" t="s">
        <v>149</v>
      </c>
      <c r="G152" s="166">
        <f>(H146/I149)*-1</f>
        <v>0</v>
      </c>
    </row>
    <row r="153" spans="1:16" x14ac:dyDescent="0.3">
      <c r="D153" s="137"/>
      <c r="G153" s="165"/>
    </row>
    <row r="154" spans="1:16" x14ac:dyDescent="0.3">
      <c r="D154" s="137"/>
      <c r="G154" s="135" t="s">
        <v>200</v>
      </c>
    </row>
    <row r="155" spans="1:16" s="131" customFormat="1" x14ac:dyDescent="0.3">
      <c r="A155" s="136"/>
      <c r="D155" s="137"/>
      <c r="E155" s="126"/>
      <c r="F155" s="122"/>
      <c r="G155" s="122"/>
      <c r="H155" s="122"/>
      <c r="I155" s="122"/>
      <c r="J155" s="122"/>
      <c r="K155" s="122"/>
      <c r="L155" s="122"/>
      <c r="M155" s="122"/>
      <c r="N155" s="122"/>
      <c r="O155" s="122"/>
      <c r="P155" s="122"/>
    </row>
    <row r="156" spans="1:16" s="131" customFormat="1" x14ac:dyDescent="0.3">
      <c r="A156" s="136"/>
      <c r="D156" s="126" t="s">
        <v>150</v>
      </c>
      <c r="E156" s="126"/>
      <c r="F156" s="122" t="s">
        <v>191</v>
      </c>
      <c r="G156" s="122"/>
      <c r="H156" s="122"/>
      <c r="I156" s="122"/>
      <c r="J156" s="122"/>
      <c r="K156" s="122"/>
      <c r="L156" s="122"/>
      <c r="M156" s="122"/>
      <c r="N156" s="122"/>
      <c r="O156" s="122"/>
      <c r="P156" s="122"/>
    </row>
    <row r="157" spans="1:16" s="131" customFormat="1" x14ac:dyDescent="0.3">
      <c r="A157" s="136"/>
      <c r="D157" s="137"/>
      <c r="E157" s="126"/>
      <c r="F157" s="122"/>
      <c r="G157" s="122"/>
      <c r="H157" s="122"/>
      <c r="I157" s="122"/>
      <c r="J157" s="122"/>
      <c r="K157" s="122"/>
      <c r="L157" s="122"/>
      <c r="M157" s="122"/>
      <c r="N157" s="122"/>
      <c r="O157" s="122"/>
      <c r="P157" s="122"/>
    </row>
    <row r="158" spans="1:16" x14ac:dyDescent="0.3">
      <c r="A158" s="136"/>
      <c r="B158" s="131"/>
      <c r="C158" s="131"/>
      <c r="D158" s="137"/>
    </row>
    <row r="159" spans="1:16" x14ac:dyDescent="0.3">
      <c r="A159" s="136"/>
      <c r="B159" s="131"/>
      <c r="C159" s="131"/>
    </row>
    <row r="160" spans="1:16" x14ac:dyDescent="0.3">
      <c r="A160" s="136"/>
      <c r="B160" s="131"/>
      <c r="C160" s="131"/>
    </row>
    <row r="164" spans="4:5" x14ac:dyDescent="0.3">
      <c r="D164" s="138"/>
      <c r="E164" s="122"/>
    </row>
    <row r="165" spans="4:5" x14ac:dyDescent="0.3">
      <c r="D165" s="138"/>
      <c r="E165" s="122"/>
    </row>
    <row r="166" spans="4:5" x14ac:dyDescent="0.3">
      <c r="D166" s="158"/>
      <c r="E166" s="122"/>
    </row>
  </sheetData>
  <mergeCells count="46">
    <mergeCell ref="F14:H14"/>
    <mergeCell ref="M14:O14"/>
    <mergeCell ref="T14:V14"/>
    <mergeCell ref="AA14:AC14"/>
    <mergeCell ref="B128:M128"/>
    <mergeCell ref="F132:M132"/>
    <mergeCell ref="AC10:AC13"/>
    <mergeCell ref="AD10:AD11"/>
    <mergeCell ref="AE10:AE13"/>
    <mergeCell ref="AF10:AF13"/>
    <mergeCell ref="F12:G13"/>
    <mergeCell ref="M12:N13"/>
    <mergeCell ref="T12:U13"/>
    <mergeCell ref="AA12:AB13"/>
    <mergeCell ref="V10:V13"/>
    <mergeCell ref="W10:W11"/>
    <mergeCell ref="X10:X13"/>
    <mergeCell ref="Y10:Y13"/>
    <mergeCell ref="AA10:AA11"/>
    <mergeCell ref="AB10:AB11"/>
    <mergeCell ref="O10:O13"/>
    <mergeCell ref="P10:P11"/>
    <mergeCell ref="Q10:Q13"/>
    <mergeCell ref="R10:R13"/>
    <mergeCell ref="T10:T11"/>
    <mergeCell ref="U10:U11"/>
    <mergeCell ref="N10:N11"/>
    <mergeCell ref="A10:A13"/>
    <mergeCell ref="B10:B13"/>
    <mergeCell ref="C10:C13"/>
    <mergeCell ref="D10:D13"/>
    <mergeCell ref="F10:F11"/>
    <mergeCell ref="G10:G11"/>
    <mergeCell ref="H10:H13"/>
    <mergeCell ref="I10:I11"/>
    <mergeCell ref="J10:J13"/>
    <mergeCell ref="K10:K13"/>
    <mergeCell ref="M10:M11"/>
    <mergeCell ref="A1:AF1"/>
    <mergeCell ref="A2:AF2"/>
    <mergeCell ref="Q3:R3"/>
    <mergeCell ref="K4:T6"/>
    <mergeCell ref="F9:K9"/>
    <mergeCell ref="M9:R9"/>
    <mergeCell ref="T9:Y9"/>
    <mergeCell ref="AA9:AF9"/>
  </mergeCells>
  <pageMargins left="0.7" right="0.7" top="0.75" bottom="0.75" header="0.3" footer="0.3"/>
  <pageSetup paperSize="17" scale="82"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526BAA0E-A5C8-4DC8-A02A-8C0F82A5347D}">
          <x14:formula1>
            <xm:f>Units!$A$16:$A$27</xm:f>
          </x14:formula1>
          <xm:sqref>F9:K9 M9:R9 T9:Y9 AA9:AF9</xm:sqref>
        </x14:dataValidation>
        <x14:dataValidation type="list" allowBlank="1" showInputMessage="1" showErrorMessage="1" xr:uid="{6AAB8B4E-A3A2-48C0-B344-B549DA666068}">
          <x14:formula1>
            <xm:f>Units!$B$16:$B$28</xm:f>
          </x14:formula1>
          <xm:sqref>F14:H14 AA14:AC14 T14:V14 M14:O14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59FFF-F6A5-4657-8AEF-84AB011FCF62}">
  <sheetPr>
    <pageSetUpPr fitToPage="1"/>
  </sheetPr>
  <dimension ref="A1:AF166"/>
  <sheetViews>
    <sheetView zoomScaleNormal="100" workbookViewId="0">
      <pane xSplit="4" ySplit="14" topLeftCell="E141" activePane="bottomRight" state="frozen"/>
      <selection pane="topRight" activeCell="E1" sqref="E1"/>
      <selection pane="bottomLeft" activeCell="A7" sqref="A7"/>
      <selection pane="bottomRight" activeCell="I153" sqref="I153"/>
    </sheetView>
  </sheetViews>
  <sheetFormatPr defaultColWidth="9.1796875" defaultRowHeight="14" x14ac:dyDescent="0.3"/>
  <cols>
    <col min="1" max="1" width="13.1796875" style="126" customWidth="1"/>
    <col min="2" max="2" width="23" style="122" bestFit="1" customWidth="1"/>
    <col min="3" max="3" width="13.26953125" style="122" customWidth="1"/>
    <col min="4" max="4" width="18" style="126" customWidth="1"/>
    <col min="5" max="5" width="2.453125" style="126" customWidth="1"/>
    <col min="6" max="6" width="17.7265625" style="122" customWidth="1"/>
    <col min="7" max="7" width="12.81640625" style="122" bestFit="1" customWidth="1"/>
    <col min="8" max="8" width="13.453125" style="122" bestFit="1" customWidth="1"/>
    <col min="9" max="9" width="17.7265625" style="122" customWidth="1"/>
    <col min="10" max="10" width="12" style="122" bestFit="1" customWidth="1"/>
    <col min="11" max="11" width="13.453125" style="122" bestFit="1" customWidth="1"/>
    <col min="12" max="12" width="2.1796875" style="122" customWidth="1"/>
    <col min="13" max="13" width="17.7265625" style="122" customWidth="1"/>
    <col min="14" max="14" width="13.54296875" style="122" customWidth="1"/>
    <col min="15" max="15" width="13.453125" style="122" customWidth="1"/>
    <col min="16" max="16" width="17.7265625" style="122" customWidth="1"/>
    <col min="17" max="17" width="12.7265625" style="122" bestFit="1" customWidth="1"/>
    <col min="18" max="18" width="14" style="122" bestFit="1" customWidth="1"/>
    <col min="19" max="19" width="1.81640625" style="122" customWidth="1"/>
    <col min="20" max="25" width="13.81640625" style="122" customWidth="1"/>
    <col min="26" max="26" width="1.81640625" style="122" customWidth="1"/>
    <col min="27" max="32" width="13.81640625" style="121" customWidth="1"/>
    <col min="33" max="16384" width="9.1796875" style="121"/>
  </cols>
  <sheetData>
    <row r="1" spans="1:32" s="170" customFormat="1" ht="22.5" x14ac:dyDescent="0.45">
      <c r="A1" s="325" t="s">
        <v>236</v>
      </c>
      <c r="B1" s="325"/>
      <c r="C1" s="325"/>
      <c r="D1" s="325"/>
      <c r="E1" s="325"/>
      <c r="F1" s="325"/>
      <c r="G1" s="325"/>
      <c r="H1" s="325"/>
      <c r="I1" s="325"/>
      <c r="J1" s="325"/>
      <c r="K1" s="325"/>
      <c r="L1" s="325"/>
      <c r="M1" s="325"/>
      <c r="N1" s="325"/>
      <c r="O1" s="325"/>
      <c r="P1" s="325"/>
      <c r="Q1" s="325"/>
      <c r="R1" s="325"/>
      <c r="S1" s="325"/>
      <c r="T1" s="325"/>
      <c r="U1" s="325"/>
      <c r="V1" s="325"/>
      <c r="W1" s="325"/>
      <c r="X1" s="325"/>
      <c r="Y1" s="325"/>
      <c r="Z1" s="325"/>
      <c r="AA1" s="325"/>
      <c r="AB1" s="325"/>
      <c r="AC1" s="325"/>
      <c r="AD1" s="325"/>
      <c r="AE1" s="325"/>
      <c r="AF1" s="325"/>
    </row>
    <row r="2" spans="1:32" s="170" customFormat="1" ht="23" thickBot="1" x14ac:dyDescent="0.5">
      <c r="A2" s="325" t="s">
        <v>181</v>
      </c>
      <c r="B2" s="325"/>
      <c r="C2" s="325"/>
      <c r="D2" s="325"/>
      <c r="E2" s="325"/>
      <c r="F2" s="325"/>
      <c r="G2" s="325"/>
      <c r="H2" s="325"/>
      <c r="I2" s="325"/>
      <c r="J2" s="325"/>
      <c r="K2" s="325"/>
      <c r="L2" s="325"/>
      <c r="M2" s="325"/>
      <c r="N2" s="325"/>
      <c r="O2" s="325"/>
      <c r="P2" s="325"/>
      <c r="Q2" s="325"/>
      <c r="R2" s="325"/>
      <c r="S2" s="325"/>
      <c r="T2" s="325"/>
      <c r="U2" s="325"/>
      <c r="V2" s="325"/>
      <c r="W2" s="325"/>
      <c r="X2" s="325"/>
      <c r="Y2" s="325"/>
      <c r="Z2" s="325"/>
      <c r="AA2" s="325"/>
      <c r="AB2" s="325"/>
      <c r="AC2" s="325"/>
      <c r="AD2" s="325"/>
      <c r="AE2" s="325"/>
      <c r="AF2" s="325"/>
    </row>
    <row r="3" spans="1:32" s="170" customFormat="1" ht="23" thickBot="1" x14ac:dyDescent="0.5">
      <c r="A3" s="211"/>
      <c r="B3" s="211"/>
      <c r="C3" s="211"/>
      <c r="D3" s="211"/>
      <c r="E3" s="211"/>
      <c r="F3" s="211"/>
      <c r="G3" s="211"/>
      <c r="H3" s="211"/>
      <c r="I3" s="211"/>
      <c r="J3" s="211"/>
      <c r="K3" s="211"/>
      <c r="L3" s="211"/>
      <c r="M3" s="211"/>
      <c r="N3" s="211" t="s">
        <v>237</v>
      </c>
      <c r="O3" s="211"/>
      <c r="P3" s="213" t="s">
        <v>238</v>
      </c>
      <c r="Q3" s="314">
        <f>'Tab 1 Savings Calculator'!B5-1</f>
        <v>2022</v>
      </c>
      <c r="R3" s="315"/>
      <c r="S3" s="211"/>
      <c r="T3" s="211"/>
      <c r="U3" s="211"/>
      <c r="V3" s="211"/>
      <c r="W3" s="211"/>
      <c r="X3" s="211"/>
      <c r="Y3" s="211"/>
      <c r="Z3" s="211"/>
      <c r="AA3" s="214"/>
      <c r="AB3" s="214"/>
      <c r="AC3" s="214"/>
      <c r="AD3" s="214"/>
      <c r="AE3" s="214"/>
      <c r="AF3" s="214"/>
    </row>
    <row r="4" spans="1:32" ht="18" customHeight="1" x14ac:dyDescent="0.35">
      <c r="A4" s="168"/>
      <c r="B4" s="168"/>
      <c r="C4" s="168"/>
      <c r="D4" s="168"/>
      <c r="E4" s="168"/>
      <c r="F4" s="168"/>
      <c r="G4" s="171"/>
      <c r="H4" s="212"/>
      <c r="I4" s="212"/>
      <c r="J4" s="212"/>
      <c r="K4" s="328" t="s">
        <v>204</v>
      </c>
      <c r="L4" s="328"/>
      <c r="M4" s="328"/>
      <c r="N4" s="328"/>
      <c r="O4" s="328"/>
      <c r="P4" s="328"/>
      <c r="Q4" s="328"/>
      <c r="R4" s="328"/>
      <c r="S4" s="328"/>
      <c r="T4" s="328"/>
      <c r="U4" s="212"/>
      <c r="V4" s="212"/>
      <c r="W4" s="212"/>
      <c r="X4" s="168"/>
      <c r="Y4" s="168"/>
      <c r="Z4" s="168"/>
      <c r="AA4" s="215"/>
      <c r="AB4" s="215"/>
      <c r="AC4" s="215"/>
      <c r="AD4" s="215"/>
      <c r="AE4" s="215"/>
      <c r="AF4" s="215"/>
    </row>
    <row r="5" spans="1:32" ht="18" customHeight="1" x14ac:dyDescent="0.35">
      <c r="A5" s="169"/>
      <c r="B5" s="169"/>
      <c r="C5" s="169"/>
      <c r="D5" s="169"/>
      <c r="E5" s="167"/>
      <c r="F5" s="167"/>
      <c r="G5" s="171"/>
      <c r="H5" s="212"/>
      <c r="I5" s="212"/>
      <c r="J5" s="212"/>
      <c r="K5" s="328"/>
      <c r="L5" s="328"/>
      <c r="M5" s="328"/>
      <c r="N5" s="328"/>
      <c r="O5" s="328"/>
      <c r="P5" s="328"/>
      <c r="Q5" s="328"/>
      <c r="R5" s="328"/>
      <c r="S5" s="328"/>
      <c r="T5" s="328"/>
      <c r="U5" s="212"/>
      <c r="V5" s="212"/>
      <c r="W5" s="212"/>
      <c r="X5" s="167"/>
      <c r="Y5" s="167"/>
      <c r="Z5" s="167"/>
      <c r="AA5" s="215"/>
      <c r="AB5" s="215"/>
      <c r="AC5" s="215"/>
      <c r="AD5" s="215"/>
      <c r="AE5" s="215"/>
      <c r="AF5" s="215"/>
    </row>
    <row r="6" spans="1:32" ht="25.5" customHeight="1" x14ac:dyDescent="0.35">
      <c r="A6" s="169"/>
      <c r="B6" s="169"/>
      <c r="C6" s="169"/>
      <c r="D6" s="169"/>
      <c r="E6" s="167"/>
      <c r="F6" s="167"/>
      <c r="G6" s="171"/>
      <c r="H6" s="212"/>
      <c r="I6" s="212"/>
      <c r="J6" s="212"/>
      <c r="K6" s="328"/>
      <c r="L6" s="328"/>
      <c r="M6" s="328"/>
      <c r="N6" s="328"/>
      <c r="O6" s="328"/>
      <c r="P6" s="328"/>
      <c r="Q6" s="328"/>
      <c r="R6" s="328"/>
      <c r="S6" s="328"/>
      <c r="T6" s="328"/>
      <c r="U6" s="212"/>
      <c r="V6" s="212"/>
      <c r="W6" s="212"/>
      <c r="X6" s="167"/>
      <c r="Y6" s="167"/>
      <c r="Z6" s="167"/>
      <c r="AA6" s="215"/>
      <c r="AB6" s="215"/>
      <c r="AC6" s="215"/>
      <c r="AD6" s="215"/>
      <c r="AE6" s="215"/>
      <c r="AF6" s="215"/>
    </row>
    <row r="7" spans="1:32" ht="17.5" x14ac:dyDescent="0.35">
      <c r="A7" s="230"/>
      <c r="B7" s="230"/>
      <c r="C7" s="230"/>
      <c r="D7" s="230"/>
      <c r="E7" s="231"/>
      <c r="F7" s="231"/>
      <c r="G7" s="232"/>
      <c r="H7" s="233"/>
      <c r="I7" s="233"/>
      <c r="J7" s="233"/>
      <c r="K7" s="234"/>
      <c r="L7" s="234"/>
      <c r="M7" s="234"/>
      <c r="N7" s="234"/>
      <c r="O7" s="234"/>
      <c r="P7" s="234"/>
      <c r="Q7" s="234"/>
      <c r="R7" s="234"/>
      <c r="S7" s="234"/>
      <c r="T7" s="234"/>
      <c r="U7" s="233"/>
      <c r="V7" s="233"/>
      <c r="W7" s="233"/>
      <c r="X7" s="231"/>
      <c r="Y7" s="231"/>
      <c r="Z7" s="231"/>
    </row>
    <row r="9" spans="1:32" s="173" customFormat="1" ht="14.25" customHeight="1" x14ac:dyDescent="0.25">
      <c r="A9" s="153"/>
      <c r="B9" s="195"/>
      <c r="C9" s="195"/>
      <c r="D9" s="153"/>
      <c r="E9" s="153"/>
      <c r="F9" s="312" t="s">
        <v>292</v>
      </c>
      <c r="G9" s="312"/>
      <c r="H9" s="312"/>
      <c r="I9" s="312"/>
      <c r="J9" s="312"/>
      <c r="K9" s="312"/>
      <c r="L9" s="195"/>
      <c r="M9" s="312" t="s">
        <v>292</v>
      </c>
      <c r="N9" s="312"/>
      <c r="O9" s="312"/>
      <c r="P9" s="312"/>
      <c r="Q9" s="312"/>
      <c r="R9" s="312"/>
      <c r="S9" s="153"/>
      <c r="T9" s="312" t="s">
        <v>292</v>
      </c>
      <c r="U9" s="312"/>
      <c r="V9" s="312"/>
      <c r="W9" s="312"/>
      <c r="X9" s="312"/>
      <c r="Y9" s="312"/>
      <c r="Z9" s="153"/>
      <c r="AA9" s="312" t="s">
        <v>292</v>
      </c>
      <c r="AB9" s="312"/>
      <c r="AC9" s="312"/>
      <c r="AD9" s="312"/>
      <c r="AE9" s="312"/>
      <c r="AF9" s="312"/>
    </row>
    <row r="10" spans="1:32" s="173" customFormat="1" ht="27" customHeight="1" x14ac:dyDescent="0.25">
      <c r="A10" s="319" t="s">
        <v>201</v>
      </c>
      <c r="B10" s="319" t="s">
        <v>202</v>
      </c>
      <c r="C10" s="319" t="s">
        <v>134</v>
      </c>
      <c r="D10" s="322" t="s">
        <v>198</v>
      </c>
      <c r="E10" s="216"/>
      <c r="F10" s="305" t="s">
        <v>264</v>
      </c>
      <c r="G10" s="305" t="s">
        <v>265</v>
      </c>
      <c r="H10" s="305" t="s">
        <v>266</v>
      </c>
      <c r="I10" s="313" t="s">
        <v>133</v>
      </c>
      <c r="J10" s="305" t="s">
        <v>166</v>
      </c>
      <c r="K10" s="305" t="s">
        <v>180</v>
      </c>
      <c r="L10" s="172"/>
      <c r="M10" s="305" t="s">
        <v>264</v>
      </c>
      <c r="N10" s="305" t="s">
        <v>265</v>
      </c>
      <c r="O10" s="305" t="s">
        <v>266</v>
      </c>
      <c r="P10" s="313" t="s">
        <v>133</v>
      </c>
      <c r="Q10" s="305" t="s">
        <v>166</v>
      </c>
      <c r="R10" s="305" t="s">
        <v>180</v>
      </c>
      <c r="S10" s="172"/>
      <c r="T10" s="305" t="s">
        <v>264</v>
      </c>
      <c r="U10" s="305" t="s">
        <v>265</v>
      </c>
      <c r="V10" s="305" t="s">
        <v>266</v>
      </c>
      <c r="W10" s="313" t="s">
        <v>133</v>
      </c>
      <c r="X10" s="316" t="s">
        <v>166</v>
      </c>
      <c r="Y10" s="305" t="s">
        <v>180</v>
      </c>
      <c r="Z10" s="172"/>
      <c r="AA10" s="305" t="s">
        <v>264</v>
      </c>
      <c r="AB10" s="305" t="s">
        <v>265</v>
      </c>
      <c r="AC10" s="305" t="s">
        <v>266</v>
      </c>
      <c r="AD10" s="313" t="s">
        <v>133</v>
      </c>
      <c r="AE10" s="316" t="s">
        <v>166</v>
      </c>
      <c r="AF10" s="305" t="s">
        <v>180</v>
      </c>
    </row>
    <row r="11" spans="1:32" s="173" customFormat="1" ht="24.75" customHeight="1" x14ac:dyDescent="0.25">
      <c r="A11" s="320"/>
      <c r="B11" s="320"/>
      <c r="C11" s="320"/>
      <c r="D11" s="323"/>
      <c r="E11" s="216"/>
      <c r="F11" s="306"/>
      <c r="G11" s="306"/>
      <c r="H11" s="307"/>
      <c r="I11" s="313"/>
      <c r="J11" s="307"/>
      <c r="K11" s="307"/>
      <c r="L11" s="172"/>
      <c r="M11" s="306"/>
      <c r="N11" s="306"/>
      <c r="O11" s="307"/>
      <c r="P11" s="313"/>
      <c r="Q11" s="307"/>
      <c r="R11" s="307"/>
      <c r="S11" s="172"/>
      <c r="T11" s="306"/>
      <c r="U11" s="306"/>
      <c r="V11" s="307"/>
      <c r="W11" s="313"/>
      <c r="X11" s="317"/>
      <c r="Y11" s="307"/>
      <c r="Z11" s="172"/>
      <c r="AA11" s="306"/>
      <c r="AB11" s="306"/>
      <c r="AC11" s="307"/>
      <c r="AD11" s="313"/>
      <c r="AE11" s="317"/>
      <c r="AF11" s="307"/>
    </row>
    <row r="12" spans="1:32" s="173" customFormat="1" ht="35.25" customHeight="1" x14ac:dyDescent="0.25">
      <c r="A12" s="320"/>
      <c r="B12" s="320"/>
      <c r="C12" s="320"/>
      <c r="D12" s="323"/>
      <c r="E12" s="216"/>
      <c r="F12" s="308" t="s">
        <v>179</v>
      </c>
      <c r="G12" s="309"/>
      <c r="H12" s="307"/>
      <c r="I12" s="172" t="str">
        <f>P3</f>
        <v xml:space="preserve">June 30, </v>
      </c>
      <c r="J12" s="307"/>
      <c r="K12" s="307"/>
      <c r="L12" s="172"/>
      <c r="M12" s="308" t="s">
        <v>179</v>
      </c>
      <c r="N12" s="309"/>
      <c r="O12" s="307"/>
      <c r="P12" s="172" t="str">
        <f>P3</f>
        <v xml:space="preserve">June 30, </v>
      </c>
      <c r="Q12" s="307"/>
      <c r="R12" s="307"/>
      <c r="S12" s="172"/>
      <c r="T12" s="308" t="s">
        <v>179</v>
      </c>
      <c r="U12" s="309"/>
      <c r="V12" s="307"/>
      <c r="W12" s="172" t="str">
        <f>P3</f>
        <v xml:space="preserve">June 30, </v>
      </c>
      <c r="X12" s="317"/>
      <c r="Y12" s="307"/>
      <c r="Z12" s="172"/>
      <c r="AA12" s="308" t="s">
        <v>179</v>
      </c>
      <c r="AB12" s="309"/>
      <c r="AC12" s="307"/>
      <c r="AD12" s="172" t="str">
        <f>P3</f>
        <v xml:space="preserve">June 30, </v>
      </c>
      <c r="AE12" s="317"/>
      <c r="AF12" s="307"/>
    </row>
    <row r="13" spans="1:32" s="173" customFormat="1" ht="12.5" x14ac:dyDescent="0.25">
      <c r="A13" s="321"/>
      <c r="B13" s="321"/>
      <c r="C13" s="321"/>
      <c r="D13" s="324"/>
      <c r="E13" s="216"/>
      <c r="F13" s="310"/>
      <c r="G13" s="311"/>
      <c r="H13" s="306"/>
      <c r="I13" s="216">
        <f>Q3</f>
        <v>2022</v>
      </c>
      <c r="J13" s="306"/>
      <c r="K13" s="306"/>
      <c r="L13" s="172"/>
      <c r="M13" s="310"/>
      <c r="N13" s="311"/>
      <c r="O13" s="306"/>
      <c r="P13" s="216">
        <f>Q3</f>
        <v>2022</v>
      </c>
      <c r="Q13" s="306"/>
      <c r="R13" s="306"/>
      <c r="S13" s="172"/>
      <c r="T13" s="310"/>
      <c r="U13" s="311"/>
      <c r="V13" s="306"/>
      <c r="W13" s="216">
        <f>Q3</f>
        <v>2022</v>
      </c>
      <c r="X13" s="318"/>
      <c r="Y13" s="306"/>
      <c r="Z13" s="172"/>
      <c r="AA13" s="310"/>
      <c r="AB13" s="311"/>
      <c r="AC13" s="306"/>
      <c r="AD13" s="216">
        <f>Q3</f>
        <v>2022</v>
      </c>
      <c r="AE13" s="318"/>
      <c r="AF13" s="306"/>
    </row>
    <row r="14" spans="1:32" s="173" customFormat="1" ht="12.5" x14ac:dyDescent="0.25">
      <c r="A14" s="153" t="s">
        <v>203</v>
      </c>
      <c r="B14" s="153" t="s">
        <v>135</v>
      </c>
      <c r="C14" s="153" t="s">
        <v>136</v>
      </c>
      <c r="D14" s="153" t="s">
        <v>137</v>
      </c>
      <c r="E14" s="153"/>
      <c r="F14" s="302" t="s">
        <v>294</v>
      </c>
      <c r="G14" s="303"/>
      <c r="H14" s="304"/>
      <c r="I14" s="172" t="s">
        <v>138</v>
      </c>
      <c r="J14" s="172" t="s">
        <v>139</v>
      </c>
      <c r="K14" s="172" t="s">
        <v>138</v>
      </c>
      <c r="L14" s="172"/>
      <c r="M14" s="302" t="s">
        <v>294</v>
      </c>
      <c r="N14" s="303"/>
      <c r="O14" s="304"/>
      <c r="P14" s="172" t="s">
        <v>138</v>
      </c>
      <c r="Q14" s="172" t="s">
        <v>139</v>
      </c>
      <c r="R14" s="172" t="s">
        <v>138</v>
      </c>
      <c r="S14" s="172"/>
      <c r="T14" s="302" t="s">
        <v>293</v>
      </c>
      <c r="U14" s="303"/>
      <c r="V14" s="304"/>
      <c r="W14" s="172" t="s">
        <v>138</v>
      </c>
      <c r="X14" s="172" t="s">
        <v>139</v>
      </c>
      <c r="Y14" s="172" t="s">
        <v>138</v>
      </c>
      <c r="Z14" s="172"/>
      <c r="AA14" s="302" t="s">
        <v>294</v>
      </c>
      <c r="AB14" s="303"/>
      <c r="AC14" s="304"/>
      <c r="AD14" s="172" t="s">
        <v>138</v>
      </c>
      <c r="AE14" s="172" t="s">
        <v>139</v>
      </c>
      <c r="AF14" s="172" t="s">
        <v>138</v>
      </c>
    </row>
    <row r="15" spans="1:32" s="173" customFormat="1" ht="12.5" x14ac:dyDescent="0.25">
      <c r="A15" s="188" t="s">
        <v>205</v>
      </c>
      <c r="B15" s="188" t="s">
        <v>220</v>
      </c>
      <c r="C15" s="188" t="s">
        <v>141</v>
      </c>
      <c r="D15" s="188">
        <v>0</v>
      </c>
      <c r="E15" s="188"/>
      <c r="F15" s="189">
        <v>5.867</v>
      </c>
      <c r="G15" s="189">
        <v>5.2916666666666696</v>
      </c>
      <c r="H15" s="142">
        <f>IF(F15-G15=0,"",F15-G15)</f>
        <v>0.57533333333333037</v>
      </c>
      <c r="I15" s="202">
        <v>7.5410000000000004</v>
      </c>
      <c r="J15" s="201">
        <f>H15*I15</f>
        <v>4.3385886666666442</v>
      </c>
      <c r="K15" s="201">
        <f>D15*J15</f>
        <v>0</v>
      </c>
      <c r="L15" s="140"/>
      <c r="M15" s="193">
        <v>381.14583333333331</v>
      </c>
      <c r="N15" s="193">
        <v>302.67083333333341</v>
      </c>
      <c r="O15" s="209">
        <f>IF(M15-N15=0,"",M15-N15)</f>
        <v>78.474999999999909</v>
      </c>
      <c r="P15" s="204">
        <v>0.129</v>
      </c>
      <c r="Q15" s="201">
        <f>O15*P15</f>
        <v>10.123274999999989</v>
      </c>
      <c r="R15" s="201">
        <f>D15*Q15</f>
        <v>0</v>
      </c>
      <c r="S15" s="140"/>
      <c r="T15" s="141"/>
      <c r="U15" s="141"/>
      <c r="V15" s="209" t="str">
        <f>IF(T15-U15=0,"",T15-U15)</f>
        <v/>
      </c>
      <c r="W15" s="206"/>
      <c r="X15" s="210">
        <f>IFERROR(V15*W15,0)</f>
        <v>0</v>
      </c>
      <c r="Y15" s="201">
        <f>D15*X15</f>
        <v>0</v>
      </c>
      <c r="Z15" s="201"/>
      <c r="AA15" s="141"/>
      <c r="AB15" s="141"/>
      <c r="AC15" s="209" t="str">
        <f>IF(AA15-AB15=0,"",AA15-AB15)</f>
        <v/>
      </c>
      <c r="AD15" s="206"/>
      <c r="AE15" s="210">
        <f>IFERROR(AC15*AD15,0)</f>
        <v>0</v>
      </c>
      <c r="AF15" s="201">
        <f>D15*AE15</f>
        <v>0</v>
      </c>
    </row>
    <row r="16" spans="1:32" s="173" customFormat="1" ht="12.5" x14ac:dyDescent="0.25">
      <c r="A16" s="188"/>
      <c r="B16" s="188"/>
      <c r="C16" s="188" t="s">
        <v>142</v>
      </c>
      <c r="D16" s="188">
        <v>0</v>
      </c>
      <c r="E16" s="188"/>
      <c r="F16" s="189">
        <v>6.9580000000000002</v>
      </c>
      <c r="G16" s="189">
        <v>6.19166666666667</v>
      </c>
      <c r="H16" s="142">
        <f>IF(F16-G16=0,"",F16-G16)</f>
        <v>0.7663333333333302</v>
      </c>
      <c r="I16" s="202">
        <v>7.3620000000000001</v>
      </c>
      <c r="J16" s="201">
        <f t="shared" ref="J16:J65" si="0">H16*I16</f>
        <v>5.6417459999999773</v>
      </c>
      <c r="K16" s="201">
        <f t="shared" ref="K16:K79" si="1">D16*J16</f>
        <v>0</v>
      </c>
      <c r="L16" s="140"/>
      <c r="M16" s="193">
        <v>486.00166666666672</v>
      </c>
      <c r="N16" s="193">
        <v>405.80305555555555</v>
      </c>
      <c r="O16" s="209">
        <f t="shared" ref="O16:O79" si="2">IF(M16-N16=0,"",M16-N16)</f>
        <v>80.198611111111177</v>
      </c>
      <c r="P16" s="204">
        <v>0.125</v>
      </c>
      <c r="Q16" s="201">
        <f t="shared" ref="Q16:Q17" si="3">O16*P16</f>
        <v>10.024826388888897</v>
      </c>
      <c r="R16" s="201">
        <f t="shared" ref="R16:R79" si="4">D16*Q16</f>
        <v>0</v>
      </c>
      <c r="S16" s="140"/>
      <c r="T16" s="141"/>
      <c r="U16" s="141"/>
      <c r="V16" s="209" t="str">
        <f t="shared" ref="V16:V79" si="5">IF(T16-U16=0,"",T16-U16)</f>
        <v/>
      </c>
      <c r="W16" s="206"/>
      <c r="X16" s="210">
        <f t="shared" ref="X16:X79" si="6">IFERROR(V16*W16,0)</f>
        <v>0</v>
      </c>
      <c r="Y16" s="201">
        <f t="shared" ref="Y16:Y79" si="7">D16*X16</f>
        <v>0</v>
      </c>
      <c r="Z16" s="201"/>
      <c r="AA16" s="141"/>
      <c r="AB16" s="141"/>
      <c r="AC16" s="209" t="str">
        <f t="shared" ref="AC16:AC79" si="8">IF(AA16-AB16=0,"",AA16-AB16)</f>
        <v/>
      </c>
      <c r="AD16" s="206"/>
      <c r="AE16" s="210">
        <f t="shared" ref="AE16:AE79" si="9">IFERROR(AC16*AD16,0)</f>
        <v>0</v>
      </c>
      <c r="AF16" s="201">
        <f t="shared" ref="AF16:AF79" si="10">D16*AE16</f>
        <v>0</v>
      </c>
    </row>
    <row r="17" spans="1:32" s="173" customFormat="1" ht="12.5" x14ac:dyDescent="0.25">
      <c r="A17" s="188"/>
      <c r="B17" s="188"/>
      <c r="C17" s="188" t="s">
        <v>143</v>
      </c>
      <c r="D17" s="188">
        <v>0</v>
      </c>
      <c r="E17" s="188"/>
      <c r="F17" s="189">
        <v>8.0169999999999995</v>
      </c>
      <c r="G17" s="189">
        <v>7.05833333333333</v>
      </c>
      <c r="H17" s="142">
        <f>IF(F17-G17=0,"",F17-G17)</f>
        <v>0.95866666666666944</v>
      </c>
      <c r="I17" s="202">
        <v>7.2329999999999997</v>
      </c>
      <c r="J17" s="201">
        <f t="shared" si="0"/>
        <v>6.9340360000000194</v>
      </c>
      <c r="K17" s="201">
        <f t="shared" si="1"/>
        <v>0</v>
      </c>
      <c r="L17" s="140"/>
      <c r="M17" s="193">
        <v>619.30833333333339</v>
      </c>
      <c r="N17" s="193">
        <v>499.22333333333336</v>
      </c>
      <c r="O17" s="209">
        <f t="shared" si="2"/>
        <v>120.08500000000004</v>
      </c>
      <c r="P17" s="204">
        <v>0.123</v>
      </c>
      <c r="Q17" s="201">
        <f t="shared" si="3"/>
        <v>14.770455000000004</v>
      </c>
      <c r="R17" s="201">
        <f t="shared" si="4"/>
        <v>0</v>
      </c>
      <c r="S17" s="140"/>
      <c r="T17" s="141"/>
      <c r="U17" s="141"/>
      <c r="V17" s="209" t="str">
        <f t="shared" si="5"/>
        <v/>
      </c>
      <c r="W17" s="206"/>
      <c r="X17" s="210">
        <f t="shared" si="6"/>
        <v>0</v>
      </c>
      <c r="Y17" s="201">
        <f t="shared" si="7"/>
        <v>0</v>
      </c>
      <c r="Z17" s="201"/>
      <c r="AA17" s="141"/>
      <c r="AB17" s="141"/>
      <c r="AC17" s="209" t="str">
        <f t="shared" si="8"/>
        <v/>
      </c>
      <c r="AD17" s="206"/>
      <c r="AE17" s="210">
        <f t="shared" si="9"/>
        <v>0</v>
      </c>
      <c r="AF17" s="201">
        <f t="shared" si="10"/>
        <v>0</v>
      </c>
    </row>
    <row r="18" spans="1:32" s="173" customFormat="1" ht="12.5" x14ac:dyDescent="0.25">
      <c r="A18" s="188"/>
      <c r="B18" s="188"/>
      <c r="C18" s="188"/>
      <c r="D18" s="188"/>
      <c r="E18" s="188"/>
      <c r="F18" s="189"/>
      <c r="G18" s="189"/>
      <c r="H18" s="142" t="str">
        <f t="shared" ref="H18:H81" si="11">IF(F18-G18=0,"",F18-G18)</f>
        <v/>
      </c>
      <c r="I18" s="202"/>
      <c r="J18" s="201"/>
      <c r="K18" s="201">
        <f t="shared" si="1"/>
        <v>0</v>
      </c>
      <c r="L18" s="140"/>
      <c r="M18" s="193"/>
      <c r="N18" s="193"/>
      <c r="O18" s="209" t="str">
        <f t="shared" si="2"/>
        <v/>
      </c>
      <c r="P18" s="204"/>
      <c r="Q18" s="201"/>
      <c r="R18" s="201">
        <f t="shared" si="4"/>
        <v>0</v>
      </c>
      <c r="S18" s="140"/>
      <c r="T18" s="141"/>
      <c r="U18" s="141"/>
      <c r="V18" s="209" t="str">
        <f t="shared" si="5"/>
        <v/>
      </c>
      <c r="W18" s="206"/>
      <c r="X18" s="210">
        <f t="shared" si="6"/>
        <v>0</v>
      </c>
      <c r="Y18" s="201">
        <f t="shared" si="7"/>
        <v>0</v>
      </c>
      <c r="Z18" s="201"/>
      <c r="AA18" s="141"/>
      <c r="AB18" s="141"/>
      <c r="AC18" s="209" t="str">
        <f t="shared" si="8"/>
        <v/>
      </c>
      <c r="AD18" s="206"/>
      <c r="AE18" s="210">
        <f t="shared" si="9"/>
        <v>0</v>
      </c>
      <c r="AF18" s="201">
        <f t="shared" si="10"/>
        <v>0</v>
      </c>
    </row>
    <row r="19" spans="1:32" s="173" customFormat="1" ht="12.5" x14ac:dyDescent="0.25">
      <c r="A19" s="188"/>
      <c r="B19" s="188"/>
      <c r="C19" s="188"/>
      <c r="D19" s="188"/>
      <c r="E19" s="188"/>
      <c r="F19" s="189"/>
      <c r="G19" s="189"/>
      <c r="H19" s="142" t="str">
        <f t="shared" si="11"/>
        <v/>
      </c>
      <c r="I19" s="202"/>
      <c r="J19" s="201"/>
      <c r="K19" s="201">
        <f t="shared" si="1"/>
        <v>0</v>
      </c>
      <c r="L19" s="140"/>
      <c r="M19" s="193"/>
      <c r="N19" s="193"/>
      <c r="O19" s="209" t="str">
        <f t="shared" si="2"/>
        <v/>
      </c>
      <c r="P19" s="204"/>
      <c r="Q19" s="201"/>
      <c r="R19" s="201">
        <f t="shared" si="4"/>
        <v>0</v>
      </c>
      <c r="S19" s="140"/>
      <c r="T19" s="141"/>
      <c r="U19" s="141"/>
      <c r="V19" s="209" t="str">
        <f t="shared" si="5"/>
        <v/>
      </c>
      <c r="W19" s="206"/>
      <c r="X19" s="210">
        <f t="shared" si="6"/>
        <v>0</v>
      </c>
      <c r="Y19" s="201">
        <f t="shared" si="7"/>
        <v>0</v>
      </c>
      <c r="Z19" s="201"/>
      <c r="AA19" s="141"/>
      <c r="AB19" s="141"/>
      <c r="AC19" s="209" t="str">
        <f t="shared" si="8"/>
        <v/>
      </c>
      <c r="AD19" s="206"/>
      <c r="AE19" s="210">
        <f t="shared" si="9"/>
        <v>0</v>
      </c>
      <c r="AF19" s="201">
        <f t="shared" si="10"/>
        <v>0</v>
      </c>
    </row>
    <row r="20" spans="1:32" s="173" customFormat="1" ht="12.5" x14ac:dyDescent="0.25">
      <c r="A20" s="188" t="s">
        <v>206</v>
      </c>
      <c r="B20" s="188" t="s">
        <v>221</v>
      </c>
      <c r="C20" s="188" t="s">
        <v>140</v>
      </c>
      <c r="D20" s="188">
        <v>0</v>
      </c>
      <c r="E20" s="188"/>
      <c r="F20" s="189">
        <v>4.8583333333333298</v>
      </c>
      <c r="G20" s="189">
        <v>4.7</v>
      </c>
      <c r="H20" s="142">
        <f t="shared" si="11"/>
        <v>0.15833333333332966</v>
      </c>
      <c r="I20" s="202">
        <v>7.6950000000000003</v>
      </c>
      <c r="J20" s="201">
        <f t="shared" si="0"/>
        <v>1.2183749999999718</v>
      </c>
      <c r="K20" s="201">
        <f t="shared" si="1"/>
        <v>0</v>
      </c>
      <c r="L20" s="140"/>
      <c r="M20" s="193">
        <v>300.17500000000007</v>
      </c>
      <c r="N20" s="193">
        <v>229.42583333333326</v>
      </c>
      <c r="O20" s="209">
        <f t="shared" si="2"/>
        <v>70.74916666666681</v>
      </c>
      <c r="P20" s="204">
        <v>0.13400000000000001</v>
      </c>
      <c r="Q20" s="201">
        <f t="shared" ref="Q20:Q22" si="12">O20*P20</f>
        <v>9.4803883333333534</v>
      </c>
      <c r="R20" s="201">
        <f t="shared" si="4"/>
        <v>0</v>
      </c>
      <c r="S20" s="140"/>
      <c r="T20" s="141"/>
      <c r="U20" s="141"/>
      <c r="V20" s="209" t="str">
        <f t="shared" si="5"/>
        <v/>
      </c>
      <c r="W20" s="206"/>
      <c r="X20" s="210">
        <f t="shared" si="6"/>
        <v>0</v>
      </c>
      <c r="Y20" s="201">
        <f t="shared" si="7"/>
        <v>0</v>
      </c>
      <c r="Z20" s="201"/>
      <c r="AA20" s="141"/>
      <c r="AB20" s="141"/>
      <c r="AC20" s="209" t="str">
        <f t="shared" si="8"/>
        <v/>
      </c>
      <c r="AD20" s="206"/>
      <c r="AE20" s="210">
        <f t="shared" si="9"/>
        <v>0</v>
      </c>
      <c r="AF20" s="201">
        <f t="shared" si="10"/>
        <v>0</v>
      </c>
    </row>
    <row r="21" spans="1:32" s="173" customFormat="1" ht="12.5" x14ac:dyDescent="0.25">
      <c r="A21" s="188"/>
      <c r="B21" s="188"/>
      <c r="C21" s="188" t="s">
        <v>141</v>
      </c>
      <c r="D21" s="188">
        <v>0</v>
      </c>
      <c r="E21" s="188"/>
      <c r="F21" s="189">
        <v>6.8250000000000002</v>
      </c>
      <c r="G21" s="189">
        <v>6.35</v>
      </c>
      <c r="H21" s="142">
        <f t="shared" si="11"/>
        <v>0.47500000000000053</v>
      </c>
      <c r="I21" s="202">
        <v>7.3360000000000003</v>
      </c>
      <c r="J21" s="201">
        <f t="shared" si="0"/>
        <v>3.4846000000000039</v>
      </c>
      <c r="K21" s="201">
        <f t="shared" si="1"/>
        <v>0</v>
      </c>
      <c r="L21" s="140"/>
      <c r="M21" s="193">
        <v>373.05000000000013</v>
      </c>
      <c r="N21" s="193">
        <v>293.35833333333323</v>
      </c>
      <c r="O21" s="209">
        <f t="shared" si="2"/>
        <v>79.69166666666689</v>
      </c>
      <c r="P21" s="204">
        <v>0.129</v>
      </c>
      <c r="Q21" s="201">
        <f t="shared" si="12"/>
        <v>10.28022500000003</v>
      </c>
      <c r="R21" s="201">
        <f t="shared" si="4"/>
        <v>0</v>
      </c>
      <c r="S21" s="140"/>
      <c r="T21" s="141"/>
      <c r="U21" s="141"/>
      <c r="V21" s="209" t="str">
        <f t="shared" si="5"/>
        <v/>
      </c>
      <c r="W21" s="206"/>
      <c r="X21" s="210">
        <f t="shared" si="6"/>
        <v>0</v>
      </c>
      <c r="Y21" s="201">
        <f t="shared" si="7"/>
        <v>0</v>
      </c>
      <c r="Z21" s="201"/>
      <c r="AA21" s="141"/>
      <c r="AB21" s="141"/>
      <c r="AC21" s="209" t="str">
        <f t="shared" si="8"/>
        <v/>
      </c>
      <c r="AD21" s="206"/>
      <c r="AE21" s="210">
        <f t="shared" si="9"/>
        <v>0</v>
      </c>
      <c r="AF21" s="201">
        <f t="shared" si="10"/>
        <v>0</v>
      </c>
    </row>
    <row r="22" spans="1:32" s="173" customFormat="1" ht="12.5" x14ac:dyDescent="0.25">
      <c r="A22" s="188"/>
      <c r="B22" s="188"/>
      <c r="C22" s="188" t="s">
        <v>142</v>
      </c>
      <c r="D22" s="188">
        <v>0</v>
      </c>
      <c r="E22" s="188"/>
      <c r="F22" s="189">
        <v>7.2083333333333304</v>
      </c>
      <c r="G22" s="189">
        <v>6.5750000000000002</v>
      </c>
      <c r="H22" s="142">
        <f t="shared" si="11"/>
        <v>0.6333333333333302</v>
      </c>
      <c r="I22" s="202">
        <v>7.3010000000000002</v>
      </c>
      <c r="J22" s="201">
        <f t="shared" si="0"/>
        <v>4.6239666666666439</v>
      </c>
      <c r="K22" s="201">
        <f t="shared" si="1"/>
        <v>0</v>
      </c>
      <c r="L22" s="140"/>
      <c r="M22" s="193">
        <v>474.92500000000013</v>
      </c>
      <c r="N22" s="193">
        <v>387.93333333333334</v>
      </c>
      <c r="O22" s="209">
        <f t="shared" si="2"/>
        <v>86.991666666666788</v>
      </c>
      <c r="P22" s="204">
        <v>0.126</v>
      </c>
      <c r="Q22" s="201">
        <f t="shared" si="12"/>
        <v>10.960950000000015</v>
      </c>
      <c r="R22" s="201">
        <f t="shared" si="4"/>
        <v>0</v>
      </c>
      <c r="S22" s="140"/>
      <c r="T22" s="141"/>
      <c r="U22" s="141"/>
      <c r="V22" s="209" t="str">
        <f t="shared" si="5"/>
        <v/>
      </c>
      <c r="W22" s="206"/>
      <c r="X22" s="210">
        <f t="shared" si="6"/>
        <v>0</v>
      </c>
      <c r="Y22" s="201">
        <f t="shared" si="7"/>
        <v>0</v>
      </c>
      <c r="Z22" s="201"/>
      <c r="AA22" s="141"/>
      <c r="AB22" s="141"/>
      <c r="AC22" s="209" t="str">
        <f t="shared" si="8"/>
        <v/>
      </c>
      <c r="AD22" s="206"/>
      <c r="AE22" s="210">
        <f t="shared" si="9"/>
        <v>0</v>
      </c>
      <c r="AF22" s="201">
        <f t="shared" si="10"/>
        <v>0</v>
      </c>
    </row>
    <row r="23" spans="1:32" s="173" customFormat="1" ht="12.5" x14ac:dyDescent="0.25">
      <c r="A23" s="188"/>
      <c r="B23" s="188"/>
      <c r="C23" s="188"/>
      <c r="D23" s="188"/>
      <c r="E23" s="188"/>
      <c r="F23" s="189"/>
      <c r="G23" s="189"/>
      <c r="H23" s="142" t="str">
        <f t="shared" si="11"/>
        <v/>
      </c>
      <c r="I23" s="202"/>
      <c r="J23" s="201"/>
      <c r="K23" s="201">
        <f t="shared" si="1"/>
        <v>0</v>
      </c>
      <c r="L23" s="140"/>
      <c r="M23" s="193"/>
      <c r="N23" s="193"/>
      <c r="O23" s="209" t="str">
        <f t="shared" si="2"/>
        <v/>
      </c>
      <c r="P23" s="204"/>
      <c r="Q23" s="201"/>
      <c r="R23" s="201">
        <f t="shared" si="4"/>
        <v>0</v>
      </c>
      <c r="S23" s="140"/>
      <c r="T23" s="141"/>
      <c r="U23" s="141"/>
      <c r="V23" s="209" t="str">
        <f t="shared" si="5"/>
        <v/>
      </c>
      <c r="W23" s="206"/>
      <c r="X23" s="210">
        <f t="shared" si="6"/>
        <v>0</v>
      </c>
      <c r="Y23" s="201">
        <f t="shared" si="7"/>
        <v>0</v>
      </c>
      <c r="Z23" s="201"/>
      <c r="AA23" s="141"/>
      <c r="AB23" s="141"/>
      <c r="AC23" s="209" t="str">
        <f t="shared" si="8"/>
        <v/>
      </c>
      <c r="AD23" s="206"/>
      <c r="AE23" s="210">
        <f t="shared" si="9"/>
        <v>0</v>
      </c>
      <c r="AF23" s="201">
        <f t="shared" si="10"/>
        <v>0</v>
      </c>
    </row>
    <row r="24" spans="1:32" s="173" customFormat="1" ht="12.5" x14ac:dyDescent="0.25">
      <c r="A24" s="188" t="s">
        <v>213</v>
      </c>
      <c r="B24" s="188" t="s">
        <v>222</v>
      </c>
      <c r="C24" s="188"/>
      <c r="D24" s="188">
        <v>0</v>
      </c>
      <c r="E24" s="188"/>
      <c r="F24" s="189"/>
      <c r="G24" s="189"/>
      <c r="H24" s="142" t="str">
        <f t="shared" si="11"/>
        <v/>
      </c>
      <c r="I24" s="202"/>
      <c r="J24" s="201"/>
      <c r="K24" s="201">
        <f t="shared" si="1"/>
        <v>0</v>
      </c>
      <c r="L24" s="140"/>
      <c r="M24" s="193"/>
      <c r="N24" s="193"/>
      <c r="O24" s="209" t="str">
        <f t="shared" si="2"/>
        <v/>
      </c>
      <c r="P24" s="204"/>
      <c r="Q24" s="201"/>
      <c r="R24" s="201">
        <f t="shared" si="4"/>
        <v>0</v>
      </c>
      <c r="S24" s="140"/>
      <c r="T24" s="141"/>
      <c r="U24" s="141"/>
      <c r="V24" s="209" t="str">
        <f t="shared" si="5"/>
        <v/>
      </c>
      <c r="W24" s="206"/>
      <c r="X24" s="210">
        <f t="shared" si="6"/>
        <v>0</v>
      </c>
      <c r="Y24" s="201">
        <f t="shared" si="7"/>
        <v>0</v>
      </c>
      <c r="Z24" s="201"/>
      <c r="AA24" s="141"/>
      <c r="AB24" s="141"/>
      <c r="AC24" s="209" t="str">
        <f t="shared" si="8"/>
        <v/>
      </c>
      <c r="AD24" s="206"/>
      <c r="AE24" s="210">
        <f t="shared" si="9"/>
        <v>0</v>
      </c>
      <c r="AF24" s="201">
        <f t="shared" si="10"/>
        <v>0</v>
      </c>
    </row>
    <row r="25" spans="1:32" s="173" customFormat="1" ht="12.5" x14ac:dyDescent="0.25">
      <c r="A25" s="188"/>
      <c r="B25" s="188"/>
      <c r="C25" s="188"/>
      <c r="D25" s="188"/>
      <c r="E25" s="188"/>
      <c r="F25" s="189"/>
      <c r="G25" s="189"/>
      <c r="H25" s="142" t="str">
        <f t="shared" si="11"/>
        <v/>
      </c>
      <c r="I25" s="202"/>
      <c r="J25" s="201"/>
      <c r="K25" s="201">
        <f t="shared" si="1"/>
        <v>0</v>
      </c>
      <c r="L25" s="140"/>
      <c r="M25" s="193"/>
      <c r="N25" s="193"/>
      <c r="O25" s="209" t="str">
        <f t="shared" si="2"/>
        <v/>
      </c>
      <c r="P25" s="204"/>
      <c r="Q25" s="201"/>
      <c r="R25" s="201">
        <f t="shared" si="4"/>
        <v>0</v>
      </c>
      <c r="S25" s="140"/>
      <c r="T25" s="141"/>
      <c r="U25" s="141"/>
      <c r="V25" s="209" t="str">
        <f t="shared" si="5"/>
        <v/>
      </c>
      <c r="W25" s="206"/>
      <c r="X25" s="210">
        <f t="shared" si="6"/>
        <v>0</v>
      </c>
      <c r="Y25" s="201">
        <f t="shared" si="7"/>
        <v>0</v>
      </c>
      <c r="Z25" s="201"/>
      <c r="AA25" s="141"/>
      <c r="AB25" s="141"/>
      <c r="AC25" s="209" t="str">
        <f t="shared" si="8"/>
        <v/>
      </c>
      <c r="AD25" s="206"/>
      <c r="AE25" s="210">
        <f t="shared" si="9"/>
        <v>0</v>
      </c>
      <c r="AF25" s="201">
        <f t="shared" si="10"/>
        <v>0</v>
      </c>
    </row>
    <row r="26" spans="1:32" s="173" customFormat="1" ht="12.5" x14ac:dyDescent="0.25">
      <c r="A26" s="188" t="s">
        <v>207</v>
      </c>
      <c r="B26" s="188" t="s">
        <v>223</v>
      </c>
      <c r="C26" s="188" t="s">
        <v>141</v>
      </c>
      <c r="D26" s="188">
        <v>0</v>
      </c>
      <c r="E26" s="188"/>
      <c r="F26" s="189">
        <v>5.9833333333333298</v>
      </c>
      <c r="G26" s="189">
        <v>5.6166666666666698</v>
      </c>
      <c r="H26" s="142">
        <f t="shared" si="11"/>
        <v>0.36666666666666003</v>
      </c>
      <c r="I26" s="202">
        <v>7.47</v>
      </c>
      <c r="J26" s="201">
        <f t="shared" si="0"/>
        <v>2.7389999999999506</v>
      </c>
      <c r="K26" s="201">
        <f t="shared" si="1"/>
        <v>0</v>
      </c>
      <c r="L26" s="140"/>
      <c r="M26" s="193">
        <v>460.22916666666674</v>
      </c>
      <c r="N26" s="193">
        <v>317.41277777777771</v>
      </c>
      <c r="O26" s="209">
        <f t="shared" si="2"/>
        <v>142.81638888888904</v>
      </c>
      <c r="P26" s="204">
        <v>0.128</v>
      </c>
      <c r="Q26" s="201">
        <f t="shared" ref="Q26:Q27" si="13">O26*P26</f>
        <v>18.280497777777796</v>
      </c>
      <c r="R26" s="201">
        <f t="shared" si="4"/>
        <v>0</v>
      </c>
      <c r="S26" s="140"/>
      <c r="T26" s="141"/>
      <c r="U26" s="141"/>
      <c r="V26" s="209" t="str">
        <f t="shared" si="5"/>
        <v/>
      </c>
      <c r="W26" s="206"/>
      <c r="X26" s="210">
        <f t="shared" si="6"/>
        <v>0</v>
      </c>
      <c r="Y26" s="201">
        <f t="shared" si="7"/>
        <v>0</v>
      </c>
      <c r="Z26" s="201"/>
      <c r="AA26" s="141"/>
      <c r="AB26" s="141"/>
      <c r="AC26" s="209" t="str">
        <f t="shared" si="8"/>
        <v/>
      </c>
      <c r="AD26" s="206"/>
      <c r="AE26" s="210">
        <f t="shared" si="9"/>
        <v>0</v>
      </c>
      <c r="AF26" s="201">
        <f t="shared" si="10"/>
        <v>0</v>
      </c>
    </row>
    <row r="27" spans="1:32" s="173" customFormat="1" ht="12.5" x14ac:dyDescent="0.25">
      <c r="A27" s="188"/>
      <c r="B27" s="188"/>
      <c r="C27" s="188" t="s">
        <v>142</v>
      </c>
      <c r="D27" s="188">
        <v>0</v>
      </c>
      <c r="E27" s="188"/>
      <c r="F27" s="189">
        <v>8.9166666666666696</v>
      </c>
      <c r="G27" s="189">
        <v>8.4250000000000007</v>
      </c>
      <c r="H27" s="142">
        <f t="shared" si="11"/>
        <v>0.49166666666666892</v>
      </c>
      <c r="I27" s="202">
        <v>7.0839999999999996</v>
      </c>
      <c r="J27" s="201">
        <f t="shared" si="0"/>
        <v>3.4829666666666825</v>
      </c>
      <c r="K27" s="201">
        <f t="shared" si="1"/>
        <v>0</v>
      </c>
      <c r="L27" s="140"/>
      <c r="M27" s="193">
        <v>577.00833333333333</v>
      </c>
      <c r="N27" s="193">
        <v>414.82666666666677</v>
      </c>
      <c r="O27" s="209">
        <f t="shared" si="2"/>
        <v>162.18166666666656</v>
      </c>
      <c r="P27" s="204">
        <v>0.125</v>
      </c>
      <c r="Q27" s="201">
        <f t="shared" si="13"/>
        <v>20.27270833333332</v>
      </c>
      <c r="R27" s="201">
        <f t="shared" si="4"/>
        <v>0</v>
      </c>
      <c r="S27" s="140"/>
      <c r="T27" s="141"/>
      <c r="U27" s="141"/>
      <c r="V27" s="209" t="str">
        <f t="shared" si="5"/>
        <v/>
      </c>
      <c r="W27" s="206"/>
      <c r="X27" s="210">
        <f t="shared" si="6"/>
        <v>0</v>
      </c>
      <c r="Y27" s="201">
        <f t="shared" si="7"/>
        <v>0</v>
      </c>
      <c r="Z27" s="201"/>
      <c r="AA27" s="141"/>
      <c r="AB27" s="141"/>
      <c r="AC27" s="209" t="str">
        <f t="shared" si="8"/>
        <v/>
      </c>
      <c r="AD27" s="206"/>
      <c r="AE27" s="210">
        <f t="shared" si="9"/>
        <v>0</v>
      </c>
      <c r="AF27" s="201">
        <f t="shared" si="10"/>
        <v>0</v>
      </c>
    </row>
    <row r="28" spans="1:32" s="173" customFormat="1" ht="12.5" x14ac:dyDescent="0.25">
      <c r="A28" s="188"/>
      <c r="B28" s="188"/>
      <c r="C28" s="188"/>
      <c r="D28" s="188"/>
      <c r="E28" s="188"/>
      <c r="F28" s="189"/>
      <c r="G28" s="189"/>
      <c r="H28" s="142" t="str">
        <f t="shared" si="11"/>
        <v/>
      </c>
      <c r="I28" s="202"/>
      <c r="J28" s="201"/>
      <c r="K28" s="201">
        <f t="shared" si="1"/>
        <v>0</v>
      </c>
      <c r="L28" s="140"/>
      <c r="M28" s="193"/>
      <c r="N28" s="193"/>
      <c r="O28" s="209" t="str">
        <f t="shared" si="2"/>
        <v/>
      </c>
      <c r="P28" s="204"/>
      <c r="Q28" s="201"/>
      <c r="R28" s="201">
        <f t="shared" si="4"/>
        <v>0</v>
      </c>
      <c r="S28" s="140"/>
      <c r="T28" s="141"/>
      <c r="U28" s="141"/>
      <c r="V28" s="209" t="str">
        <f t="shared" si="5"/>
        <v/>
      </c>
      <c r="W28" s="206"/>
      <c r="X28" s="210">
        <f t="shared" si="6"/>
        <v>0</v>
      </c>
      <c r="Y28" s="201">
        <f t="shared" si="7"/>
        <v>0</v>
      </c>
      <c r="Z28" s="201"/>
      <c r="AA28" s="141"/>
      <c r="AB28" s="141"/>
      <c r="AC28" s="209" t="str">
        <f t="shared" si="8"/>
        <v/>
      </c>
      <c r="AD28" s="206"/>
      <c r="AE28" s="210">
        <f t="shared" si="9"/>
        <v>0</v>
      </c>
      <c r="AF28" s="201">
        <f t="shared" si="10"/>
        <v>0</v>
      </c>
    </row>
    <row r="29" spans="1:32" s="173" customFormat="1" ht="12.5" x14ac:dyDescent="0.25">
      <c r="A29" s="188"/>
      <c r="B29" s="188"/>
      <c r="C29" s="188"/>
      <c r="D29" s="188"/>
      <c r="E29" s="188"/>
      <c r="F29" s="189"/>
      <c r="G29" s="189"/>
      <c r="H29" s="142" t="str">
        <f t="shared" si="11"/>
        <v/>
      </c>
      <c r="I29" s="202"/>
      <c r="J29" s="201"/>
      <c r="K29" s="201">
        <f t="shared" si="1"/>
        <v>0</v>
      </c>
      <c r="L29" s="140"/>
      <c r="M29" s="193"/>
      <c r="N29" s="193"/>
      <c r="O29" s="209" t="str">
        <f t="shared" si="2"/>
        <v/>
      </c>
      <c r="P29" s="204"/>
      <c r="Q29" s="201"/>
      <c r="R29" s="201">
        <f t="shared" si="4"/>
        <v>0</v>
      </c>
      <c r="S29" s="140"/>
      <c r="T29" s="141"/>
      <c r="U29" s="141"/>
      <c r="V29" s="209" t="str">
        <f t="shared" si="5"/>
        <v/>
      </c>
      <c r="W29" s="206"/>
      <c r="X29" s="210">
        <f t="shared" si="6"/>
        <v>0</v>
      </c>
      <c r="Y29" s="201">
        <f t="shared" si="7"/>
        <v>0</v>
      </c>
      <c r="Z29" s="201"/>
      <c r="AA29" s="141"/>
      <c r="AB29" s="141"/>
      <c r="AC29" s="209" t="str">
        <f t="shared" si="8"/>
        <v/>
      </c>
      <c r="AD29" s="206"/>
      <c r="AE29" s="210">
        <f t="shared" si="9"/>
        <v>0</v>
      </c>
      <c r="AF29" s="201">
        <f t="shared" si="10"/>
        <v>0</v>
      </c>
    </row>
    <row r="30" spans="1:32" s="173" customFormat="1" ht="12.5" x14ac:dyDescent="0.25">
      <c r="A30" s="188" t="s">
        <v>208</v>
      </c>
      <c r="B30" s="188" t="s">
        <v>224</v>
      </c>
      <c r="C30" s="188" t="s">
        <v>141</v>
      </c>
      <c r="D30" s="188">
        <v>0</v>
      </c>
      <c r="E30" s="188"/>
      <c r="F30" s="189">
        <v>6.9166666666666696</v>
      </c>
      <c r="G30" s="189">
        <v>6.1666666666666696</v>
      </c>
      <c r="H30" s="142">
        <f t="shared" si="11"/>
        <v>0.75</v>
      </c>
      <c r="I30" s="202">
        <v>7.3659999999999997</v>
      </c>
      <c r="J30" s="201">
        <f t="shared" si="0"/>
        <v>5.5244999999999997</v>
      </c>
      <c r="K30" s="201">
        <f t="shared" si="1"/>
        <v>0</v>
      </c>
      <c r="L30" s="140"/>
      <c r="M30" s="193">
        <v>387.6165789473684</v>
      </c>
      <c r="N30" s="193">
        <v>306.81870614035091</v>
      </c>
      <c r="O30" s="209">
        <f t="shared" si="2"/>
        <v>80.797872807017484</v>
      </c>
      <c r="P30" s="204">
        <v>0.129</v>
      </c>
      <c r="Q30" s="201">
        <f t="shared" ref="Q30:Q31" si="14">O30*P30</f>
        <v>10.422925592105255</v>
      </c>
      <c r="R30" s="201">
        <f t="shared" si="4"/>
        <v>0</v>
      </c>
      <c r="S30" s="140"/>
      <c r="T30" s="141"/>
      <c r="U30" s="141"/>
      <c r="V30" s="209" t="str">
        <f t="shared" si="5"/>
        <v/>
      </c>
      <c r="W30" s="206"/>
      <c r="X30" s="210">
        <f t="shared" si="6"/>
        <v>0</v>
      </c>
      <c r="Y30" s="201">
        <f t="shared" si="7"/>
        <v>0</v>
      </c>
      <c r="Z30" s="201"/>
      <c r="AA30" s="141"/>
      <c r="AB30" s="141"/>
      <c r="AC30" s="209" t="str">
        <f t="shared" si="8"/>
        <v/>
      </c>
      <c r="AD30" s="206"/>
      <c r="AE30" s="210">
        <f t="shared" si="9"/>
        <v>0</v>
      </c>
      <c r="AF30" s="201">
        <f t="shared" si="10"/>
        <v>0</v>
      </c>
    </row>
    <row r="31" spans="1:32" s="173" customFormat="1" ht="12.5" x14ac:dyDescent="0.25">
      <c r="A31" s="188"/>
      <c r="B31" s="188"/>
      <c r="C31" s="188" t="s">
        <v>142</v>
      </c>
      <c r="D31" s="188">
        <v>0</v>
      </c>
      <c r="E31" s="188"/>
      <c r="F31" s="189">
        <v>9.43333333333333</v>
      </c>
      <c r="G31" s="189">
        <v>8.4166666666666696</v>
      </c>
      <c r="H31" s="142">
        <f t="shared" si="11"/>
        <v>1.0166666666666604</v>
      </c>
      <c r="I31" s="202">
        <v>7.085</v>
      </c>
      <c r="J31" s="201">
        <f t="shared" si="0"/>
        <v>7.2030833333332884</v>
      </c>
      <c r="K31" s="201">
        <f t="shared" si="1"/>
        <v>0</v>
      </c>
      <c r="L31" s="140"/>
      <c r="M31" s="193">
        <v>490.50333333333316</v>
      </c>
      <c r="N31" s="193">
        <v>409.8383333333332</v>
      </c>
      <c r="O31" s="209">
        <f t="shared" si="2"/>
        <v>80.664999999999964</v>
      </c>
      <c r="P31" s="204">
        <v>0.125</v>
      </c>
      <c r="Q31" s="201">
        <f t="shared" si="14"/>
        <v>10.083124999999995</v>
      </c>
      <c r="R31" s="201">
        <f t="shared" si="4"/>
        <v>0</v>
      </c>
      <c r="S31" s="140"/>
      <c r="T31" s="141"/>
      <c r="U31" s="141"/>
      <c r="V31" s="209" t="str">
        <f t="shared" si="5"/>
        <v/>
      </c>
      <c r="W31" s="206"/>
      <c r="X31" s="210">
        <f t="shared" si="6"/>
        <v>0</v>
      </c>
      <c r="Y31" s="201">
        <f t="shared" si="7"/>
        <v>0</v>
      </c>
      <c r="Z31" s="201"/>
      <c r="AA31" s="141"/>
      <c r="AB31" s="141"/>
      <c r="AC31" s="209" t="str">
        <f t="shared" si="8"/>
        <v/>
      </c>
      <c r="AD31" s="206"/>
      <c r="AE31" s="210">
        <f t="shared" si="9"/>
        <v>0</v>
      </c>
      <c r="AF31" s="201">
        <f t="shared" si="10"/>
        <v>0</v>
      </c>
    </row>
    <row r="32" spans="1:32" s="173" customFormat="1" ht="12.5" x14ac:dyDescent="0.25">
      <c r="A32" s="188"/>
      <c r="B32" s="188"/>
      <c r="C32" s="188"/>
      <c r="D32" s="188"/>
      <c r="E32" s="188"/>
      <c r="F32" s="189"/>
      <c r="G32" s="189"/>
      <c r="H32" s="142" t="str">
        <f t="shared" si="11"/>
        <v/>
      </c>
      <c r="I32" s="202"/>
      <c r="J32" s="201"/>
      <c r="K32" s="201">
        <f t="shared" si="1"/>
        <v>0</v>
      </c>
      <c r="L32" s="140"/>
      <c r="M32" s="193"/>
      <c r="N32" s="193"/>
      <c r="O32" s="209" t="str">
        <f t="shared" si="2"/>
        <v/>
      </c>
      <c r="P32" s="204"/>
      <c r="Q32" s="201"/>
      <c r="R32" s="201">
        <f t="shared" si="4"/>
        <v>0</v>
      </c>
      <c r="S32" s="140"/>
      <c r="T32" s="141"/>
      <c r="U32" s="141"/>
      <c r="V32" s="209" t="str">
        <f t="shared" si="5"/>
        <v/>
      </c>
      <c r="W32" s="206"/>
      <c r="X32" s="210">
        <f t="shared" si="6"/>
        <v>0</v>
      </c>
      <c r="Y32" s="201">
        <f t="shared" si="7"/>
        <v>0</v>
      </c>
      <c r="Z32" s="201"/>
      <c r="AA32" s="141"/>
      <c r="AB32" s="141"/>
      <c r="AC32" s="209" t="str">
        <f t="shared" si="8"/>
        <v/>
      </c>
      <c r="AD32" s="206"/>
      <c r="AE32" s="210">
        <f t="shared" si="9"/>
        <v>0</v>
      </c>
      <c r="AF32" s="201">
        <f t="shared" si="10"/>
        <v>0</v>
      </c>
    </row>
    <row r="33" spans="1:32" s="173" customFormat="1" ht="12.5" x14ac:dyDescent="0.25">
      <c r="A33" s="188"/>
      <c r="B33" s="188"/>
      <c r="C33" s="188"/>
      <c r="D33" s="188"/>
      <c r="E33" s="188"/>
      <c r="F33" s="189"/>
      <c r="G33" s="189"/>
      <c r="H33" s="142" t="str">
        <f t="shared" si="11"/>
        <v/>
      </c>
      <c r="I33" s="202"/>
      <c r="J33" s="201"/>
      <c r="K33" s="201">
        <f t="shared" si="1"/>
        <v>0</v>
      </c>
      <c r="L33" s="140"/>
      <c r="M33" s="193"/>
      <c r="N33" s="193"/>
      <c r="O33" s="209" t="str">
        <f t="shared" si="2"/>
        <v/>
      </c>
      <c r="P33" s="204"/>
      <c r="Q33" s="201"/>
      <c r="R33" s="201">
        <f t="shared" si="4"/>
        <v>0</v>
      </c>
      <c r="S33" s="140"/>
      <c r="T33" s="141"/>
      <c r="U33" s="141"/>
      <c r="V33" s="209" t="str">
        <f t="shared" si="5"/>
        <v/>
      </c>
      <c r="W33" s="206"/>
      <c r="X33" s="210">
        <f t="shared" si="6"/>
        <v>0</v>
      </c>
      <c r="Y33" s="201">
        <f t="shared" si="7"/>
        <v>0</v>
      </c>
      <c r="Z33" s="201"/>
      <c r="AA33" s="141"/>
      <c r="AB33" s="141"/>
      <c r="AC33" s="209" t="str">
        <f t="shared" si="8"/>
        <v/>
      </c>
      <c r="AD33" s="206"/>
      <c r="AE33" s="210">
        <f t="shared" si="9"/>
        <v>0</v>
      </c>
      <c r="AF33" s="201">
        <f t="shared" si="10"/>
        <v>0</v>
      </c>
    </row>
    <row r="34" spans="1:32" s="173" customFormat="1" ht="12.5" x14ac:dyDescent="0.25">
      <c r="A34" s="188" t="s">
        <v>209</v>
      </c>
      <c r="B34" s="188" t="s">
        <v>225</v>
      </c>
      <c r="C34" s="188" t="s">
        <v>140</v>
      </c>
      <c r="D34" s="188">
        <v>0</v>
      </c>
      <c r="E34" s="188"/>
      <c r="F34" s="189">
        <v>4.1666666666666696</v>
      </c>
      <c r="G34" s="189">
        <v>3.708333333333333</v>
      </c>
      <c r="H34" s="142">
        <f t="shared" si="11"/>
        <v>0.45833333333333659</v>
      </c>
      <c r="I34" s="202">
        <v>8.0649999999999995</v>
      </c>
      <c r="J34" s="201">
        <f t="shared" si="0"/>
        <v>3.6964583333333594</v>
      </c>
      <c r="K34" s="201">
        <f t="shared" si="1"/>
        <v>0</v>
      </c>
      <c r="L34" s="140"/>
      <c r="M34" s="193">
        <v>256.09999999999997</v>
      </c>
      <c r="N34" s="193">
        <v>202.38416666666669</v>
      </c>
      <c r="O34" s="209">
        <f t="shared" si="2"/>
        <v>53.715833333333279</v>
      </c>
      <c r="P34" s="204">
        <v>0.13600000000000001</v>
      </c>
      <c r="Q34" s="201">
        <f t="shared" ref="Q34" si="15">O34*P34</f>
        <v>7.3053533333333265</v>
      </c>
      <c r="R34" s="201">
        <f t="shared" si="4"/>
        <v>0</v>
      </c>
      <c r="S34" s="140"/>
      <c r="T34" s="141"/>
      <c r="U34" s="141"/>
      <c r="V34" s="209" t="str">
        <f t="shared" si="5"/>
        <v/>
      </c>
      <c r="W34" s="206"/>
      <c r="X34" s="210">
        <f t="shared" si="6"/>
        <v>0</v>
      </c>
      <c r="Y34" s="201">
        <f t="shared" si="7"/>
        <v>0</v>
      </c>
      <c r="Z34" s="201"/>
      <c r="AA34" s="141"/>
      <c r="AB34" s="141"/>
      <c r="AC34" s="209" t="str">
        <f t="shared" si="8"/>
        <v/>
      </c>
      <c r="AD34" s="206"/>
      <c r="AE34" s="210">
        <f t="shared" si="9"/>
        <v>0</v>
      </c>
      <c r="AF34" s="201">
        <f t="shared" si="10"/>
        <v>0</v>
      </c>
    </row>
    <row r="35" spans="1:32" s="173" customFormat="1" ht="12.5" x14ac:dyDescent="0.25">
      <c r="A35" s="188"/>
      <c r="B35" s="188"/>
      <c r="C35" s="188"/>
      <c r="D35" s="188"/>
      <c r="E35" s="188"/>
      <c r="F35" s="189"/>
      <c r="G35" s="189"/>
      <c r="H35" s="142" t="str">
        <f t="shared" si="11"/>
        <v/>
      </c>
      <c r="I35" s="202"/>
      <c r="J35" s="201"/>
      <c r="K35" s="201">
        <f t="shared" si="1"/>
        <v>0</v>
      </c>
      <c r="L35" s="140"/>
      <c r="M35" s="193"/>
      <c r="N35" s="193"/>
      <c r="O35" s="209" t="str">
        <f t="shared" si="2"/>
        <v/>
      </c>
      <c r="P35" s="204"/>
      <c r="Q35" s="201"/>
      <c r="R35" s="201">
        <f t="shared" si="4"/>
        <v>0</v>
      </c>
      <c r="S35" s="140"/>
      <c r="T35" s="141"/>
      <c r="U35" s="141"/>
      <c r="V35" s="209" t="str">
        <f t="shared" si="5"/>
        <v/>
      </c>
      <c r="W35" s="206"/>
      <c r="X35" s="210">
        <f t="shared" si="6"/>
        <v>0</v>
      </c>
      <c r="Y35" s="201">
        <f t="shared" si="7"/>
        <v>0</v>
      </c>
      <c r="Z35" s="201"/>
      <c r="AA35" s="141"/>
      <c r="AB35" s="141"/>
      <c r="AC35" s="209" t="str">
        <f t="shared" si="8"/>
        <v/>
      </c>
      <c r="AD35" s="206"/>
      <c r="AE35" s="210">
        <f t="shared" si="9"/>
        <v>0</v>
      </c>
      <c r="AF35" s="201">
        <f t="shared" si="10"/>
        <v>0</v>
      </c>
    </row>
    <row r="36" spans="1:32" s="173" customFormat="1" ht="12.5" x14ac:dyDescent="0.25">
      <c r="A36" s="188"/>
      <c r="B36" s="188"/>
      <c r="C36" s="188"/>
      <c r="D36" s="188"/>
      <c r="E36" s="188"/>
      <c r="F36" s="189"/>
      <c r="G36" s="189"/>
      <c r="H36" s="142" t="str">
        <f t="shared" si="11"/>
        <v/>
      </c>
      <c r="I36" s="202"/>
      <c r="J36" s="201"/>
      <c r="K36" s="201">
        <f t="shared" si="1"/>
        <v>0</v>
      </c>
      <c r="L36" s="140"/>
      <c r="M36" s="193"/>
      <c r="N36" s="193"/>
      <c r="O36" s="209" t="str">
        <f t="shared" si="2"/>
        <v/>
      </c>
      <c r="P36" s="204"/>
      <c r="Q36" s="201"/>
      <c r="R36" s="201">
        <f t="shared" si="4"/>
        <v>0</v>
      </c>
      <c r="S36" s="140"/>
      <c r="T36" s="141"/>
      <c r="U36" s="141"/>
      <c r="V36" s="209" t="str">
        <f t="shared" si="5"/>
        <v/>
      </c>
      <c r="W36" s="206"/>
      <c r="X36" s="210">
        <f t="shared" si="6"/>
        <v>0</v>
      </c>
      <c r="Y36" s="201">
        <f t="shared" si="7"/>
        <v>0</v>
      </c>
      <c r="Z36" s="201"/>
      <c r="AA36" s="141"/>
      <c r="AB36" s="141"/>
      <c r="AC36" s="209" t="str">
        <f t="shared" si="8"/>
        <v/>
      </c>
      <c r="AD36" s="206"/>
      <c r="AE36" s="210">
        <f t="shared" si="9"/>
        <v>0</v>
      </c>
      <c r="AF36" s="201">
        <f t="shared" si="10"/>
        <v>0</v>
      </c>
    </row>
    <row r="37" spans="1:32" s="173" customFormat="1" ht="12.5" x14ac:dyDescent="0.25">
      <c r="A37" s="188" t="s">
        <v>210</v>
      </c>
      <c r="B37" s="188" t="s">
        <v>226</v>
      </c>
      <c r="C37" s="188" t="s">
        <v>141</v>
      </c>
      <c r="D37" s="188">
        <v>0</v>
      </c>
      <c r="E37" s="188"/>
      <c r="F37" s="189">
        <v>6.19166666666667</v>
      </c>
      <c r="G37" s="189">
        <v>5.7166666666666703</v>
      </c>
      <c r="H37" s="142">
        <f t="shared" si="11"/>
        <v>0.47499999999999964</v>
      </c>
      <c r="I37" s="202">
        <v>7.4489999999999998</v>
      </c>
      <c r="J37" s="201">
        <f t="shared" si="0"/>
        <v>3.5382749999999974</v>
      </c>
      <c r="K37" s="201">
        <f t="shared" si="1"/>
        <v>0</v>
      </c>
      <c r="L37" s="140"/>
      <c r="M37" s="193">
        <v>358.27249999999998</v>
      </c>
      <c r="N37" s="193">
        <v>308.02416666666664</v>
      </c>
      <c r="O37" s="209">
        <f t="shared" si="2"/>
        <v>50.248333333333335</v>
      </c>
      <c r="P37" s="204">
        <v>0.129</v>
      </c>
      <c r="Q37" s="201">
        <f t="shared" ref="Q37:Q38" si="16">O37*P37</f>
        <v>6.4820350000000007</v>
      </c>
      <c r="R37" s="201">
        <f t="shared" si="4"/>
        <v>0</v>
      </c>
      <c r="S37" s="140"/>
      <c r="T37" s="141"/>
      <c r="U37" s="141"/>
      <c r="V37" s="209" t="str">
        <f t="shared" si="5"/>
        <v/>
      </c>
      <c r="W37" s="206"/>
      <c r="X37" s="210">
        <f t="shared" si="6"/>
        <v>0</v>
      </c>
      <c r="Y37" s="201">
        <f t="shared" si="7"/>
        <v>0</v>
      </c>
      <c r="Z37" s="201"/>
      <c r="AA37" s="141"/>
      <c r="AB37" s="141"/>
      <c r="AC37" s="209" t="str">
        <f t="shared" si="8"/>
        <v/>
      </c>
      <c r="AD37" s="206"/>
      <c r="AE37" s="210">
        <f t="shared" si="9"/>
        <v>0</v>
      </c>
      <c r="AF37" s="201">
        <f t="shared" si="10"/>
        <v>0</v>
      </c>
    </row>
    <row r="38" spans="1:32" s="173" customFormat="1" ht="12.5" x14ac:dyDescent="0.25">
      <c r="A38" s="188"/>
      <c r="B38" s="188"/>
      <c r="C38" s="188" t="s">
        <v>142</v>
      </c>
      <c r="D38" s="188">
        <v>0</v>
      </c>
      <c r="E38" s="188"/>
      <c r="F38" s="189">
        <v>6.8916666666666702</v>
      </c>
      <c r="G38" s="189">
        <v>6.2583333333333302</v>
      </c>
      <c r="H38" s="142">
        <f t="shared" si="11"/>
        <v>0.63333333333333997</v>
      </c>
      <c r="I38" s="202">
        <v>7.351</v>
      </c>
      <c r="J38" s="201">
        <f t="shared" si="0"/>
        <v>4.6556333333333821</v>
      </c>
      <c r="K38" s="201">
        <f t="shared" si="1"/>
        <v>0</v>
      </c>
      <c r="L38" s="140"/>
      <c r="M38" s="193">
        <v>453.6991666666666</v>
      </c>
      <c r="N38" s="193">
        <v>403.32916666666659</v>
      </c>
      <c r="O38" s="209">
        <f t="shared" si="2"/>
        <v>50.370000000000005</v>
      </c>
      <c r="P38" s="204">
        <v>0.126</v>
      </c>
      <c r="Q38" s="201">
        <f t="shared" si="16"/>
        <v>6.3466200000000006</v>
      </c>
      <c r="R38" s="201">
        <f t="shared" si="4"/>
        <v>0</v>
      </c>
      <c r="S38" s="140"/>
      <c r="T38" s="141"/>
      <c r="U38" s="141"/>
      <c r="V38" s="209" t="str">
        <f t="shared" si="5"/>
        <v/>
      </c>
      <c r="W38" s="206"/>
      <c r="X38" s="210">
        <f t="shared" si="6"/>
        <v>0</v>
      </c>
      <c r="Y38" s="201">
        <f t="shared" si="7"/>
        <v>0</v>
      </c>
      <c r="Z38" s="201"/>
      <c r="AA38" s="141"/>
      <c r="AB38" s="141"/>
      <c r="AC38" s="209" t="str">
        <f t="shared" si="8"/>
        <v/>
      </c>
      <c r="AD38" s="206"/>
      <c r="AE38" s="210">
        <f t="shared" si="9"/>
        <v>0</v>
      </c>
      <c r="AF38" s="201">
        <f t="shared" si="10"/>
        <v>0</v>
      </c>
    </row>
    <row r="39" spans="1:32" s="173" customFormat="1" ht="12.5" x14ac:dyDescent="0.25">
      <c r="A39" s="188"/>
      <c r="B39" s="188"/>
      <c r="C39" s="188"/>
      <c r="D39" s="188"/>
      <c r="E39" s="188"/>
      <c r="F39" s="189"/>
      <c r="G39" s="189"/>
      <c r="H39" s="142" t="str">
        <f t="shared" si="11"/>
        <v/>
      </c>
      <c r="I39" s="202"/>
      <c r="J39" s="201"/>
      <c r="K39" s="201">
        <f t="shared" si="1"/>
        <v>0</v>
      </c>
      <c r="L39" s="140"/>
      <c r="M39" s="193"/>
      <c r="N39" s="193"/>
      <c r="O39" s="209" t="str">
        <f t="shared" si="2"/>
        <v/>
      </c>
      <c r="P39" s="204"/>
      <c r="Q39" s="201"/>
      <c r="R39" s="201">
        <f t="shared" si="4"/>
        <v>0</v>
      </c>
      <c r="S39" s="140"/>
      <c r="T39" s="141"/>
      <c r="U39" s="141"/>
      <c r="V39" s="209" t="str">
        <f t="shared" si="5"/>
        <v/>
      </c>
      <c r="W39" s="206"/>
      <c r="X39" s="210">
        <f t="shared" si="6"/>
        <v>0</v>
      </c>
      <c r="Y39" s="201">
        <f t="shared" si="7"/>
        <v>0</v>
      </c>
      <c r="Z39" s="201"/>
      <c r="AA39" s="141"/>
      <c r="AB39" s="141"/>
      <c r="AC39" s="209" t="str">
        <f t="shared" si="8"/>
        <v/>
      </c>
      <c r="AD39" s="206"/>
      <c r="AE39" s="210">
        <f t="shared" si="9"/>
        <v>0</v>
      </c>
      <c r="AF39" s="201">
        <f t="shared" si="10"/>
        <v>0</v>
      </c>
    </row>
    <row r="40" spans="1:32" s="173" customFormat="1" ht="12.5" x14ac:dyDescent="0.25">
      <c r="A40" s="188"/>
      <c r="B40" s="188"/>
      <c r="C40" s="188"/>
      <c r="D40" s="188"/>
      <c r="E40" s="188"/>
      <c r="F40" s="189"/>
      <c r="G40" s="189"/>
      <c r="H40" s="142" t="str">
        <f t="shared" si="11"/>
        <v/>
      </c>
      <c r="I40" s="202"/>
      <c r="J40" s="201"/>
      <c r="K40" s="201">
        <f t="shared" si="1"/>
        <v>0</v>
      </c>
      <c r="L40" s="140"/>
      <c r="M40" s="193"/>
      <c r="N40" s="193"/>
      <c r="O40" s="209" t="str">
        <f t="shared" si="2"/>
        <v/>
      </c>
      <c r="P40" s="204"/>
      <c r="Q40" s="201"/>
      <c r="R40" s="201">
        <f t="shared" si="4"/>
        <v>0</v>
      </c>
      <c r="S40" s="140"/>
      <c r="T40" s="141"/>
      <c r="U40" s="141"/>
      <c r="V40" s="209" t="str">
        <f t="shared" si="5"/>
        <v/>
      </c>
      <c r="W40" s="206"/>
      <c r="X40" s="210">
        <f t="shared" si="6"/>
        <v>0</v>
      </c>
      <c r="Y40" s="201">
        <f t="shared" si="7"/>
        <v>0</v>
      </c>
      <c r="Z40" s="201"/>
      <c r="AA40" s="141"/>
      <c r="AB40" s="141"/>
      <c r="AC40" s="209" t="str">
        <f t="shared" si="8"/>
        <v/>
      </c>
      <c r="AD40" s="206"/>
      <c r="AE40" s="210">
        <f t="shared" si="9"/>
        <v>0</v>
      </c>
      <c r="AF40" s="201">
        <f t="shared" si="10"/>
        <v>0</v>
      </c>
    </row>
    <row r="41" spans="1:32" s="173" customFormat="1" ht="12.5" x14ac:dyDescent="0.25">
      <c r="A41" s="188" t="s">
        <v>214</v>
      </c>
      <c r="B41" s="188" t="s">
        <v>227</v>
      </c>
      <c r="C41" s="188" t="s">
        <v>142</v>
      </c>
      <c r="D41" s="188">
        <v>0</v>
      </c>
      <c r="E41" s="188"/>
      <c r="F41" s="189">
        <v>8.6666666666666696</v>
      </c>
      <c r="G41" s="189">
        <v>7.4749999999999996</v>
      </c>
      <c r="H41" s="142">
        <f t="shared" si="11"/>
        <v>1.19166666666667</v>
      </c>
      <c r="I41" s="202">
        <v>7.1820000000000004</v>
      </c>
      <c r="J41" s="201">
        <f t="shared" si="0"/>
        <v>8.5585500000000234</v>
      </c>
      <c r="K41" s="201">
        <f t="shared" si="1"/>
        <v>0</v>
      </c>
      <c r="L41" s="140"/>
      <c r="M41" s="193">
        <v>620.4041666666667</v>
      </c>
      <c r="N41" s="193">
        <v>440.09416666666675</v>
      </c>
      <c r="O41" s="209">
        <f t="shared" si="2"/>
        <v>180.30999999999995</v>
      </c>
      <c r="P41" s="204">
        <v>0.125</v>
      </c>
      <c r="Q41" s="201">
        <f t="shared" ref="Q41" si="17">O41*P41</f>
        <v>22.538749999999993</v>
      </c>
      <c r="R41" s="201">
        <f t="shared" si="4"/>
        <v>0</v>
      </c>
      <c r="S41" s="140"/>
      <c r="T41" s="143">
        <v>21.39329601158645</v>
      </c>
      <c r="U41" s="143">
        <v>17.978943850267378</v>
      </c>
      <c r="V41" s="209">
        <f t="shared" si="5"/>
        <v>3.4143521613190728</v>
      </c>
      <c r="W41" s="207">
        <v>6.1349999999999998</v>
      </c>
      <c r="X41" s="210">
        <f t="shared" si="6"/>
        <v>20.947050509692509</v>
      </c>
      <c r="Y41" s="201">
        <f>D41*X41</f>
        <v>0</v>
      </c>
      <c r="Z41" s="201"/>
      <c r="AA41" s="143">
        <v>21.39329601158645</v>
      </c>
      <c r="AB41" s="143">
        <v>17.978943850267378</v>
      </c>
      <c r="AC41" s="209">
        <f t="shared" si="8"/>
        <v>3.4143521613190728</v>
      </c>
      <c r="AD41" s="207">
        <v>6.1349999999999998</v>
      </c>
      <c r="AE41" s="210">
        <f t="shared" si="9"/>
        <v>20.947050509692509</v>
      </c>
      <c r="AF41" s="201">
        <f t="shared" si="10"/>
        <v>0</v>
      </c>
    </row>
    <row r="42" spans="1:32" s="173" customFormat="1" ht="12.5" x14ac:dyDescent="0.25">
      <c r="A42" s="188"/>
      <c r="B42" s="188"/>
      <c r="C42" s="188"/>
      <c r="D42" s="188"/>
      <c r="E42" s="188"/>
      <c r="F42" s="189"/>
      <c r="G42" s="189"/>
      <c r="H42" s="142" t="str">
        <f t="shared" si="11"/>
        <v/>
      </c>
      <c r="I42" s="202"/>
      <c r="J42" s="201"/>
      <c r="K42" s="201">
        <f t="shared" si="1"/>
        <v>0</v>
      </c>
      <c r="L42" s="140"/>
      <c r="M42" s="193"/>
      <c r="N42" s="193"/>
      <c r="O42" s="209" t="str">
        <f t="shared" si="2"/>
        <v/>
      </c>
      <c r="P42" s="204"/>
      <c r="Q42" s="201"/>
      <c r="R42" s="201">
        <f t="shared" si="4"/>
        <v>0</v>
      </c>
      <c r="S42" s="140"/>
      <c r="T42" s="143"/>
      <c r="U42" s="143"/>
      <c r="V42" s="209" t="str">
        <f t="shared" si="5"/>
        <v/>
      </c>
      <c r="W42" s="207"/>
      <c r="X42" s="210">
        <f t="shared" si="6"/>
        <v>0</v>
      </c>
      <c r="Y42" s="201">
        <f t="shared" si="7"/>
        <v>0</v>
      </c>
      <c r="Z42" s="201"/>
      <c r="AA42" s="143"/>
      <c r="AB42" s="143"/>
      <c r="AC42" s="209" t="str">
        <f t="shared" si="8"/>
        <v/>
      </c>
      <c r="AD42" s="207"/>
      <c r="AE42" s="210">
        <f t="shared" si="9"/>
        <v>0</v>
      </c>
      <c r="AF42" s="201">
        <f t="shared" si="10"/>
        <v>0</v>
      </c>
    </row>
    <row r="43" spans="1:32" s="173" customFormat="1" ht="12.5" x14ac:dyDescent="0.25">
      <c r="A43" s="188"/>
      <c r="B43" s="188"/>
      <c r="C43" s="188"/>
      <c r="D43" s="188"/>
      <c r="E43" s="188"/>
      <c r="F43" s="189"/>
      <c r="G43" s="189"/>
      <c r="H43" s="142" t="str">
        <f t="shared" si="11"/>
        <v/>
      </c>
      <c r="I43" s="202"/>
      <c r="J43" s="201"/>
      <c r="K43" s="201">
        <f t="shared" si="1"/>
        <v>0</v>
      </c>
      <c r="L43" s="140"/>
      <c r="M43" s="193"/>
      <c r="N43" s="193"/>
      <c r="O43" s="209" t="str">
        <f t="shared" si="2"/>
        <v/>
      </c>
      <c r="P43" s="204"/>
      <c r="Q43" s="201"/>
      <c r="R43" s="201">
        <f t="shared" si="4"/>
        <v>0</v>
      </c>
      <c r="S43" s="140"/>
      <c r="T43" s="143"/>
      <c r="U43" s="143"/>
      <c r="V43" s="209" t="str">
        <f t="shared" si="5"/>
        <v/>
      </c>
      <c r="W43" s="207"/>
      <c r="X43" s="210">
        <f t="shared" si="6"/>
        <v>0</v>
      </c>
      <c r="Y43" s="201">
        <f t="shared" si="7"/>
        <v>0</v>
      </c>
      <c r="Z43" s="201"/>
      <c r="AA43" s="143"/>
      <c r="AB43" s="143"/>
      <c r="AC43" s="209" t="str">
        <f t="shared" si="8"/>
        <v/>
      </c>
      <c r="AD43" s="207"/>
      <c r="AE43" s="210">
        <f t="shared" si="9"/>
        <v>0</v>
      </c>
      <c r="AF43" s="201">
        <f t="shared" si="10"/>
        <v>0</v>
      </c>
    </row>
    <row r="44" spans="1:32" s="173" customFormat="1" ht="12.5" x14ac:dyDescent="0.25">
      <c r="A44" s="188" t="s">
        <v>215</v>
      </c>
      <c r="B44" s="188" t="s">
        <v>228</v>
      </c>
      <c r="C44" s="188" t="s">
        <v>142</v>
      </c>
      <c r="D44" s="188">
        <v>0</v>
      </c>
      <c r="E44" s="188"/>
      <c r="F44" s="189">
        <v>7.9666666666666668</v>
      </c>
      <c r="G44" s="189">
        <v>7.4749999999999996</v>
      </c>
      <c r="H44" s="142">
        <f t="shared" si="11"/>
        <v>0.49166666666666714</v>
      </c>
      <c r="I44" s="202">
        <v>7.1820000000000004</v>
      </c>
      <c r="J44" s="201">
        <f t="shared" si="0"/>
        <v>3.5311500000000038</v>
      </c>
      <c r="K44" s="201">
        <f t="shared" si="1"/>
        <v>0</v>
      </c>
      <c r="L44" s="140"/>
      <c r="M44" s="193">
        <v>620.4041666666667</v>
      </c>
      <c r="N44" s="193">
        <v>440.09416666666675</v>
      </c>
      <c r="O44" s="209">
        <f t="shared" si="2"/>
        <v>180.30999999999995</v>
      </c>
      <c r="P44" s="204">
        <v>0.125</v>
      </c>
      <c r="Q44" s="201">
        <f t="shared" ref="Q44:Q45" si="18">O44*P44</f>
        <v>22.538749999999993</v>
      </c>
      <c r="R44" s="201">
        <f t="shared" si="4"/>
        <v>0</v>
      </c>
      <c r="S44" s="140"/>
      <c r="T44" s="143">
        <v>21.39329601158645</v>
      </c>
      <c r="U44" s="143">
        <v>17.978943850267378</v>
      </c>
      <c r="V44" s="209">
        <f t="shared" si="5"/>
        <v>3.4143521613190728</v>
      </c>
      <c r="W44" s="207">
        <v>6.1349999999999998</v>
      </c>
      <c r="X44" s="210">
        <f t="shared" si="6"/>
        <v>20.947050509692509</v>
      </c>
      <c r="Y44" s="201">
        <f t="shared" si="7"/>
        <v>0</v>
      </c>
      <c r="Z44" s="201"/>
      <c r="AA44" s="143">
        <v>21.39329601158645</v>
      </c>
      <c r="AB44" s="143">
        <v>17.978943850267378</v>
      </c>
      <c r="AC44" s="209">
        <f t="shared" si="8"/>
        <v>3.4143521613190728</v>
      </c>
      <c r="AD44" s="207">
        <v>6.1349999999999998</v>
      </c>
      <c r="AE44" s="210">
        <f t="shared" si="9"/>
        <v>20.947050509692509</v>
      </c>
      <c r="AF44" s="201">
        <f t="shared" si="10"/>
        <v>0</v>
      </c>
    </row>
    <row r="45" spans="1:32" s="173" customFormat="1" ht="12.5" x14ac:dyDescent="0.25">
      <c r="A45" s="188"/>
      <c r="B45" s="188"/>
      <c r="C45" s="188" t="s">
        <v>143</v>
      </c>
      <c r="D45" s="188">
        <v>0</v>
      </c>
      <c r="E45" s="188"/>
      <c r="F45" s="189">
        <v>9.1166666666666671</v>
      </c>
      <c r="G45" s="189">
        <v>8.5</v>
      </c>
      <c r="H45" s="142">
        <f t="shared" si="11"/>
        <v>0.61666666666666714</v>
      </c>
      <c r="I45" s="202">
        <v>7.077</v>
      </c>
      <c r="J45" s="201">
        <f t="shared" si="0"/>
        <v>4.3641500000000031</v>
      </c>
      <c r="K45" s="201">
        <f t="shared" si="1"/>
        <v>0</v>
      </c>
      <c r="L45" s="140"/>
      <c r="M45" s="193">
        <v>724.4375</v>
      </c>
      <c r="N45" s="193">
        <v>535.36749999999995</v>
      </c>
      <c r="O45" s="209">
        <f t="shared" si="2"/>
        <v>189.07000000000005</v>
      </c>
      <c r="P45" s="204">
        <v>0.123</v>
      </c>
      <c r="Q45" s="201">
        <f t="shared" si="18"/>
        <v>23.255610000000004</v>
      </c>
      <c r="R45" s="201">
        <f t="shared" si="4"/>
        <v>0</v>
      </c>
      <c r="S45" s="140"/>
      <c r="T45" s="143">
        <v>23.600995014483061</v>
      </c>
      <c r="U45" s="143">
        <v>19.33305481283422</v>
      </c>
      <c r="V45" s="209">
        <f t="shared" si="5"/>
        <v>4.267940201648841</v>
      </c>
      <c r="W45" s="207">
        <v>6.1630000000000003</v>
      </c>
      <c r="X45" s="210">
        <f t="shared" si="6"/>
        <v>26.303315462761809</v>
      </c>
      <c r="Y45" s="201">
        <f t="shared" si="7"/>
        <v>0</v>
      </c>
      <c r="Z45" s="201"/>
      <c r="AA45" s="143">
        <v>23.600995014483061</v>
      </c>
      <c r="AB45" s="143">
        <v>19.33305481283422</v>
      </c>
      <c r="AC45" s="209">
        <f t="shared" si="8"/>
        <v>4.267940201648841</v>
      </c>
      <c r="AD45" s="207">
        <v>6.1630000000000003</v>
      </c>
      <c r="AE45" s="210">
        <f t="shared" si="9"/>
        <v>26.303315462761809</v>
      </c>
      <c r="AF45" s="201">
        <f t="shared" si="10"/>
        <v>0</v>
      </c>
    </row>
    <row r="46" spans="1:32" s="173" customFormat="1" ht="12.5" x14ac:dyDescent="0.25">
      <c r="A46" s="188"/>
      <c r="B46" s="188"/>
      <c r="C46" s="188"/>
      <c r="D46" s="188"/>
      <c r="E46" s="188"/>
      <c r="F46" s="189"/>
      <c r="G46" s="189"/>
      <c r="H46" s="142" t="str">
        <f t="shared" si="11"/>
        <v/>
      </c>
      <c r="I46" s="202"/>
      <c r="J46" s="201"/>
      <c r="K46" s="201">
        <f t="shared" si="1"/>
        <v>0</v>
      </c>
      <c r="L46" s="140"/>
      <c r="M46" s="193"/>
      <c r="N46" s="193"/>
      <c r="O46" s="209" t="str">
        <f t="shared" si="2"/>
        <v/>
      </c>
      <c r="P46" s="204"/>
      <c r="Q46" s="201"/>
      <c r="R46" s="201">
        <f t="shared" si="4"/>
        <v>0</v>
      </c>
      <c r="S46" s="140"/>
      <c r="T46" s="143"/>
      <c r="U46" s="143"/>
      <c r="V46" s="209" t="str">
        <f t="shared" si="5"/>
        <v/>
      </c>
      <c r="W46" s="207"/>
      <c r="X46" s="210">
        <f t="shared" si="6"/>
        <v>0</v>
      </c>
      <c r="Y46" s="201">
        <f t="shared" si="7"/>
        <v>0</v>
      </c>
      <c r="Z46" s="201"/>
      <c r="AA46" s="143"/>
      <c r="AB46" s="143"/>
      <c r="AC46" s="209" t="str">
        <f t="shared" si="8"/>
        <v/>
      </c>
      <c r="AD46" s="207"/>
      <c r="AE46" s="210">
        <f t="shared" si="9"/>
        <v>0</v>
      </c>
      <c r="AF46" s="201">
        <f t="shared" si="10"/>
        <v>0</v>
      </c>
    </row>
    <row r="47" spans="1:32" s="173" customFormat="1" ht="12.5" x14ac:dyDescent="0.25">
      <c r="A47" s="188"/>
      <c r="B47" s="188"/>
      <c r="C47" s="188"/>
      <c r="D47" s="188"/>
      <c r="E47" s="188"/>
      <c r="F47" s="189"/>
      <c r="G47" s="189"/>
      <c r="H47" s="142" t="str">
        <f t="shared" si="11"/>
        <v/>
      </c>
      <c r="I47" s="202"/>
      <c r="J47" s="201"/>
      <c r="K47" s="201">
        <f t="shared" si="1"/>
        <v>0</v>
      </c>
      <c r="L47" s="140"/>
      <c r="M47" s="193"/>
      <c r="N47" s="193"/>
      <c r="O47" s="209" t="str">
        <f t="shared" si="2"/>
        <v/>
      </c>
      <c r="P47" s="204"/>
      <c r="Q47" s="201"/>
      <c r="R47" s="201">
        <f t="shared" si="4"/>
        <v>0</v>
      </c>
      <c r="S47" s="140"/>
      <c r="T47" s="143"/>
      <c r="U47" s="143"/>
      <c r="V47" s="209" t="str">
        <f t="shared" si="5"/>
        <v/>
      </c>
      <c r="W47" s="207"/>
      <c r="X47" s="210">
        <f t="shared" si="6"/>
        <v>0</v>
      </c>
      <c r="Y47" s="201">
        <f t="shared" si="7"/>
        <v>0</v>
      </c>
      <c r="Z47" s="201"/>
      <c r="AA47" s="143"/>
      <c r="AB47" s="143"/>
      <c r="AC47" s="209" t="str">
        <f t="shared" si="8"/>
        <v/>
      </c>
      <c r="AD47" s="207"/>
      <c r="AE47" s="210">
        <f t="shared" si="9"/>
        <v>0</v>
      </c>
      <c r="AF47" s="201">
        <f t="shared" si="10"/>
        <v>0</v>
      </c>
    </row>
    <row r="48" spans="1:32" s="173" customFormat="1" ht="12.5" x14ac:dyDescent="0.25">
      <c r="A48" s="188" t="s">
        <v>216</v>
      </c>
      <c r="B48" s="188" t="s">
        <v>229</v>
      </c>
      <c r="C48" s="188" t="s">
        <v>142</v>
      </c>
      <c r="D48" s="188">
        <v>0</v>
      </c>
      <c r="E48" s="188"/>
      <c r="F48" s="189">
        <v>8.6666666666666696</v>
      </c>
      <c r="G48" s="189">
        <v>7.4749999999999996</v>
      </c>
      <c r="H48" s="142">
        <f t="shared" si="11"/>
        <v>1.19166666666667</v>
      </c>
      <c r="I48" s="202">
        <v>7.1820000000000004</v>
      </c>
      <c r="J48" s="201">
        <f t="shared" si="0"/>
        <v>8.5585500000000234</v>
      </c>
      <c r="K48" s="201">
        <f t="shared" si="1"/>
        <v>0</v>
      </c>
      <c r="L48" s="140"/>
      <c r="M48" s="193">
        <v>620.4041666666667</v>
      </c>
      <c r="N48" s="193">
        <v>440.09416666666675</v>
      </c>
      <c r="O48" s="209">
        <f t="shared" si="2"/>
        <v>180.30999999999995</v>
      </c>
      <c r="P48" s="204">
        <v>0.125</v>
      </c>
      <c r="Q48" s="201">
        <f t="shared" ref="Q48" si="19">O48*P48</f>
        <v>22.538749999999993</v>
      </c>
      <c r="R48" s="201">
        <f t="shared" si="4"/>
        <v>0</v>
      </c>
      <c r="S48" s="140"/>
      <c r="T48" s="143">
        <v>21.39329601158645</v>
      </c>
      <c r="U48" s="143">
        <v>17.978943850267378</v>
      </c>
      <c r="V48" s="209">
        <f t="shared" si="5"/>
        <v>3.4143521613190728</v>
      </c>
      <c r="W48" s="207">
        <v>6.1349999999999998</v>
      </c>
      <c r="X48" s="210">
        <f t="shared" si="6"/>
        <v>20.947050509692509</v>
      </c>
      <c r="Y48" s="201">
        <f t="shared" si="7"/>
        <v>0</v>
      </c>
      <c r="Z48" s="201"/>
      <c r="AA48" s="143">
        <v>21.39329601158645</v>
      </c>
      <c r="AB48" s="143">
        <v>17.978943850267378</v>
      </c>
      <c r="AC48" s="209">
        <f t="shared" si="8"/>
        <v>3.4143521613190728</v>
      </c>
      <c r="AD48" s="207">
        <v>6.1349999999999998</v>
      </c>
      <c r="AE48" s="210">
        <f t="shared" si="9"/>
        <v>20.947050509692509</v>
      </c>
      <c r="AF48" s="201">
        <f t="shared" si="10"/>
        <v>0</v>
      </c>
    </row>
    <row r="49" spans="1:32" s="173" customFormat="1" ht="12.5" x14ac:dyDescent="0.25">
      <c r="A49" s="188"/>
      <c r="B49" s="188"/>
      <c r="C49" s="188"/>
      <c r="D49" s="188"/>
      <c r="E49" s="188"/>
      <c r="F49" s="189"/>
      <c r="G49" s="189"/>
      <c r="H49" s="142" t="str">
        <f t="shared" si="11"/>
        <v/>
      </c>
      <c r="I49" s="202"/>
      <c r="J49" s="201"/>
      <c r="K49" s="201">
        <f t="shared" si="1"/>
        <v>0</v>
      </c>
      <c r="L49" s="140"/>
      <c r="M49" s="193"/>
      <c r="N49" s="193"/>
      <c r="O49" s="209" t="str">
        <f t="shared" si="2"/>
        <v/>
      </c>
      <c r="P49" s="204"/>
      <c r="Q49" s="201"/>
      <c r="R49" s="201">
        <f t="shared" si="4"/>
        <v>0</v>
      </c>
      <c r="S49" s="140"/>
      <c r="T49" s="143"/>
      <c r="U49" s="143"/>
      <c r="V49" s="209" t="str">
        <f t="shared" si="5"/>
        <v/>
      </c>
      <c r="W49" s="207"/>
      <c r="X49" s="210">
        <f t="shared" si="6"/>
        <v>0</v>
      </c>
      <c r="Y49" s="201">
        <f t="shared" si="7"/>
        <v>0</v>
      </c>
      <c r="Z49" s="201"/>
      <c r="AA49" s="143"/>
      <c r="AB49" s="143"/>
      <c r="AC49" s="209" t="str">
        <f t="shared" si="8"/>
        <v/>
      </c>
      <c r="AD49" s="207"/>
      <c r="AE49" s="210">
        <f t="shared" si="9"/>
        <v>0</v>
      </c>
      <c r="AF49" s="201">
        <f t="shared" si="10"/>
        <v>0</v>
      </c>
    </row>
    <row r="50" spans="1:32" s="173" customFormat="1" ht="12.5" x14ac:dyDescent="0.25">
      <c r="A50" s="188"/>
      <c r="B50" s="188"/>
      <c r="C50" s="188"/>
      <c r="D50" s="188"/>
      <c r="E50" s="188"/>
      <c r="F50" s="189"/>
      <c r="G50" s="189"/>
      <c r="H50" s="142" t="str">
        <f t="shared" si="11"/>
        <v/>
      </c>
      <c r="I50" s="202"/>
      <c r="J50" s="201"/>
      <c r="K50" s="201">
        <f t="shared" si="1"/>
        <v>0</v>
      </c>
      <c r="L50" s="140"/>
      <c r="M50" s="193"/>
      <c r="N50" s="193"/>
      <c r="O50" s="209" t="str">
        <f t="shared" si="2"/>
        <v/>
      </c>
      <c r="P50" s="204"/>
      <c r="Q50" s="201"/>
      <c r="R50" s="201">
        <f t="shared" si="4"/>
        <v>0</v>
      </c>
      <c r="S50" s="140"/>
      <c r="T50" s="143"/>
      <c r="U50" s="143"/>
      <c r="V50" s="209" t="str">
        <f t="shared" si="5"/>
        <v/>
      </c>
      <c r="W50" s="207"/>
      <c r="X50" s="210">
        <f t="shared" si="6"/>
        <v>0</v>
      </c>
      <c r="Y50" s="201">
        <f t="shared" si="7"/>
        <v>0</v>
      </c>
      <c r="Z50" s="201"/>
      <c r="AA50" s="143"/>
      <c r="AB50" s="143"/>
      <c r="AC50" s="209" t="str">
        <f t="shared" si="8"/>
        <v/>
      </c>
      <c r="AD50" s="207"/>
      <c r="AE50" s="210">
        <f t="shared" si="9"/>
        <v>0</v>
      </c>
      <c r="AF50" s="201">
        <f t="shared" si="10"/>
        <v>0</v>
      </c>
    </row>
    <row r="51" spans="1:32" s="173" customFormat="1" ht="12.5" x14ac:dyDescent="0.25">
      <c r="A51" s="188" t="s">
        <v>217</v>
      </c>
      <c r="B51" s="188" t="s">
        <v>230</v>
      </c>
      <c r="C51" s="188" t="s">
        <v>142</v>
      </c>
      <c r="D51" s="188">
        <v>0</v>
      </c>
      <c r="E51" s="188"/>
      <c r="F51" s="189">
        <v>7.9666666666666668</v>
      </c>
      <c r="G51" s="189">
        <v>7.4749999999999996</v>
      </c>
      <c r="H51" s="142">
        <f t="shared" si="11"/>
        <v>0.49166666666666714</v>
      </c>
      <c r="I51" s="202">
        <v>7.1280000000000001</v>
      </c>
      <c r="J51" s="201">
        <f t="shared" si="0"/>
        <v>3.5046000000000035</v>
      </c>
      <c r="K51" s="201">
        <f t="shared" si="1"/>
        <v>0</v>
      </c>
      <c r="L51" s="140"/>
      <c r="M51" s="193">
        <v>620.4041666666667</v>
      </c>
      <c r="N51" s="193">
        <v>440.09416666666675</v>
      </c>
      <c r="O51" s="209">
        <f t="shared" si="2"/>
        <v>180.30999999999995</v>
      </c>
      <c r="P51" s="204">
        <v>0.125</v>
      </c>
      <c r="Q51" s="201">
        <f t="shared" ref="Q51:Q52" si="20">O51*P51</f>
        <v>22.538749999999993</v>
      </c>
      <c r="R51" s="201">
        <f t="shared" si="4"/>
        <v>0</v>
      </c>
      <c r="S51" s="140"/>
      <c r="T51" s="143">
        <v>21.39329601158645</v>
      </c>
      <c r="U51" s="143">
        <v>17.978943850267378</v>
      </c>
      <c r="V51" s="209">
        <f t="shared" si="5"/>
        <v>3.4143521613190728</v>
      </c>
      <c r="W51" s="207">
        <v>6.1349999999999998</v>
      </c>
      <c r="X51" s="210">
        <f t="shared" si="6"/>
        <v>20.947050509692509</v>
      </c>
      <c r="Y51" s="201">
        <f t="shared" si="7"/>
        <v>0</v>
      </c>
      <c r="Z51" s="201"/>
      <c r="AA51" s="143">
        <v>21.39329601158645</v>
      </c>
      <c r="AB51" s="143">
        <v>17.978943850267378</v>
      </c>
      <c r="AC51" s="209">
        <f t="shared" si="8"/>
        <v>3.4143521613190728</v>
      </c>
      <c r="AD51" s="207">
        <v>6.1349999999999998</v>
      </c>
      <c r="AE51" s="210">
        <f t="shared" si="9"/>
        <v>20.947050509692509</v>
      </c>
      <c r="AF51" s="201">
        <f t="shared" si="10"/>
        <v>0</v>
      </c>
    </row>
    <row r="52" spans="1:32" s="173" customFormat="1" ht="12.5" x14ac:dyDescent="0.25">
      <c r="A52" s="188"/>
      <c r="B52" s="188"/>
      <c r="C52" s="188" t="s">
        <v>143</v>
      </c>
      <c r="D52" s="188">
        <v>0</v>
      </c>
      <c r="E52" s="188"/>
      <c r="F52" s="189">
        <v>9.1166666666666671</v>
      </c>
      <c r="G52" s="189">
        <v>8.5</v>
      </c>
      <c r="H52" s="142">
        <f t="shared" si="11"/>
        <v>0.61666666666666714</v>
      </c>
      <c r="I52" s="202">
        <v>7.077</v>
      </c>
      <c r="J52" s="201">
        <f t="shared" si="0"/>
        <v>4.3641500000000031</v>
      </c>
      <c r="K52" s="201">
        <f t="shared" si="1"/>
        <v>0</v>
      </c>
      <c r="L52" s="140"/>
      <c r="M52" s="193">
        <v>724.4375</v>
      </c>
      <c r="N52" s="193">
        <v>535.36749999999995</v>
      </c>
      <c r="O52" s="209">
        <f t="shared" si="2"/>
        <v>189.07000000000005</v>
      </c>
      <c r="P52" s="204">
        <v>0.123</v>
      </c>
      <c r="Q52" s="201">
        <f t="shared" si="20"/>
        <v>23.255610000000004</v>
      </c>
      <c r="R52" s="201">
        <f t="shared" si="4"/>
        <v>0</v>
      </c>
      <c r="S52" s="140"/>
      <c r="T52" s="143">
        <v>23.600995014483061</v>
      </c>
      <c r="U52" s="143">
        <v>19.33305481283422</v>
      </c>
      <c r="V52" s="209">
        <f t="shared" si="5"/>
        <v>4.267940201648841</v>
      </c>
      <c r="W52" s="207">
        <v>6.1630000000000003</v>
      </c>
      <c r="X52" s="210">
        <f t="shared" si="6"/>
        <v>26.303315462761809</v>
      </c>
      <c r="Y52" s="201">
        <f t="shared" si="7"/>
        <v>0</v>
      </c>
      <c r="Z52" s="201"/>
      <c r="AA52" s="143">
        <v>23.600995014483061</v>
      </c>
      <c r="AB52" s="143">
        <v>19.33305481283422</v>
      </c>
      <c r="AC52" s="209">
        <f t="shared" si="8"/>
        <v>4.267940201648841</v>
      </c>
      <c r="AD52" s="207">
        <v>6.1630000000000003</v>
      </c>
      <c r="AE52" s="210">
        <f t="shared" si="9"/>
        <v>26.303315462761809</v>
      </c>
      <c r="AF52" s="201">
        <f t="shared" si="10"/>
        <v>0</v>
      </c>
    </row>
    <row r="53" spans="1:32" s="173" customFormat="1" ht="12.5" x14ac:dyDescent="0.25">
      <c r="A53" s="188"/>
      <c r="B53" s="188"/>
      <c r="C53" s="188"/>
      <c r="D53" s="188"/>
      <c r="E53" s="188"/>
      <c r="F53" s="189"/>
      <c r="G53" s="189"/>
      <c r="H53" s="142" t="str">
        <f t="shared" si="11"/>
        <v/>
      </c>
      <c r="I53" s="202"/>
      <c r="J53" s="201"/>
      <c r="K53" s="201">
        <f t="shared" si="1"/>
        <v>0</v>
      </c>
      <c r="L53" s="140"/>
      <c r="M53" s="193"/>
      <c r="N53" s="193"/>
      <c r="O53" s="209" t="str">
        <f t="shared" si="2"/>
        <v/>
      </c>
      <c r="P53" s="204"/>
      <c r="Q53" s="201"/>
      <c r="R53" s="201">
        <f t="shared" si="4"/>
        <v>0</v>
      </c>
      <c r="S53" s="140"/>
      <c r="T53" s="143"/>
      <c r="U53" s="143"/>
      <c r="V53" s="209" t="str">
        <f t="shared" si="5"/>
        <v/>
      </c>
      <c r="W53" s="207"/>
      <c r="X53" s="210">
        <f t="shared" si="6"/>
        <v>0</v>
      </c>
      <c r="Y53" s="201">
        <f t="shared" si="7"/>
        <v>0</v>
      </c>
      <c r="Z53" s="201"/>
      <c r="AA53" s="143"/>
      <c r="AB53" s="143"/>
      <c r="AC53" s="209" t="str">
        <f t="shared" si="8"/>
        <v/>
      </c>
      <c r="AD53" s="207"/>
      <c r="AE53" s="210">
        <f t="shared" si="9"/>
        <v>0</v>
      </c>
      <c r="AF53" s="201">
        <f t="shared" si="10"/>
        <v>0</v>
      </c>
    </row>
    <row r="54" spans="1:32" s="173" customFormat="1" ht="12.5" x14ac:dyDescent="0.25">
      <c r="A54" s="188"/>
      <c r="B54" s="188"/>
      <c r="C54" s="188"/>
      <c r="D54" s="188"/>
      <c r="E54" s="188"/>
      <c r="F54" s="189"/>
      <c r="G54" s="189"/>
      <c r="H54" s="142" t="str">
        <f t="shared" si="11"/>
        <v/>
      </c>
      <c r="I54" s="202"/>
      <c r="J54" s="201"/>
      <c r="K54" s="201">
        <f t="shared" si="1"/>
        <v>0</v>
      </c>
      <c r="L54" s="140"/>
      <c r="M54" s="193"/>
      <c r="N54" s="193"/>
      <c r="O54" s="209" t="str">
        <f t="shared" si="2"/>
        <v/>
      </c>
      <c r="P54" s="204"/>
      <c r="Q54" s="201"/>
      <c r="R54" s="201">
        <f t="shared" si="4"/>
        <v>0</v>
      </c>
      <c r="S54" s="140"/>
      <c r="T54" s="143"/>
      <c r="U54" s="143"/>
      <c r="V54" s="209" t="str">
        <f t="shared" si="5"/>
        <v/>
      </c>
      <c r="W54" s="207"/>
      <c r="X54" s="210">
        <f t="shared" si="6"/>
        <v>0</v>
      </c>
      <c r="Y54" s="201">
        <f t="shared" si="7"/>
        <v>0</v>
      </c>
      <c r="Z54" s="201"/>
      <c r="AA54" s="143"/>
      <c r="AB54" s="143"/>
      <c r="AC54" s="209" t="str">
        <f t="shared" si="8"/>
        <v/>
      </c>
      <c r="AD54" s="207"/>
      <c r="AE54" s="210">
        <f t="shared" si="9"/>
        <v>0</v>
      </c>
      <c r="AF54" s="201">
        <f t="shared" si="10"/>
        <v>0</v>
      </c>
    </row>
    <row r="55" spans="1:32" s="173" customFormat="1" ht="12.5" x14ac:dyDescent="0.25">
      <c r="A55" s="188" t="s">
        <v>211</v>
      </c>
      <c r="B55" s="188" t="s">
        <v>231</v>
      </c>
      <c r="C55" s="188" t="s">
        <v>142</v>
      </c>
      <c r="D55" s="188">
        <v>0</v>
      </c>
      <c r="E55" s="188" t="s">
        <v>128</v>
      </c>
      <c r="F55" s="189">
        <v>8.6666666666666696</v>
      </c>
      <c r="G55" s="189">
        <v>7.4749999999999996</v>
      </c>
      <c r="H55" s="142">
        <f t="shared" si="11"/>
        <v>1.19166666666667</v>
      </c>
      <c r="I55" s="202">
        <v>7.1820000000000004</v>
      </c>
      <c r="J55" s="201">
        <f t="shared" si="0"/>
        <v>8.5585500000000234</v>
      </c>
      <c r="K55" s="201">
        <f t="shared" si="1"/>
        <v>0</v>
      </c>
      <c r="L55" s="140"/>
      <c r="M55" s="193">
        <v>620.4041666666667</v>
      </c>
      <c r="N55" s="193">
        <v>440.09416666666675</v>
      </c>
      <c r="O55" s="209">
        <f t="shared" si="2"/>
        <v>180.30999999999995</v>
      </c>
      <c r="P55" s="204">
        <v>0.125</v>
      </c>
      <c r="Q55" s="201">
        <f t="shared" ref="Q55" si="21">O55*P55</f>
        <v>22.538749999999993</v>
      </c>
      <c r="R55" s="201">
        <f t="shared" si="4"/>
        <v>0</v>
      </c>
      <c r="S55" s="140"/>
      <c r="T55" s="143">
        <v>21.39329601158645</v>
      </c>
      <c r="U55" s="143">
        <v>17.978943850267378</v>
      </c>
      <c r="V55" s="209">
        <f t="shared" si="5"/>
        <v>3.4143521613190728</v>
      </c>
      <c r="W55" s="207">
        <v>6.1349999999999998</v>
      </c>
      <c r="X55" s="210">
        <f t="shared" si="6"/>
        <v>20.947050509692509</v>
      </c>
      <c r="Y55" s="201">
        <f t="shared" si="7"/>
        <v>0</v>
      </c>
      <c r="Z55" s="201"/>
      <c r="AA55" s="143">
        <v>21.39329601158645</v>
      </c>
      <c r="AB55" s="143">
        <v>17.978943850267378</v>
      </c>
      <c r="AC55" s="209">
        <f t="shared" si="8"/>
        <v>3.4143521613190728</v>
      </c>
      <c r="AD55" s="207">
        <v>6.1349999999999998</v>
      </c>
      <c r="AE55" s="210">
        <f t="shared" si="9"/>
        <v>20.947050509692509</v>
      </c>
      <c r="AF55" s="201">
        <f t="shared" si="10"/>
        <v>0</v>
      </c>
    </row>
    <row r="56" spans="1:32" s="173" customFormat="1" ht="12.5" x14ac:dyDescent="0.25">
      <c r="A56" s="188"/>
      <c r="B56" s="188"/>
      <c r="C56" s="188"/>
      <c r="D56" s="188"/>
      <c r="E56" s="188"/>
      <c r="F56" s="189"/>
      <c r="G56" s="189"/>
      <c r="H56" s="142" t="str">
        <f t="shared" si="11"/>
        <v/>
      </c>
      <c r="I56" s="202"/>
      <c r="J56" s="201"/>
      <c r="K56" s="201">
        <f t="shared" si="1"/>
        <v>0</v>
      </c>
      <c r="L56" s="140"/>
      <c r="M56" s="193"/>
      <c r="N56" s="193"/>
      <c r="O56" s="209" t="str">
        <f t="shared" si="2"/>
        <v/>
      </c>
      <c r="P56" s="204"/>
      <c r="Q56" s="201"/>
      <c r="R56" s="201">
        <f t="shared" si="4"/>
        <v>0</v>
      </c>
      <c r="S56" s="140"/>
      <c r="T56" s="143"/>
      <c r="U56" s="143"/>
      <c r="V56" s="209" t="str">
        <f t="shared" si="5"/>
        <v/>
      </c>
      <c r="W56" s="207"/>
      <c r="X56" s="210">
        <f t="shared" si="6"/>
        <v>0</v>
      </c>
      <c r="Y56" s="201">
        <f t="shared" si="7"/>
        <v>0</v>
      </c>
      <c r="Z56" s="201"/>
      <c r="AA56" s="143"/>
      <c r="AB56" s="143"/>
      <c r="AC56" s="209" t="str">
        <f t="shared" si="8"/>
        <v/>
      </c>
      <c r="AD56" s="207"/>
      <c r="AE56" s="210">
        <f t="shared" si="9"/>
        <v>0</v>
      </c>
      <c r="AF56" s="201">
        <f t="shared" si="10"/>
        <v>0</v>
      </c>
    </row>
    <row r="57" spans="1:32" s="173" customFormat="1" ht="12.5" x14ac:dyDescent="0.25">
      <c r="A57" s="188"/>
      <c r="B57" s="188"/>
      <c r="C57" s="188"/>
      <c r="D57" s="188"/>
      <c r="E57" s="188"/>
      <c r="F57" s="189"/>
      <c r="G57" s="189"/>
      <c r="H57" s="142" t="str">
        <f t="shared" si="11"/>
        <v/>
      </c>
      <c r="I57" s="202"/>
      <c r="J57" s="201"/>
      <c r="K57" s="201">
        <f t="shared" si="1"/>
        <v>0</v>
      </c>
      <c r="L57" s="140"/>
      <c r="M57" s="193"/>
      <c r="N57" s="193"/>
      <c r="O57" s="209" t="str">
        <f t="shared" si="2"/>
        <v/>
      </c>
      <c r="P57" s="204"/>
      <c r="Q57" s="201"/>
      <c r="R57" s="201">
        <f t="shared" si="4"/>
        <v>0</v>
      </c>
      <c r="S57" s="140"/>
      <c r="T57" s="143"/>
      <c r="U57" s="143"/>
      <c r="V57" s="209" t="str">
        <f t="shared" si="5"/>
        <v/>
      </c>
      <c r="W57" s="207"/>
      <c r="X57" s="210">
        <f t="shared" si="6"/>
        <v>0</v>
      </c>
      <c r="Y57" s="201">
        <f t="shared" si="7"/>
        <v>0</v>
      </c>
      <c r="Z57" s="201"/>
      <c r="AA57" s="143"/>
      <c r="AB57" s="143"/>
      <c r="AC57" s="209" t="str">
        <f t="shared" si="8"/>
        <v/>
      </c>
      <c r="AD57" s="207"/>
      <c r="AE57" s="210">
        <f t="shared" si="9"/>
        <v>0</v>
      </c>
      <c r="AF57" s="201">
        <f t="shared" si="10"/>
        <v>0</v>
      </c>
    </row>
    <row r="58" spans="1:32" s="173" customFormat="1" ht="12.5" x14ac:dyDescent="0.25">
      <c r="A58" s="188" t="s">
        <v>218</v>
      </c>
      <c r="B58" s="188" t="s">
        <v>232</v>
      </c>
      <c r="C58" s="188" t="s">
        <v>142</v>
      </c>
      <c r="D58" s="188">
        <v>0</v>
      </c>
      <c r="E58" s="188"/>
      <c r="F58" s="189">
        <v>7.9666666666666668</v>
      </c>
      <c r="G58" s="189">
        <v>7.4749999999999996</v>
      </c>
      <c r="H58" s="142">
        <f t="shared" si="11"/>
        <v>0.49166666666666714</v>
      </c>
      <c r="I58" s="202">
        <v>7.1820000000000004</v>
      </c>
      <c r="J58" s="201">
        <f t="shared" si="0"/>
        <v>3.5311500000000038</v>
      </c>
      <c r="K58" s="201">
        <f t="shared" si="1"/>
        <v>0</v>
      </c>
      <c r="L58" s="140"/>
      <c r="M58" s="193">
        <v>620.4041666666667</v>
      </c>
      <c r="N58" s="193">
        <v>440.09416666666675</v>
      </c>
      <c r="O58" s="209">
        <f t="shared" si="2"/>
        <v>180.30999999999995</v>
      </c>
      <c r="P58" s="204">
        <v>0.125</v>
      </c>
      <c r="Q58" s="201">
        <f t="shared" ref="Q58" si="22">O58*P58</f>
        <v>22.538749999999993</v>
      </c>
      <c r="R58" s="201">
        <f t="shared" si="4"/>
        <v>0</v>
      </c>
      <c r="S58" s="140"/>
      <c r="T58" s="143">
        <v>21.39329601158645</v>
      </c>
      <c r="U58" s="143">
        <v>17.978943850267378</v>
      </c>
      <c r="V58" s="209">
        <f t="shared" si="5"/>
        <v>3.4143521613190728</v>
      </c>
      <c r="W58" s="207">
        <v>6.1349999999999998</v>
      </c>
      <c r="X58" s="210">
        <f t="shared" si="6"/>
        <v>20.947050509692509</v>
      </c>
      <c r="Y58" s="201">
        <f t="shared" si="7"/>
        <v>0</v>
      </c>
      <c r="Z58" s="201"/>
      <c r="AA58" s="143">
        <v>21.39329601158645</v>
      </c>
      <c r="AB58" s="143">
        <v>17.978943850267378</v>
      </c>
      <c r="AC58" s="209">
        <f t="shared" si="8"/>
        <v>3.4143521613190728</v>
      </c>
      <c r="AD58" s="207">
        <v>6.1349999999999998</v>
      </c>
      <c r="AE58" s="210">
        <f t="shared" si="9"/>
        <v>20.947050509692509</v>
      </c>
      <c r="AF58" s="201">
        <f t="shared" si="10"/>
        <v>0</v>
      </c>
    </row>
    <row r="59" spans="1:32" s="173" customFormat="1" ht="12.5" x14ac:dyDescent="0.25">
      <c r="A59" s="188"/>
      <c r="B59" s="188"/>
      <c r="C59" s="188"/>
      <c r="D59" s="188"/>
      <c r="E59" s="188"/>
      <c r="F59" s="189"/>
      <c r="G59" s="189"/>
      <c r="H59" s="142" t="str">
        <f t="shared" si="11"/>
        <v/>
      </c>
      <c r="I59" s="202"/>
      <c r="J59" s="201"/>
      <c r="K59" s="201">
        <f t="shared" si="1"/>
        <v>0</v>
      </c>
      <c r="L59" s="140"/>
      <c r="M59" s="193"/>
      <c r="N59" s="193"/>
      <c r="O59" s="209" t="str">
        <f t="shared" si="2"/>
        <v/>
      </c>
      <c r="P59" s="204"/>
      <c r="Q59" s="201"/>
      <c r="R59" s="201">
        <f t="shared" si="4"/>
        <v>0</v>
      </c>
      <c r="S59" s="140"/>
      <c r="T59" s="143"/>
      <c r="U59" s="143"/>
      <c r="V59" s="209" t="str">
        <f t="shared" si="5"/>
        <v/>
      </c>
      <c r="W59" s="207"/>
      <c r="X59" s="210">
        <f t="shared" si="6"/>
        <v>0</v>
      </c>
      <c r="Y59" s="201">
        <f t="shared" si="7"/>
        <v>0</v>
      </c>
      <c r="Z59" s="201"/>
      <c r="AA59" s="143"/>
      <c r="AB59" s="143"/>
      <c r="AC59" s="209" t="str">
        <f t="shared" si="8"/>
        <v/>
      </c>
      <c r="AD59" s="207"/>
      <c r="AE59" s="210">
        <f t="shared" si="9"/>
        <v>0</v>
      </c>
      <c r="AF59" s="201">
        <f t="shared" si="10"/>
        <v>0</v>
      </c>
    </row>
    <row r="60" spans="1:32" s="173" customFormat="1" ht="12.5" x14ac:dyDescent="0.25">
      <c r="A60" s="188"/>
      <c r="B60" s="188"/>
      <c r="C60" s="188"/>
      <c r="D60" s="188"/>
      <c r="E60" s="188"/>
      <c r="F60" s="189"/>
      <c r="G60" s="189"/>
      <c r="H60" s="142" t="str">
        <f t="shared" si="11"/>
        <v/>
      </c>
      <c r="I60" s="202"/>
      <c r="J60" s="201"/>
      <c r="K60" s="201">
        <f t="shared" si="1"/>
        <v>0</v>
      </c>
      <c r="L60" s="140"/>
      <c r="M60" s="193"/>
      <c r="N60" s="193"/>
      <c r="O60" s="209" t="str">
        <f t="shared" si="2"/>
        <v/>
      </c>
      <c r="P60" s="204"/>
      <c r="Q60" s="201"/>
      <c r="R60" s="201">
        <f t="shared" si="4"/>
        <v>0</v>
      </c>
      <c r="S60" s="140"/>
      <c r="T60" s="143"/>
      <c r="U60" s="143"/>
      <c r="V60" s="209" t="str">
        <f t="shared" si="5"/>
        <v/>
      </c>
      <c r="W60" s="207"/>
      <c r="X60" s="210">
        <f t="shared" si="6"/>
        <v>0</v>
      </c>
      <c r="Y60" s="201">
        <f t="shared" si="7"/>
        <v>0</v>
      </c>
      <c r="Z60" s="201"/>
      <c r="AA60" s="143"/>
      <c r="AB60" s="143"/>
      <c r="AC60" s="209" t="str">
        <f t="shared" si="8"/>
        <v/>
      </c>
      <c r="AD60" s="207"/>
      <c r="AE60" s="210">
        <f t="shared" si="9"/>
        <v>0</v>
      </c>
      <c r="AF60" s="201">
        <f t="shared" si="10"/>
        <v>0</v>
      </c>
    </row>
    <row r="61" spans="1:32" s="173" customFormat="1" ht="12.5" x14ac:dyDescent="0.25">
      <c r="A61" s="188" t="s">
        <v>212</v>
      </c>
      <c r="B61" s="188" t="s">
        <v>233</v>
      </c>
      <c r="C61" s="188" t="s">
        <v>142</v>
      </c>
      <c r="D61" s="188">
        <v>0</v>
      </c>
      <c r="E61" s="188"/>
      <c r="F61" s="189">
        <v>8.6666666666666696</v>
      </c>
      <c r="G61" s="189">
        <v>7.4749999999999996</v>
      </c>
      <c r="H61" s="142">
        <f t="shared" si="11"/>
        <v>1.19166666666667</v>
      </c>
      <c r="I61" s="202">
        <v>7.1820000000000004</v>
      </c>
      <c r="J61" s="201">
        <f t="shared" si="0"/>
        <v>8.5585500000000234</v>
      </c>
      <c r="K61" s="201">
        <f t="shared" si="1"/>
        <v>0</v>
      </c>
      <c r="L61" s="140"/>
      <c r="M61" s="193">
        <v>620.4041666666667</v>
      </c>
      <c r="N61" s="193">
        <v>440.09416666666675</v>
      </c>
      <c r="O61" s="209">
        <f t="shared" si="2"/>
        <v>180.30999999999995</v>
      </c>
      <c r="P61" s="204">
        <v>0.125</v>
      </c>
      <c r="Q61" s="201">
        <f t="shared" ref="Q61" si="23">O61*P61</f>
        <v>22.538749999999993</v>
      </c>
      <c r="R61" s="201">
        <f t="shared" si="4"/>
        <v>0</v>
      </c>
      <c r="S61" s="140"/>
      <c r="T61" s="143">
        <v>21.39329601158645</v>
      </c>
      <c r="U61" s="143">
        <v>17.978943850267378</v>
      </c>
      <c r="V61" s="209">
        <f t="shared" si="5"/>
        <v>3.4143521613190728</v>
      </c>
      <c r="W61" s="207">
        <v>6.1349999999999998</v>
      </c>
      <c r="X61" s="210">
        <f t="shared" si="6"/>
        <v>20.947050509692509</v>
      </c>
      <c r="Y61" s="201">
        <f t="shared" si="7"/>
        <v>0</v>
      </c>
      <c r="Z61" s="201"/>
      <c r="AA61" s="143">
        <v>21.39329601158645</v>
      </c>
      <c r="AB61" s="143">
        <v>17.978943850267378</v>
      </c>
      <c r="AC61" s="209">
        <f t="shared" si="8"/>
        <v>3.4143521613190728</v>
      </c>
      <c r="AD61" s="207">
        <v>6.1349999999999998</v>
      </c>
      <c r="AE61" s="210">
        <f t="shared" si="9"/>
        <v>20.947050509692509</v>
      </c>
      <c r="AF61" s="201">
        <f t="shared" si="10"/>
        <v>0</v>
      </c>
    </row>
    <row r="62" spans="1:32" s="173" customFormat="1" ht="12.5" x14ac:dyDescent="0.25">
      <c r="A62" s="188"/>
      <c r="B62" s="188"/>
      <c r="C62" s="188"/>
      <c r="D62" s="188"/>
      <c r="E62" s="188"/>
      <c r="F62" s="189"/>
      <c r="G62" s="189"/>
      <c r="H62" s="142" t="str">
        <f t="shared" si="11"/>
        <v/>
      </c>
      <c r="I62" s="202"/>
      <c r="J62" s="201"/>
      <c r="K62" s="201">
        <f t="shared" si="1"/>
        <v>0</v>
      </c>
      <c r="L62" s="140"/>
      <c r="M62" s="193"/>
      <c r="N62" s="193"/>
      <c r="O62" s="209" t="str">
        <f t="shared" si="2"/>
        <v/>
      </c>
      <c r="P62" s="204"/>
      <c r="Q62" s="201"/>
      <c r="R62" s="201">
        <f t="shared" si="4"/>
        <v>0</v>
      </c>
      <c r="S62" s="140"/>
      <c r="T62" s="143"/>
      <c r="U62" s="143"/>
      <c r="V62" s="209" t="str">
        <f t="shared" si="5"/>
        <v/>
      </c>
      <c r="W62" s="207"/>
      <c r="X62" s="210">
        <f t="shared" si="6"/>
        <v>0</v>
      </c>
      <c r="Y62" s="201">
        <f t="shared" si="7"/>
        <v>0</v>
      </c>
      <c r="Z62" s="201"/>
      <c r="AA62" s="143"/>
      <c r="AB62" s="143"/>
      <c r="AC62" s="209" t="str">
        <f t="shared" si="8"/>
        <v/>
      </c>
      <c r="AD62" s="207"/>
      <c r="AE62" s="210">
        <f t="shared" si="9"/>
        <v>0</v>
      </c>
      <c r="AF62" s="201">
        <f t="shared" si="10"/>
        <v>0</v>
      </c>
    </row>
    <row r="63" spans="1:32" s="173" customFormat="1" ht="12.5" x14ac:dyDescent="0.25">
      <c r="A63" s="188"/>
      <c r="B63" s="188"/>
      <c r="C63" s="188"/>
      <c r="D63" s="188"/>
      <c r="E63" s="188"/>
      <c r="F63" s="189"/>
      <c r="G63" s="189"/>
      <c r="H63" s="142" t="str">
        <f t="shared" si="11"/>
        <v/>
      </c>
      <c r="I63" s="202"/>
      <c r="J63" s="201"/>
      <c r="K63" s="201">
        <f t="shared" si="1"/>
        <v>0</v>
      </c>
      <c r="L63" s="140"/>
      <c r="M63" s="193"/>
      <c r="N63" s="193"/>
      <c r="O63" s="209" t="str">
        <f t="shared" si="2"/>
        <v/>
      </c>
      <c r="P63" s="204"/>
      <c r="Q63" s="201"/>
      <c r="R63" s="201">
        <f t="shared" si="4"/>
        <v>0</v>
      </c>
      <c r="S63" s="140"/>
      <c r="T63" s="143"/>
      <c r="U63" s="143"/>
      <c r="V63" s="209" t="str">
        <f t="shared" si="5"/>
        <v/>
      </c>
      <c r="W63" s="207"/>
      <c r="X63" s="210">
        <f t="shared" si="6"/>
        <v>0</v>
      </c>
      <c r="Y63" s="201">
        <f t="shared" si="7"/>
        <v>0</v>
      </c>
      <c r="Z63" s="201"/>
      <c r="AA63" s="143"/>
      <c r="AB63" s="143"/>
      <c r="AC63" s="209" t="str">
        <f t="shared" si="8"/>
        <v/>
      </c>
      <c r="AD63" s="207"/>
      <c r="AE63" s="210">
        <f t="shared" si="9"/>
        <v>0</v>
      </c>
      <c r="AF63" s="201">
        <f t="shared" si="10"/>
        <v>0</v>
      </c>
    </row>
    <row r="64" spans="1:32" s="173" customFormat="1" ht="12.5" x14ac:dyDescent="0.25">
      <c r="A64" s="188" t="s">
        <v>219</v>
      </c>
      <c r="B64" s="188" t="s">
        <v>234</v>
      </c>
      <c r="C64" s="188" t="s">
        <v>142</v>
      </c>
      <c r="D64" s="188">
        <v>0</v>
      </c>
      <c r="E64" s="188"/>
      <c r="F64" s="189">
        <v>7.9666666666666668</v>
      </c>
      <c r="G64" s="189">
        <v>7.4749999999999996</v>
      </c>
      <c r="H64" s="142">
        <f t="shared" si="11"/>
        <v>0.49166666666666714</v>
      </c>
      <c r="I64" s="202">
        <v>7.1820000000000004</v>
      </c>
      <c r="J64" s="201">
        <f t="shared" si="0"/>
        <v>3.5311500000000038</v>
      </c>
      <c r="K64" s="201">
        <f t="shared" si="1"/>
        <v>0</v>
      </c>
      <c r="L64" s="140"/>
      <c r="M64" s="193">
        <v>620.4041666666667</v>
      </c>
      <c r="N64" s="193">
        <v>440.09416666666675</v>
      </c>
      <c r="O64" s="209">
        <f t="shared" si="2"/>
        <v>180.30999999999995</v>
      </c>
      <c r="P64" s="204">
        <v>0.125</v>
      </c>
      <c r="Q64" s="201">
        <f>O64*P64</f>
        <v>22.538749999999993</v>
      </c>
      <c r="R64" s="201">
        <f t="shared" si="4"/>
        <v>0</v>
      </c>
      <c r="S64" s="140"/>
      <c r="T64" s="143">
        <v>21.39329601158645</v>
      </c>
      <c r="U64" s="143">
        <v>17.978943850267378</v>
      </c>
      <c r="V64" s="209">
        <f t="shared" si="5"/>
        <v>3.4143521613190728</v>
      </c>
      <c r="W64" s="207">
        <v>6.1349999999999998</v>
      </c>
      <c r="X64" s="210">
        <f t="shared" si="6"/>
        <v>20.947050509692509</v>
      </c>
      <c r="Y64" s="201">
        <f t="shared" si="7"/>
        <v>0</v>
      </c>
      <c r="Z64" s="201"/>
      <c r="AA64" s="143">
        <v>21.39329601158645</v>
      </c>
      <c r="AB64" s="143">
        <v>17.978943850267378</v>
      </c>
      <c r="AC64" s="209">
        <f t="shared" si="8"/>
        <v>3.4143521613190728</v>
      </c>
      <c r="AD64" s="207">
        <v>6.1349999999999998</v>
      </c>
      <c r="AE64" s="210">
        <f t="shared" si="9"/>
        <v>20.947050509692509</v>
      </c>
      <c r="AF64" s="201">
        <f t="shared" si="10"/>
        <v>0</v>
      </c>
    </row>
    <row r="65" spans="1:32" s="173" customFormat="1" ht="12.5" x14ac:dyDescent="0.25">
      <c r="A65" s="188"/>
      <c r="B65" s="188"/>
      <c r="C65" s="188" t="s">
        <v>143</v>
      </c>
      <c r="D65" s="188">
        <v>0</v>
      </c>
      <c r="E65" s="188"/>
      <c r="F65" s="189">
        <v>9.1166666666666671</v>
      </c>
      <c r="G65" s="189">
        <v>8.5</v>
      </c>
      <c r="H65" s="142">
        <f t="shared" si="11"/>
        <v>0.61666666666666714</v>
      </c>
      <c r="I65" s="202">
        <v>7.077</v>
      </c>
      <c r="J65" s="201">
        <f t="shared" si="0"/>
        <v>4.3641500000000031</v>
      </c>
      <c r="K65" s="201">
        <f t="shared" si="1"/>
        <v>0</v>
      </c>
      <c r="L65" s="140"/>
      <c r="M65" s="193">
        <v>724.4375</v>
      </c>
      <c r="N65" s="193">
        <v>535.36749999999995</v>
      </c>
      <c r="O65" s="209">
        <f t="shared" si="2"/>
        <v>189.07000000000005</v>
      </c>
      <c r="P65" s="204">
        <v>0.123</v>
      </c>
      <c r="Q65" s="201">
        <f t="shared" ref="Q65" si="24">O65*P65</f>
        <v>23.255610000000004</v>
      </c>
      <c r="R65" s="201">
        <f t="shared" si="4"/>
        <v>0</v>
      </c>
      <c r="S65" s="140"/>
      <c r="T65" s="143">
        <v>23.600995014483061</v>
      </c>
      <c r="U65" s="143">
        <v>19.33305481283422</v>
      </c>
      <c r="V65" s="209">
        <f t="shared" si="5"/>
        <v>4.267940201648841</v>
      </c>
      <c r="W65" s="207">
        <v>6.1360000000000001</v>
      </c>
      <c r="X65" s="210">
        <f t="shared" si="6"/>
        <v>26.188081077317289</v>
      </c>
      <c r="Y65" s="201">
        <f t="shared" si="7"/>
        <v>0</v>
      </c>
      <c r="Z65" s="201"/>
      <c r="AA65" s="143">
        <v>23.600995014483061</v>
      </c>
      <c r="AB65" s="143">
        <v>19.33305481283422</v>
      </c>
      <c r="AC65" s="209">
        <f t="shared" si="8"/>
        <v>4.267940201648841</v>
      </c>
      <c r="AD65" s="207">
        <v>6.1360000000000001</v>
      </c>
      <c r="AE65" s="210">
        <f t="shared" si="9"/>
        <v>26.188081077317289</v>
      </c>
      <c r="AF65" s="201">
        <f t="shared" si="10"/>
        <v>0</v>
      </c>
    </row>
    <row r="66" spans="1:32" s="173" customFormat="1" ht="12.5" x14ac:dyDescent="0.25">
      <c r="A66" s="188"/>
      <c r="B66" s="188"/>
      <c r="C66" s="188"/>
      <c r="D66" s="188"/>
      <c r="E66" s="188"/>
      <c r="F66" s="189"/>
      <c r="G66" s="189"/>
      <c r="H66" s="142" t="str">
        <f t="shared" si="11"/>
        <v/>
      </c>
      <c r="I66" s="202"/>
      <c r="J66" s="201"/>
      <c r="K66" s="201">
        <f t="shared" si="1"/>
        <v>0</v>
      </c>
      <c r="L66" s="140"/>
      <c r="M66" s="193"/>
      <c r="N66" s="193"/>
      <c r="O66" s="209" t="str">
        <f t="shared" si="2"/>
        <v/>
      </c>
      <c r="P66" s="204"/>
      <c r="Q66" s="201"/>
      <c r="R66" s="201">
        <f t="shared" si="4"/>
        <v>0</v>
      </c>
      <c r="S66" s="140"/>
      <c r="T66" s="143"/>
      <c r="U66" s="143"/>
      <c r="V66" s="209" t="str">
        <f t="shared" si="5"/>
        <v/>
      </c>
      <c r="W66" s="207"/>
      <c r="X66" s="210">
        <f t="shared" si="6"/>
        <v>0</v>
      </c>
      <c r="Y66" s="201">
        <f t="shared" si="7"/>
        <v>0</v>
      </c>
      <c r="Z66" s="201"/>
      <c r="AA66" s="143"/>
      <c r="AB66" s="143"/>
      <c r="AC66" s="209" t="str">
        <f t="shared" si="8"/>
        <v/>
      </c>
      <c r="AD66" s="207"/>
      <c r="AE66" s="210">
        <f t="shared" si="9"/>
        <v>0</v>
      </c>
      <c r="AF66" s="201">
        <f t="shared" si="10"/>
        <v>0</v>
      </c>
    </row>
    <row r="67" spans="1:32" s="173" customFormat="1" ht="12.5" x14ac:dyDescent="0.25">
      <c r="A67" s="188"/>
      <c r="B67" s="188"/>
      <c r="C67" s="188"/>
      <c r="D67" s="188"/>
      <c r="E67" s="188"/>
      <c r="F67" s="189"/>
      <c r="G67" s="189"/>
      <c r="H67" s="142" t="str">
        <f t="shared" si="11"/>
        <v/>
      </c>
      <c r="I67" s="202"/>
      <c r="J67" s="201"/>
      <c r="K67" s="201">
        <f t="shared" si="1"/>
        <v>0</v>
      </c>
      <c r="L67" s="140"/>
      <c r="M67" s="193"/>
      <c r="N67" s="193"/>
      <c r="O67" s="209" t="str">
        <f t="shared" si="2"/>
        <v/>
      </c>
      <c r="P67" s="204"/>
      <c r="Q67" s="201"/>
      <c r="R67" s="201">
        <f t="shared" si="4"/>
        <v>0</v>
      </c>
      <c r="S67" s="140"/>
      <c r="T67" s="143"/>
      <c r="U67" s="143"/>
      <c r="V67" s="209" t="str">
        <f t="shared" si="5"/>
        <v/>
      </c>
      <c r="W67" s="207"/>
      <c r="X67" s="210">
        <f t="shared" si="6"/>
        <v>0</v>
      </c>
      <c r="Y67" s="201">
        <f t="shared" si="7"/>
        <v>0</v>
      </c>
      <c r="Z67" s="201"/>
      <c r="AA67" s="143"/>
      <c r="AB67" s="143"/>
      <c r="AC67" s="209" t="str">
        <f t="shared" si="8"/>
        <v/>
      </c>
      <c r="AD67" s="207"/>
      <c r="AE67" s="210">
        <f t="shared" si="9"/>
        <v>0</v>
      </c>
      <c r="AF67" s="201">
        <f t="shared" si="10"/>
        <v>0</v>
      </c>
    </row>
    <row r="68" spans="1:32" s="173" customFormat="1" ht="12.5" x14ac:dyDescent="0.25">
      <c r="A68" s="188"/>
      <c r="B68" s="188"/>
      <c r="C68" s="188"/>
      <c r="D68" s="188"/>
      <c r="E68" s="188"/>
      <c r="F68" s="189"/>
      <c r="G68" s="189"/>
      <c r="H68" s="142" t="str">
        <f t="shared" si="11"/>
        <v/>
      </c>
      <c r="I68" s="202"/>
      <c r="J68" s="201"/>
      <c r="K68" s="201">
        <f t="shared" si="1"/>
        <v>0</v>
      </c>
      <c r="L68" s="140"/>
      <c r="M68" s="193"/>
      <c r="N68" s="193"/>
      <c r="O68" s="209" t="str">
        <f t="shared" si="2"/>
        <v/>
      </c>
      <c r="P68" s="204"/>
      <c r="Q68" s="201"/>
      <c r="R68" s="201">
        <f t="shared" si="4"/>
        <v>0</v>
      </c>
      <c r="S68" s="140"/>
      <c r="T68" s="143"/>
      <c r="U68" s="143"/>
      <c r="V68" s="209" t="str">
        <f t="shared" si="5"/>
        <v/>
      </c>
      <c r="W68" s="207"/>
      <c r="X68" s="210">
        <f t="shared" si="6"/>
        <v>0</v>
      </c>
      <c r="Y68" s="201">
        <f t="shared" si="7"/>
        <v>0</v>
      </c>
      <c r="Z68" s="201"/>
      <c r="AA68" s="143"/>
      <c r="AB68" s="143"/>
      <c r="AC68" s="209" t="str">
        <f t="shared" si="8"/>
        <v/>
      </c>
      <c r="AD68" s="207"/>
      <c r="AE68" s="210">
        <f t="shared" si="9"/>
        <v>0</v>
      </c>
      <c r="AF68" s="201">
        <f t="shared" si="10"/>
        <v>0</v>
      </c>
    </row>
    <row r="69" spans="1:32" s="173" customFormat="1" ht="12.5" x14ac:dyDescent="0.25">
      <c r="A69" s="188"/>
      <c r="B69" s="188"/>
      <c r="C69" s="188"/>
      <c r="D69" s="188"/>
      <c r="E69" s="188"/>
      <c r="F69" s="189"/>
      <c r="G69" s="189"/>
      <c r="H69" s="142" t="str">
        <f t="shared" si="11"/>
        <v/>
      </c>
      <c r="I69" s="202"/>
      <c r="J69" s="201"/>
      <c r="K69" s="201">
        <f t="shared" si="1"/>
        <v>0</v>
      </c>
      <c r="L69" s="140"/>
      <c r="M69" s="193"/>
      <c r="N69" s="193"/>
      <c r="O69" s="209" t="str">
        <f t="shared" si="2"/>
        <v/>
      </c>
      <c r="P69" s="204"/>
      <c r="Q69" s="201"/>
      <c r="R69" s="201">
        <f t="shared" si="4"/>
        <v>0</v>
      </c>
      <c r="S69" s="140"/>
      <c r="T69" s="143"/>
      <c r="U69" s="143"/>
      <c r="V69" s="209" t="str">
        <f t="shared" si="5"/>
        <v/>
      </c>
      <c r="W69" s="207"/>
      <c r="X69" s="210">
        <f t="shared" si="6"/>
        <v>0</v>
      </c>
      <c r="Y69" s="201">
        <f t="shared" si="7"/>
        <v>0</v>
      </c>
      <c r="Z69" s="201"/>
      <c r="AA69" s="143"/>
      <c r="AB69" s="143"/>
      <c r="AC69" s="209" t="str">
        <f t="shared" si="8"/>
        <v/>
      </c>
      <c r="AD69" s="207"/>
      <c r="AE69" s="210">
        <f t="shared" si="9"/>
        <v>0</v>
      </c>
      <c r="AF69" s="201">
        <f t="shared" si="10"/>
        <v>0</v>
      </c>
    </row>
    <row r="70" spans="1:32" s="173" customFormat="1" ht="12.5" x14ac:dyDescent="0.25">
      <c r="A70" s="188"/>
      <c r="B70" s="188"/>
      <c r="C70" s="188"/>
      <c r="D70" s="188"/>
      <c r="E70" s="188"/>
      <c r="F70" s="189"/>
      <c r="G70" s="189"/>
      <c r="H70" s="142" t="str">
        <f t="shared" si="11"/>
        <v/>
      </c>
      <c r="I70" s="202"/>
      <c r="J70" s="201"/>
      <c r="K70" s="201">
        <f t="shared" si="1"/>
        <v>0</v>
      </c>
      <c r="L70" s="140"/>
      <c r="M70" s="193"/>
      <c r="N70" s="193"/>
      <c r="O70" s="209" t="str">
        <f t="shared" si="2"/>
        <v/>
      </c>
      <c r="P70" s="204"/>
      <c r="Q70" s="201"/>
      <c r="R70" s="201">
        <f t="shared" si="4"/>
        <v>0</v>
      </c>
      <c r="S70" s="140"/>
      <c r="T70" s="143"/>
      <c r="U70" s="143"/>
      <c r="V70" s="209" t="str">
        <f t="shared" si="5"/>
        <v/>
      </c>
      <c r="W70" s="207"/>
      <c r="X70" s="210">
        <f t="shared" si="6"/>
        <v>0</v>
      </c>
      <c r="Y70" s="201">
        <f t="shared" si="7"/>
        <v>0</v>
      </c>
      <c r="Z70" s="201"/>
      <c r="AA70" s="143"/>
      <c r="AB70" s="143"/>
      <c r="AC70" s="209" t="str">
        <f t="shared" si="8"/>
        <v/>
      </c>
      <c r="AD70" s="207"/>
      <c r="AE70" s="210">
        <f t="shared" si="9"/>
        <v>0</v>
      </c>
      <c r="AF70" s="201">
        <f t="shared" si="10"/>
        <v>0</v>
      </c>
    </row>
    <row r="71" spans="1:32" s="173" customFormat="1" ht="12.5" x14ac:dyDescent="0.25">
      <c r="A71" s="188"/>
      <c r="B71" s="188"/>
      <c r="C71" s="188"/>
      <c r="D71" s="188"/>
      <c r="E71" s="188"/>
      <c r="F71" s="189"/>
      <c r="G71" s="189"/>
      <c r="H71" s="142" t="str">
        <f t="shared" si="11"/>
        <v/>
      </c>
      <c r="I71" s="202"/>
      <c r="J71" s="201"/>
      <c r="K71" s="201">
        <f t="shared" si="1"/>
        <v>0</v>
      </c>
      <c r="L71" s="140"/>
      <c r="M71" s="193"/>
      <c r="N71" s="193"/>
      <c r="O71" s="209" t="str">
        <f t="shared" si="2"/>
        <v/>
      </c>
      <c r="P71" s="204"/>
      <c r="Q71" s="201"/>
      <c r="R71" s="201">
        <f t="shared" si="4"/>
        <v>0</v>
      </c>
      <c r="S71" s="140"/>
      <c r="T71" s="143"/>
      <c r="U71" s="143"/>
      <c r="V71" s="209" t="str">
        <f t="shared" si="5"/>
        <v/>
      </c>
      <c r="W71" s="207"/>
      <c r="X71" s="210">
        <f t="shared" si="6"/>
        <v>0</v>
      </c>
      <c r="Y71" s="201">
        <f t="shared" si="7"/>
        <v>0</v>
      </c>
      <c r="Z71" s="201"/>
      <c r="AA71" s="143"/>
      <c r="AB71" s="143"/>
      <c r="AC71" s="209" t="str">
        <f t="shared" si="8"/>
        <v/>
      </c>
      <c r="AD71" s="207"/>
      <c r="AE71" s="210">
        <f t="shared" si="9"/>
        <v>0</v>
      </c>
      <c r="AF71" s="201">
        <f t="shared" si="10"/>
        <v>0</v>
      </c>
    </row>
    <row r="72" spans="1:32" s="173" customFormat="1" ht="12.5" x14ac:dyDescent="0.25">
      <c r="A72" s="188"/>
      <c r="B72" s="188"/>
      <c r="C72" s="188"/>
      <c r="D72" s="188"/>
      <c r="E72" s="188"/>
      <c r="F72" s="189"/>
      <c r="G72" s="189"/>
      <c r="H72" s="142" t="str">
        <f t="shared" si="11"/>
        <v/>
      </c>
      <c r="I72" s="202"/>
      <c r="J72" s="201"/>
      <c r="K72" s="201">
        <f t="shared" si="1"/>
        <v>0</v>
      </c>
      <c r="L72" s="140"/>
      <c r="M72" s="193"/>
      <c r="N72" s="193"/>
      <c r="O72" s="209" t="str">
        <f t="shared" si="2"/>
        <v/>
      </c>
      <c r="P72" s="204"/>
      <c r="Q72" s="201"/>
      <c r="R72" s="201">
        <f t="shared" si="4"/>
        <v>0</v>
      </c>
      <c r="S72" s="140"/>
      <c r="T72" s="143"/>
      <c r="U72" s="143"/>
      <c r="V72" s="209" t="str">
        <f t="shared" si="5"/>
        <v/>
      </c>
      <c r="W72" s="207"/>
      <c r="X72" s="210">
        <f t="shared" si="6"/>
        <v>0</v>
      </c>
      <c r="Y72" s="201">
        <f t="shared" si="7"/>
        <v>0</v>
      </c>
      <c r="Z72" s="201"/>
      <c r="AA72" s="143"/>
      <c r="AB72" s="143"/>
      <c r="AC72" s="209" t="str">
        <f t="shared" si="8"/>
        <v/>
      </c>
      <c r="AD72" s="207"/>
      <c r="AE72" s="210">
        <f t="shared" si="9"/>
        <v>0</v>
      </c>
      <c r="AF72" s="201">
        <f t="shared" si="10"/>
        <v>0</v>
      </c>
    </row>
    <row r="73" spans="1:32" s="173" customFormat="1" ht="12.5" x14ac:dyDescent="0.25">
      <c r="A73" s="188"/>
      <c r="B73" s="188"/>
      <c r="C73" s="188"/>
      <c r="D73" s="188"/>
      <c r="E73" s="188"/>
      <c r="F73" s="189"/>
      <c r="G73" s="189"/>
      <c r="H73" s="142" t="str">
        <f t="shared" si="11"/>
        <v/>
      </c>
      <c r="I73" s="202"/>
      <c r="J73" s="201"/>
      <c r="K73" s="201">
        <f t="shared" si="1"/>
        <v>0</v>
      </c>
      <c r="L73" s="140"/>
      <c r="M73" s="193"/>
      <c r="N73" s="193"/>
      <c r="O73" s="209" t="str">
        <f t="shared" si="2"/>
        <v/>
      </c>
      <c r="P73" s="204"/>
      <c r="Q73" s="201"/>
      <c r="R73" s="201">
        <f t="shared" si="4"/>
        <v>0</v>
      </c>
      <c r="S73" s="140"/>
      <c r="T73" s="143"/>
      <c r="U73" s="143"/>
      <c r="V73" s="209" t="str">
        <f t="shared" si="5"/>
        <v/>
      </c>
      <c r="W73" s="207"/>
      <c r="X73" s="210">
        <f t="shared" si="6"/>
        <v>0</v>
      </c>
      <c r="Y73" s="201">
        <f t="shared" si="7"/>
        <v>0</v>
      </c>
      <c r="Z73" s="201"/>
      <c r="AA73" s="143"/>
      <c r="AB73" s="143"/>
      <c r="AC73" s="209" t="str">
        <f t="shared" si="8"/>
        <v/>
      </c>
      <c r="AD73" s="207"/>
      <c r="AE73" s="210">
        <f t="shared" si="9"/>
        <v>0</v>
      </c>
      <c r="AF73" s="201">
        <f t="shared" si="10"/>
        <v>0</v>
      </c>
    </row>
    <row r="74" spans="1:32" s="173" customFormat="1" ht="12.5" x14ac:dyDescent="0.25">
      <c r="A74" s="188"/>
      <c r="B74" s="188"/>
      <c r="C74" s="188"/>
      <c r="D74" s="188"/>
      <c r="E74" s="188"/>
      <c r="F74" s="189"/>
      <c r="G74" s="189"/>
      <c r="H74" s="142" t="str">
        <f t="shared" si="11"/>
        <v/>
      </c>
      <c r="I74" s="202"/>
      <c r="J74" s="201"/>
      <c r="K74" s="201">
        <f t="shared" si="1"/>
        <v>0</v>
      </c>
      <c r="L74" s="140"/>
      <c r="M74" s="193"/>
      <c r="N74" s="193"/>
      <c r="O74" s="209" t="str">
        <f t="shared" si="2"/>
        <v/>
      </c>
      <c r="P74" s="204"/>
      <c r="Q74" s="201"/>
      <c r="R74" s="201">
        <f t="shared" si="4"/>
        <v>0</v>
      </c>
      <c r="S74" s="140"/>
      <c r="T74" s="143"/>
      <c r="U74" s="143"/>
      <c r="V74" s="209" t="str">
        <f t="shared" si="5"/>
        <v/>
      </c>
      <c r="W74" s="207"/>
      <c r="X74" s="210">
        <f t="shared" si="6"/>
        <v>0</v>
      </c>
      <c r="Y74" s="201">
        <f t="shared" si="7"/>
        <v>0</v>
      </c>
      <c r="Z74" s="201"/>
      <c r="AA74" s="143"/>
      <c r="AB74" s="143"/>
      <c r="AC74" s="209" t="str">
        <f t="shared" si="8"/>
        <v/>
      </c>
      <c r="AD74" s="207"/>
      <c r="AE74" s="210">
        <f t="shared" si="9"/>
        <v>0</v>
      </c>
      <c r="AF74" s="201">
        <f t="shared" si="10"/>
        <v>0</v>
      </c>
    </row>
    <row r="75" spans="1:32" s="173" customFormat="1" ht="12.5" x14ac:dyDescent="0.25">
      <c r="A75" s="188"/>
      <c r="B75" s="188"/>
      <c r="C75" s="188"/>
      <c r="D75" s="188"/>
      <c r="E75" s="188"/>
      <c r="F75" s="189"/>
      <c r="G75" s="189"/>
      <c r="H75" s="142" t="str">
        <f t="shared" si="11"/>
        <v/>
      </c>
      <c r="I75" s="202"/>
      <c r="J75" s="201"/>
      <c r="K75" s="201">
        <f t="shared" si="1"/>
        <v>0</v>
      </c>
      <c r="L75" s="140"/>
      <c r="M75" s="193"/>
      <c r="N75" s="193"/>
      <c r="O75" s="209" t="str">
        <f t="shared" si="2"/>
        <v/>
      </c>
      <c r="P75" s="204"/>
      <c r="Q75" s="201"/>
      <c r="R75" s="201">
        <f t="shared" si="4"/>
        <v>0</v>
      </c>
      <c r="S75" s="140"/>
      <c r="T75" s="143"/>
      <c r="U75" s="143"/>
      <c r="V75" s="209" t="str">
        <f t="shared" si="5"/>
        <v/>
      </c>
      <c r="W75" s="207"/>
      <c r="X75" s="210">
        <f t="shared" si="6"/>
        <v>0</v>
      </c>
      <c r="Y75" s="201">
        <f t="shared" si="7"/>
        <v>0</v>
      </c>
      <c r="Z75" s="201"/>
      <c r="AA75" s="143"/>
      <c r="AB75" s="143"/>
      <c r="AC75" s="209" t="str">
        <f t="shared" si="8"/>
        <v/>
      </c>
      <c r="AD75" s="207"/>
      <c r="AE75" s="210">
        <f t="shared" si="9"/>
        <v>0</v>
      </c>
      <c r="AF75" s="201">
        <f t="shared" si="10"/>
        <v>0</v>
      </c>
    </row>
    <row r="76" spans="1:32" s="173" customFormat="1" ht="12.5" x14ac:dyDescent="0.25">
      <c r="A76" s="188"/>
      <c r="B76" s="188"/>
      <c r="C76" s="188"/>
      <c r="D76" s="188"/>
      <c r="E76" s="188"/>
      <c r="F76" s="189"/>
      <c r="G76" s="189"/>
      <c r="H76" s="142" t="str">
        <f t="shared" si="11"/>
        <v/>
      </c>
      <c r="I76" s="202"/>
      <c r="J76" s="201"/>
      <c r="K76" s="201">
        <f t="shared" si="1"/>
        <v>0</v>
      </c>
      <c r="L76" s="140"/>
      <c r="M76" s="193"/>
      <c r="N76" s="193"/>
      <c r="O76" s="209" t="str">
        <f t="shared" si="2"/>
        <v/>
      </c>
      <c r="P76" s="204"/>
      <c r="Q76" s="201"/>
      <c r="R76" s="201">
        <f t="shared" si="4"/>
        <v>0</v>
      </c>
      <c r="S76" s="140"/>
      <c r="T76" s="143"/>
      <c r="U76" s="143"/>
      <c r="V76" s="209" t="str">
        <f t="shared" si="5"/>
        <v/>
      </c>
      <c r="W76" s="207"/>
      <c r="X76" s="210">
        <f t="shared" si="6"/>
        <v>0</v>
      </c>
      <c r="Y76" s="201">
        <f t="shared" si="7"/>
        <v>0</v>
      </c>
      <c r="Z76" s="201"/>
      <c r="AA76" s="143"/>
      <c r="AB76" s="143"/>
      <c r="AC76" s="209" t="str">
        <f t="shared" si="8"/>
        <v/>
      </c>
      <c r="AD76" s="207"/>
      <c r="AE76" s="210">
        <f t="shared" si="9"/>
        <v>0</v>
      </c>
      <c r="AF76" s="201">
        <f t="shared" si="10"/>
        <v>0</v>
      </c>
    </row>
    <row r="77" spans="1:32" s="173" customFormat="1" ht="12.5" x14ac:dyDescent="0.25">
      <c r="A77" s="188"/>
      <c r="B77" s="188"/>
      <c r="C77" s="188"/>
      <c r="D77" s="188"/>
      <c r="E77" s="188"/>
      <c r="F77" s="189"/>
      <c r="G77" s="189"/>
      <c r="H77" s="142" t="str">
        <f t="shared" si="11"/>
        <v/>
      </c>
      <c r="I77" s="202"/>
      <c r="J77" s="201"/>
      <c r="K77" s="201">
        <f t="shared" si="1"/>
        <v>0</v>
      </c>
      <c r="L77" s="140"/>
      <c r="M77" s="193"/>
      <c r="N77" s="193"/>
      <c r="O77" s="209" t="str">
        <f t="shared" si="2"/>
        <v/>
      </c>
      <c r="P77" s="204"/>
      <c r="Q77" s="201"/>
      <c r="R77" s="201">
        <f t="shared" si="4"/>
        <v>0</v>
      </c>
      <c r="S77" s="140"/>
      <c r="T77" s="143"/>
      <c r="U77" s="143"/>
      <c r="V77" s="209" t="str">
        <f t="shared" si="5"/>
        <v/>
      </c>
      <c r="W77" s="207"/>
      <c r="X77" s="210">
        <f t="shared" si="6"/>
        <v>0</v>
      </c>
      <c r="Y77" s="201">
        <f t="shared" si="7"/>
        <v>0</v>
      </c>
      <c r="Z77" s="201"/>
      <c r="AA77" s="143"/>
      <c r="AB77" s="143"/>
      <c r="AC77" s="209" t="str">
        <f t="shared" si="8"/>
        <v/>
      </c>
      <c r="AD77" s="207"/>
      <c r="AE77" s="210">
        <f t="shared" si="9"/>
        <v>0</v>
      </c>
      <c r="AF77" s="201">
        <f t="shared" si="10"/>
        <v>0</v>
      </c>
    </row>
    <row r="78" spans="1:32" s="173" customFormat="1" ht="12.5" x14ac:dyDescent="0.25">
      <c r="A78" s="188"/>
      <c r="B78" s="188"/>
      <c r="C78" s="188"/>
      <c r="D78" s="188"/>
      <c r="E78" s="188"/>
      <c r="F78" s="189"/>
      <c r="G78" s="189"/>
      <c r="H78" s="142" t="str">
        <f t="shared" si="11"/>
        <v/>
      </c>
      <c r="I78" s="202"/>
      <c r="J78" s="201"/>
      <c r="K78" s="201">
        <f t="shared" si="1"/>
        <v>0</v>
      </c>
      <c r="L78" s="140"/>
      <c r="M78" s="193"/>
      <c r="N78" s="193"/>
      <c r="O78" s="209" t="str">
        <f t="shared" si="2"/>
        <v/>
      </c>
      <c r="P78" s="204"/>
      <c r="Q78" s="201"/>
      <c r="R78" s="201">
        <f t="shared" si="4"/>
        <v>0</v>
      </c>
      <c r="S78" s="140"/>
      <c r="T78" s="143"/>
      <c r="U78" s="143"/>
      <c r="V78" s="209" t="str">
        <f t="shared" si="5"/>
        <v/>
      </c>
      <c r="W78" s="207"/>
      <c r="X78" s="210">
        <f t="shared" si="6"/>
        <v>0</v>
      </c>
      <c r="Y78" s="201">
        <f t="shared" si="7"/>
        <v>0</v>
      </c>
      <c r="Z78" s="201"/>
      <c r="AA78" s="143"/>
      <c r="AB78" s="143"/>
      <c r="AC78" s="209" t="str">
        <f t="shared" si="8"/>
        <v/>
      </c>
      <c r="AD78" s="207"/>
      <c r="AE78" s="210">
        <f t="shared" si="9"/>
        <v>0</v>
      </c>
      <c r="AF78" s="201">
        <f t="shared" si="10"/>
        <v>0</v>
      </c>
    </row>
    <row r="79" spans="1:32" s="173" customFormat="1" ht="12.5" x14ac:dyDescent="0.25">
      <c r="A79" s="188"/>
      <c r="B79" s="188"/>
      <c r="C79" s="188"/>
      <c r="D79" s="188"/>
      <c r="E79" s="188"/>
      <c r="F79" s="189"/>
      <c r="G79" s="189"/>
      <c r="H79" s="142" t="str">
        <f t="shared" si="11"/>
        <v/>
      </c>
      <c r="I79" s="202"/>
      <c r="J79" s="201"/>
      <c r="K79" s="201">
        <f t="shared" si="1"/>
        <v>0</v>
      </c>
      <c r="L79" s="140"/>
      <c r="M79" s="193"/>
      <c r="N79" s="193"/>
      <c r="O79" s="209" t="str">
        <f t="shared" si="2"/>
        <v/>
      </c>
      <c r="P79" s="204"/>
      <c r="Q79" s="201"/>
      <c r="R79" s="201">
        <f t="shared" si="4"/>
        <v>0</v>
      </c>
      <c r="S79" s="140"/>
      <c r="T79" s="143"/>
      <c r="U79" s="143"/>
      <c r="V79" s="209" t="str">
        <f t="shared" si="5"/>
        <v/>
      </c>
      <c r="W79" s="207"/>
      <c r="X79" s="210">
        <f t="shared" si="6"/>
        <v>0</v>
      </c>
      <c r="Y79" s="201">
        <f t="shared" si="7"/>
        <v>0</v>
      </c>
      <c r="Z79" s="201"/>
      <c r="AA79" s="143"/>
      <c r="AB79" s="143"/>
      <c r="AC79" s="209" t="str">
        <f t="shared" si="8"/>
        <v/>
      </c>
      <c r="AD79" s="207"/>
      <c r="AE79" s="210">
        <f t="shared" si="9"/>
        <v>0</v>
      </c>
      <c r="AF79" s="201">
        <f t="shared" si="10"/>
        <v>0</v>
      </c>
    </row>
    <row r="80" spans="1:32" s="173" customFormat="1" ht="12.5" x14ac:dyDescent="0.25">
      <c r="A80" s="188"/>
      <c r="B80" s="188"/>
      <c r="C80" s="188"/>
      <c r="D80" s="188"/>
      <c r="E80" s="188"/>
      <c r="F80" s="189"/>
      <c r="G80" s="189"/>
      <c r="H80" s="142" t="str">
        <f t="shared" si="11"/>
        <v/>
      </c>
      <c r="I80" s="202"/>
      <c r="J80" s="201"/>
      <c r="K80" s="201">
        <f t="shared" ref="K80:K124" si="25">D80*J80</f>
        <v>0</v>
      </c>
      <c r="L80" s="140"/>
      <c r="M80" s="193"/>
      <c r="N80" s="193"/>
      <c r="O80" s="209" t="str">
        <f t="shared" ref="O80:O124" si="26">IF(M80-N80=0,"",M80-N80)</f>
        <v/>
      </c>
      <c r="P80" s="204"/>
      <c r="Q80" s="201"/>
      <c r="R80" s="201">
        <f t="shared" ref="R80:R124" si="27">D80*Q80</f>
        <v>0</v>
      </c>
      <c r="S80" s="140"/>
      <c r="T80" s="143"/>
      <c r="U80" s="143"/>
      <c r="V80" s="209" t="str">
        <f t="shared" ref="V80:V124" si="28">IF(T80-U80=0,"",T80-U80)</f>
        <v/>
      </c>
      <c r="W80" s="207"/>
      <c r="X80" s="210">
        <f t="shared" ref="X80:X124" si="29">IFERROR(V80*W80,0)</f>
        <v>0</v>
      </c>
      <c r="Y80" s="201">
        <f t="shared" ref="Y80:Y124" si="30">D80*X80</f>
        <v>0</v>
      </c>
      <c r="Z80" s="201"/>
      <c r="AA80" s="143"/>
      <c r="AB80" s="143"/>
      <c r="AC80" s="209" t="str">
        <f t="shared" ref="AC80:AC124" si="31">IF(AA80-AB80=0,"",AA80-AB80)</f>
        <v/>
      </c>
      <c r="AD80" s="207"/>
      <c r="AE80" s="210">
        <f t="shared" ref="AE80:AE124" si="32">IFERROR(AC80*AD80,0)</f>
        <v>0</v>
      </c>
      <c r="AF80" s="201">
        <f t="shared" ref="AF80:AF124" si="33">D80*AE80</f>
        <v>0</v>
      </c>
    </row>
    <row r="81" spans="1:32" s="173" customFormat="1" ht="12.5" x14ac:dyDescent="0.25">
      <c r="A81" s="188"/>
      <c r="B81" s="188"/>
      <c r="C81" s="188"/>
      <c r="D81" s="188"/>
      <c r="E81" s="188"/>
      <c r="F81" s="189"/>
      <c r="G81" s="189"/>
      <c r="H81" s="142" t="str">
        <f t="shared" si="11"/>
        <v/>
      </c>
      <c r="I81" s="202"/>
      <c r="J81" s="201"/>
      <c r="K81" s="201">
        <f t="shared" si="25"/>
        <v>0</v>
      </c>
      <c r="L81" s="140"/>
      <c r="M81" s="193"/>
      <c r="N81" s="193"/>
      <c r="O81" s="209" t="str">
        <f t="shared" si="26"/>
        <v/>
      </c>
      <c r="P81" s="204"/>
      <c r="Q81" s="201"/>
      <c r="R81" s="201">
        <f t="shared" si="27"/>
        <v>0</v>
      </c>
      <c r="S81" s="140"/>
      <c r="T81" s="143"/>
      <c r="U81" s="143"/>
      <c r="V81" s="209" t="str">
        <f t="shared" si="28"/>
        <v/>
      </c>
      <c r="W81" s="207"/>
      <c r="X81" s="210">
        <f t="shared" si="29"/>
        <v>0</v>
      </c>
      <c r="Y81" s="201">
        <f t="shared" si="30"/>
        <v>0</v>
      </c>
      <c r="Z81" s="201"/>
      <c r="AA81" s="143"/>
      <c r="AB81" s="143"/>
      <c r="AC81" s="209" t="str">
        <f t="shared" si="31"/>
        <v/>
      </c>
      <c r="AD81" s="207"/>
      <c r="AE81" s="210">
        <f t="shared" si="32"/>
        <v>0</v>
      </c>
      <c r="AF81" s="201">
        <f t="shared" si="33"/>
        <v>0</v>
      </c>
    </row>
    <row r="82" spans="1:32" s="173" customFormat="1" ht="12.5" x14ac:dyDescent="0.25">
      <c r="A82" s="188"/>
      <c r="B82" s="188"/>
      <c r="C82" s="188"/>
      <c r="D82" s="188"/>
      <c r="E82" s="188"/>
      <c r="F82" s="189"/>
      <c r="G82" s="189"/>
      <c r="H82" s="142" t="str">
        <f t="shared" ref="H82:H124" si="34">IF(F82-G82=0,"",F82-G82)</f>
        <v/>
      </c>
      <c r="I82" s="202"/>
      <c r="J82" s="201"/>
      <c r="K82" s="201">
        <f t="shared" si="25"/>
        <v>0</v>
      </c>
      <c r="L82" s="140"/>
      <c r="M82" s="193"/>
      <c r="N82" s="193"/>
      <c r="O82" s="209" t="str">
        <f t="shared" si="26"/>
        <v/>
      </c>
      <c r="P82" s="204"/>
      <c r="Q82" s="201"/>
      <c r="R82" s="201">
        <f t="shared" si="27"/>
        <v>0</v>
      </c>
      <c r="S82" s="140"/>
      <c r="T82" s="143"/>
      <c r="U82" s="143"/>
      <c r="V82" s="209" t="str">
        <f t="shared" si="28"/>
        <v/>
      </c>
      <c r="W82" s="207"/>
      <c r="X82" s="210">
        <f t="shared" si="29"/>
        <v>0</v>
      </c>
      <c r="Y82" s="201">
        <f t="shared" si="30"/>
        <v>0</v>
      </c>
      <c r="Z82" s="201"/>
      <c r="AA82" s="143"/>
      <c r="AB82" s="143"/>
      <c r="AC82" s="209" t="str">
        <f t="shared" si="31"/>
        <v/>
      </c>
      <c r="AD82" s="207"/>
      <c r="AE82" s="210">
        <f t="shared" si="32"/>
        <v>0</v>
      </c>
      <c r="AF82" s="201">
        <f t="shared" si="33"/>
        <v>0</v>
      </c>
    </row>
    <row r="83" spans="1:32" s="173" customFormat="1" ht="12.5" x14ac:dyDescent="0.25">
      <c r="A83" s="188"/>
      <c r="B83" s="188"/>
      <c r="C83" s="188"/>
      <c r="D83" s="188"/>
      <c r="E83" s="188"/>
      <c r="F83" s="189"/>
      <c r="G83" s="189"/>
      <c r="H83" s="142" t="str">
        <f t="shared" si="34"/>
        <v/>
      </c>
      <c r="I83" s="202"/>
      <c r="J83" s="201"/>
      <c r="K83" s="201">
        <f t="shared" si="25"/>
        <v>0</v>
      </c>
      <c r="L83" s="140"/>
      <c r="M83" s="193"/>
      <c r="N83" s="193"/>
      <c r="O83" s="209" t="str">
        <f t="shared" si="26"/>
        <v/>
      </c>
      <c r="P83" s="204"/>
      <c r="Q83" s="201"/>
      <c r="R83" s="201">
        <f t="shared" si="27"/>
        <v>0</v>
      </c>
      <c r="S83" s="140"/>
      <c r="T83" s="143"/>
      <c r="U83" s="143"/>
      <c r="V83" s="209" t="str">
        <f t="shared" si="28"/>
        <v/>
      </c>
      <c r="W83" s="207"/>
      <c r="X83" s="210">
        <f t="shared" si="29"/>
        <v>0</v>
      </c>
      <c r="Y83" s="201">
        <f t="shared" si="30"/>
        <v>0</v>
      </c>
      <c r="Z83" s="201"/>
      <c r="AA83" s="143"/>
      <c r="AB83" s="143"/>
      <c r="AC83" s="209" t="str">
        <f t="shared" si="31"/>
        <v/>
      </c>
      <c r="AD83" s="207"/>
      <c r="AE83" s="210">
        <f t="shared" si="32"/>
        <v>0</v>
      </c>
      <c r="AF83" s="201">
        <f t="shared" si="33"/>
        <v>0</v>
      </c>
    </row>
    <row r="84" spans="1:32" s="173" customFormat="1" ht="12.5" x14ac:dyDescent="0.25">
      <c r="A84" s="188"/>
      <c r="B84" s="188"/>
      <c r="C84" s="188"/>
      <c r="D84" s="188"/>
      <c r="E84" s="188"/>
      <c r="F84" s="189"/>
      <c r="G84" s="189"/>
      <c r="H84" s="142" t="str">
        <f t="shared" si="34"/>
        <v/>
      </c>
      <c r="I84" s="202"/>
      <c r="J84" s="201"/>
      <c r="K84" s="201">
        <f t="shared" si="25"/>
        <v>0</v>
      </c>
      <c r="L84" s="140"/>
      <c r="M84" s="193"/>
      <c r="N84" s="193"/>
      <c r="O84" s="209" t="str">
        <f t="shared" si="26"/>
        <v/>
      </c>
      <c r="P84" s="204"/>
      <c r="Q84" s="201"/>
      <c r="R84" s="201">
        <f t="shared" si="27"/>
        <v>0</v>
      </c>
      <c r="S84" s="140"/>
      <c r="T84" s="143"/>
      <c r="U84" s="143"/>
      <c r="V84" s="209" t="str">
        <f t="shared" si="28"/>
        <v/>
      </c>
      <c r="W84" s="207"/>
      <c r="X84" s="210">
        <f t="shared" si="29"/>
        <v>0</v>
      </c>
      <c r="Y84" s="201">
        <f t="shared" si="30"/>
        <v>0</v>
      </c>
      <c r="Z84" s="201"/>
      <c r="AA84" s="143"/>
      <c r="AB84" s="143"/>
      <c r="AC84" s="209" t="str">
        <f t="shared" si="31"/>
        <v/>
      </c>
      <c r="AD84" s="207"/>
      <c r="AE84" s="210">
        <f t="shared" si="32"/>
        <v>0</v>
      </c>
      <c r="AF84" s="201">
        <f t="shared" si="33"/>
        <v>0</v>
      </c>
    </row>
    <row r="85" spans="1:32" s="173" customFormat="1" ht="12.5" x14ac:dyDescent="0.25">
      <c r="A85" s="188"/>
      <c r="B85" s="188"/>
      <c r="C85" s="188"/>
      <c r="D85" s="188"/>
      <c r="E85" s="188"/>
      <c r="F85" s="189"/>
      <c r="G85" s="189"/>
      <c r="H85" s="142" t="str">
        <f t="shared" si="34"/>
        <v/>
      </c>
      <c r="I85" s="202"/>
      <c r="J85" s="201"/>
      <c r="K85" s="201">
        <f t="shared" si="25"/>
        <v>0</v>
      </c>
      <c r="L85" s="140"/>
      <c r="M85" s="193"/>
      <c r="N85" s="193"/>
      <c r="O85" s="209" t="str">
        <f t="shared" si="26"/>
        <v/>
      </c>
      <c r="P85" s="204"/>
      <c r="Q85" s="201"/>
      <c r="R85" s="201">
        <f t="shared" si="27"/>
        <v>0</v>
      </c>
      <c r="S85" s="140"/>
      <c r="T85" s="143"/>
      <c r="U85" s="143"/>
      <c r="V85" s="209" t="str">
        <f t="shared" si="28"/>
        <v/>
      </c>
      <c r="W85" s="207"/>
      <c r="X85" s="210">
        <f t="shared" si="29"/>
        <v>0</v>
      </c>
      <c r="Y85" s="201">
        <f t="shared" si="30"/>
        <v>0</v>
      </c>
      <c r="Z85" s="201"/>
      <c r="AA85" s="143"/>
      <c r="AB85" s="143"/>
      <c r="AC85" s="209" t="str">
        <f t="shared" si="31"/>
        <v/>
      </c>
      <c r="AD85" s="207"/>
      <c r="AE85" s="210">
        <f t="shared" si="32"/>
        <v>0</v>
      </c>
      <c r="AF85" s="201">
        <f t="shared" si="33"/>
        <v>0</v>
      </c>
    </row>
    <row r="86" spans="1:32" s="173" customFormat="1" ht="12.5" x14ac:dyDescent="0.25">
      <c r="A86" s="188"/>
      <c r="B86" s="188"/>
      <c r="C86" s="188"/>
      <c r="D86" s="188"/>
      <c r="E86" s="188"/>
      <c r="F86" s="189"/>
      <c r="G86" s="189"/>
      <c r="H86" s="142" t="str">
        <f t="shared" si="34"/>
        <v/>
      </c>
      <c r="I86" s="202"/>
      <c r="J86" s="201"/>
      <c r="K86" s="201">
        <f t="shared" si="25"/>
        <v>0</v>
      </c>
      <c r="L86" s="140"/>
      <c r="M86" s="193"/>
      <c r="N86" s="193"/>
      <c r="O86" s="209" t="str">
        <f t="shared" si="26"/>
        <v/>
      </c>
      <c r="P86" s="204"/>
      <c r="Q86" s="201"/>
      <c r="R86" s="201">
        <f t="shared" si="27"/>
        <v>0</v>
      </c>
      <c r="S86" s="140"/>
      <c r="T86" s="143"/>
      <c r="U86" s="143"/>
      <c r="V86" s="209" t="str">
        <f t="shared" si="28"/>
        <v/>
      </c>
      <c r="W86" s="207"/>
      <c r="X86" s="210">
        <f t="shared" si="29"/>
        <v>0</v>
      </c>
      <c r="Y86" s="201">
        <f t="shared" si="30"/>
        <v>0</v>
      </c>
      <c r="Z86" s="201"/>
      <c r="AA86" s="143"/>
      <c r="AB86" s="143"/>
      <c r="AC86" s="209" t="str">
        <f t="shared" si="31"/>
        <v/>
      </c>
      <c r="AD86" s="207"/>
      <c r="AE86" s="210">
        <f t="shared" si="32"/>
        <v>0</v>
      </c>
      <c r="AF86" s="201">
        <f t="shared" si="33"/>
        <v>0</v>
      </c>
    </row>
    <row r="87" spans="1:32" s="173" customFormat="1" ht="12.5" x14ac:dyDescent="0.25">
      <c r="A87" s="188"/>
      <c r="B87" s="188"/>
      <c r="C87" s="188"/>
      <c r="D87" s="188"/>
      <c r="E87" s="188"/>
      <c r="F87" s="189"/>
      <c r="G87" s="189"/>
      <c r="H87" s="142" t="str">
        <f t="shared" si="34"/>
        <v/>
      </c>
      <c r="I87" s="202"/>
      <c r="J87" s="201"/>
      <c r="K87" s="201">
        <f t="shared" si="25"/>
        <v>0</v>
      </c>
      <c r="L87" s="140"/>
      <c r="M87" s="193"/>
      <c r="N87" s="193"/>
      <c r="O87" s="209" t="str">
        <f t="shared" si="26"/>
        <v/>
      </c>
      <c r="P87" s="204"/>
      <c r="Q87" s="201"/>
      <c r="R87" s="201">
        <f t="shared" si="27"/>
        <v>0</v>
      </c>
      <c r="S87" s="140"/>
      <c r="T87" s="143"/>
      <c r="U87" s="143"/>
      <c r="V87" s="209" t="str">
        <f t="shared" si="28"/>
        <v/>
      </c>
      <c r="W87" s="207"/>
      <c r="X87" s="210">
        <f t="shared" si="29"/>
        <v>0</v>
      </c>
      <c r="Y87" s="201">
        <f t="shared" si="30"/>
        <v>0</v>
      </c>
      <c r="Z87" s="201"/>
      <c r="AA87" s="143"/>
      <c r="AB87" s="143"/>
      <c r="AC87" s="209" t="str">
        <f t="shared" si="31"/>
        <v/>
      </c>
      <c r="AD87" s="207"/>
      <c r="AE87" s="210">
        <f t="shared" si="32"/>
        <v>0</v>
      </c>
      <c r="AF87" s="201">
        <f t="shared" si="33"/>
        <v>0</v>
      </c>
    </row>
    <row r="88" spans="1:32" s="173" customFormat="1" ht="12.5" x14ac:dyDescent="0.25">
      <c r="A88" s="188"/>
      <c r="B88" s="188"/>
      <c r="C88" s="188"/>
      <c r="D88" s="188"/>
      <c r="E88" s="188"/>
      <c r="F88" s="189"/>
      <c r="G88" s="189"/>
      <c r="H88" s="142" t="str">
        <f t="shared" si="34"/>
        <v/>
      </c>
      <c r="I88" s="202"/>
      <c r="J88" s="201"/>
      <c r="K88" s="201">
        <f t="shared" si="25"/>
        <v>0</v>
      </c>
      <c r="L88" s="140"/>
      <c r="M88" s="193"/>
      <c r="N88" s="193"/>
      <c r="O88" s="209" t="str">
        <f t="shared" si="26"/>
        <v/>
      </c>
      <c r="P88" s="204"/>
      <c r="Q88" s="201"/>
      <c r="R88" s="201">
        <f t="shared" si="27"/>
        <v>0</v>
      </c>
      <c r="S88" s="140"/>
      <c r="T88" s="143"/>
      <c r="U88" s="143"/>
      <c r="V88" s="209" t="str">
        <f t="shared" si="28"/>
        <v/>
      </c>
      <c r="W88" s="207"/>
      <c r="X88" s="210">
        <f t="shared" si="29"/>
        <v>0</v>
      </c>
      <c r="Y88" s="201">
        <f t="shared" si="30"/>
        <v>0</v>
      </c>
      <c r="Z88" s="201"/>
      <c r="AA88" s="143"/>
      <c r="AB88" s="143"/>
      <c r="AC88" s="209" t="str">
        <f t="shared" si="31"/>
        <v/>
      </c>
      <c r="AD88" s="207"/>
      <c r="AE88" s="210">
        <f t="shared" si="32"/>
        <v>0</v>
      </c>
      <c r="AF88" s="201">
        <f t="shared" si="33"/>
        <v>0</v>
      </c>
    </row>
    <row r="89" spans="1:32" s="173" customFormat="1" ht="12.5" x14ac:dyDescent="0.25">
      <c r="A89" s="188"/>
      <c r="B89" s="188"/>
      <c r="C89" s="188"/>
      <c r="D89" s="188"/>
      <c r="E89" s="188"/>
      <c r="F89" s="189"/>
      <c r="G89" s="189"/>
      <c r="H89" s="142" t="str">
        <f t="shared" si="34"/>
        <v/>
      </c>
      <c r="I89" s="202"/>
      <c r="J89" s="201"/>
      <c r="K89" s="201">
        <f t="shared" si="25"/>
        <v>0</v>
      </c>
      <c r="L89" s="140"/>
      <c r="M89" s="193"/>
      <c r="N89" s="193"/>
      <c r="O89" s="209" t="str">
        <f t="shared" si="26"/>
        <v/>
      </c>
      <c r="P89" s="204"/>
      <c r="Q89" s="201"/>
      <c r="R89" s="201">
        <f t="shared" si="27"/>
        <v>0</v>
      </c>
      <c r="S89" s="140"/>
      <c r="T89" s="143"/>
      <c r="U89" s="143"/>
      <c r="V89" s="209" t="str">
        <f t="shared" si="28"/>
        <v/>
      </c>
      <c r="W89" s="207"/>
      <c r="X89" s="210">
        <f t="shared" si="29"/>
        <v>0</v>
      </c>
      <c r="Y89" s="201">
        <f t="shared" si="30"/>
        <v>0</v>
      </c>
      <c r="Z89" s="201"/>
      <c r="AA89" s="143"/>
      <c r="AB89" s="143"/>
      <c r="AC89" s="209" t="str">
        <f t="shared" si="31"/>
        <v/>
      </c>
      <c r="AD89" s="207"/>
      <c r="AE89" s="210">
        <f t="shared" si="32"/>
        <v>0</v>
      </c>
      <c r="AF89" s="201">
        <f t="shared" si="33"/>
        <v>0</v>
      </c>
    </row>
    <row r="90" spans="1:32" s="173" customFormat="1" ht="12.5" x14ac:dyDescent="0.25">
      <c r="A90" s="188"/>
      <c r="B90" s="188"/>
      <c r="C90" s="188"/>
      <c r="D90" s="188"/>
      <c r="E90" s="188"/>
      <c r="F90" s="189"/>
      <c r="G90" s="189"/>
      <c r="H90" s="142" t="str">
        <f t="shared" si="34"/>
        <v/>
      </c>
      <c r="I90" s="202"/>
      <c r="J90" s="201"/>
      <c r="K90" s="201">
        <f t="shared" si="25"/>
        <v>0</v>
      </c>
      <c r="L90" s="140"/>
      <c r="M90" s="193"/>
      <c r="N90" s="193"/>
      <c r="O90" s="209" t="str">
        <f t="shared" si="26"/>
        <v/>
      </c>
      <c r="P90" s="204"/>
      <c r="Q90" s="201"/>
      <c r="R90" s="201">
        <f t="shared" si="27"/>
        <v>0</v>
      </c>
      <c r="S90" s="140"/>
      <c r="T90" s="143"/>
      <c r="U90" s="143"/>
      <c r="V90" s="209" t="str">
        <f t="shared" si="28"/>
        <v/>
      </c>
      <c r="W90" s="207"/>
      <c r="X90" s="210">
        <f t="shared" si="29"/>
        <v>0</v>
      </c>
      <c r="Y90" s="201">
        <f t="shared" si="30"/>
        <v>0</v>
      </c>
      <c r="Z90" s="201"/>
      <c r="AA90" s="143"/>
      <c r="AB90" s="143"/>
      <c r="AC90" s="209" t="str">
        <f t="shared" si="31"/>
        <v/>
      </c>
      <c r="AD90" s="207"/>
      <c r="AE90" s="210">
        <f t="shared" si="32"/>
        <v>0</v>
      </c>
      <c r="AF90" s="201">
        <f t="shared" si="33"/>
        <v>0</v>
      </c>
    </row>
    <row r="91" spans="1:32" s="173" customFormat="1" ht="12.5" x14ac:dyDescent="0.25">
      <c r="A91" s="188"/>
      <c r="B91" s="188"/>
      <c r="C91" s="188"/>
      <c r="D91" s="188"/>
      <c r="E91" s="188"/>
      <c r="F91" s="189"/>
      <c r="G91" s="189"/>
      <c r="H91" s="142" t="str">
        <f t="shared" si="34"/>
        <v/>
      </c>
      <c r="I91" s="202"/>
      <c r="J91" s="201"/>
      <c r="K91" s="201">
        <f t="shared" si="25"/>
        <v>0</v>
      </c>
      <c r="L91" s="140"/>
      <c r="M91" s="193"/>
      <c r="N91" s="193"/>
      <c r="O91" s="209" t="str">
        <f t="shared" si="26"/>
        <v/>
      </c>
      <c r="P91" s="204"/>
      <c r="Q91" s="201"/>
      <c r="R91" s="201">
        <f t="shared" si="27"/>
        <v>0</v>
      </c>
      <c r="S91" s="140"/>
      <c r="T91" s="143"/>
      <c r="U91" s="143"/>
      <c r="V91" s="209" t="str">
        <f t="shared" si="28"/>
        <v/>
      </c>
      <c r="W91" s="207"/>
      <c r="X91" s="210">
        <f t="shared" si="29"/>
        <v>0</v>
      </c>
      <c r="Y91" s="201">
        <f t="shared" si="30"/>
        <v>0</v>
      </c>
      <c r="Z91" s="201"/>
      <c r="AA91" s="143"/>
      <c r="AB91" s="143"/>
      <c r="AC91" s="209" t="str">
        <f t="shared" si="31"/>
        <v/>
      </c>
      <c r="AD91" s="207"/>
      <c r="AE91" s="210">
        <f t="shared" si="32"/>
        <v>0</v>
      </c>
      <c r="AF91" s="201">
        <f t="shared" si="33"/>
        <v>0</v>
      </c>
    </row>
    <row r="92" spans="1:32" s="173" customFormat="1" ht="12.5" x14ac:dyDescent="0.25">
      <c r="A92" s="188"/>
      <c r="B92" s="188"/>
      <c r="C92" s="188"/>
      <c r="D92" s="188"/>
      <c r="E92" s="188"/>
      <c r="F92" s="189"/>
      <c r="G92" s="189"/>
      <c r="H92" s="142" t="str">
        <f t="shared" si="34"/>
        <v/>
      </c>
      <c r="I92" s="202"/>
      <c r="J92" s="201"/>
      <c r="K92" s="201">
        <f t="shared" si="25"/>
        <v>0</v>
      </c>
      <c r="L92" s="140"/>
      <c r="M92" s="193"/>
      <c r="N92" s="193"/>
      <c r="O92" s="209" t="str">
        <f t="shared" si="26"/>
        <v/>
      </c>
      <c r="P92" s="204"/>
      <c r="Q92" s="201"/>
      <c r="R92" s="201">
        <f t="shared" si="27"/>
        <v>0</v>
      </c>
      <c r="S92" s="140"/>
      <c r="T92" s="143"/>
      <c r="U92" s="143"/>
      <c r="V92" s="209" t="str">
        <f t="shared" si="28"/>
        <v/>
      </c>
      <c r="W92" s="207"/>
      <c r="X92" s="210">
        <f t="shared" si="29"/>
        <v>0</v>
      </c>
      <c r="Y92" s="201">
        <f t="shared" si="30"/>
        <v>0</v>
      </c>
      <c r="Z92" s="201"/>
      <c r="AA92" s="143"/>
      <c r="AB92" s="143"/>
      <c r="AC92" s="209" t="str">
        <f t="shared" si="31"/>
        <v/>
      </c>
      <c r="AD92" s="207"/>
      <c r="AE92" s="210">
        <f t="shared" si="32"/>
        <v>0</v>
      </c>
      <c r="AF92" s="201">
        <f t="shared" si="33"/>
        <v>0</v>
      </c>
    </row>
    <row r="93" spans="1:32" s="173" customFormat="1" ht="12.5" x14ac:dyDescent="0.25">
      <c r="A93" s="188"/>
      <c r="B93" s="188"/>
      <c r="C93" s="188"/>
      <c r="D93" s="188"/>
      <c r="E93" s="188"/>
      <c r="F93" s="189"/>
      <c r="G93" s="189"/>
      <c r="H93" s="142" t="str">
        <f t="shared" si="34"/>
        <v/>
      </c>
      <c r="I93" s="202"/>
      <c r="J93" s="201"/>
      <c r="K93" s="201">
        <f t="shared" si="25"/>
        <v>0</v>
      </c>
      <c r="L93" s="140"/>
      <c r="M93" s="193"/>
      <c r="N93" s="193"/>
      <c r="O93" s="209" t="str">
        <f t="shared" si="26"/>
        <v/>
      </c>
      <c r="P93" s="204"/>
      <c r="Q93" s="201"/>
      <c r="R93" s="201">
        <f t="shared" si="27"/>
        <v>0</v>
      </c>
      <c r="S93" s="140"/>
      <c r="T93" s="143"/>
      <c r="U93" s="143"/>
      <c r="V93" s="209" t="str">
        <f t="shared" si="28"/>
        <v/>
      </c>
      <c r="W93" s="207"/>
      <c r="X93" s="210">
        <f t="shared" si="29"/>
        <v>0</v>
      </c>
      <c r="Y93" s="201">
        <f t="shared" si="30"/>
        <v>0</v>
      </c>
      <c r="Z93" s="201"/>
      <c r="AA93" s="143"/>
      <c r="AB93" s="143"/>
      <c r="AC93" s="209" t="str">
        <f t="shared" si="31"/>
        <v/>
      </c>
      <c r="AD93" s="207"/>
      <c r="AE93" s="210">
        <f t="shared" si="32"/>
        <v>0</v>
      </c>
      <c r="AF93" s="201">
        <f t="shared" si="33"/>
        <v>0</v>
      </c>
    </row>
    <row r="94" spans="1:32" s="173" customFormat="1" ht="12.5" x14ac:dyDescent="0.25">
      <c r="A94" s="188"/>
      <c r="B94" s="188"/>
      <c r="C94" s="188"/>
      <c r="D94" s="188"/>
      <c r="E94" s="188"/>
      <c r="F94" s="189"/>
      <c r="G94" s="189"/>
      <c r="H94" s="142" t="str">
        <f t="shared" si="34"/>
        <v/>
      </c>
      <c r="I94" s="202"/>
      <c r="J94" s="201"/>
      <c r="K94" s="201">
        <f t="shared" si="25"/>
        <v>0</v>
      </c>
      <c r="L94" s="140"/>
      <c r="M94" s="193"/>
      <c r="N94" s="193"/>
      <c r="O94" s="209" t="str">
        <f t="shared" si="26"/>
        <v/>
      </c>
      <c r="P94" s="204"/>
      <c r="Q94" s="201"/>
      <c r="R94" s="201">
        <f t="shared" si="27"/>
        <v>0</v>
      </c>
      <c r="S94" s="140"/>
      <c r="T94" s="143"/>
      <c r="U94" s="143"/>
      <c r="V94" s="209" t="str">
        <f t="shared" si="28"/>
        <v/>
      </c>
      <c r="W94" s="207"/>
      <c r="X94" s="210">
        <f t="shared" si="29"/>
        <v>0</v>
      </c>
      <c r="Y94" s="201">
        <f t="shared" si="30"/>
        <v>0</v>
      </c>
      <c r="Z94" s="201"/>
      <c r="AA94" s="143"/>
      <c r="AB94" s="143"/>
      <c r="AC94" s="209" t="str">
        <f t="shared" si="31"/>
        <v/>
      </c>
      <c r="AD94" s="207"/>
      <c r="AE94" s="210">
        <f t="shared" si="32"/>
        <v>0</v>
      </c>
      <c r="AF94" s="201">
        <f t="shared" si="33"/>
        <v>0</v>
      </c>
    </row>
    <row r="95" spans="1:32" s="173" customFormat="1" ht="12.5" x14ac:dyDescent="0.25">
      <c r="A95" s="188"/>
      <c r="B95" s="188"/>
      <c r="C95" s="188"/>
      <c r="D95" s="188"/>
      <c r="E95" s="188"/>
      <c r="F95" s="189"/>
      <c r="G95" s="189"/>
      <c r="H95" s="142" t="str">
        <f t="shared" si="34"/>
        <v/>
      </c>
      <c r="I95" s="202"/>
      <c r="J95" s="201"/>
      <c r="K95" s="201">
        <f t="shared" si="25"/>
        <v>0</v>
      </c>
      <c r="L95" s="140"/>
      <c r="M95" s="193"/>
      <c r="N95" s="193"/>
      <c r="O95" s="209" t="str">
        <f t="shared" si="26"/>
        <v/>
      </c>
      <c r="P95" s="204"/>
      <c r="Q95" s="201"/>
      <c r="R95" s="201">
        <f t="shared" si="27"/>
        <v>0</v>
      </c>
      <c r="S95" s="140"/>
      <c r="T95" s="143"/>
      <c r="U95" s="143"/>
      <c r="V95" s="209" t="str">
        <f t="shared" si="28"/>
        <v/>
      </c>
      <c r="W95" s="207"/>
      <c r="X95" s="210">
        <f t="shared" si="29"/>
        <v>0</v>
      </c>
      <c r="Y95" s="201">
        <f t="shared" si="30"/>
        <v>0</v>
      </c>
      <c r="Z95" s="201"/>
      <c r="AA95" s="143"/>
      <c r="AB95" s="143"/>
      <c r="AC95" s="209" t="str">
        <f t="shared" si="31"/>
        <v/>
      </c>
      <c r="AD95" s="207"/>
      <c r="AE95" s="210">
        <f t="shared" si="32"/>
        <v>0</v>
      </c>
      <c r="AF95" s="201">
        <f t="shared" si="33"/>
        <v>0</v>
      </c>
    </row>
    <row r="96" spans="1:32" s="173" customFormat="1" ht="12.5" x14ac:dyDescent="0.25">
      <c r="A96" s="188"/>
      <c r="B96" s="188"/>
      <c r="C96" s="188"/>
      <c r="D96" s="188"/>
      <c r="E96" s="188"/>
      <c r="F96" s="189"/>
      <c r="G96" s="189"/>
      <c r="H96" s="142" t="str">
        <f t="shared" si="34"/>
        <v/>
      </c>
      <c r="I96" s="202"/>
      <c r="J96" s="201"/>
      <c r="K96" s="201">
        <f t="shared" si="25"/>
        <v>0</v>
      </c>
      <c r="L96" s="140"/>
      <c r="M96" s="193"/>
      <c r="N96" s="193"/>
      <c r="O96" s="209" t="str">
        <f t="shared" si="26"/>
        <v/>
      </c>
      <c r="P96" s="204"/>
      <c r="Q96" s="201"/>
      <c r="R96" s="201">
        <f t="shared" si="27"/>
        <v>0</v>
      </c>
      <c r="S96" s="140"/>
      <c r="T96" s="143"/>
      <c r="U96" s="143"/>
      <c r="V96" s="209" t="str">
        <f t="shared" si="28"/>
        <v/>
      </c>
      <c r="W96" s="207"/>
      <c r="X96" s="210">
        <f t="shared" si="29"/>
        <v>0</v>
      </c>
      <c r="Y96" s="201">
        <f t="shared" si="30"/>
        <v>0</v>
      </c>
      <c r="Z96" s="201"/>
      <c r="AA96" s="143"/>
      <c r="AB96" s="143"/>
      <c r="AC96" s="209" t="str">
        <f t="shared" si="31"/>
        <v/>
      </c>
      <c r="AD96" s="207"/>
      <c r="AE96" s="210">
        <f t="shared" si="32"/>
        <v>0</v>
      </c>
      <c r="AF96" s="201">
        <f t="shared" si="33"/>
        <v>0</v>
      </c>
    </row>
    <row r="97" spans="1:32" s="173" customFormat="1" ht="12.5" x14ac:dyDescent="0.25">
      <c r="A97" s="188"/>
      <c r="B97" s="188"/>
      <c r="C97" s="188"/>
      <c r="D97" s="188"/>
      <c r="E97" s="188"/>
      <c r="F97" s="189"/>
      <c r="G97" s="189"/>
      <c r="H97" s="142" t="str">
        <f t="shared" si="34"/>
        <v/>
      </c>
      <c r="I97" s="202"/>
      <c r="J97" s="201"/>
      <c r="K97" s="201">
        <f t="shared" si="25"/>
        <v>0</v>
      </c>
      <c r="L97" s="140"/>
      <c r="M97" s="193"/>
      <c r="N97" s="193"/>
      <c r="O97" s="209" t="str">
        <f t="shared" si="26"/>
        <v/>
      </c>
      <c r="P97" s="204"/>
      <c r="Q97" s="201"/>
      <c r="R97" s="201">
        <f t="shared" si="27"/>
        <v>0</v>
      </c>
      <c r="S97" s="140"/>
      <c r="T97" s="143"/>
      <c r="U97" s="143"/>
      <c r="V97" s="209" t="str">
        <f t="shared" si="28"/>
        <v/>
      </c>
      <c r="W97" s="207"/>
      <c r="X97" s="210">
        <f t="shared" si="29"/>
        <v>0</v>
      </c>
      <c r="Y97" s="201">
        <f t="shared" si="30"/>
        <v>0</v>
      </c>
      <c r="Z97" s="201"/>
      <c r="AA97" s="143"/>
      <c r="AB97" s="143"/>
      <c r="AC97" s="209" t="str">
        <f t="shared" si="31"/>
        <v/>
      </c>
      <c r="AD97" s="207"/>
      <c r="AE97" s="210">
        <f t="shared" si="32"/>
        <v>0</v>
      </c>
      <c r="AF97" s="201">
        <f t="shared" si="33"/>
        <v>0</v>
      </c>
    </row>
    <row r="98" spans="1:32" s="173" customFormat="1" ht="12.5" x14ac:dyDescent="0.25">
      <c r="A98" s="188"/>
      <c r="B98" s="188"/>
      <c r="C98" s="188"/>
      <c r="D98" s="188"/>
      <c r="E98" s="188"/>
      <c r="F98" s="189"/>
      <c r="G98" s="189"/>
      <c r="H98" s="142" t="str">
        <f t="shared" si="34"/>
        <v/>
      </c>
      <c r="I98" s="202"/>
      <c r="J98" s="201"/>
      <c r="K98" s="201">
        <f t="shared" si="25"/>
        <v>0</v>
      </c>
      <c r="L98" s="140"/>
      <c r="M98" s="193"/>
      <c r="N98" s="193"/>
      <c r="O98" s="209" t="str">
        <f t="shared" si="26"/>
        <v/>
      </c>
      <c r="P98" s="204"/>
      <c r="Q98" s="201"/>
      <c r="R98" s="201">
        <f t="shared" si="27"/>
        <v>0</v>
      </c>
      <c r="S98" s="140"/>
      <c r="T98" s="143"/>
      <c r="U98" s="143"/>
      <c r="V98" s="209" t="str">
        <f t="shared" si="28"/>
        <v/>
      </c>
      <c r="W98" s="207"/>
      <c r="X98" s="210">
        <f t="shared" si="29"/>
        <v>0</v>
      </c>
      <c r="Y98" s="201">
        <f t="shared" si="30"/>
        <v>0</v>
      </c>
      <c r="Z98" s="201"/>
      <c r="AA98" s="143"/>
      <c r="AB98" s="143"/>
      <c r="AC98" s="209" t="str">
        <f t="shared" si="31"/>
        <v/>
      </c>
      <c r="AD98" s="207"/>
      <c r="AE98" s="210">
        <f t="shared" si="32"/>
        <v>0</v>
      </c>
      <c r="AF98" s="201">
        <f t="shared" si="33"/>
        <v>0</v>
      </c>
    </row>
    <row r="99" spans="1:32" s="173" customFormat="1" ht="12.5" x14ac:dyDescent="0.25">
      <c r="A99" s="188"/>
      <c r="B99" s="188"/>
      <c r="C99" s="188"/>
      <c r="D99" s="188"/>
      <c r="E99" s="188"/>
      <c r="F99" s="189"/>
      <c r="G99" s="189"/>
      <c r="H99" s="142" t="str">
        <f t="shared" si="34"/>
        <v/>
      </c>
      <c r="I99" s="202"/>
      <c r="J99" s="201"/>
      <c r="K99" s="201">
        <f t="shared" si="25"/>
        <v>0</v>
      </c>
      <c r="L99" s="140"/>
      <c r="M99" s="193"/>
      <c r="N99" s="193"/>
      <c r="O99" s="209" t="str">
        <f t="shared" si="26"/>
        <v/>
      </c>
      <c r="P99" s="204"/>
      <c r="Q99" s="201"/>
      <c r="R99" s="201">
        <f t="shared" si="27"/>
        <v>0</v>
      </c>
      <c r="S99" s="140"/>
      <c r="T99" s="143"/>
      <c r="U99" s="143"/>
      <c r="V99" s="209" t="str">
        <f t="shared" si="28"/>
        <v/>
      </c>
      <c r="W99" s="207"/>
      <c r="X99" s="210">
        <f t="shared" si="29"/>
        <v>0</v>
      </c>
      <c r="Y99" s="201">
        <f t="shared" si="30"/>
        <v>0</v>
      </c>
      <c r="Z99" s="201"/>
      <c r="AA99" s="143"/>
      <c r="AB99" s="143"/>
      <c r="AC99" s="209" t="str">
        <f t="shared" si="31"/>
        <v/>
      </c>
      <c r="AD99" s="207"/>
      <c r="AE99" s="210">
        <f t="shared" si="32"/>
        <v>0</v>
      </c>
      <c r="AF99" s="201">
        <f t="shared" si="33"/>
        <v>0</v>
      </c>
    </row>
    <row r="100" spans="1:32" s="173" customFormat="1" ht="12.5" x14ac:dyDescent="0.25">
      <c r="A100" s="188"/>
      <c r="B100" s="188"/>
      <c r="C100" s="188"/>
      <c r="D100" s="188"/>
      <c r="E100" s="188"/>
      <c r="F100" s="189"/>
      <c r="G100" s="189"/>
      <c r="H100" s="142" t="str">
        <f t="shared" si="34"/>
        <v/>
      </c>
      <c r="I100" s="202"/>
      <c r="J100" s="201"/>
      <c r="K100" s="201">
        <f t="shared" si="25"/>
        <v>0</v>
      </c>
      <c r="L100" s="140"/>
      <c r="M100" s="193"/>
      <c r="N100" s="193"/>
      <c r="O100" s="209" t="str">
        <f t="shared" si="26"/>
        <v/>
      </c>
      <c r="P100" s="204"/>
      <c r="Q100" s="201"/>
      <c r="R100" s="201">
        <f t="shared" si="27"/>
        <v>0</v>
      </c>
      <c r="S100" s="140"/>
      <c r="T100" s="143"/>
      <c r="U100" s="143"/>
      <c r="V100" s="209" t="str">
        <f t="shared" si="28"/>
        <v/>
      </c>
      <c r="W100" s="207"/>
      <c r="X100" s="210">
        <f t="shared" si="29"/>
        <v>0</v>
      </c>
      <c r="Y100" s="201">
        <f t="shared" si="30"/>
        <v>0</v>
      </c>
      <c r="Z100" s="201"/>
      <c r="AA100" s="143"/>
      <c r="AB100" s="143"/>
      <c r="AC100" s="209" t="str">
        <f t="shared" si="31"/>
        <v/>
      </c>
      <c r="AD100" s="207"/>
      <c r="AE100" s="210">
        <f t="shared" si="32"/>
        <v>0</v>
      </c>
      <c r="AF100" s="201">
        <f t="shared" si="33"/>
        <v>0</v>
      </c>
    </row>
    <row r="101" spans="1:32" s="173" customFormat="1" ht="12.5" x14ac:dyDescent="0.25">
      <c r="A101" s="188"/>
      <c r="B101" s="188"/>
      <c r="C101" s="188"/>
      <c r="D101" s="188"/>
      <c r="E101" s="188"/>
      <c r="F101" s="189"/>
      <c r="G101" s="189"/>
      <c r="H101" s="142" t="str">
        <f t="shared" si="34"/>
        <v/>
      </c>
      <c r="I101" s="202"/>
      <c r="J101" s="201"/>
      <c r="K101" s="201">
        <f t="shared" si="25"/>
        <v>0</v>
      </c>
      <c r="L101" s="140"/>
      <c r="M101" s="193"/>
      <c r="N101" s="193"/>
      <c r="O101" s="209" t="str">
        <f t="shared" si="26"/>
        <v/>
      </c>
      <c r="P101" s="204"/>
      <c r="Q101" s="201"/>
      <c r="R101" s="201">
        <f t="shared" si="27"/>
        <v>0</v>
      </c>
      <c r="S101" s="140"/>
      <c r="T101" s="143"/>
      <c r="U101" s="143"/>
      <c r="V101" s="209" t="str">
        <f t="shared" si="28"/>
        <v/>
      </c>
      <c r="W101" s="207"/>
      <c r="X101" s="210">
        <f t="shared" si="29"/>
        <v>0</v>
      </c>
      <c r="Y101" s="201">
        <f t="shared" si="30"/>
        <v>0</v>
      </c>
      <c r="Z101" s="201"/>
      <c r="AA101" s="143"/>
      <c r="AB101" s="143"/>
      <c r="AC101" s="209" t="str">
        <f t="shared" si="31"/>
        <v/>
      </c>
      <c r="AD101" s="207"/>
      <c r="AE101" s="210">
        <f t="shared" si="32"/>
        <v>0</v>
      </c>
      <c r="AF101" s="201">
        <f t="shared" si="33"/>
        <v>0</v>
      </c>
    </row>
    <row r="102" spans="1:32" s="173" customFormat="1" ht="12.5" x14ac:dyDescent="0.25">
      <c r="A102" s="188"/>
      <c r="B102" s="188"/>
      <c r="C102" s="188"/>
      <c r="D102" s="188"/>
      <c r="E102" s="188"/>
      <c r="F102" s="189"/>
      <c r="G102" s="189"/>
      <c r="H102" s="142" t="str">
        <f t="shared" si="34"/>
        <v/>
      </c>
      <c r="I102" s="202"/>
      <c r="J102" s="201"/>
      <c r="K102" s="201">
        <f t="shared" si="25"/>
        <v>0</v>
      </c>
      <c r="L102" s="140"/>
      <c r="M102" s="193"/>
      <c r="N102" s="193"/>
      <c r="O102" s="209" t="str">
        <f t="shared" si="26"/>
        <v/>
      </c>
      <c r="P102" s="204"/>
      <c r="Q102" s="201"/>
      <c r="R102" s="201">
        <f t="shared" si="27"/>
        <v>0</v>
      </c>
      <c r="S102" s="140"/>
      <c r="T102" s="143"/>
      <c r="U102" s="143"/>
      <c r="V102" s="209" t="str">
        <f t="shared" si="28"/>
        <v/>
      </c>
      <c r="W102" s="207"/>
      <c r="X102" s="210">
        <f t="shared" si="29"/>
        <v>0</v>
      </c>
      <c r="Y102" s="201">
        <f t="shared" si="30"/>
        <v>0</v>
      </c>
      <c r="Z102" s="201"/>
      <c r="AA102" s="143"/>
      <c r="AB102" s="143"/>
      <c r="AC102" s="209" t="str">
        <f t="shared" si="31"/>
        <v/>
      </c>
      <c r="AD102" s="207"/>
      <c r="AE102" s="210">
        <f t="shared" si="32"/>
        <v>0</v>
      </c>
      <c r="AF102" s="201">
        <f t="shared" si="33"/>
        <v>0</v>
      </c>
    </row>
    <row r="103" spans="1:32" s="173" customFormat="1" ht="12.5" x14ac:dyDescent="0.25">
      <c r="A103" s="188"/>
      <c r="B103" s="188"/>
      <c r="C103" s="188"/>
      <c r="D103" s="188"/>
      <c r="E103" s="188"/>
      <c r="F103" s="189"/>
      <c r="G103" s="189"/>
      <c r="H103" s="142" t="str">
        <f t="shared" si="34"/>
        <v/>
      </c>
      <c r="I103" s="202"/>
      <c r="J103" s="201"/>
      <c r="K103" s="201">
        <f t="shared" si="25"/>
        <v>0</v>
      </c>
      <c r="L103" s="140"/>
      <c r="M103" s="193"/>
      <c r="N103" s="193"/>
      <c r="O103" s="209" t="str">
        <f t="shared" si="26"/>
        <v/>
      </c>
      <c r="P103" s="204"/>
      <c r="Q103" s="201"/>
      <c r="R103" s="201">
        <f t="shared" si="27"/>
        <v>0</v>
      </c>
      <c r="S103" s="140"/>
      <c r="T103" s="143"/>
      <c r="U103" s="143"/>
      <c r="V103" s="209" t="str">
        <f t="shared" si="28"/>
        <v/>
      </c>
      <c r="W103" s="207"/>
      <c r="X103" s="210">
        <f t="shared" si="29"/>
        <v>0</v>
      </c>
      <c r="Y103" s="201">
        <f t="shared" si="30"/>
        <v>0</v>
      </c>
      <c r="Z103" s="201"/>
      <c r="AA103" s="143"/>
      <c r="AB103" s="143"/>
      <c r="AC103" s="209" t="str">
        <f t="shared" si="31"/>
        <v/>
      </c>
      <c r="AD103" s="207"/>
      <c r="AE103" s="210">
        <f t="shared" si="32"/>
        <v>0</v>
      </c>
      <c r="AF103" s="201">
        <f t="shared" si="33"/>
        <v>0</v>
      </c>
    </row>
    <row r="104" spans="1:32" s="173" customFormat="1" ht="12.5" x14ac:dyDescent="0.25">
      <c r="A104" s="188"/>
      <c r="B104" s="188"/>
      <c r="C104" s="188"/>
      <c r="D104" s="188"/>
      <c r="E104" s="188"/>
      <c r="F104" s="189"/>
      <c r="G104" s="189"/>
      <c r="H104" s="142" t="str">
        <f t="shared" si="34"/>
        <v/>
      </c>
      <c r="I104" s="202"/>
      <c r="J104" s="201"/>
      <c r="K104" s="201">
        <f t="shared" si="25"/>
        <v>0</v>
      </c>
      <c r="L104" s="140"/>
      <c r="M104" s="193"/>
      <c r="N104" s="193"/>
      <c r="O104" s="209" t="str">
        <f t="shared" si="26"/>
        <v/>
      </c>
      <c r="P104" s="204"/>
      <c r="Q104" s="201"/>
      <c r="R104" s="201">
        <f t="shared" si="27"/>
        <v>0</v>
      </c>
      <c r="S104" s="140"/>
      <c r="T104" s="143"/>
      <c r="U104" s="143"/>
      <c r="V104" s="209" t="str">
        <f t="shared" si="28"/>
        <v/>
      </c>
      <c r="W104" s="207"/>
      <c r="X104" s="210">
        <f t="shared" si="29"/>
        <v>0</v>
      </c>
      <c r="Y104" s="201">
        <f t="shared" si="30"/>
        <v>0</v>
      </c>
      <c r="Z104" s="201"/>
      <c r="AA104" s="143"/>
      <c r="AB104" s="143"/>
      <c r="AC104" s="209" t="str">
        <f t="shared" si="31"/>
        <v/>
      </c>
      <c r="AD104" s="207"/>
      <c r="AE104" s="210">
        <f t="shared" si="32"/>
        <v>0</v>
      </c>
      <c r="AF104" s="201">
        <f t="shared" si="33"/>
        <v>0</v>
      </c>
    </row>
    <row r="105" spans="1:32" s="173" customFormat="1" ht="12.5" x14ac:dyDescent="0.25">
      <c r="A105" s="188"/>
      <c r="B105" s="188"/>
      <c r="C105" s="188"/>
      <c r="D105" s="188"/>
      <c r="E105" s="188"/>
      <c r="F105" s="189"/>
      <c r="G105" s="189"/>
      <c r="H105" s="142" t="str">
        <f t="shared" si="34"/>
        <v/>
      </c>
      <c r="I105" s="202"/>
      <c r="J105" s="201"/>
      <c r="K105" s="201">
        <f t="shared" si="25"/>
        <v>0</v>
      </c>
      <c r="L105" s="140"/>
      <c r="M105" s="193"/>
      <c r="N105" s="193"/>
      <c r="O105" s="209" t="str">
        <f t="shared" si="26"/>
        <v/>
      </c>
      <c r="P105" s="204"/>
      <c r="Q105" s="201"/>
      <c r="R105" s="201">
        <f t="shared" si="27"/>
        <v>0</v>
      </c>
      <c r="S105" s="140"/>
      <c r="T105" s="143"/>
      <c r="U105" s="143"/>
      <c r="V105" s="209" t="str">
        <f t="shared" si="28"/>
        <v/>
      </c>
      <c r="W105" s="207"/>
      <c r="X105" s="210">
        <f t="shared" si="29"/>
        <v>0</v>
      </c>
      <c r="Y105" s="201">
        <f t="shared" si="30"/>
        <v>0</v>
      </c>
      <c r="Z105" s="201"/>
      <c r="AA105" s="143"/>
      <c r="AB105" s="143"/>
      <c r="AC105" s="209" t="str">
        <f t="shared" si="31"/>
        <v/>
      </c>
      <c r="AD105" s="207"/>
      <c r="AE105" s="210">
        <f t="shared" si="32"/>
        <v>0</v>
      </c>
      <c r="AF105" s="201">
        <f t="shared" si="33"/>
        <v>0</v>
      </c>
    </row>
    <row r="106" spans="1:32" s="173" customFormat="1" ht="12.5" x14ac:dyDescent="0.25">
      <c r="A106" s="188"/>
      <c r="B106" s="188"/>
      <c r="C106" s="188"/>
      <c r="D106" s="188"/>
      <c r="E106" s="188"/>
      <c r="F106" s="189"/>
      <c r="G106" s="189"/>
      <c r="H106" s="142" t="str">
        <f t="shared" si="34"/>
        <v/>
      </c>
      <c r="I106" s="202"/>
      <c r="J106" s="201"/>
      <c r="K106" s="201">
        <f t="shared" si="25"/>
        <v>0</v>
      </c>
      <c r="L106" s="140"/>
      <c r="M106" s="193"/>
      <c r="N106" s="193"/>
      <c r="O106" s="209" t="str">
        <f t="shared" si="26"/>
        <v/>
      </c>
      <c r="P106" s="204"/>
      <c r="Q106" s="201"/>
      <c r="R106" s="201">
        <f t="shared" si="27"/>
        <v>0</v>
      </c>
      <c r="S106" s="140"/>
      <c r="T106" s="143"/>
      <c r="U106" s="143"/>
      <c r="V106" s="209" t="str">
        <f t="shared" si="28"/>
        <v/>
      </c>
      <c r="W106" s="207"/>
      <c r="X106" s="210">
        <f t="shared" si="29"/>
        <v>0</v>
      </c>
      <c r="Y106" s="201">
        <f t="shared" si="30"/>
        <v>0</v>
      </c>
      <c r="Z106" s="201"/>
      <c r="AA106" s="143"/>
      <c r="AB106" s="143"/>
      <c r="AC106" s="209" t="str">
        <f t="shared" si="31"/>
        <v/>
      </c>
      <c r="AD106" s="207"/>
      <c r="AE106" s="210">
        <f t="shared" si="32"/>
        <v>0</v>
      </c>
      <c r="AF106" s="201">
        <f t="shared" si="33"/>
        <v>0</v>
      </c>
    </row>
    <row r="107" spans="1:32" s="173" customFormat="1" ht="12.5" x14ac:dyDescent="0.25">
      <c r="A107" s="188"/>
      <c r="B107" s="188"/>
      <c r="C107" s="188"/>
      <c r="D107" s="188"/>
      <c r="E107" s="188"/>
      <c r="F107" s="189"/>
      <c r="G107" s="189"/>
      <c r="H107" s="142" t="str">
        <f t="shared" si="34"/>
        <v/>
      </c>
      <c r="I107" s="202"/>
      <c r="J107" s="201"/>
      <c r="K107" s="201">
        <f t="shared" si="25"/>
        <v>0</v>
      </c>
      <c r="L107" s="140"/>
      <c r="M107" s="193"/>
      <c r="N107" s="193"/>
      <c r="O107" s="209" t="str">
        <f t="shared" si="26"/>
        <v/>
      </c>
      <c r="P107" s="204"/>
      <c r="Q107" s="201"/>
      <c r="R107" s="201">
        <f t="shared" si="27"/>
        <v>0</v>
      </c>
      <c r="S107" s="140"/>
      <c r="T107" s="143"/>
      <c r="U107" s="143"/>
      <c r="V107" s="209" t="str">
        <f t="shared" si="28"/>
        <v/>
      </c>
      <c r="W107" s="207"/>
      <c r="X107" s="210">
        <f t="shared" si="29"/>
        <v>0</v>
      </c>
      <c r="Y107" s="201">
        <f t="shared" si="30"/>
        <v>0</v>
      </c>
      <c r="Z107" s="201"/>
      <c r="AA107" s="143"/>
      <c r="AB107" s="143"/>
      <c r="AC107" s="209" t="str">
        <f t="shared" si="31"/>
        <v/>
      </c>
      <c r="AD107" s="207"/>
      <c r="AE107" s="210">
        <f t="shared" si="32"/>
        <v>0</v>
      </c>
      <c r="AF107" s="201">
        <f t="shared" si="33"/>
        <v>0</v>
      </c>
    </row>
    <row r="108" spans="1:32" s="173" customFormat="1" ht="12.5" x14ac:dyDescent="0.25">
      <c r="A108" s="188"/>
      <c r="B108" s="188"/>
      <c r="C108" s="188"/>
      <c r="D108" s="188"/>
      <c r="E108" s="188"/>
      <c r="F108" s="189"/>
      <c r="G108" s="189"/>
      <c r="H108" s="142" t="str">
        <f t="shared" si="34"/>
        <v/>
      </c>
      <c r="I108" s="202"/>
      <c r="J108" s="201"/>
      <c r="K108" s="201">
        <f t="shared" si="25"/>
        <v>0</v>
      </c>
      <c r="L108" s="140"/>
      <c r="M108" s="193"/>
      <c r="N108" s="193"/>
      <c r="O108" s="209" t="str">
        <f t="shared" si="26"/>
        <v/>
      </c>
      <c r="P108" s="204"/>
      <c r="Q108" s="201"/>
      <c r="R108" s="201">
        <f t="shared" si="27"/>
        <v>0</v>
      </c>
      <c r="S108" s="140"/>
      <c r="T108" s="143"/>
      <c r="U108" s="143"/>
      <c r="V108" s="209" t="str">
        <f t="shared" si="28"/>
        <v/>
      </c>
      <c r="W108" s="207"/>
      <c r="X108" s="210">
        <f t="shared" si="29"/>
        <v>0</v>
      </c>
      <c r="Y108" s="201">
        <f t="shared" si="30"/>
        <v>0</v>
      </c>
      <c r="Z108" s="201"/>
      <c r="AA108" s="143"/>
      <c r="AB108" s="143"/>
      <c r="AC108" s="209" t="str">
        <f t="shared" si="31"/>
        <v/>
      </c>
      <c r="AD108" s="207"/>
      <c r="AE108" s="210">
        <f t="shared" si="32"/>
        <v>0</v>
      </c>
      <c r="AF108" s="201">
        <f t="shared" si="33"/>
        <v>0</v>
      </c>
    </row>
    <row r="109" spans="1:32" s="173" customFormat="1" ht="12.5" x14ac:dyDescent="0.25">
      <c r="A109" s="188"/>
      <c r="B109" s="188"/>
      <c r="C109" s="188"/>
      <c r="D109" s="188"/>
      <c r="E109" s="188"/>
      <c r="F109" s="189"/>
      <c r="G109" s="189"/>
      <c r="H109" s="142" t="str">
        <f t="shared" si="34"/>
        <v/>
      </c>
      <c r="I109" s="202"/>
      <c r="J109" s="201"/>
      <c r="K109" s="201">
        <f t="shared" si="25"/>
        <v>0</v>
      </c>
      <c r="L109" s="140"/>
      <c r="M109" s="193"/>
      <c r="N109" s="193"/>
      <c r="O109" s="209" t="str">
        <f t="shared" si="26"/>
        <v/>
      </c>
      <c r="P109" s="204"/>
      <c r="Q109" s="201"/>
      <c r="R109" s="201">
        <f t="shared" si="27"/>
        <v>0</v>
      </c>
      <c r="S109" s="140"/>
      <c r="T109" s="143"/>
      <c r="U109" s="143"/>
      <c r="V109" s="209" t="str">
        <f t="shared" si="28"/>
        <v/>
      </c>
      <c r="W109" s="207"/>
      <c r="X109" s="210">
        <f t="shared" si="29"/>
        <v>0</v>
      </c>
      <c r="Y109" s="201">
        <f t="shared" si="30"/>
        <v>0</v>
      </c>
      <c r="Z109" s="201"/>
      <c r="AA109" s="143"/>
      <c r="AB109" s="143"/>
      <c r="AC109" s="209" t="str">
        <f t="shared" si="31"/>
        <v/>
      </c>
      <c r="AD109" s="207"/>
      <c r="AE109" s="210">
        <f t="shared" si="32"/>
        <v>0</v>
      </c>
      <c r="AF109" s="201">
        <f t="shared" si="33"/>
        <v>0</v>
      </c>
    </row>
    <row r="110" spans="1:32" s="173" customFormat="1" ht="12.5" x14ac:dyDescent="0.25">
      <c r="A110" s="188"/>
      <c r="B110" s="188"/>
      <c r="C110" s="188"/>
      <c r="D110" s="188"/>
      <c r="E110" s="188"/>
      <c r="F110" s="189"/>
      <c r="G110" s="189"/>
      <c r="H110" s="142" t="str">
        <f t="shared" si="34"/>
        <v/>
      </c>
      <c r="I110" s="202"/>
      <c r="J110" s="201"/>
      <c r="K110" s="201">
        <f t="shared" si="25"/>
        <v>0</v>
      </c>
      <c r="L110" s="140"/>
      <c r="M110" s="193"/>
      <c r="N110" s="193"/>
      <c r="O110" s="209" t="str">
        <f t="shared" si="26"/>
        <v/>
      </c>
      <c r="P110" s="204"/>
      <c r="Q110" s="201"/>
      <c r="R110" s="201">
        <f t="shared" si="27"/>
        <v>0</v>
      </c>
      <c r="S110" s="140"/>
      <c r="T110" s="143"/>
      <c r="U110" s="143"/>
      <c r="V110" s="209" t="str">
        <f t="shared" si="28"/>
        <v/>
      </c>
      <c r="W110" s="207"/>
      <c r="X110" s="210">
        <f t="shared" si="29"/>
        <v>0</v>
      </c>
      <c r="Y110" s="201">
        <f t="shared" si="30"/>
        <v>0</v>
      </c>
      <c r="Z110" s="201"/>
      <c r="AA110" s="143"/>
      <c r="AB110" s="143"/>
      <c r="AC110" s="209" t="str">
        <f t="shared" si="31"/>
        <v/>
      </c>
      <c r="AD110" s="207"/>
      <c r="AE110" s="210">
        <f t="shared" si="32"/>
        <v>0</v>
      </c>
      <c r="AF110" s="201">
        <f t="shared" si="33"/>
        <v>0</v>
      </c>
    </row>
    <row r="111" spans="1:32" s="173" customFormat="1" ht="12.5" x14ac:dyDescent="0.25">
      <c r="A111" s="188"/>
      <c r="B111" s="188"/>
      <c r="C111" s="188"/>
      <c r="D111" s="188"/>
      <c r="E111" s="188"/>
      <c r="F111" s="189"/>
      <c r="G111" s="189"/>
      <c r="H111" s="142" t="str">
        <f t="shared" si="34"/>
        <v/>
      </c>
      <c r="I111" s="202"/>
      <c r="J111" s="201"/>
      <c r="K111" s="201">
        <f t="shared" si="25"/>
        <v>0</v>
      </c>
      <c r="L111" s="140"/>
      <c r="M111" s="193"/>
      <c r="N111" s="193"/>
      <c r="O111" s="209" t="str">
        <f t="shared" si="26"/>
        <v/>
      </c>
      <c r="P111" s="204"/>
      <c r="Q111" s="201"/>
      <c r="R111" s="201">
        <f t="shared" si="27"/>
        <v>0</v>
      </c>
      <c r="S111" s="140"/>
      <c r="T111" s="143"/>
      <c r="U111" s="143"/>
      <c r="V111" s="209" t="str">
        <f t="shared" si="28"/>
        <v/>
      </c>
      <c r="W111" s="207"/>
      <c r="X111" s="210">
        <f t="shared" si="29"/>
        <v>0</v>
      </c>
      <c r="Y111" s="201">
        <f t="shared" si="30"/>
        <v>0</v>
      </c>
      <c r="Z111" s="201"/>
      <c r="AA111" s="143"/>
      <c r="AB111" s="143"/>
      <c r="AC111" s="209" t="str">
        <f t="shared" si="31"/>
        <v/>
      </c>
      <c r="AD111" s="207"/>
      <c r="AE111" s="210">
        <f t="shared" si="32"/>
        <v>0</v>
      </c>
      <c r="AF111" s="201">
        <f t="shared" si="33"/>
        <v>0</v>
      </c>
    </row>
    <row r="112" spans="1:32" s="173" customFormat="1" ht="12.5" x14ac:dyDescent="0.25">
      <c r="A112" s="188"/>
      <c r="B112" s="188"/>
      <c r="C112" s="188"/>
      <c r="D112" s="188"/>
      <c r="E112" s="188"/>
      <c r="F112" s="189"/>
      <c r="G112" s="189"/>
      <c r="H112" s="142" t="str">
        <f t="shared" si="34"/>
        <v/>
      </c>
      <c r="I112" s="202"/>
      <c r="J112" s="201"/>
      <c r="K112" s="201">
        <f t="shared" si="25"/>
        <v>0</v>
      </c>
      <c r="L112" s="140"/>
      <c r="M112" s="193"/>
      <c r="N112" s="193"/>
      <c r="O112" s="209" t="str">
        <f t="shared" si="26"/>
        <v/>
      </c>
      <c r="P112" s="204"/>
      <c r="Q112" s="201"/>
      <c r="R112" s="201">
        <f t="shared" si="27"/>
        <v>0</v>
      </c>
      <c r="S112" s="140"/>
      <c r="T112" s="143"/>
      <c r="U112" s="143"/>
      <c r="V112" s="209" t="str">
        <f t="shared" si="28"/>
        <v/>
      </c>
      <c r="W112" s="207"/>
      <c r="X112" s="210">
        <f t="shared" si="29"/>
        <v>0</v>
      </c>
      <c r="Y112" s="201">
        <f t="shared" si="30"/>
        <v>0</v>
      </c>
      <c r="Z112" s="201"/>
      <c r="AA112" s="143"/>
      <c r="AB112" s="143"/>
      <c r="AC112" s="209" t="str">
        <f t="shared" si="31"/>
        <v/>
      </c>
      <c r="AD112" s="207"/>
      <c r="AE112" s="210">
        <f t="shared" si="32"/>
        <v>0</v>
      </c>
      <c r="AF112" s="201">
        <f t="shared" si="33"/>
        <v>0</v>
      </c>
    </row>
    <row r="113" spans="1:32" s="173" customFormat="1" ht="12.5" x14ac:dyDescent="0.25">
      <c r="A113" s="188"/>
      <c r="B113" s="188"/>
      <c r="C113" s="188"/>
      <c r="D113" s="188"/>
      <c r="E113" s="188"/>
      <c r="F113" s="189"/>
      <c r="G113" s="189"/>
      <c r="H113" s="142" t="str">
        <f t="shared" si="34"/>
        <v/>
      </c>
      <c r="I113" s="202"/>
      <c r="J113" s="201"/>
      <c r="K113" s="201">
        <f t="shared" si="25"/>
        <v>0</v>
      </c>
      <c r="L113" s="140"/>
      <c r="M113" s="193"/>
      <c r="N113" s="193"/>
      <c r="O113" s="209" t="str">
        <f t="shared" si="26"/>
        <v/>
      </c>
      <c r="P113" s="204"/>
      <c r="Q113" s="201"/>
      <c r="R113" s="201">
        <f t="shared" si="27"/>
        <v>0</v>
      </c>
      <c r="S113" s="140"/>
      <c r="T113" s="143"/>
      <c r="U113" s="143"/>
      <c r="V113" s="209" t="str">
        <f t="shared" si="28"/>
        <v/>
      </c>
      <c r="W113" s="207"/>
      <c r="X113" s="210">
        <f t="shared" si="29"/>
        <v>0</v>
      </c>
      <c r="Y113" s="201">
        <f t="shared" si="30"/>
        <v>0</v>
      </c>
      <c r="Z113" s="201"/>
      <c r="AA113" s="143"/>
      <c r="AB113" s="143"/>
      <c r="AC113" s="209" t="str">
        <f t="shared" si="31"/>
        <v/>
      </c>
      <c r="AD113" s="207"/>
      <c r="AE113" s="210">
        <f t="shared" si="32"/>
        <v>0</v>
      </c>
      <c r="AF113" s="201">
        <f t="shared" si="33"/>
        <v>0</v>
      </c>
    </row>
    <row r="114" spans="1:32" s="173" customFormat="1" ht="12.5" x14ac:dyDescent="0.25">
      <c r="A114" s="188"/>
      <c r="B114" s="188"/>
      <c r="C114" s="188"/>
      <c r="D114" s="188"/>
      <c r="E114" s="188"/>
      <c r="F114" s="189"/>
      <c r="G114" s="189"/>
      <c r="H114" s="142" t="str">
        <f t="shared" si="34"/>
        <v/>
      </c>
      <c r="I114" s="202"/>
      <c r="J114" s="201"/>
      <c r="K114" s="201">
        <f t="shared" si="25"/>
        <v>0</v>
      </c>
      <c r="L114" s="140"/>
      <c r="M114" s="193"/>
      <c r="N114" s="193"/>
      <c r="O114" s="209" t="str">
        <f t="shared" si="26"/>
        <v/>
      </c>
      <c r="P114" s="204"/>
      <c r="Q114" s="201"/>
      <c r="R114" s="201">
        <f t="shared" si="27"/>
        <v>0</v>
      </c>
      <c r="S114" s="140"/>
      <c r="T114" s="143"/>
      <c r="U114" s="143"/>
      <c r="V114" s="209" t="str">
        <f t="shared" si="28"/>
        <v/>
      </c>
      <c r="W114" s="207"/>
      <c r="X114" s="210">
        <f t="shared" si="29"/>
        <v>0</v>
      </c>
      <c r="Y114" s="201">
        <f t="shared" si="30"/>
        <v>0</v>
      </c>
      <c r="Z114" s="201"/>
      <c r="AA114" s="143"/>
      <c r="AB114" s="143"/>
      <c r="AC114" s="209" t="str">
        <f t="shared" si="31"/>
        <v/>
      </c>
      <c r="AD114" s="207"/>
      <c r="AE114" s="210">
        <f t="shared" si="32"/>
        <v>0</v>
      </c>
      <c r="AF114" s="201">
        <f t="shared" si="33"/>
        <v>0</v>
      </c>
    </row>
    <row r="115" spans="1:32" s="173" customFormat="1" ht="12.5" x14ac:dyDescent="0.25">
      <c r="A115" s="188"/>
      <c r="B115" s="188"/>
      <c r="C115" s="188"/>
      <c r="D115" s="188"/>
      <c r="E115" s="188"/>
      <c r="F115" s="189"/>
      <c r="G115" s="189"/>
      <c r="H115" s="142" t="str">
        <f t="shared" si="34"/>
        <v/>
      </c>
      <c r="I115" s="202"/>
      <c r="J115" s="201"/>
      <c r="K115" s="201">
        <f t="shared" si="25"/>
        <v>0</v>
      </c>
      <c r="L115" s="140"/>
      <c r="M115" s="193"/>
      <c r="N115" s="193"/>
      <c r="O115" s="209" t="str">
        <f t="shared" si="26"/>
        <v/>
      </c>
      <c r="P115" s="204"/>
      <c r="Q115" s="201"/>
      <c r="R115" s="201">
        <f t="shared" si="27"/>
        <v>0</v>
      </c>
      <c r="S115" s="140"/>
      <c r="T115" s="143"/>
      <c r="U115" s="143"/>
      <c r="V115" s="209" t="str">
        <f t="shared" si="28"/>
        <v/>
      </c>
      <c r="W115" s="207"/>
      <c r="X115" s="210">
        <f t="shared" si="29"/>
        <v>0</v>
      </c>
      <c r="Y115" s="201">
        <f t="shared" si="30"/>
        <v>0</v>
      </c>
      <c r="Z115" s="201"/>
      <c r="AA115" s="143"/>
      <c r="AB115" s="143"/>
      <c r="AC115" s="209" t="str">
        <f t="shared" si="31"/>
        <v/>
      </c>
      <c r="AD115" s="207"/>
      <c r="AE115" s="210">
        <f t="shared" si="32"/>
        <v>0</v>
      </c>
      <c r="AF115" s="201">
        <f t="shared" si="33"/>
        <v>0</v>
      </c>
    </row>
    <row r="116" spans="1:32" s="173" customFormat="1" ht="12.5" x14ac:dyDescent="0.25">
      <c r="A116" s="188"/>
      <c r="B116" s="188"/>
      <c r="C116" s="188"/>
      <c r="D116" s="188"/>
      <c r="E116" s="188"/>
      <c r="F116" s="189"/>
      <c r="G116" s="189"/>
      <c r="H116" s="142" t="str">
        <f t="shared" si="34"/>
        <v/>
      </c>
      <c r="I116" s="202"/>
      <c r="J116" s="201"/>
      <c r="K116" s="201">
        <f t="shared" si="25"/>
        <v>0</v>
      </c>
      <c r="L116" s="140"/>
      <c r="M116" s="193"/>
      <c r="N116" s="193"/>
      <c r="O116" s="209" t="str">
        <f t="shared" si="26"/>
        <v/>
      </c>
      <c r="P116" s="204"/>
      <c r="Q116" s="201"/>
      <c r="R116" s="201">
        <f t="shared" si="27"/>
        <v>0</v>
      </c>
      <c r="S116" s="140"/>
      <c r="T116" s="143"/>
      <c r="U116" s="143"/>
      <c r="V116" s="209" t="str">
        <f t="shared" si="28"/>
        <v/>
      </c>
      <c r="W116" s="207"/>
      <c r="X116" s="210">
        <f t="shared" si="29"/>
        <v>0</v>
      </c>
      <c r="Y116" s="201">
        <f t="shared" si="30"/>
        <v>0</v>
      </c>
      <c r="Z116" s="201"/>
      <c r="AA116" s="143"/>
      <c r="AB116" s="143"/>
      <c r="AC116" s="209" t="str">
        <f t="shared" si="31"/>
        <v/>
      </c>
      <c r="AD116" s="207"/>
      <c r="AE116" s="210">
        <f t="shared" si="32"/>
        <v>0</v>
      </c>
      <c r="AF116" s="201">
        <f t="shared" si="33"/>
        <v>0</v>
      </c>
    </row>
    <row r="117" spans="1:32" s="173" customFormat="1" ht="12.5" x14ac:dyDescent="0.25">
      <c r="A117" s="188"/>
      <c r="B117" s="188"/>
      <c r="C117" s="188"/>
      <c r="D117" s="188"/>
      <c r="E117" s="188"/>
      <c r="F117" s="189"/>
      <c r="G117" s="189"/>
      <c r="H117" s="142" t="str">
        <f t="shared" si="34"/>
        <v/>
      </c>
      <c r="I117" s="202"/>
      <c r="J117" s="201"/>
      <c r="K117" s="201">
        <f t="shared" si="25"/>
        <v>0</v>
      </c>
      <c r="L117" s="140"/>
      <c r="M117" s="193"/>
      <c r="N117" s="193"/>
      <c r="O117" s="209" t="str">
        <f t="shared" si="26"/>
        <v/>
      </c>
      <c r="P117" s="204"/>
      <c r="Q117" s="201"/>
      <c r="R117" s="201">
        <f t="shared" si="27"/>
        <v>0</v>
      </c>
      <c r="S117" s="140"/>
      <c r="T117" s="143"/>
      <c r="U117" s="143"/>
      <c r="V117" s="209" t="str">
        <f t="shared" si="28"/>
        <v/>
      </c>
      <c r="W117" s="207"/>
      <c r="X117" s="210">
        <f t="shared" si="29"/>
        <v>0</v>
      </c>
      <c r="Y117" s="201">
        <f t="shared" si="30"/>
        <v>0</v>
      </c>
      <c r="Z117" s="201"/>
      <c r="AA117" s="143"/>
      <c r="AB117" s="143"/>
      <c r="AC117" s="209" t="str">
        <f t="shared" si="31"/>
        <v/>
      </c>
      <c r="AD117" s="207"/>
      <c r="AE117" s="210">
        <f t="shared" si="32"/>
        <v>0</v>
      </c>
      <c r="AF117" s="201">
        <f t="shared" si="33"/>
        <v>0</v>
      </c>
    </row>
    <row r="118" spans="1:32" s="173" customFormat="1" ht="12.5" x14ac:dyDescent="0.25">
      <c r="A118" s="188"/>
      <c r="B118" s="188"/>
      <c r="C118" s="188"/>
      <c r="D118" s="188"/>
      <c r="E118" s="188"/>
      <c r="F118" s="189"/>
      <c r="G118" s="189"/>
      <c r="H118" s="142" t="str">
        <f t="shared" si="34"/>
        <v/>
      </c>
      <c r="I118" s="202"/>
      <c r="J118" s="201"/>
      <c r="K118" s="201">
        <f t="shared" si="25"/>
        <v>0</v>
      </c>
      <c r="L118" s="140"/>
      <c r="M118" s="193"/>
      <c r="N118" s="193"/>
      <c r="O118" s="209" t="str">
        <f t="shared" si="26"/>
        <v/>
      </c>
      <c r="P118" s="204"/>
      <c r="Q118" s="201"/>
      <c r="R118" s="201">
        <f t="shared" si="27"/>
        <v>0</v>
      </c>
      <c r="S118" s="140"/>
      <c r="T118" s="143"/>
      <c r="U118" s="143"/>
      <c r="V118" s="209" t="str">
        <f t="shared" si="28"/>
        <v/>
      </c>
      <c r="W118" s="207"/>
      <c r="X118" s="210">
        <f t="shared" si="29"/>
        <v>0</v>
      </c>
      <c r="Y118" s="201">
        <f t="shared" si="30"/>
        <v>0</v>
      </c>
      <c r="Z118" s="201"/>
      <c r="AA118" s="143"/>
      <c r="AB118" s="143"/>
      <c r="AC118" s="209" t="str">
        <f t="shared" si="31"/>
        <v/>
      </c>
      <c r="AD118" s="207"/>
      <c r="AE118" s="210">
        <f t="shared" si="32"/>
        <v>0</v>
      </c>
      <c r="AF118" s="201">
        <f t="shared" si="33"/>
        <v>0</v>
      </c>
    </row>
    <row r="119" spans="1:32" s="173" customFormat="1" ht="12.5" x14ac:dyDescent="0.25">
      <c r="A119" s="188"/>
      <c r="B119" s="188"/>
      <c r="C119" s="188"/>
      <c r="D119" s="188"/>
      <c r="E119" s="188"/>
      <c r="F119" s="189"/>
      <c r="G119" s="189"/>
      <c r="H119" s="142" t="str">
        <f t="shared" si="34"/>
        <v/>
      </c>
      <c r="I119" s="202"/>
      <c r="J119" s="201"/>
      <c r="K119" s="201">
        <f t="shared" si="25"/>
        <v>0</v>
      </c>
      <c r="L119" s="140"/>
      <c r="M119" s="193"/>
      <c r="N119" s="193"/>
      <c r="O119" s="209" t="str">
        <f t="shared" si="26"/>
        <v/>
      </c>
      <c r="P119" s="204"/>
      <c r="Q119" s="201"/>
      <c r="R119" s="201">
        <f t="shared" si="27"/>
        <v>0</v>
      </c>
      <c r="S119" s="140"/>
      <c r="T119" s="143"/>
      <c r="U119" s="143"/>
      <c r="V119" s="209" t="str">
        <f t="shared" si="28"/>
        <v/>
      </c>
      <c r="W119" s="207"/>
      <c r="X119" s="210">
        <f t="shared" si="29"/>
        <v>0</v>
      </c>
      <c r="Y119" s="201">
        <f t="shared" si="30"/>
        <v>0</v>
      </c>
      <c r="Z119" s="201"/>
      <c r="AA119" s="143"/>
      <c r="AB119" s="143"/>
      <c r="AC119" s="209" t="str">
        <f t="shared" si="31"/>
        <v/>
      </c>
      <c r="AD119" s="207"/>
      <c r="AE119" s="210">
        <f t="shared" si="32"/>
        <v>0</v>
      </c>
      <c r="AF119" s="201">
        <f t="shared" si="33"/>
        <v>0</v>
      </c>
    </row>
    <row r="120" spans="1:32" s="173" customFormat="1" ht="12.5" x14ac:dyDescent="0.25">
      <c r="A120" s="188"/>
      <c r="B120" s="188"/>
      <c r="C120" s="188"/>
      <c r="D120" s="188"/>
      <c r="E120" s="188"/>
      <c r="F120" s="189"/>
      <c r="G120" s="189"/>
      <c r="H120" s="142" t="str">
        <f t="shared" si="34"/>
        <v/>
      </c>
      <c r="I120" s="202"/>
      <c r="J120" s="201"/>
      <c r="K120" s="201">
        <f t="shared" si="25"/>
        <v>0</v>
      </c>
      <c r="L120" s="140"/>
      <c r="M120" s="193"/>
      <c r="N120" s="193"/>
      <c r="O120" s="209" t="str">
        <f t="shared" si="26"/>
        <v/>
      </c>
      <c r="P120" s="204"/>
      <c r="Q120" s="201"/>
      <c r="R120" s="201">
        <f t="shared" si="27"/>
        <v>0</v>
      </c>
      <c r="S120" s="140"/>
      <c r="T120" s="143"/>
      <c r="U120" s="143"/>
      <c r="V120" s="209" t="str">
        <f t="shared" si="28"/>
        <v/>
      </c>
      <c r="W120" s="207"/>
      <c r="X120" s="210">
        <f t="shared" si="29"/>
        <v>0</v>
      </c>
      <c r="Y120" s="201">
        <f t="shared" si="30"/>
        <v>0</v>
      </c>
      <c r="Z120" s="201"/>
      <c r="AA120" s="143"/>
      <c r="AB120" s="143"/>
      <c r="AC120" s="209" t="str">
        <f t="shared" si="31"/>
        <v/>
      </c>
      <c r="AD120" s="207"/>
      <c r="AE120" s="210">
        <f t="shared" si="32"/>
        <v>0</v>
      </c>
      <c r="AF120" s="201">
        <f t="shared" si="33"/>
        <v>0</v>
      </c>
    </row>
    <row r="121" spans="1:32" s="173" customFormat="1" ht="12.5" x14ac:dyDescent="0.25">
      <c r="A121" s="188"/>
      <c r="B121" s="188"/>
      <c r="C121" s="188"/>
      <c r="D121" s="188"/>
      <c r="E121" s="188"/>
      <c r="F121" s="189"/>
      <c r="G121" s="189"/>
      <c r="H121" s="142" t="str">
        <f t="shared" si="34"/>
        <v/>
      </c>
      <c r="I121" s="202"/>
      <c r="J121" s="201"/>
      <c r="K121" s="201">
        <f t="shared" si="25"/>
        <v>0</v>
      </c>
      <c r="L121" s="140"/>
      <c r="M121" s="193"/>
      <c r="N121" s="193"/>
      <c r="O121" s="209" t="str">
        <f t="shared" si="26"/>
        <v/>
      </c>
      <c r="P121" s="204"/>
      <c r="Q121" s="201"/>
      <c r="R121" s="201">
        <f t="shared" si="27"/>
        <v>0</v>
      </c>
      <c r="S121" s="140"/>
      <c r="T121" s="143"/>
      <c r="U121" s="143"/>
      <c r="V121" s="209" t="str">
        <f t="shared" si="28"/>
        <v/>
      </c>
      <c r="W121" s="207"/>
      <c r="X121" s="210">
        <f t="shared" si="29"/>
        <v>0</v>
      </c>
      <c r="Y121" s="201">
        <f t="shared" si="30"/>
        <v>0</v>
      </c>
      <c r="Z121" s="201"/>
      <c r="AA121" s="143"/>
      <c r="AB121" s="143"/>
      <c r="AC121" s="209" t="str">
        <f t="shared" si="31"/>
        <v/>
      </c>
      <c r="AD121" s="207"/>
      <c r="AE121" s="210">
        <f t="shared" si="32"/>
        <v>0</v>
      </c>
      <c r="AF121" s="201">
        <f t="shared" si="33"/>
        <v>0</v>
      </c>
    </row>
    <row r="122" spans="1:32" s="173" customFormat="1" ht="12.5" x14ac:dyDescent="0.25">
      <c r="A122" s="188"/>
      <c r="B122" s="188"/>
      <c r="C122" s="188"/>
      <c r="D122" s="188"/>
      <c r="E122" s="188"/>
      <c r="F122" s="189"/>
      <c r="G122" s="189"/>
      <c r="H122" s="142" t="str">
        <f t="shared" si="34"/>
        <v/>
      </c>
      <c r="I122" s="202"/>
      <c r="J122" s="201"/>
      <c r="K122" s="201">
        <f t="shared" si="25"/>
        <v>0</v>
      </c>
      <c r="L122" s="140"/>
      <c r="M122" s="193"/>
      <c r="N122" s="193"/>
      <c r="O122" s="209" t="str">
        <f t="shared" si="26"/>
        <v/>
      </c>
      <c r="P122" s="204"/>
      <c r="Q122" s="201"/>
      <c r="R122" s="201">
        <f t="shared" si="27"/>
        <v>0</v>
      </c>
      <c r="S122" s="140"/>
      <c r="T122" s="143"/>
      <c r="U122" s="143"/>
      <c r="V122" s="209" t="str">
        <f t="shared" si="28"/>
        <v/>
      </c>
      <c r="W122" s="207"/>
      <c r="X122" s="210">
        <f t="shared" si="29"/>
        <v>0</v>
      </c>
      <c r="Y122" s="201">
        <f t="shared" si="30"/>
        <v>0</v>
      </c>
      <c r="Z122" s="201"/>
      <c r="AA122" s="143"/>
      <c r="AB122" s="143"/>
      <c r="AC122" s="209" t="str">
        <f t="shared" si="31"/>
        <v/>
      </c>
      <c r="AD122" s="207"/>
      <c r="AE122" s="210">
        <f t="shared" si="32"/>
        <v>0</v>
      </c>
      <c r="AF122" s="201">
        <f t="shared" si="33"/>
        <v>0</v>
      </c>
    </row>
    <row r="123" spans="1:32" s="173" customFormat="1" ht="12.5" x14ac:dyDescent="0.25">
      <c r="A123" s="188"/>
      <c r="B123" s="188"/>
      <c r="C123" s="188"/>
      <c r="D123" s="188"/>
      <c r="E123" s="188"/>
      <c r="F123" s="189"/>
      <c r="G123" s="189"/>
      <c r="H123" s="142" t="str">
        <f t="shared" si="34"/>
        <v/>
      </c>
      <c r="I123" s="202"/>
      <c r="J123" s="201"/>
      <c r="K123" s="201">
        <f t="shared" si="25"/>
        <v>0</v>
      </c>
      <c r="L123" s="140"/>
      <c r="M123" s="193"/>
      <c r="N123" s="193"/>
      <c r="O123" s="209" t="str">
        <f t="shared" si="26"/>
        <v/>
      </c>
      <c r="P123" s="204"/>
      <c r="Q123" s="201"/>
      <c r="R123" s="201">
        <f t="shared" si="27"/>
        <v>0</v>
      </c>
      <c r="S123" s="140"/>
      <c r="T123" s="143"/>
      <c r="U123" s="143"/>
      <c r="V123" s="209" t="str">
        <f t="shared" si="28"/>
        <v/>
      </c>
      <c r="W123" s="207"/>
      <c r="X123" s="210">
        <f t="shared" si="29"/>
        <v>0</v>
      </c>
      <c r="Y123" s="201">
        <f t="shared" si="30"/>
        <v>0</v>
      </c>
      <c r="Z123" s="201"/>
      <c r="AA123" s="143"/>
      <c r="AB123" s="143"/>
      <c r="AC123" s="209" t="str">
        <f t="shared" si="31"/>
        <v/>
      </c>
      <c r="AD123" s="207"/>
      <c r="AE123" s="210">
        <f t="shared" si="32"/>
        <v>0</v>
      </c>
      <c r="AF123" s="201">
        <f t="shared" si="33"/>
        <v>0</v>
      </c>
    </row>
    <row r="124" spans="1:32" s="173" customFormat="1" ht="12.5" x14ac:dyDescent="0.25">
      <c r="A124" s="188"/>
      <c r="B124" s="190"/>
      <c r="C124" s="188"/>
      <c r="D124" s="191"/>
      <c r="E124" s="188"/>
      <c r="F124" s="192"/>
      <c r="G124" s="192"/>
      <c r="H124" s="142" t="str">
        <f t="shared" si="34"/>
        <v/>
      </c>
      <c r="I124" s="203"/>
      <c r="J124" s="125"/>
      <c r="K124" s="201">
        <f t="shared" si="25"/>
        <v>0</v>
      </c>
      <c r="L124" s="123"/>
      <c r="M124" s="192"/>
      <c r="N124" s="194"/>
      <c r="O124" s="209" t="str">
        <f t="shared" si="26"/>
        <v/>
      </c>
      <c r="P124" s="205"/>
      <c r="Q124" s="125"/>
      <c r="R124" s="201">
        <f t="shared" si="27"/>
        <v>0</v>
      </c>
      <c r="S124" s="125"/>
      <c r="T124" s="125"/>
      <c r="U124" s="125"/>
      <c r="V124" s="209" t="str">
        <f t="shared" si="28"/>
        <v/>
      </c>
      <c r="W124" s="208"/>
      <c r="X124" s="210">
        <f t="shared" si="29"/>
        <v>0</v>
      </c>
      <c r="Y124" s="201">
        <f t="shared" si="30"/>
        <v>0</v>
      </c>
      <c r="Z124" s="201"/>
      <c r="AA124" s="125"/>
      <c r="AB124" s="125"/>
      <c r="AC124" s="209" t="str">
        <f t="shared" si="31"/>
        <v/>
      </c>
      <c r="AD124" s="208"/>
      <c r="AE124" s="210">
        <f t="shared" si="32"/>
        <v>0</v>
      </c>
      <c r="AF124" s="201">
        <f t="shared" si="33"/>
        <v>0</v>
      </c>
    </row>
    <row r="125" spans="1:32" s="177" customFormat="1" ht="13.5" thickBot="1" x14ac:dyDescent="0.35">
      <c r="A125" s="174"/>
      <c r="B125" s="173"/>
      <c r="C125" s="174"/>
      <c r="D125" s="175">
        <f>SUM(D15:D124)</f>
        <v>0</v>
      </c>
      <c r="E125" s="174"/>
      <c r="F125" s="123"/>
      <c r="G125" s="123"/>
      <c r="H125" s="124"/>
      <c r="I125" s="154"/>
      <c r="J125" s="155" t="s">
        <v>144</v>
      </c>
      <c r="K125" s="156">
        <f>SUM(K15:K65)</f>
        <v>0</v>
      </c>
      <c r="L125" s="157"/>
      <c r="M125" s="123"/>
      <c r="N125" s="127"/>
      <c r="O125" s="124"/>
      <c r="P125" s="176"/>
      <c r="Q125" s="155" t="s">
        <v>144</v>
      </c>
      <c r="R125" s="156">
        <f>SUM(R15:R65)</f>
        <v>0</v>
      </c>
      <c r="S125" s="125"/>
      <c r="T125" s="125"/>
      <c r="U125" s="125"/>
      <c r="V125" s="125"/>
      <c r="W125" s="176"/>
      <c r="X125" s="155" t="s">
        <v>144</v>
      </c>
      <c r="Y125" s="156">
        <f>SUM(Y15:Y65)</f>
        <v>0</v>
      </c>
      <c r="Z125" s="236"/>
      <c r="AA125" s="125"/>
      <c r="AB125" s="125"/>
      <c r="AC125" s="125"/>
      <c r="AD125" s="176"/>
      <c r="AE125" s="155" t="s">
        <v>144</v>
      </c>
      <c r="AF125" s="156">
        <f>SUM(AF15:AF65)</f>
        <v>0</v>
      </c>
    </row>
    <row r="126" spans="1:32" ht="14.5" thickTop="1" x14ac:dyDescent="0.3">
      <c r="C126" s="126"/>
      <c r="F126" s="123"/>
      <c r="G126" s="123"/>
      <c r="H126" s="123"/>
      <c r="I126" s="123"/>
      <c r="J126" s="123"/>
      <c r="K126" s="123"/>
      <c r="L126" s="123"/>
      <c r="M126" s="123"/>
      <c r="N126" s="127"/>
      <c r="O126" s="123"/>
      <c r="P126" s="128"/>
      <c r="Q126" s="125"/>
      <c r="R126" s="129"/>
      <c r="S126" s="125"/>
      <c r="T126" s="125"/>
      <c r="U126" s="125"/>
      <c r="V126" s="125"/>
      <c r="W126" s="125"/>
      <c r="X126" s="125"/>
      <c r="Y126" s="125"/>
      <c r="Z126" s="125"/>
    </row>
    <row r="128" spans="1:32" s="131" customFormat="1" ht="15" customHeight="1" x14ac:dyDescent="0.35">
      <c r="A128" s="130"/>
      <c r="B128" s="327"/>
      <c r="C128" s="327"/>
      <c r="D128" s="327"/>
      <c r="E128" s="327"/>
      <c r="F128" s="327"/>
      <c r="G128" s="327"/>
      <c r="H128" s="327"/>
      <c r="I128" s="327"/>
      <c r="J128" s="327"/>
      <c r="K128" s="327"/>
      <c r="L128" s="327"/>
      <c r="M128" s="327"/>
    </row>
    <row r="129" spans="4:21" x14ac:dyDescent="0.3">
      <c r="D129" s="137"/>
    </row>
    <row r="130" spans="4:21" x14ac:dyDescent="0.3">
      <c r="D130" s="126" t="s">
        <v>121</v>
      </c>
      <c r="F130" s="122" t="s">
        <v>145</v>
      </c>
    </row>
    <row r="131" spans="4:21" ht="13.5" customHeight="1" x14ac:dyDescent="0.3">
      <c r="D131" s="137"/>
    </row>
    <row r="132" spans="4:21" ht="68.25" customHeight="1" x14ac:dyDescent="0.3">
      <c r="D132" s="137"/>
      <c r="F132" s="326" t="s">
        <v>186</v>
      </c>
      <c r="G132" s="326"/>
      <c r="H132" s="326"/>
      <c r="I132" s="326"/>
      <c r="J132" s="326"/>
      <c r="K132" s="326"/>
      <c r="L132" s="326"/>
      <c r="M132" s="326"/>
    </row>
    <row r="133" spans="4:21" ht="18.75" customHeight="1" x14ac:dyDescent="0.3">
      <c r="D133" s="137"/>
      <c r="F133" s="132"/>
      <c r="G133" s="132"/>
      <c r="H133" s="132"/>
      <c r="I133" s="132"/>
      <c r="J133" s="132"/>
      <c r="K133" s="132"/>
      <c r="L133" s="132"/>
      <c r="M133" s="132"/>
    </row>
    <row r="134" spans="4:21" x14ac:dyDescent="0.3">
      <c r="D134" s="137"/>
      <c r="F134" s="122" t="s">
        <v>189</v>
      </c>
    </row>
    <row r="135" spans="4:21" x14ac:dyDescent="0.3">
      <c r="D135" s="137"/>
      <c r="F135" s="133" t="s">
        <v>187</v>
      </c>
    </row>
    <row r="136" spans="4:21" x14ac:dyDescent="0.3">
      <c r="D136" s="137"/>
      <c r="F136" s="133" t="s">
        <v>188</v>
      </c>
    </row>
    <row r="137" spans="4:21" x14ac:dyDescent="0.3">
      <c r="D137" s="137"/>
      <c r="F137" s="133" t="s">
        <v>146</v>
      </c>
    </row>
    <row r="138" spans="4:21" x14ac:dyDescent="0.3">
      <c r="D138" s="137"/>
      <c r="F138" s="133" t="s">
        <v>147</v>
      </c>
    </row>
    <row r="139" spans="4:21" x14ac:dyDescent="0.3">
      <c r="D139" s="137"/>
      <c r="F139" s="133" t="s">
        <v>148</v>
      </c>
    </row>
    <row r="140" spans="4:21" x14ac:dyDescent="0.3">
      <c r="D140" s="137"/>
      <c r="G140" s="134"/>
    </row>
    <row r="141" spans="4:21" x14ac:dyDescent="0.3">
      <c r="D141" s="137" t="s">
        <v>183</v>
      </c>
      <c r="F141" s="199" t="str">
        <f>F9</f>
        <v>Select Utility Type</v>
      </c>
      <c r="G141" s="196">
        <f>K125</f>
        <v>0</v>
      </c>
      <c r="I141" s="199" t="str">
        <f>M9</f>
        <v>Select Utility Type</v>
      </c>
      <c r="J141" s="197">
        <f>R125</f>
        <v>0</v>
      </c>
      <c r="M141" s="217" t="str">
        <f>T9</f>
        <v>Select Utility Type</v>
      </c>
      <c r="N141" s="197">
        <f>Y125</f>
        <v>0</v>
      </c>
      <c r="P141" s="199" t="str">
        <f>AA9</f>
        <v>Select Utility Type</v>
      </c>
      <c r="Q141" s="197">
        <f>AF125</f>
        <v>0</v>
      </c>
      <c r="T141" s="199" t="s">
        <v>185</v>
      </c>
      <c r="U141" s="197">
        <f>G141+J141+N141</f>
        <v>0</v>
      </c>
    </row>
    <row r="142" spans="4:21" x14ac:dyDescent="0.3">
      <c r="D142" s="137" t="s">
        <v>184</v>
      </c>
      <c r="F142" s="199" t="str">
        <f>F9</f>
        <v>Select Utility Type</v>
      </c>
      <c r="G142" s="196">
        <f>G141*12</f>
        <v>0</v>
      </c>
      <c r="I142" s="199" t="str">
        <f>M9</f>
        <v>Select Utility Type</v>
      </c>
      <c r="J142" s="196">
        <f>J141*12</f>
        <v>0</v>
      </c>
      <c r="M142" s="217" t="str">
        <f>T9</f>
        <v>Select Utility Type</v>
      </c>
      <c r="N142" s="197">
        <f>N141*12</f>
        <v>0</v>
      </c>
      <c r="P142" s="199" t="str">
        <f>AA9</f>
        <v>Select Utility Type</v>
      </c>
      <c r="Q142" s="197">
        <f>Q141*12</f>
        <v>0</v>
      </c>
      <c r="T142" s="218" t="s">
        <v>185</v>
      </c>
      <c r="U142" s="198">
        <f>G142+J142+N142</f>
        <v>0</v>
      </c>
    </row>
    <row r="143" spans="4:21" x14ac:dyDescent="0.3">
      <c r="D143" s="137"/>
      <c r="F143" s="133"/>
    </row>
    <row r="144" spans="4:21" x14ac:dyDescent="0.3">
      <c r="D144" s="126" t="s">
        <v>129</v>
      </c>
      <c r="F144" s="122" t="s">
        <v>190</v>
      </c>
    </row>
    <row r="145" spans="1:16" x14ac:dyDescent="0.3">
      <c r="D145" s="137"/>
      <c r="F145" s="133"/>
      <c r="G145" s="135" t="s">
        <v>194</v>
      </c>
    </row>
    <row r="146" spans="1:16" x14ac:dyDescent="0.3">
      <c r="D146" s="137"/>
      <c r="F146" s="133"/>
      <c r="G146" s="163" t="s">
        <v>185</v>
      </c>
      <c r="H146" s="198">
        <f>U142</f>
        <v>0</v>
      </c>
    </row>
    <row r="147" spans="1:16" x14ac:dyDescent="0.3">
      <c r="D147" s="137"/>
      <c r="F147" s="133"/>
      <c r="G147" s="161"/>
      <c r="H147" s="162"/>
    </row>
    <row r="148" spans="1:16" x14ac:dyDescent="0.3">
      <c r="D148" s="137"/>
      <c r="F148" s="133"/>
      <c r="G148" s="122" t="s">
        <v>193</v>
      </c>
    </row>
    <row r="149" spans="1:16" x14ac:dyDescent="0.3">
      <c r="D149" s="137"/>
      <c r="F149" s="133"/>
      <c r="G149" s="159" t="s">
        <v>192</v>
      </c>
      <c r="H149" s="159"/>
      <c r="I149" s="200">
        <v>3288</v>
      </c>
    </row>
    <row r="150" spans="1:16" x14ac:dyDescent="0.3">
      <c r="D150" s="137"/>
      <c r="F150" s="133"/>
      <c r="G150" s="160"/>
      <c r="H150" s="160"/>
      <c r="I150" s="164"/>
    </row>
    <row r="151" spans="1:16" x14ac:dyDescent="0.3">
      <c r="D151" s="137"/>
      <c r="F151" s="133"/>
      <c r="G151" s="122" t="s">
        <v>199</v>
      </c>
      <c r="H151" s="160"/>
      <c r="I151" s="160"/>
    </row>
    <row r="152" spans="1:16" x14ac:dyDescent="0.3">
      <c r="D152" s="137"/>
      <c r="F152" s="122" t="s">
        <v>149</v>
      </c>
      <c r="G152" s="166">
        <f>(H146/I149)*-1</f>
        <v>0</v>
      </c>
    </row>
    <row r="153" spans="1:16" x14ac:dyDescent="0.3">
      <c r="D153" s="137"/>
      <c r="G153" s="165"/>
    </row>
    <row r="154" spans="1:16" x14ac:dyDescent="0.3">
      <c r="D154" s="137"/>
      <c r="G154" s="135" t="s">
        <v>200</v>
      </c>
    </row>
    <row r="155" spans="1:16" s="131" customFormat="1" x14ac:dyDescent="0.3">
      <c r="A155" s="136"/>
      <c r="D155" s="137"/>
      <c r="E155" s="126"/>
      <c r="F155" s="122"/>
      <c r="G155" s="122"/>
      <c r="H155" s="122"/>
      <c r="I155" s="122"/>
      <c r="J155" s="122"/>
      <c r="K155" s="122"/>
      <c r="L155" s="122"/>
      <c r="M155" s="122"/>
      <c r="N155" s="122"/>
      <c r="O155" s="122"/>
      <c r="P155" s="122"/>
    </row>
    <row r="156" spans="1:16" s="131" customFormat="1" x14ac:dyDescent="0.3">
      <c r="A156" s="136"/>
      <c r="D156" s="126" t="s">
        <v>150</v>
      </c>
      <c r="E156" s="126"/>
      <c r="F156" s="122" t="s">
        <v>191</v>
      </c>
      <c r="G156" s="122"/>
      <c r="H156" s="122"/>
      <c r="I156" s="122"/>
      <c r="J156" s="122"/>
      <c r="K156" s="122"/>
      <c r="L156" s="122"/>
      <c r="M156" s="122"/>
      <c r="N156" s="122"/>
      <c r="O156" s="122"/>
      <c r="P156" s="122"/>
    </row>
    <row r="157" spans="1:16" s="131" customFormat="1" x14ac:dyDescent="0.3">
      <c r="A157" s="136"/>
      <c r="D157" s="137"/>
      <c r="E157" s="126"/>
      <c r="F157" s="122"/>
      <c r="G157" s="122"/>
      <c r="H157" s="122"/>
      <c r="I157" s="122"/>
      <c r="J157" s="122"/>
      <c r="K157" s="122"/>
      <c r="L157" s="122"/>
      <c r="M157" s="122"/>
      <c r="N157" s="122"/>
      <c r="O157" s="122"/>
      <c r="P157" s="122"/>
    </row>
    <row r="158" spans="1:16" x14ac:dyDescent="0.3">
      <c r="A158" s="136"/>
      <c r="B158" s="131"/>
      <c r="C158" s="131"/>
      <c r="D158" s="137"/>
    </row>
    <row r="159" spans="1:16" x14ac:dyDescent="0.3">
      <c r="A159" s="136"/>
      <c r="B159" s="131"/>
      <c r="C159" s="131"/>
    </row>
    <row r="160" spans="1:16" x14ac:dyDescent="0.3">
      <c r="A160" s="136"/>
      <c r="B160" s="131"/>
      <c r="C160" s="131"/>
    </row>
    <row r="164" spans="4:5" x14ac:dyDescent="0.3">
      <c r="D164" s="138"/>
      <c r="E164" s="122"/>
    </row>
    <row r="165" spans="4:5" x14ac:dyDescent="0.3">
      <c r="D165" s="138"/>
      <c r="E165" s="122"/>
    </row>
    <row r="166" spans="4:5" x14ac:dyDescent="0.3">
      <c r="D166" s="158"/>
      <c r="E166" s="122"/>
    </row>
  </sheetData>
  <mergeCells count="46">
    <mergeCell ref="F14:H14"/>
    <mergeCell ref="M14:O14"/>
    <mergeCell ref="T14:V14"/>
    <mergeCell ref="AA14:AC14"/>
    <mergeCell ref="B128:M128"/>
    <mergeCell ref="F132:M132"/>
    <mergeCell ref="AC10:AC13"/>
    <mergeCell ref="AD10:AD11"/>
    <mergeCell ref="AE10:AE13"/>
    <mergeCell ref="AF10:AF13"/>
    <mergeCell ref="F12:G13"/>
    <mergeCell ref="M12:N13"/>
    <mergeCell ref="T12:U13"/>
    <mergeCell ref="AA12:AB13"/>
    <mergeCell ref="V10:V13"/>
    <mergeCell ref="W10:W11"/>
    <mergeCell ref="X10:X13"/>
    <mergeCell ref="Y10:Y13"/>
    <mergeCell ref="AA10:AA11"/>
    <mergeCell ref="AB10:AB11"/>
    <mergeCell ref="O10:O13"/>
    <mergeCell ref="P10:P11"/>
    <mergeCell ref="Q10:Q13"/>
    <mergeCell ref="R10:R13"/>
    <mergeCell ref="T10:T11"/>
    <mergeCell ref="U10:U11"/>
    <mergeCell ref="N10:N11"/>
    <mergeCell ref="A10:A13"/>
    <mergeCell ref="B10:B13"/>
    <mergeCell ref="C10:C13"/>
    <mergeCell ref="D10:D13"/>
    <mergeCell ref="F10:F11"/>
    <mergeCell ref="G10:G11"/>
    <mergeCell ref="H10:H13"/>
    <mergeCell ref="I10:I11"/>
    <mergeCell ref="J10:J13"/>
    <mergeCell ref="K10:K13"/>
    <mergeCell ref="M10:M11"/>
    <mergeCell ref="A1:AF1"/>
    <mergeCell ref="A2:AF2"/>
    <mergeCell ref="Q3:R3"/>
    <mergeCell ref="K4:T6"/>
    <mergeCell ref="F9:K9"/>
    <mergeCell ref="M9:R9"/>
    <mergeCell ref="T9:Y9"/>
    <mergeCell ref="AA9:AF9"/>
  </mergeCells>
  <pageMargins left="0.7" right="0.7" top="0.75" bottom="0.75" header="0.3" footer="0.3"/>
  <pageSetup paperSize="17" scale="82"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24BB733D-1A9D-4752-81A4-6438A6AA258F}">
          <x14:formula1>
            <xm:f>Units!$A$16:$A$27</xm:f>
          </x14:formula1>
          <xm:sqref>F9:K9 M9:R9 T9:Y9 AA9:AF9</xm:sqref>
        </x14:dataValidation>
        <x14:dataValidation type="list" allowBlank="1" showInputMessage="1" showErrorMessage="1" xr:uid="{F5EF8391-D46B-48CE-9D81-85DA17A9DA46}">
          <x14:formula1>
            <xm:f>Units!$B$16:$B$28</xm:f>
          </x14:formula1>
          <xm:sqref>F14:H14 AA14:AC14 T14:V14 M14:O14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0542C-A010-4D03-A4CE-E1D7F55B7D22}">
  <sheetPr>
    <pageSetUpPr fitToPage="1"/>
  </sheetPr>
  <dimension ref="A1:AF166"/>
  <sheetViews>
    <sheetView zoomScaleNormal="100" workbookViewId="0">
      <pane xSplit="4" ySplit="14" topLeftCell="E141" activePane="bottomRight" state="frozen"/>
      <selection pane="topRight" activeCell="E1" sqref="E1"/>
      <selection pane="bottomLeft" activeCell="A7" sqref="A7"/>
      <selection pane="bottomRight" activeCell="I153" sqref="I153"/>
    </sheetView>
  </sheetViews>
  <sheetFormatPr defaultColWidth="9.1796875" defaultRowHeight="14" x14ac:dyDescent="0.3"/>
  <cols>
    <col min="1" max="1" width="13.1796875" style="126" customWidth="1"/>
    <col min="2" max="2" width="23" style="122" bestFit="1" customWidth="1"/>
    <col min="3" max="3" width="13.26953125" style="122" customWidth="1"/>
    <col min="4" max="4" width="18" style="126" customWidth="1"/>
    <col min="5" max="5" width="2.453125" style="126" customWidth="1"/>
    <col min="6" max="6" width="17.7265625" style="122" customWidth="1"/>
    <col min="7" max="7" width="12.81640625" style="122" bestFit="1" customWidth="1"/>
    <col min="8" max="8" width="13.453125" style="122" bestFit="1" customWidth="1"/>
    <col min="9" max="9" width="17.7265625" style="122" customWidth="1"/>
    <col min="10" max="10" width="12" style="122" bestFit="1" customWidth="1"/>
    <col min="11" max="11" width="13.453125" style="122" bestFit="1" customWidth="1"/>
    <col min="12" max="12" width="2.1796875" style="122" customWidth="1"/>
    <col min="13" max="13" width="17.7265625" style="122" customWidth="1"/>
    <col min="14" max="14" width="13.54296875" style="122" customWidth="1"/>
    <col min="15" max="15" width="13.453125" style="122" customWidth="1"/>
    <col min="16" max="16" width="17.7265625" style="122" customWidth="1"/>
    <col min="17" max="17" width="12.7265625" style="122" bestFit="1" customWidth="1"/>
    <col min="18" max="18" width="14" style="122" bestFit="1" customWidth="1"/>
    <col min="19" max="19" width="1.81640625" style="122" customWidth="1"/>
    <col min="20" max="25" width="13.81640625" style="122" customWidth="1"/>
    <col min="26" max="26" width="1.81640625" style="122" customWidth="1"/>
    <col min="27" max="32" width="13.81640625" style="121" customWidth="1"/>
    <col min="33" max="16384" width="9.1796875" style="121"/>
  </cols>
  <sheetData>
    <row r="1" spans="1:32" s="170" customFormat="1" ht="22.5" x14ac:dyDescent="0.45">
      <c r="A1" s="325" t="s">
        <v>236</v>
      </c>
      <c r="B1" s="325"/>
      <c r="C1" s="325"/>
      <c r="D1" s="325"/>
      <c r="E1" s="325"/>
      <c r="F1" s="325"/>
      <c r="G1" s="325"/>
      <c r="H1" s="325"/>
      <c r="I1" s="325"/>
      <c r="J1" s="325"/>
      <c r="K1" s="325"/>
      <c r="L1" s="325"/>
      <c r="M1" s="325"/>
      <c r="N1" s="325"/>
      <c r="O1" s="325"/>
      <c r="P1" s="325"/>
      <c r="Q1" s="325"/>
      <c r="R1" s="325"/>
      <c r="S1" s="325"/>
      <c r="T1" s="325"/>
      <c r="U1" s="325"/>
      <c r="V1" s="325"/>
      <c r="W1" s="325"/>
      <c r="X1" s="325"/>
      <c r="Y1" s="325"/>
      <c r="Z1" s="325"/>
      <c r="AA1" s="325"/>
      <c r="AB1" s="325"/>
      <c r="AC1" s="325"/>
      <c r="AD1" s="325"/>
      <c r="AE1" s="325"/>
      <c r="AF1" s="325"/>
    </row>
    <row r="2" spans="1:32" s="170" customFormat="1" ht="23" thickBot="1" x14ac:dyDescent="0.5">
      <c r="A2" s="325" t="s">
        <v>181</v>
      </c>
      <c r="B2" s="325"/>
      <c r="C2" s="325"/>
      <c r="D2" s="325"/>
      <c r="E2" s="325"/>
      <c r="F2" s="325"/>
      <c r="G2" s="325"/>
      <c r="H2" s="325"/>
      <c r="I2" s="325"/>
      <c r="J2" s="325"/>
      <c r="K2" s="325"/>
      <c r="L2" s="325"/>
      <c r="M2" s="325"/>
      <c r="N2" s="325"/>
      <c r="O2" s="325"/>
      <c r="P2" s="325"/>
      <c r="Q2" s="325"/>
      <c r="R2" s="325"/>
      <c r="S2" s="325"/>
      <c r="T2" s="325"/>
      <c r="U2" s="325"/>
      <c r="V2" s="325"/>
      <c r="W2" s="325"/>
      <c r="X2" s="325"/>
      <c r="Y2" s="325"/>
      <c r="Z2" s="325"/>
      <c r="AA2" s="325"/>
      <c r="AB2" s="325"/>
      <c r="AC2" s="325"/>
      <c r="AD2" s="325"/>
      <c r="AE2" s="325"/>
      <c r="AF2" s="325"/>
    </row>
    <row r="3" spans="1:32" s="170" customFormat="1" ht="23" thickBot="1" x14ac:dyDescent="0.5">
      <c r="A3" s="211"/>
      <c r="B3" s="211"/>
      <c r="C3" s="211"/>
      <c r="D3" s="211"/>
      <c r="E3" s="211"/>
      <c r="F3" s="211"/>
      <c r="G3" s="211"/>
      <c r="H3" s="211"/>
      <c r="I3" s="211"/>
      <c r="J3" s="211"/>
      <c r="K3" s="211"/>
      <c r="L3" s="211"/>
      <c r="M3" s="211"/>
      <c r="N3" s="211" t="s">
        <v>237</v>
      </c>
      <c r="O3" s="211"/>
      <c r="P3" s="213" t="s">
        <v>238</v>
      </c>
      <c r="Q3" s="314">
        <f>'Tab 1 Savings Calculator'!B5-1</f>
        <v>2022</v>
      </c>
      <c r="R3" s="315"/>
      <c r="S3" s="211"/>
      <c r="T3" s="211"/>
      <c r="U3" s="211"/>
      <c r="V3" s="211"/>
      <c r="W3" s="211"/>
      <c r="X3" s="211"/>
      <c r="Y3" s="211"/>
      <c r="Z3" s="211"/>
      <c r="AA3" s="214"/>
      <c r="AB3" s="214"/>
      <c r="AC3" s="214"/>
      <c r="AD3" s="214"/>
      <c r="AE3" s="214"/>
      <c r="AF3" s="214"/>
    </row>
    <row r="4" spans="1:32" ht="18" customHeight="1" x14ac:dyDescent="0.35">
      <c r="A4" s="168"/>
      <c r="B4" s="168"/>
      <c r="C4" s="168"/>
      <c r="D4" s="168"/>
      <c r="E4" s="168"/>
      <c r="F4" s="168"/>
      <c r="G4" s="171"/>
      <c r="H4" s="212"/>
      <c r="I4" s="212"/>
      <c r="J4" s="212"/>
      <c r="K4" s="328" t="s">
        <v>204</v>
      </c>
      <c r="L4" s="328"/>
      <c r="M4" s="328"/>
      <c r="N4" s="328"/>
      <c r="O4" s="328"/>
      <c r="P4" s="328"/>
      <c r="Q4" s="328"/>
      <c r="R4" s="328"/>
      <c r="S4" s="328"/>
      <c r="T4" s="328"/>
      <c r="U4" s="212"/>
      <c r="V4" s="212"/>
      <c r="W4" s="212"/>
      <c r="X4" s="168"/>
      <c r="Y4" s="168"/>
      <c r="Z4" s="168"/>
      <c r="AA4" s="215"/>
      <c r="AB4" s="215"/>
      <c r="AC4" s="215"/>
      <c r="AD4" s="215"/>
      <c r="AE4" s="215"/>
      <c r="AF4" s="215"/>
    </row>
    <row r="5" spans="1:32" ht="18" customHeight="1" x14ac:dyDescent="0.35">
      <c r="A5" s="169"/>
      <c r="B5" s="169"/>
      <c r="C5" s="169"/>
      <c r="D5" s="169"/>
      <c r="E5" s="167"/>
      <c r="F5" s="167"/>
      <c r="G5" s="171"/>
      <c r="H5" s="212"/>
      <c r="I5" s="212"/>
      <c r="J5" s="212"/>
      <c r="K5" s="328"/>
      <c r="L5" s="328"/>
      <c r="M5" s="328"/>
      <c r="N5" s="328"/>
      <c r="O5" s="328"/>
      <c r="P5" s="328"/>
      <c r="Q5" s="328"/>
      <c r="R5" s="328"/>
      <c r="S5" s="328"/>
      <c r="T5" s="328"/>
      <c r="U5" s="212"/>
      <c r="V5" s="212"/>
      <c r="W5" s="212"/>
      <c r="X5" s="167"/>
      <c r="Y5" s="167"/>
      <c r="Z5" s="167"/>
      <c r="AA5" s="215"/>
      <c r="AB5" s="215"/>
      <c r="AC5" s="215"/>
      <c r="AD5" s="215"/>
      <c r="AE5" s="215"/>
      <c r="AF5" s="215"/>
    </row>
    <row r="6" spans="1:32" ht="25.5" customHeight="1" x14ac:dyDescent="0.35">
      <c r="A6" s="169"/>
      <c r="B6" s="169"/>
      <c r="C6" s="169"/>
      <c r="D6" s="169"/>
      <c r="E6" s="167"/>
      <c r="F6" s="167"/>
      <c r="G6" s="171"/>
      <c r="H6" s="212"/>
      <c r="I6" s="212"/>
      <c r="J6" s="212"/>
      <c r="K6" s="328"/>
      <c r="L6" s="328"/>
      <c r="M6" s="328"/>
      <c r="N6" s="328"/>
      <c r="O6" s="328"/>
      <c r="P6" s="328"/>
      <c r="Q6" s="328"/>
      <c r="R6" s="328"/>
      <c r="S6" s="328"/>
      <c r="T6" s="328"/>
      <c r="U6" s="212"/>
      <c r="V6" s="212"/>
      <c r="W6" s="212"/>
      <c r="X6" s="167"/>
      <c r="Y6" s="167"/>
      <c r="Z6" s="167"/>
      <c r="AA6" s="215"/>
      <c r="AB6" s="215"/>
      <c r="AC6" s="215"/>
      <c r="AD6" s="215"/>
      <c r="AE6" s="215"/>
      <c r="AF6" s="215"/>
    </row>
    <row r="7" spans="1:32" ht="17.5" x14ac:dyDescent="0.35">
      <c r="A7" s="230"/>
      <c r="B7" s="230"/>
      <c r="C7" s="230"/>
      <c r="D7" s="230"/>
      <c r="E7" s="231"/>
      <c r="F7" s="231"/>
      <c r="G7" s="232"/>
      <c r="H7" s="233"/>
      <c r="I7" s="233"/>
      <c r="J7" s="233"/>
      <c r="K7" s="234"/>
      <c r="L7" s="234"/>
      <c r="M7" s="234"/>
      <c r="N7" s="234"/>
      <c r="O7" s="234"/>
      <c r="P7" s="234"/>
      <c r="Q7" s="234"/>
      <c r="R7" s="234"/>
      <c r="S7" s="234"/>
      <c r="T7" s="234"/>
      <c r="U7" s="233"/>
      <c r="V7" s="233"/>
      <c r="W7" s="233"/>
      <c r="X7" s="231"/>
      <c r="Y7" s="231"/>
      <c r="Z7" s="231"/>
    </row>
    <row r="9" spans="1:32" s="173" customFormat="1" ht="14.25" customHeight="1" x14ac:dyDescent="0.25">
      <c r="A9" s="153"/>
      <c r="B9" s="195"/>
      <c r="C9" s="195"/>
      <c r="D9" s="153"/>
      <c r="E9" s="153"/>
      <c r="F9" s="312" t="s">
        <v>292</v>
      </c>
      <c r="G9" s="312"/>
      <c r="H9" s="312"/>
      <c r="I9" s="312"/>
      <c r="J9" s="312"/>
      <c r="K9" s="312"/>
      <c r="L9" s="195"/>
      <c r="M9" s="312" t="s">
        <v>292</v>
      </c>
      <c r="N9" s="312"/>
      <c r="O9" s="312"/>
      <c r="P9" s="312"/>
      <c r="Q9" s="312"/>
      <c r="R9" s="312"/>
      <c r="S9" s="153"/>
      <c r="T9" s="312" t="s">
        <v>292</v>
      </c>
      <c r="U9" s="312"/>
      <c r="V9" s="312"/>
      <c r="W9" s="312"/>
      <c r="X9" s="312"/>
      <c r="Y9" s="312"/>
      <c r="Z9" s="153"/>
      <c r="AA9" s="312" t="s">
        <v>292</v>
      </c>
      <c r="AB9" s="312"/>
      <c r="AC9" s="312"/>
      <c r="AD9" s="312"/>
      <c r="AE9" s="312"/>
      <c r="AF9" s="312"/>
    </row>
    <row r="10" spans="1:32" s="173" customFormat="1" ht="27" customHeight="1" x14ac:dyDescent="0.25">
      <c r="A10" s="319" t="s">
        <v>201</v>
      </c>
      <c r="B10" s="319" t="s">
        <v>202</v>
      </c>
      <c r="C10" s="319" t="s">
        <v>134</v>
      </c>
      <c r="D10" s="322" t="s">
        <v>198</v>
      </c>
      <c r="E10" s="216"/>
      <c r="F10" s="305" t="s">
        <v>264</v>
      </c>
      <c r="G10" s="305" t="s">
        <v>265</v>
      </c>
      <c r="H10" s="305" t="s">
        <v>266</v>
      </c>
      <c r="I10" s="313" t="s">
        <v>133</v>
      </c>
      <c r="J10" s="305" t="s">
        <v>166</v>
      </c>
      <c r="K10" s="305" t="s">
        <v>180</v>
      </c>
      <c r="L10" s="172"/>
      <c r="M10" s="305" t="s">
        <v>264</v>
      </c>
      <c r="N10" s="305" t="s">
        <v>265</v>
      </c>
      <c r="O10" s="305" t="s">
        <v>266</v>
      </c>
      <c r="P10" s="313" t="s">
        <v>133</v>
      </c>
      <c r="Q10" s="305" t="s">
        <v>166</v>
      </c>
      <c r="R10" s="305" t="s">
        <v>180</v>
      </c>
      <c r="S10" s="172"/>
      <c r="T10" s="305" t="s">
        <v>264</v>
      </c>
      <c r="U10" s="305" t="s">
        <v>265</v>
      </c>
      <c r="V10" s="305" t="s">
        <v>266</v>
      </c>
      <c r="W10" s="313" t="s">
        <v>133</v>
      </c>
      <c r="X10" s="316" t="s">
        <v>166</v>
      </c>
      <c r="Y10" s="305" t="s">
        <v>180</v>
      </c>
      <c r="Z10" s="172"/>
      <c r="AA10" s="305" t="s">
        <v>264</v>
      </c>
      <c r="AB10" s="305" t="s">
        <v>265</v>
      </c>
      <c r="AC10" s="305" t="s">
        <v>266</v>
      </c>
      <c r="AD10" s="313" t="s">
        <v>133</v>
      </c>
      <c r="AE10" s="316" t="s">
        <v>166</v>
      </c>
      <c r="AF10" s="305" t="s">
        <v>180</v>
      </c>
    </row>
    <row r="11" spans="1:32" s="173" customFormat="1" ht="24.75" customHeight="1" x14ac:dyDescent="0.25">
      <c r="A11" s="320"/>
      <c r="B11" s="320"/>
      <c r="C11" s="320"/>
      <c r="D11" s="323"/>
      <c r="E11" s="216"/>
      <c r="F11" s="306"/>
      <c r="G11" s="306"/>
      <c r="H11" s="307"/>
      <c r="I11" s="313"/>
      <c r="J11" s="307"/>
      <c r="K11" s="307"/>
      <c r="L11" s="172"/>
      <c r="M11" s="306"/>
      <c r="N11" s="306"/>
      <c r="O11" s="307"/>
      <c r="P11" s="313"/>
      <c r="Q11" s="307"/>
      <c r="R11" s="307"/>
      <c r="S11" s="172"/>
      <c r="T11" s="306"/>
      <c r="U11" s="306"/>
      <c r="V11" s="307"/>
      <c r="W11" s="313"/>
      <c r="X11" s="317"/>
      <c r="Y11" s="307"/>
      <c r="Z11" s="172"/>
      <c r="AA11" s="306"/>
      <c r="AB11" s="306"/>
      <c r="AC11" s="307"/>
      <c r="AD11" s="313"/>
      <c r="AE11" s="317"/>
      <c r="AF11" s="307"/>
    </row>
    <row r="12" spans="1:32" s="173" customFormat="1" ht="35.25" customHeight="1" x14ac:dyDescent="0.25">
      <c r="A12" s="320"/>
      <c r="B12" s="320"/>
      <c r="C12" s="320"/>
      <c r="D12" s="323"/>
      <c r="E12" s="216"/>
      <c r="F12" s="308" t="s">
        <v>179</v>
      </c>
      <c r="G12" s="309"/>
      <c r="H12" s="307"/>
      <c r="I12" s="172" t="str">
        <f>P3</f>
        <v xml:space="preserve">June 30, </v>
      </c>
      <c r="J12" s="307"/>
      <c r="K12" s="307"/>
      <c r="L12" s="172"/>
      <c r="M12" s="308" t="s">
        <v>179</v>
      </c>
      <c r="N12" s="309"/>
      <c r="O12" s="307"/>
      <c r="P12" s="172" t="str">
        <f>P3</f>
        <v xml:space="preserve">June 30, </v>
      </c>
      <c r="Q12" s="307"/>
      <c r="R12" s="307"/>
      <c r="S12" s="172"/>
      <c r="T12" s="308" t="s">
        <v>179</v>
      </c>
      <c r="U12" s="309"/>
      <c r="V12" s="307"/>
      <c r="W12" s="172" t="str">
        <f>P3</f>
        <v xml:space="preserve">June 30, </v>
      </c>
      <c r="X12" s="317"/>
      <c r="Y12" s="307"/>
      <c r="Z12" s="172"/>
      <c r="AA12" s="308" t="s">
        <v>179</v>
      </c>
      <c r="AB12" s="309"/>
      <c r="AC12" s="307"/>
      <c r="AD12" s="172" t="str">
        <f>P3</f>
        <v xml:space="preserve">June 30, </v>
      </c>
      <c r="AE12" s="317"/>
      <c r="AF12" s="307"/>
    </row>
    <row r="13" spans="1:32" s="173" customFormat="1" ht="12.5" x14ac:dyDescent="0.25">
      <c r="A13" s="321"/>
      <c r="B13" s="321"/>
      <c r="C13" s="321"/>
      <c r="D13" s="324"/>
      <c r="E13" s="216"/>
      <c r="F13" s="310"/>
      <c r="G13" s="311"/>
      <c r="H13" s="306"/>
      <c r="I13" s="216">
        <f>Q3</f>
        <v>2022</v>
      </c>
      <c r="J13" s="306"/>
      <c r="K13" s="306"/>
      <c r="L13" s="172"/>
      <c r="M13" s="310"/>
      <c r="N13" s="311"/>
      <c r="O13" s="306"/>
      <c r="P13" s="216">
        <f>Q3</f>
        <v>2022</v>
      </c>
      <c r="Q13" s="306"/>
      <c r="R13" s="306"/>
      <c r="S13" s="172"/>
      <c r="T13" s="310"/>
      <c r="U13" s="311"/>
      <c r="V13" s="306"/>
      <c r="W13" s="216">
        <f>Q3</f>
        <v>2022</v>
      </c>
      <c r="X13" s="318"/>
      <c r="Y13" s="306"/>
      <c r="Z13" s="172"/>
      <c r="AA13" s="310"/>
      <c r="AB13" s="311"/>
      <c r="AC13" s="306"/>
      <c r="AD13" s="216">
        <f>Q3</f>
        <v>2022</v>
      </c>
      <c r="AE13" s="318"/>
      <c r="AF13" s="306"/>
    </row>
    <row r="14" spans="1:32" s="173" customFormat="1" ht="12.5" x14ac:dyDescent="0.25">
      <c r="A14" s="153" t="s">
        <v>203</v>
      </c>
      <c r="B14" s="153" t="s">
        <v>135</v>
      </c>
      <c r="C14" s="153" t="s">
        <v>136</v>
      </c>
      <c r="D14" s="153" t="s">
        <v>137</v>
      </c>
      <c r="E14" s="153"/>
      <c r="F14" s="302" t="s">
        <v>294</v>
      </c>
      <c r="G14" s="303"/>
      <c r="H14" s="304"/>
      <c r="I14" s="172" t="s">
        <v>138</v>
      </c>
      <c r="J14" s="172" t="s">
        <v>139</v>
      </c>
      <c r="K14" s="172" t="s">
        <v>138</v>
      </c>
      <c r="L14" s="172"/>
      <c r="M14" s="302" t="s">
        <v>294</v>
      </c>
      <c r="N14" s="303"/>
      <c r="O14" s="304"/>
      <c r="P14" s="172" t="s">
        <v>138</v>
      </c>
      <c r="Q14" s="172" t="s">
        <v>139</v>
      </c>
      <c r="R14" s="172" t="s">
        <v>138</v>
      </c>
      <c r="S14" s="172"/>
      <c r="T14" s="302" t="s">
        <v>293</v>
      </c>
      <c r="U14" s="303"/>
      <c r="V14" s="304"/>
      <c r="W14" s="172" t="s">
        <v>138</v>
      </c>
      <c r="X14" s="172" t="s">
        <v>139</v>
      </c>
      <c r="Y14" s="172" t="s">
        <v>138</v>
      </c>
      <c r="Z14" s="172"/>
      <c r="AA14" s="302" t="s">
        <v>294</v>
      </c>
      <c r="AB14" s="303"/>
      <c r="AC14" s="304"/>
      <c r="AD14" s="172" t="s">
        <v>138</v>
      </c>
      <c r="AE14" s="172" t="s">
        <v>139</v>
      </c>
      <c r="AF14" s="172" t="s">
        <v>138</v>
      </c>
    </row>
    <row r="15" spans="1:32" s="173" customFormat="1" ht="12.5" x14ac:dyDescent="0.25">
      <c r="A15" s="188" t="s">
        <v>205</v>
      </c>
      <c r="B15" s="188" t="s">
        <v>220</v>
      </c>
      <c r="C15" s="188" t="s">
        <v>141</v>
      </c>
      <c r="D15" s="188">
        <v>0</v>
      </c>
      <c r="E15" s="188"/>
      <c r="F15" s="189">
        <v>5.867</v>
      </c>
      <c r="G15" s="189">
        <v>5.2916666666666696</v>
      </c>
      <c r="H15" s="142">
        <f>IF(F15-G15=0,"",F15-G15)</f>
        <v>0.57533333333333037</v>
      </c>
      <c r="I15" s="202">
        <v>7.5410000000000004</v>
      </c>
      <c r="J15" s="201">
        <f>H15*I15</f>
        <v>4.3385886666666442</v>
      </c>
      <c r="K15" s="201">
        <f>D15*J15</f>
        <v>0</v>
      </c>
      <c r="L15" s="140"/>
      <c r="M15" s="193">
        <v>381.14583333333331</v>
      </c>
      <c r="N15" s="193">
        <v>302.67083333333341</v>
      </c>
      <c r="O15" s="209">
        <f>IF(M15-N15=0,"",M15-N15)</f>
        <v>78.474999999999909</v>
      </c>
      <c r="P15" s="204">
        <v>0.129</v>
      </c>
      <c r="Q15" s="201">
        <f>O15*P15</f>
        <v>10.123274999999989</v>
      </c>
      <c r="R15" s="201">
        <f>D15*Q15</f>
        <v>0</v>
      </c>
      <c r="S15" s="140"/>
      <c r="T15" s="141"/>
      <c r="U15" s="141"/>
      <c r="V15" s="209" t="str">
        <f>IF(T15-U15=0,"",T15-U15)</f>
        <v/>
      </c>
      <c r="W15" s="206"/>
      <c r="X15" s="210">
        <f>IFERROR(V15*W15,0)</f>
        <v>0</v>
      </c>
      <c r="Y15" s="201">
        <f>D15*X15</f>
        <v>0</v>
      </c>
      <c r="Z15" s="201"/>
      <c r="AA15" s="141"/>
      <c r="AB15" s="141"/>
      <c r="AC15" s="209" t="str">
        <f>IF(AA15-AB15=0,"",AA15-AB15)</f>
        <v/>
      </c>
      <c r="AD15" s="206"/>
      <c r="AE15" s="210">
        <f>IFERROR(AC15*AD15,0)</f>
        <v>0</v>
      </c>
      <c r="AF15" s="201">
        <f>D15*AE15</f>
        <v>0</v>
      </c>
    </row>
    <row r="16" spans="1:32" s="173" customFormat="1" ht="12.5" x14ac:dyDescent="0.25">
      <c r="A16" s="188"/>
      <c r="B16" s="188"/>
      <c r="C16" s="188" t="s">
        <v>142</v>
      </c>
      <c r="D16" s="188">
        <v>0</v>
      </c>
      <c r="E16" s="188"/>
      <c r="F16" s="189">
        <v>6.9580000000000002</v>
      </c>
      <c r="G16" s="189">
        <v>6.19166666666667</v>
      </c>
      <c r="H16" s="142">
        <f>IF(F16-G16=0,"",F16-G16)</f>
        <v>0.7663333333333302</v>
      </c>
      <c r="I16" s="202">
        <v>7.3620000000000001</v>
      </c>
      <c r="J16" s="201">
        <f t="shared" ref="J16:J65" si="0">H16*I16</f>
        <v>5.6417459999999773</v>
      </c>
      <c r="K16" s="201">
        <f t="shared" ref="K16:K79" si="1">D16*J16</f>
        <v>0</v>
      </c>
      <c r="L16" s="140"/>
      <c r="M16" s="193">
        <v>486.00166666666672</v>
      </c>
      <c r="N16" s="193">
        <v>405.80305555555555</v>
      </c>
      <c r="O16" s="209">
        <f t="shared" ref="O16:O79" si="2">IF(M16-N16=0,"",M16-N16)</f>
        <v>80.198611111111177</v>
      </c>
      <c r="P16" s="204">
        <v>0.125</v>
      </c>
      <c r="Q16" s="201">
        <f t="shared" ref="Q16:Q17" si="3">O16*P16</f>
        <v>10.024826388888897</v>
      </c>
      <c r="R16" s="201">
        <f t="shared" ref="R16:R79" si="4">D16*Q16</f>
        <v>0</v>
      </c>
      <c r="S16" s="140"/>
      <c r="T16" s="141"/>
      <c r="U16" s="141"/>
      <c r="V16" s="209" t="str">
        <f t="shared" ref="V16:V79" si="5">IF(T16-U16=0,"",T16-U16)</f>
        <v/>
      </c>
      <c r="W16" s="206"/>
      <c r="X16" s="210">
        <f t="shared" ref="X16:X79" si="6">IFERROR(V16*W16,0)</f>
        <v>0</v>
      </c>
      <c r="Y16" s="201">
        <f t="shared" ref="Y16:Y79" si="7">D16*X16</f>
        <v>0</v>
      </c>
      <c r="Z16" s="201"/>
      <c r="AA16" s="141"/>
      <c r="AB16" s="141"/>
      <c r="AC16" s="209" t="str">
        <f t="shared" ref="AC16:AC79" si="8">IF(AA16-AB16=0,"",AA16-AB16)</f>
        <v/>
      </c>
      <c r="AD16" s="206"/>
      <c r="AE16" s="210">
        <f t="shared" ref="AE16:AE79" si="9">IFERROR(AC16*AD16,0)</f>
        <v>0</v>
      </c>
      <c r="AF16" s="201">
        <f t="shared" ref="AF16:AF79" si="10">D16*AE16</f>
        <v>0</v>
      </c>
    </row>
    <row r="17" spans="1:32" s="173" customFormat="1" ht="12.5" x14ac:dyDescent="0.25">
      <c r="A17" s="188"/>
      <c r="B17" s="188"/>
      <c r="C17" s="188" t="s">
        <v>143</v>
      </c>
      <c r="D17" s="188">
        <v>0</v>
      </c>
      <c r="E17" s="188"/>
      <c r="F17" s="189">
        <v>8.0169999999999995</v>
      </c>
      <c r="G17" s="189">
        <v>7.05833333333333</v>
      </c>
      <c r="H17" s="142">
        <f>IF(F17-G17=0,"",F17-G17)</f>
        <v>0.95866666666666944</v>
      </c>
      <c r="I17" s="202">
        <v>7.2329999999999997</v>
      </c>
      <c r="J17" s="201">
        <f t="shared" si="0"/>
        <v>6.9340360000000194</v>
      </c>
      <c r="K17" s="201">
        <f t="shared" si="1"/>
        <v>0</v>
      </c>
      <c r="L17" s="140"/>
      <c r="M17" s="193">
        <v>619.30833333333339</v>
      </c>
      <c r="N17" s="193">
        <v>499.22333333333336</v>
      </c>
      <c r="O17" s="209">
        <f t="shared" si="2"/>
        <v>120.08500000000004</v>
      </c>
      <c r="P17" s="204">
        <v>0.123</v>
      </c>
      <c r="Q17" s="201">
        <f t="shared" si="3"/>
        <v>14.770455000000004</v>
      </c>
      <c r="R17" s="201">
        <f t="shared" si="4"/>
        <v>0</v>
      </c>
      <c r="S17" s="140"/>
      <c r="T17" s="141"/>
      <c r="U17" s="141"/>
      <c r="V17" s="209" t="str">
        <f t="shared" si="5"/>
        <v/>
      </c>
      <c r="W17" s="206"/>
      <c r="X17" s="210">
        <f t="shared" si="6"/>
        <v>0</v>
      </c>
      <c r="Y17" s="201">
        <f t="shared" si="7"/>
        <v>0</v>
      </c>
      <c r="Z17" s="201"/>
      <c r="AA17" s="141"/>
      <c r="AB17" s="141"/>
      <c r="AC17" s="209" t="str">
        <f t="shared" si="8"/>
        <v/>
      </c>
      <c r="AD17" s="206"/>
      <c r="AE17" s="210">
        <f t="shared" si="9"/>
        <v>0</v>
      </c>
      <c r="AF17" s="201">
        <f t="shared" si="10"/>
        <v>0</v>
      </c>
    </row>
    <row r="18" spans="1:32" s="173" customFormat="1" ht="12.5" x14ac:dyDescent="0.25">
      <c r="A18" s="188"/>
      <c r="B18" s="188"/>
      <c r="C18" s="188"/>
      <c r="D18" s="188"/>
      <c r="E18" s="188"/>
      <c r="F18" s="189"/>
      <c r="G18" s="189"/>
      <c r="H18" s="142" t="str">
        <f t="shared" ref="H18:H81" si="11">IF(F18-G18=0,"",F18-G18)</f>
        <v/>
      </c>
      <c r="I18" s="202"/>
      <c r="J18" s="201"/>
      <c r="K18" s="201">
        <f t="shared" si="1"/>
        <v>0</v>
      </c>
      <c r="L18" s="140"/>
      <c r="M18" s="193"/>
      <c r="N18" s="193"/>
      <c r="O18" s="209" t="str">
        <f t="shared" si="2"/>
        <v/>
      </c>
      <c r="P18" s="204"/>
      <c r="Q18" s="201"/>
      <c r="R18" s="201">
        <f t="shared" si="4"/>
        <v>0</v>
      </c>
      <c r="S18" s="140"/>
      <c r="T18" s="141"/>
      <c r="U18" s="141"/>
      <c r="V18" s="209" t="str">
        <f t="shared" si="5"/>
        <v/>
      </c>
      <c r="W18" s="206"/>
      <c r="X18" s="210">
        <f t="shared" si="6"/>
        <v>0</v>
      </c>
      <c r="Y18" s="201">
        <f t="shared" si="7"/>
        <v>0</v>
      </c>
      <c r="Z18" s="201"/>
      <c r="AA18" s="141"/>
      <c r="AB18" s="141"/>
      <c r="AC18" s="209" t="str">
        <f t="shared" si="8"/>
        <v/>
      </c>
      <c r="AD18" s="206"/>
      <c r="AE18" s="210">
        <f t="shared" si="9"/>
        <v>0</v>
      </c>
      <c r="AF18" s="201">
        <f t="shared" si="10"/>
        <v>0</v>
      </c>
    </row>
    <row r="19" spans="1:32" s="173" customFormat="1" ht="12.5" x14ac:dyDescent="0.25">
      <c r="A19" s="188"/>
      <c r="B19" s="188"/>
      <c r="C19" s="188"/>
      <c r="D19" s="188"/>
      <c r="E19" s="188"/>
      <c r="F19" s="189"/>
      <c r="G19" s="189"/>
      <c r="H19" s="142" t="str">
        <f t="shared" si="11"/>
        <v/>
      </c>
      <c r="I19" s="202"/>
      <c r="J19" s="201"/>
      <c r="K19" s="201">
        <f t="shared" si="1"/>
        <v>0</v>
      </c>
      <c r="L19" s="140"/>
      <c r="M19" s="193"/>
      <c r="N19" s="193"/>
      <c r="O19" s="209" t="str">
        <f t="shared" si="2"/>
        <v/>
      </c>
      <c r="P19" s="204"/>
      <c r="Q19" s="201"/>
      <c r="R19" s="201">
        <f t="shared" si="4"/>
        <v>0</v>
      </c>
      <c r="S19" s="140"/>
      <c r="T19" s="141"/>
      <c r="U19" s="141"/>
      <c r="V19" s="209" t="str">
        <f t="shared" si="5"/>
        <v/>
      </c>
      <c r="W19" s="206"/>
      <c r="X19" s="210">
        <f t="shared" si="6"/>
        <v>0</v>
      </c>
      <c r="Y19" s="201">
        <f t="shared" si="7"/>
        <v>0</v>
      </c>
      <c r="Z19" s="201"/>
      <c r="AA19" s="141"/>
      <c r="AB19" s="141"/>
      <c r="AC19" s="209" t="str">
        <f t="shared" si="8"/>
        <v/>
      </c>
      <c r="AD19" s="206"/>
      <c r="AE19" s="210">
        <f t="shared" si="9"/>
        <v>0</v>
      </c>
      <c r="AF19" s="201">
        <f t="shared" si="10"/>
        <v>0</v>
      </c>
    </row>
    <row r="20" spans="1:32" s="173" customFormat="1" ht="12.5" x14ac:dyDescent="0.25">
      <c r="A20" s="188" t="s">
        <v>206</v>
      </c>
      <c r="B20" s="188" t="s">
        <v>221</v>
      </c>
      <c r="C20" s="188" t="s">
        <v>140</v>
      </c>
      <c r="D20" s="188">
        <v>0</v>
      </c>
      <c r="E20" s="188"/>
      <c r="F20" s="189">
        <v>4.8583333333333298</v>
      </c>
      <c r="G20" s="189">
        <v>4.7</v>
      </c>
      <c r="H20" s="142">
        <f t="shared" si="11"/>
        <v>0.15833333333332966</v>
      </c>
      <c r="I20" s="202">
        <v>7.6950000000000003</v>
      </c>
      <c r="J20" s="201">
        <f t="shared" si="0"/>
        <v>1.2183749999999718</v>
      </c>
      <c r="K20" s="201">
        <f t="shared" si="1"/>
        <v>0</v>
      </c>
      <c r="L20" s="140"/>
      <c r="M20" s="193">
        <v>300.17500000000007</v>
      </c>
      <c r="N20" s="193">
        <v>229.42583333333326</v>
      </c>
      <c r="O20" s="209">
        <f t="shared" si="2"/>
        <v>70.74916666666681</v>
      </c>
      <c r="P20" s="204">
        <v>0.13400000000000001</v>
      </c>
      <c r="Q20" s="201">
        <f t="shared" ref="Q20:Q22" si="12">O20*P20</f>
        <v>9.4803883333333534</v>
      </c>
      <c r="R20" s="201">
        <f t="shared" si="4"/>
        <v>0</v>
      </c>
      <c r="S20" s="140"/>
      <c r="T20" s="141"/>
      <c r="U20" s="141"/>
      <c r="V20" s="209" t="str">
        <f t="shared" si="5"/>
        <v/>
      </c>
      <c r="W20" s="206"/>
      <c r="X20" s="210">
        <f t="shared" si="6"/>
        <v>0</v>
      </c>
      <c r="Y20" s="201">
        <f t="shared" si="7"/>
        <v>0</v>
      </c>
      <c r="Z20" s="201"/>
      <c r="AA20" s="141"/>
      <c r="AB20" s="141"/>
      <c r="AC20" s="209" t="str">
        <f t="shared" si="8"/>
        <v/>
      </c>
      <c r="AD20" s="206"/>
      <c r="AE20" s="210">
        <f t="shared" si="9"/>
        <v>0</v>
      </c>
      <c r="AF20" s="201">
        <f t="shared" si="10"/>
        <v>0</v>
      </c>
    </row>
    <row r="21" spans="1:32" s="173" customFormat="1" ht="12.5" x14ac:dyDescent="0.25">
      <c r="A21" s="188"/>
      <c r="B21" s="188"/>
      <c r="C21" s="188" t="s">
        <v>141</v>
      </c>
      <c r="D21" s="188">
        <v>0</v>
      </c>
      <c r="E21" s="188"/>
      <c r="F21" s="189">
        <v>6.8250000000000002</v>
      </c>
      <c r="G21" s="189">
        <v>6.35</v>
      </c>
      <c r="H21" s="142">
        <f t="shared" si="11"/>
        <v>0.47500000000000053</v>
      </c>
      <c r="I21" s="202">
        <v>7.3360000000000003</v>
      </c>
      <c r="J21" s="201">
        <f t="shared" si="0"/>
        <v>3.4846000000000039</v>
      </c>
      <c r="K21" s="201">
        <f t="shared" si="1"/>
        <v>0</v>
      </c>
      <c r="L21" s="140"/>
      <c r="M21" s="193">
        <v>373.05000000000013</v>
      </c>
      <c r="N21" s="193">
        <v>293.35833333333323</v>
      </c>
      <c r="O21" s="209">
        <f t="shared" si="2"/>
        <v>79.69166666666689</v>
      </c>
      <c r="P21" s="204">
        <v>0.129</v>
      </c>
      <c r="Q21" s="201">
        <f t="shared" si="12"/>
        <v>10.28022500000003</v>
      </c>
      <c r="R21" s="201">
        <f t="shared" si="4"/>
        <v>0</v>
      </c>
      <c r="S21" s="140"/>
      <c r="T21" s="141"/>
      <c r="U21" s="141"/>
      <c r="V21" s="209" t="str">
        <f t="shared" si="5"/>
        <v/>
      </c>
      <c r="W21" s="206"/>
      <c r="X21" s="210">
        <f t="shared" si="6"/>
        <v>0</v>
      </c>
      <c r="Y21" s="201">
        <f t="shared" si="7"/>
        <v>0</v>
      </c>
      <c r="Z21" s="201"/>
      <c r="AA21" s="141"/>
      <c r="AB21" s="141"/>
      <c r="AC21" s="209" t="str">
        <f t="shared" si="8"/>
        <v/>
      </c>
      <c r="AD21" s="206"/>
      <c r="AE21" s="210">
        <f t="shared" si="9"/>
        <v>0</v>
      </c>
      <c r="AF21" s="201">
        <f t="shared" si="10"/>
        <v>0</v>
      </c>
    </row>
    <row r="22" spans="1:32" s="173" customFormat="1" ht="12.5" x14ac:dyDescent="0.25">
      <c r="A22" s="188"/>
      <c r="B22" s="188"/>
      <c r="C22" s="188" t="s">
        <v>142</v>
      </c>
      <c r="D22" s="188">
        <v>0</v>
      </c>
      <c r="E22" s="188"/>
      <c r="F22" s="189">
        <v>7.2083333333333304</v>
      </c>
      <c r="G22" s="189">
        <v>6.5750000000000002</v>
      </c>
      <c r="H22" s="142">
        <f t="shared" si="11"/>
        <v>0.6333333333333302</v>
      </c>
      <c r="I22" s="202">
        <v>7.3010000000000002</v>
      </c>
      <c r="J22" s="201">
        <f t="shared" si="0"/>
        <v>4.6239666666666439</v>
      </c>
      <c r="K22" s="201">
        <f t="shared" si="1"/>
        <v>0</v>
      </c>
      <c r="L22" s="140"/>
      <c r="M22" s="193">
        <v>474.92500000000013</v>
      </c>
      <c r="N22" s="193">
        <v>387.93333333333334</v>
      </c>
      <c r="O22" s="209">
        <f t="shared" si="2"/>
        <v>86.991666666666788</v>
      </c>
      <c r="P22" s="204">
        <v>0.126</v>
      </c>
      <c r="Q22" s="201">
        <f t="shared" si="12"/>
        <v>10.960950000000015</v>
      </c>
      <c r="R22" s="201">
        <f t="shared" si="4"/>
        <v>0</v>
      </c>
      <c r="S22" s="140"/>
      <c r="T22" s="141"/>
      <c r="U22" s="141"/>
      <c r="V22" s="209" t="str">
        <f t="shared" si="5"/>
        <v/>
      </c>
      <c r="W22" s="206"/>
      <c r="X22" s="210">
        <f t="shared" si="6"/>
        <v>0</v>
      </c>
      <c r="Y22" s="201">
        <f t="shared" si="7"/>
        <v>0</v>
      </c>
      <c r="Z22" s="201"/>
      <c r="AA22" s="141"/>
      <c r="AB22" s="141"/>
      <c r="AC22" s="209" t="str">
        <f t="shared" si="8"/>
        <v/>
      </c>
      <c r="AD22" s="206"/>
      <c r="AE22" s="210">
        <f t="shared" si="9"/>
        <v>0</v>
      </c>
      <c r="AF22" s="201">
        <f t="shared" si="10"/>
        <v>0</v>
      </c>
    </row>
    <row r="23" spans="1:32" s="173" customFormat="1" ht="12.5" x14ac:dyDescent="0.25">
      <c r="A23" s="188"/>
      <c r="B23" s="188"/>
      <c r="C23" s="188"/>
      <c r="D23" s="188"/>
      <c r="E23" s="188"/>
      <c r="F23" s="189"/>
      <c r="G23" s="189"/>
      <c r="H23" s="142" t="str">
        <f t="shared" si="11"/>
        <v/>
      </c>
      <c r="I23" s="202"/>
      <c r="J23" s="201"/>
      <c r="K23" s="201">
        <f t="shared" si="1"/>
        <v>0</v>
      </c>
      <c r="L23" s="140"/>
      <c r="M23" s="193"/>
      <c r="N23" s="193"/>
      <c r="O23" s="209" t="str">
        <f t="shared" si="2"/>
        <v/>
      </c>
      <c r="P23" s="204"/>
      <c r="Q23" s="201"/>
      <c r="R23" s="201">
        <f t="shared" si="4"/>
        <v>0</v>
      </c>
      <c r="S23" s="140"/>
      <c r="T23" s="141"/>
      <c r="U23" s="141"/>
      <c r="V23" s="209" t="str">
        <f t="shared" si="5"/>
        <v/>
      </c>
      <c r="W23" s="206"/>
      <c r="X23" s="210">
        <f t="shared" si="6"/>
        <v>0</v>
      </c>
      <c r="Y23" s="201">
        <f t="shared" si="7"/>
        <v>0</v>
      </c>
      <c r="Z23" s="201"/>
      <c r="AA23" s="141"/>
      <c r="AB23" s="141"/>
      <c r="AC23" s="209" t="str">
        <f t="shared" si="8"/>
        <v/>
      </c>
      <c r="AD23" s="206"/>
      <c r="AE23" s="210">
        <f t="shared" si="9"/>
        <v>0</v>
      </c>
      <c r="AF23" s="201">
        <f t="shared" si="10"/>
        <v>0</v>
      </c>
    </row>
    <row r="24" spans="1:32" s="173" customFormat="1" ht="12.5" x14ac:dyDescent="0.25">
      <c r="A24" s="188" t="s">
        <v>213</v>
      </c>
      <c r="B24" s="188" t="s">
        <v>222</v>
      </c>
      <c r="C24" s="188"/>
      <c r="D24" s="188">
        <v>0</v>
      </c>
      <c r="E24" s="188"/>
      <c r="F24" s="189"/>
      <c r="G24" s="189"/>
      <c r="H24" s="142" t="str">
        <f t="shared" si="11"/>
        <v/>
      </c>
      <c r="I24" s="202"/>
      <c r="J24" s="201"/>
      <c r="K24" s="201">
        <f t="shared" si="1"/>
        <v>0</v>
      </c>
      <c r="L24" s="140"/>
      <c r="M24" s="193"/>
      <c r="N24" s="193"/>
      <c r="O24" s="209" t="str">
        <f t="shared" si="2"/>
        <v/>
      </c>
      <c r="P24" s="204"/>
      <c r="Q24" s="201"/>
      <c r="R24" s="201">
        <f t="shared" si="4"/>
        <v>0</v>
      </c>
      <c r="S24" s="140"/>
      <c r="T24" s="141"/>
      <c r="U24" s="141"/>
      <c r="V24" s="209" t="str">
        <f t="shared" si="5"/>
        <v/>
      </c>
      <c r="W24" s="206"/>
      <c r="X24" s="210">
        <f t="shared" si="6"/>
        <v>0</v>
      </c>
      <c r="Y24" s="201">
        <f t="shared" si="7"/>
        <v>0</v>
      </c>
      <c r="Z24" s="201"/>
      <c r="AA24" s="141"/>
      <c r="AB24" s="141"/>
      <c r="AC24" s="209" t="str">
        <f t="shared" si="8"/>
        <v/>
      </c>
      <c r="AD24" s="206"/>
      <c r="AE24" s="210">
        <f t="shared" si="9"/>
        <v>0</v>
      </c>
      <c r="AF24" s="201">
        <f t="shared" si="10"/>
        <v>0</v>
      </c>
    </row>
    <row r="25" spans="1:32" s="173" customFormat="1" ht="12.5" x14ac:dyDescent="0.25">
      <c r="A25" s="188"/>
      <c r="B25" s="188"/>
      <c r="C25" s="188"/>
      <c r="D25" s="188"/>
      <c r="E25" s="188"/>
      <c r="F25" s="189"/>
      <c r="G25" s="189"/>
      <c r="H25" s="142" t="str">
        <f t="shared" si="11"/>
        <v/>
      </c>
      <c r="I25" s="202"/>
      <c r="J25" s="201"/>
      <c r="K25" s="201">
        <f t="shared" si="1"/>
        <v>0</v>
      </c>
      <c r="L25" s="140"/>
      <c r="M25" s="193"/>
      <c r="N25" s="193"/>
      <c r="O25" s="209" t="str">
        <f t="shared" si="2"/>
        <v/>
      </c>
      <c r="P25" s="204"/>
      <c r="Q25" s="201"/>
      <c r="R25" s="201">
        <f t="shared" si="4"/>
        <v>0</v>
      </c>
      <c r="S25" s="140"/>
      <c r="T25" s="141"/>
      <c r="U25" s="141"/>
      <c r="V25" s="209" t="str">
        <f t="shared" si="5"/>
        <v/>
      </c>
      <c r="W25" s="206"/>
      <c r="X25" s="210">
        <f t="shared" si="6"/>
        <v>0</v>
      </c>
      <c r="Y25" s="201">
        <f t="shared" si="7"/>
        <v>0</v>
      </c>
      <c r="Z25" s="201"/>
      <c r="AA25" s="141"/>
      <c r="AB25" s="141"/>
      <c r="AC25" s="209" t="str">
        <f t="shared" si="8"/>
        <v/>
      </c>
      <c r="AD25" s="206"/>
      <c r="AE25" s="210">
        <f t="shared" si="9"/>
        <v>0</v>
      </c>
      <c r="AF25" s="201">
        <f t="shared" si="10"/>
        <v>0</v>
      </c>
    </row>
    <row r="26" spans="1:32" s="173" customFormat="1" ht="12.5" x14ac:dyDescent="0.25">
      <c r="A26" s="188" t="s">
        <v>207</v>
      </c>
      <c r="B26" s="188" t="s">
        <v>223</v>
      </c>
      <c r="C26" s="188" t="s">
        <v>141</v>
      </c>
      <c r="D26" s="188">
        <v>0</v>
      </c>
      <c r="E26" s="188"/>
      <c r="F26" s="189">
        <v>5.9833333333333298</v>
      </c>
      <c r="G26" s="189">
        <v>5.6166666666666698</v>
      </c>
      <c r="H26" s="142">
        <f t="shared" si="11"/>
        <v>0.36666666666666003</v>
      </c>
      <c r="I26" s="202">
        <v>7.47</v>
      </c>
      <c r="J26" s="201">
        <f t="shared" si="0"/>
        <v>2.7389999999999506</v>
      </c>
      <c r="K26" s="201">
        <f t="shared" si="1"/>
        <v>0</v>
      </c>
      <c r="L26" s="140"/>
      <c r="M26" s="193">
        <v>460.22916666666674</v>
      </c>
      <c r="N26" s="193">
        <v>317.41277777777771</v>
      </c>
      <c r="O26" s="209">
        <f t="shared" si="2"/>
        <v>142.81638888888904</v>
      </c>
      <c r="P26" s="204">
        <v>0.128</v>
      </c>
      <c r="Q26" s="201">
        <f t="shared" ref="Q26:Q27" si="13">O26*P26</f>
        <v>18.280497777777796</v>
      </c>
      <c r="R26" s="201">
        <f t="shared" si="4"/>
        <v>0</v>
      </c>
      <c r="S26" s="140"/>
      <c r="T26" s="141"/>
      <c r="U26" s="141"/>
      <c r="V26" s="209" t="str">
        <f t="shared" si="5"/>
        <v/>
      </c>
      <c r="W26" s="206"/>
      <c r="X26" s="210">
        <f t="shared" si="6"/>
        <v>0</v>
      </c>
      <c r="Y26" s="201">
        <f t="shared" si="7"/>
        <v>0</v>
      </c>
      <c r="Z26" s="201"/>
      <c r="AA26" s="141"/>
      <c r="AB26" s="141"/>
      <c r="AC26" s="209" t="str">
        <f t="shared" si="8"/>
        <v/>
      </c>
      <c r="AD26" s="206"/>
      <c r="AE26" s="210">
        <f t="shared" si="9"/>
        <v>0</v>
      </c>
      <c r="AF26" s="201">
        <f t="shared" si="10"/>
        <v>0</v>
      </c>
    </row>
    <row r="27" spans="1:32" s="173" customFormat="1" ht="12.5" x14ac:dyDescent="0.25">
      <c r="A27" s="188"/>
      <c r="B27" s="188"/>
      <c r="C27" s="188" t="s">
        <v>142</v>
      </c>
      <c r="D27" s="188">
        <v>0</v>
      </c>
      <c r="E27" s="188"/>
      <c r="F27" s="189">
        <v>8.9166666666666696</v>
      </c>
      <c r="G27" s="189">
        <v>8.4250000000000007</v>
      </c>
      <c r="H27" s="142">
        <f t="shared" si="11"/>
        <v>0.49166666666666892</v>
      </c>
      <c r="I27" s="202">
        <v>7.0839999999999996</v>
      </c>
      <c r="J27" s="201">
        <f t="shared" si="0"/>
        <v>3.4829666666666825</v>
      </c>
      <c r="K27" s="201">
        <f t="shared" si="1"/>
        <v>0</v>
      </c>
      <c r="L27" s="140"/>
      <c r="M27" s="193">
        <v>577.00833333333333</v>
      </c>
      <c r="N27" s="193">
        <v>414.82666666666677</v>
      </c>
      <c r="O27" s="209">
        <f t="shared" si="2"/>
        <v>162.18166666666656</v>
      </c>
      <c r="P27" s="204">
        <v>0.125</v>
      </c>
      <c r="Q27" s="201">
        <f t="shared" si="13"/>
        <v>20.27270833333332</v>
      </c>
      <c r="R27" s="201">
        <f t="shared" si="4"/>
        <v>0</v>
      </c>
      <c r="S27" s="140"/>
      <c r="T27" s="141"/>
      <c r="U27" s="141"/>
      <c r="V27" s="209" t="str">
        <f t="shared" si="5"/>
        <v/>
      </c>
      <c r="W27" s="206"/>
      <c r="X27" s="210">
        <f t="shared" si="6"/>
        <v>0</v>
      </c>
      <c r="Y27" s="201">
        <f t="shared" si="7"/>
        <v>0</v>
      </c>
      <c r="Z27" s="201"/>
      <c r="AA27" s="141"/>
      <c r="AB27" s="141"/>
      <c r="AC27" s="209" t="str">
        <f t="shared" si="8"/>
        <v/>
      </c>
      <c r="AD27" s="206"/>
      <c r="AE27" s="210">
        <f t="shared" si="9"/>
        <v>0</v>
      </c>
      <c r="AF27" s="201">
        <f t="shared" si="10"/>
        <v>0</v>
      </c>
    </row>
    <row r="28" spans="1:32" s="173" customFormat="1" ht="12.5" x14ac:dyDescent="0.25">
      <c r="A28" s="188"/>
      <c r="B28" s="188"/>
      <c r="C28" s="188"/>
      <c r="D28" s="188"/>
      <c r="E28" s="188"/>
      <c r="F28" s="189"/>
      <c r="G28" s="189"/>
      <c r="H28" s="142" t="str">
        <f t="shared" si="11"/>
        <v/>
      </c>
      <c r="I28" s="202"/>
      <c r="J28" s="201"/>
      <c r="K28" s="201">
        <f t="shared" si="1"/>
        <v>0</v>
      </c>
      <c r="L28" s="140"/>
      <c r="M28" s="193"/>
      <c r="N28" s="193"/>
      <c r="O28" s="209" t="str">
        <f t="shared" si="2"/>
        <v/>
      </c>
      <c r="P28" s="204"/>
      <c r="Q28" s="201"/>
      <c r="R28" s="201">
        <f t="shared" si="4"/>
        <v>0</v>
      </c>
      <c r="S28" s="140"/>
      <c r="T28" s="141"/>
      <c r="U28" s="141"/>
      <c r="V28" s="209" t="str">
        <f t="shared" si="5"/>
        <v/>
      </c>
      <c r="W28" s="206"/>
      <c r="X28" s="210">
        <f t="shared" si="6"/>
        <v>0</v>
      </c>
      <c r="Y28" s="201">
        <f t="shared" si="7"/>
        <v>0</v>
      </c>
      <c r="Z28" s="201"/>
      <c r="AA28" s="141"/>
      <c r="AB28" s="141"/>
      <c r="AC28" s="209" t="str">
        <f t="shared" si="8"/>
        <v/>
      </c>
      <c r="AD28" s="206"/>
      <c r="AE28" s="210">
        <f t="shared" si="9"/>
        <v>0</v>
      </c>
      <c r="AF28" s="201">
        <f t="shared" si="10"/>
        <v>0</v>
      </c>
    </row>
    <row r="29" spans="1:32" s="173" customFormat="1" ht="12.5" x14ac:dyDescent="0.25">
      <c r="A29" s="188"/>
      <c r="B29" s="188"/>
      <c r="C29" s="188"/>
      <c r="D29" s="188"/>
      <c r="E29" s="188"/>
      <c r="F29" s="189"/>
      <c r="G29" s="189"/>
      <c r="H29" s="142" t="str">
        <f t="shared" si="11"/>
        <v/>
      </c>
      <c r="I29" s="202"/>
      <c r="J29" s="201"/>
      <c r="K29" s="201">
        <f t="shared" si="1"/>
        <v>0</v>
      </c>
      <c r="L29" s="140"/>
      <c r="M29" s="193"/>
      <c r="N29" s="193"/>
      <c r="O29" s="209" t="str">
        <f t="shared" si="2"/>
        <v/>
      </c>
      <c r="P29" s="204"/>
      <c r="Q29" s="201"/>
      <c r="R29" s="201">
        <f t="shared" si="4"/>
        <v>0</v>
      </c>
      <c r="S29" s="140"/>
      <c r="T29" s="141"/>
      <c r="U29" s="141"/>
      <c r="V29" s="209" t="str">
        <f t="shared" si="5"/>
        <v/>
      </c>
      <c r="W29" s="206"/>
      <c r="X29" s="210">
        <f t="shared" si="6"/>
        <v>0</v>
      </c>
      <c r="Y29" s="201">
        <f t="shared" si="7"/>
        <v>0</v>
      </c>
      <c r="Z29" s="201"/>
      <c r="AA29" s="141"/>
      <c r="AB29" s="141"/>
      <c r="AC29" s="209" t="str">
        <f t="shared" si="8"/>
        <v/>
      </c>
      <c r="AD29" s="206"/>
      <c r="AE29" s="210">
        <f t="shared" si="9"/>
        <v>0</v>
      </c>
      <c r="AF29" s="201">
        <f t="shared" si="10"/>
        <v>0</v>
      </c>
    </row>
    <row r="30" spans="1:32" s="173" customFormat="1" ht="12.5" x14ac:dyDescent="0.25">
      <c r="A30" s="188" t="s">
        <v>208</v>
      </c>
      <c r="B30" s="188" t="s">
        <v>224</v>
      </c>
      <c r="C30" s="188" t="s">
        <v>141</v>
      </c>
      <c r="D30" s="188">
        <v>0</v>
      </c>
      <c r="E30" s="188"/>
      <c r="F30" s="189">
        <v>6.9166666666666696</v>
      </c>
      <c r="G30" s="189">
        <v>6.1666666666666696</v>
      </c>
      <c r="H30" s="142">
        <f t="shared" si="11"/>
        <v>0.75</v>
      </c>
      <c r="I30" s="202">
        <v>7.3659999999999997</v>
      </c>
      <c r="J30" s="201">
        <f t="shared" si="0"/>
        <v>5.5244999999999997</v>
      </c>
      <c r="K30" s="201">
        <f t="shared" si="1"/>
        <v>0</v>
      </c>
      <c r="L30" s="140"/>
      <c r="M30" s="193">
        <v>387.6165789473684</v>
      </c>
      <c r="N30" s="193">
        <v>306.81870614035091</v>
      </c>
      <c r="O30" s="209">
        <f t="shared" si="2"/>
        <v>80.797872807017484</v>
      </c>
      <c r="P30" s="204">
        <v>0.129</v>
      </c>
      <c r="Q30" s="201">
        <f t="shared" ref="Q30:Q31" si="14">O30*P30</f>
        <v>10.422925592105255</v>
      </c>
      <c r="R30" s="201">
        <f t="shared" si="4"/>
        <v>0</v>
      </c>
      <c r="S30" s="140"/>
      <c r="T30" s="141"/>
      <c r="U30" s="141"/>
      <c r="V30" s="209" t="str">
        <f t="shared" si="5"/>
        <v/>
      </c>
      <c r="W30" s="206"/>
      <c r="X30" s="210">
        <f t="shared" si="6"/>
        <v>0</v>
      </c>
      <c r="Y30" s="201">
        <f t="shared" si="7"/>
        <v>0</v>
      </c>
      <c r="Z30" s="201"/>
      <c r="AA30" s="141"/>
      <c r="AB30" s="141"/>
      <c r="AC30" s="209" t="str">
        <f t="shared" si="8"/>
        <v/>
      </c>
      <c r="AD30" s="206"/>
      <c r="AE30" s="210">
        <f t="shared" si="9"/>
        <v>0</v>
      </c>
      <c r="AF30" s="201">
        <f t="shared" si="10"/>
        <v>0</v>
      </c>
    </row>
    <row r="31" spans="1:32" s="173" customFormat="1" ht="12.5" x14ac:dyDescent="0.25">
      <c r="A31" s="188"/>
      <c r="B31" s="188"/>
      <c r="C31" s="188" t="s">
        <v>142</v>
      </c>
      <c r="D31" s="188">
        <v>0</v>
      </c>
      <c r="E31" s="188"/>
      <c r="F31" s="189">
        <v>9.43333333333333</v>
      </c>
      <c r="G31" s="189">
        <v>8.4166666666666696</v>
      </c>
      <c r="H31" s="142">
        <f t="shared" si="11"/>
        <v>1.0166666666666604</v>
      </c>
      <c r="I31" s="202">
        <v>7.085</v>
      </c>
      <c r="J31" s="201">
        <f t="shared" si="0"/>
        <v>7.2030833333332884</v>
      </c>
      <c r="K31" s="201">
        <f t="shared" si="1"/>
        <v>0</v>
      </c>
      <c r="L31" s="140"/>
      <c r="M31" s="193">
        <v>490.50333333333316</v>
      </c>
      <c r="N31" s="193">
        <v>409.8383333333332</v>
      </c>
      <c r="O31" s="209">
        <f t="shared" si="2"/>
        <v>80.664999999999964</v>
      </c>
      <c r="P31" s="204">
        <v>0.125</v>
      </c>
      <c r="Q31" s="201">
        <f t="shared" si="14"/>
        <v>10.083124999999995</v>
      </c>
      <c r="R31" s="201">
        <f t="shared" si="4"/>
        <v>0</v>
      </c>
      <c r="S31" s="140"/>
      <c r="T31" s="141"/>
      <c r="U31" s="141"/>
      <c r="V31" s="209" t="str">
        <f t="shared" si="5"/>
        <v/>
      </c>
      <c r="W31" s="206"/>
      <c r="X31" s="210">
        <f t="shared" si="6"/>
        <v>0</v>
      </c>
      <c r="Y31" s="201">
        <f t="shared" si="7"/>
        <v>0</v>
      </c>
      <c r="Z31" s="201"/>
      <c r="AA31" s="141"/>
      <c r="AB31" s="141"/>
      <c r="AC31" s="209" t="str">
        <f t="shared" si="8"/>
        <v/>
      </c>
      <c r="AD31" s="206"/>
      <c r="AE31" s="210">
        <f t="shared" si="9"/>
        <v>0</v>
      </c>
      <c r="AF31" s="201">
        <f t="shared" si="10"/>
        <v>0</v>
      </c>
    </row>
    <row r="32" spans="1:32" s="173" customFormat="1" ht="12.5" x14ac:dyDescent="0.25">
      <c r="A32" s="188"/>
      <c r="B32" s="188"/>
      <c r="C32" s="188"/>
      <c r="D32" s="188"/>
      <c r="E32" s="188"/>
      <c r="F32" s="189"/>
      <c r="G32" s="189"/>
      <c r="H32" s="142" t="str">
        <f t="shared" si="11"/>
        <v/>
      </c>
      <c r="I32" s="202"/>
      <c r="J32" s="201"/>
      <c r="K32" s="201">
        <f t="shared" si="1"/>
        <v>0</v>
      </c>
      <c r="L32" s="140"/>
      <c r="M32" s="193"/>
      <c r="N32" s="193"/>
      <c r="O32" s="209" t="str">
        <f t="shared" si="2"/>
        <v/>
      </c>
      <c r="P32" s="204"/>
      <c r="Q32" s="201"/>
      <c r="R32" s="201">
        <f t="shared" si="4"/>
        <v>0</v>
      </c>
      <c r="S32" s="140"/>
      <c r="T32" s="141"/>
      <c r="U32" s="141"/>
      <c r="V32" s="209" t="str">
        <f t="shared" si="5"/>
        <v/>
      </c>
      <c r="W32" s="206"/>
      <c r="X32" s="210">
        <f t="shared" si="6"/>
        <v>0</v>
      </c>
      <c r="Y32" s="201">
        <f t="shared" si="7"/>
        <v>0</v>
      </c>
      <c r="Z32" s="201"/>
      <c r="AA32" s="141"/>
      <c r="AB32" s="141"/>
      <c r="AC32" s="209" t="str">
        <f t="shared" si="8"/>
        <v/>
      </c>
      <c r="AD32" s="206"/>
      <c r="AE32" s="210">
        <f t="shared" si="9"/>
        <v>0</v>
      </c>
      <c r="AF32" s="201">
        <f t="shared" si="10"/>
        <v>0</v>
      </c>
    </row>
    <row r="33" spans="1:32" s="173" customFormat="1" ht="12.5" x14ac:dyDescent="0.25">
      <c r="A33" s="188"/>
      <c r="B33" s="188"/>
      <c r="C33" s="188"/>
      <c r="D33" s="188"/>
      <c r="E33" s="188"/>
      <c r="F33" s="189"/>
      <c r="G33" s="189"/>
      <c r="H33" s="142" t="str">
        <f t="shared" si="11"/>
        <v/>
      </c>
      <c r="I33" s="202"/>
      <c r="J33" s="201"/>
      <c r="K33" s="201">
        <f t="shared" si="1"/>
        <v>0</v>
      </c>
      <c r="L33" s="140"/>
      <c r="M33" s="193"/>
      <c r="N33" s="193"/>
      <c r="O33" s="209" t="str">
        <f t="shared" si="2"/>
        <v/>
      </c>
      <c r="P33" s="204"/>
      <c r="Q33" s="201"/>
      <c r="R33" s="201">
        <f t="shared" si="4"/>
        <v>0</v>
      </c>
      <c r="S33" s="140"/>
      <c r="T33" s="141"/>
      <c r="U33" s="141"/>
      <c r="V33" s="209" t="str">
        <f t="shared" si="5"/>
        <v/>
      </c>
      <c r="W33" s="206"/>
      <c r="X33" s="210">
        <f t="shared" si="6"/>
        <v>0</v>
      </c>
      <c r="Y33" s="201">
        <f t="shared" si="7"/>
        <v>0</v>
      </c>
      <c r="Z33" s="201"/>
      <c r="AA33" s="141"/>
      <c r="AB33" s="141"/>
      <c r="AC33" s="209" t="str">
        <f t="shared" si="8"/>
        <v/>
      </c>
      <c r="AD33" s="206"/>
      <c r="AE33" s="210">
        <f t="shared" si="9"/>
        <v>0</v>
      </c>
      <c r="AF33" s="201">
        <f t="shared" si="10"/>
        <v>0</v>
      </c>
    </row>
    <row r="34" spans="1:32" s="173" customFormat="1" ht="12.5" x14ac:dyDescent="0.25">
      <c r="A34" s="188" t="s">
        <v>209</v>
      </c>
      <c r="B34" s="188" t="s">
        <v>225</v>
      </c>
      <c r="C34" s="188" t="s">
        <v>140</v>
      </c>
      <c r="D34" s="188">
        <v>0</v>
      </c>
      <c r="E34" s="188"/>
      <c r="F34" s="189">
        <v>4.1666666666666696</v>
      </c>
      <c r="G34" s="189">
        <v>3.708333333333333</v>
      </c>
      <c r="H34" s="142">
        <f t="shared" si="11"/>
        <v>0.45833333333333659</v>
      </c>
      <c r="I34" s="202">
        <v>8.0649999999999995</v>
      </c>
      <c r="J34" s="201">
        <f t="shared" si="0"/>
        <v>3.6964583333333594</v>
      </c>
      <c r="K34" s="201">
        <f t="shared" si="1"/>
        <v>0</v>
      </c>
      <c r="L34" s="140"/>
      <c r="M34" s="193">
        <v>256.09999999999997</v>
      </c>
      <c r="N34" s="193">
        <v>202.38416666666669</v>
      </c>
      <c r="O34" s="209">
        <f t="shared" si="2"/>
        <v>53.715833333333279</v>
      </c>
      <c r="P34" s="204">
        <v>0.13600000000000001</v>
      </c>
      <c r="Q34" s="201">
        <f t="shared" ref="Q34" si="15">O34*P34</f>
        <v>7.3053533333333265</v>
      </c>
      <c r="R34" s="201">
        <f t="shared" si="4"/>
        <v>0</v>
      </c>
      <c r="S34" s="140"/>
      <c r="T34" s="141"/>
      <c r="U34" s="141"/>
      <c r="V34" s="209" t="str">
        <f t="shared" si="5"/>
        <v/>
      </c>
      <c r="W34" s="206"/>
      <c r="X34" s="210">
        <f t="shared" si="6"/>
        <v>0</v>
      </c>
      <c r="Y34" s="201">
        <f t="shared" si="7"/>
        <v>0</v>
      </c>
      <c r="Z34" s="201"/>
      <c r="AA34" s="141"/>
      <c r="AB34" s="141"/>
      <c r="AC34" s="209" t="str">
        <f t="shared" si="8"/>
        <v/>
      </c>
      <c r="AD34" s="206"/>
      <c r="AE34" s="210">
        <f t="shared" si="9"/>
        <v>0</v>
      </c>
      <c r="AF34" s="201">
        <f t="shared" si="10"/>
        <v>0</v>
      </c>
    </row>
    <row r="35" spans="1:32" s="173" customFormat="1" ht="12.5" x14ac:dyDescent="0.25">
      <c r="A35" s="188"/>
      <c r="B35" s="188"/>
      <c r="C35" s="188"/>
      <c r="D35" s="188"/>
      <c r="E35" s="188"/>
      <c r="F35" s="189"/>
      <c r="G35" s="189"/>
      <c r="H35" s="142" t="str">
        <f t="shared" si="11"/>
        <v/>
      </c>
      <c r="I35" s="202"/>
      <c r="J35" s="201"/>
      <c r="K35" s="201">
        <f t="shared" si="1"/>
        <v>0</v>
      </c>
      <c r="L35" s="140"/>
      <c r="M35" s="193"/>
      <c r="N35" s="193"/>
      <c r="O35" s="209" t="str">
        <f t="shared" si="2"/>
        <v/>
      </c>
      <c r="P35" s="204"/>
      <c r="Q35" s="201"/>
      <c r="R35" s="201">
        <f t="shared" si="4"/>
        <v>0</v>
      </c>
      <c r="S35" s="140"/>
      <c r="T35" s="141"/>
      <c r="U35" s="141"/>
      <c r="V35" s="209" t="str">
        <f t="shared" si="5"/>
        <v/>
      </c>
      <c r="W35" s="206"/>
      <c r="X35" s="210">
        <f t="shared" si="6"/>
        <v>0</v>
      </c>
      <c r="Y35" s="201">
        <f t="shared" si="7"/>
        <v>0</v>
      </c>
      <c r="Z35" s="201"/>
      <c r="AA35" s="141"/>
      <c r="AB35" s="141"/>
      <c r="AC35" s="209" t="str">
        <f t="shared" si="8"/>
        <v/>
      </c>
      <c r="AD35" s="206"/>
      <c r="AE35" s="210">
        <f t="shared" si="9"/>
        <v>0</v>
      </c>
      <c r="AF35" s="201">
        <f t="shared" si="10"/>
        <v>0</v>
      </c>
    </row>
    <row r="36" spans="1:32" s="173" customFormat="1" ht="12.5" x14ac:dyDescent="0.25">
      <c r="A36" s="188"/>
      <c r="B36" s="188"/>
      <c r="C36" s="188"/>
      <c r="D36" s="188"/>
      <c r="E36" s="188"/>
      <c r="F36" s="189"/>
      <c r="G36" s="189"/>
      <c r="H36" s="142" t="str">
        <f t="shared" si="11"/>
        <v/>
      </c>
      <c r="I36" s="202"/>
      <c r="J36" s="201"/>
      <c r="K36" s="201">
        <f t="shared" si="1"/>
        <v>0</v>
      </c>
      <c r="L36" s="140"/>
      <c r="M36" s="193"/>
      <c r="N36" s="193"/>
      <c r="O36" s="209" t="str">
        <f t="shared" si="2"/>
        <v/>
      </c>
      <c r="P36" s="204"/>
      <c r="Q36" s="201"/>
      <c r="R36" s="201">
        <f t="shared" si="4"/>
        <v>0</v>
      </c>
      <c r="S36" s="140"/>
      <c r="T36" s="141"/>
      <c r="U36" s="141"/>
      <c r="V36" s="209" t="str">
        <f t="shared" si="5"/>
        <v/>
      </c>
      <c r="W36" s="206"/>
      <c r="X36" s="210">
        <f t="shared" si="6"/>
        <v>0</v>
      </c>
      <c r="Y36" s="201">
        <f t="shared" si="7"/>
        <v>0</v>
      </c>
      <c r="Z36" s="201"/>
      <c r="AA36" s="141"/>
      <c r="AB36" s="141"/>
      <c r="AC36" s="209" t="str">
        <f t="shared" si="8"/>
        <v/>
      </c>
      <c r="AD36" s="206"/>
      <c r="AE36" s="210">
        <f t="shared" si="9"/>
        <v>0</v>
      </c>
      <c r="AF36" s="201">
        <f t="shared" si="10"/>
        <v>0</v>
      </c>
    </row>
    <row r="37" spans="1:32" s="173" customFormat="1" ht="12.5" x14ac:dyDescent="0.25">
      <c r="A37" s="188" t="s">
        <v>210</v>
      </c>
      <c r="B37" s="188" t="s">
        <v>226</v>
      </c>
      <c r="C37" s="188" t="s">
        <v>141</v>
      </c>
      <c r="D37" s="188">
        <v>0</v>
      </c>
      <c r="E37" s="188"/>
      <c r="F37" s="189">
        <v>6.19166666666667</v>
      </c>
      <c r="G37" s="189">
        <v>5.7166666666666703</v>
      </c>
      <c r="H37" s="142">
        <f t="shared" si="11"/>
        <v>0.47499999999999964</v>
      </c>
      <c r="I37" s="202">
        <v>7.4489999999999998</v>
      </c>
      <c r="J37" s="201">
        <f t="shared" si="0"/>
        <v>3.5382749999999974</v>
      </c>
      <c r="K37" s="201">
        <f t="shared" si="1"/>
        <v>0</v>
      </c>
      <c r="L37" s="140"/>
      <c r="M37" s="193">
        <v>358.27249999999998</v>
      </c>
      <c r="N37" s="193">
        <v>308.02416666666664</v>
      </c>
      <c r="O37" s="209">
        <f t="shared" si="2"/>
        <v>50.248333333333335</v>
      </c>
      <c r="P37" s="204">
        <v>0.129</v>
      </c>
      <c r="Q37" s="201">
        <f t="shared" ref="Q37:Q38" si="16">O37*P37</f>
        <v>6.4820350000000007</v>
      </c>
      <c r="R37" s="201">
        <f t="shared" si="4"/>
        <v>0</v>
      </c>
      <c r="S37" s="140"/>
      <c r="T37" s="141"/>
      <c r="U37" s="141"/>
      <c r="V37" s="209" t="str">
        <f t="shared" si="5"/>
        <v/>
      </c>
      <c r="W37" s="206"/>
      <c r="X37" s="210">
        <f t="shared" si="6"/>
        <v>0</v>
      </c>
      <c r="Y37" s="201">
        <f t="shared" si="7"/>
        <v>0</v>
      </c>
      <c r="Z37" s="201"/>
      <c r="AA37" s="141"/>
      <c r="AB37" s="141"/>
      <c r="AC37" s="209" t="str">
        <f t="shared" si="8"/>
        <v/>
      </c>
      <c r="AD37" s="206"/>
      <c r="AE37" s="210">
        <f t="shared" si="9"/>
        <v>0</v>
      </c>
      <c r="AF37" s="201">
        <f t="shared" si="10"/>
        <v>0</v>
      </c>
    </row>
    <row r="38" spans="1:32" s="173" customFormat="1" ht="12.5" x14ac:dyDescent="0.25">
      <c r="A38" s="188"/>
      <c r="B38" s="188"/>
      <c r="C38" s="188" t="s">
        <v>142</v>
      </c>
      <c r="D38" s="188">
        <v>0</v>
      </c>
      <c r="E38" s="188"/>
      <c r="F38" s="189">
        <v>6.8916666666666702</v>
      </c>
      <c r="G38" s="189">
        <v>6.2583333333333302</v>
      </c>
      <c r="H38" s="142">
        <f t="shared" si="11"/>
        <v>0.63333333333333997</v>
      </c>
      <c r="I38" s="202">
        <v>7.351</v>
      </c>
      <c r="J38" s="201">
        <f t="shared" si="0"/>
        <v>4.6556333333333821</v>
      </c>
      <c r="K38" s="201">
        <f t="shared" si="1"/>
        <v>0</v>
      </c>
      <c r="L38" s="140"/>
      <c r="M38" s="193">
        <v>453.6991666666666</v>
      </c>
      <c r="N38" s="193">
        <v>403.32916666666659</v>
      </c>
      <c r="O38" s="209">
        <f t="shared" si="2"/>
        <v>50.370000000000005</v>
      </c>
      <c r="P38" s="204">
        <v>0.126</v>
      </c>
      <c r="Q38" s="201">
        <f t="shared" si="16"/>
        <v>6.3466200000000006</v>
      </c>
      <c r="R38" s="201">
        <f t="shared" si="4"/>
        <v>0</v>
      </c>
      <c r="S38" s="140"/>
      <c r="T38" s="141"/>
      <c r="U38" s="141"/>
      <c r="V38" s="209" t="str">
        <f t="shared" si="5"/>
        <v/>
      </c>
      <c r="W38" s="206"/>
      <c r="X38" s="210">
        <f t="shared" si="6"/>
        <v>0</v>
      </c>
      <c r="Y38" s="201">
        <f t="shared" si="7"/>
        <v>0</v>
      </c>
      <c r="Z38" s="201"/>
      <c r="AA38" s="141"/>
      <c r="AB38" s="141"/>
      <c r="AC38" s="209" t="str">
        <f t="shared" si="8"/>
        <v/>
      </c>
      <c r="AD38" s="206"/>
      <c r="AE38" s="210">
        <f t="shared" si="9"/>
        <v>0</v>
      </c>
      <c r="AF38" s="201">
        <f t="shared" si="10"/>
        <v>0</v>
      </c>
    </row>
    <row r="39" spans="1:32" s="173" customFormat="1" ht="12.5" x14ac:dyDescent="0.25">
      <c r="A39" s="188"/>
      <c r="B39" s="188"/>
      <c r="C39" s="188"/>
      <c r="D39" s="188"/>
      <c r="E39" s="188"/>
      <c r="F39" s="189"/>
      <c r="G39" s="189"/>
      <c r="H39" s="142" t="str">
        <f t="shared" si="11"/>
        <v/>
      </c>
      <c r="I39" s="202"/>
      <c r="J39" s="201"/>
      <c r="K39" s="201">
        <f t="shared" si="1"/>
        <v>0</v>
      </c>
      <c r="L39" s="140"/>
      <c r="M39" s="193"/>
      <c r="N39" s="193"/>
      <c r="O39" s="209" t="str">
        <f t="shared" si="2"/>
        <v/>
      </c>
      <c r="P39" s="204"/>
      <c r="Q39" s="201"/>
      <c r="R39" s="201">
        <f t="shared" si="4"/>
        <v>0</v>
      </c>
      <c r="S39" s="140"/>
      <c r="T39" s="141"/>
      <c r="U39" s="141"/>
      <c r="V39" s="209" t="str">
        <f t="shared" si="5"/>
        <v/>
      </c>
      <c r="W39" s="206"/>
      <c r="X39" s="210">
        <f t="shared" si="6"/>
        <v>0</v>
      </c>
      <c r="Y39" s="201">
        <f t="shared" si="7"/>
        <v>0</v>
      </c>
      <c r="Z39" s="201"/>
      <c r="AA39" s="141"/>
      <c r="AB39" s="141"/>
      <c r="AC39" s="209" t="str">
        <f t="shared" si="8"/>
        <v/>
      </c>
      <c r="AD39" s="206"/>
      <c r="AE39" s="210">
        <f t="shared" si="9"/>
        <v>0</v>
      </c>
      <c r="AF39" s="201">
        <f t="shared" si="10"/>
        <v>0</v>
      </c>
    </row>
    <row r="40" spans="1:32" s="173" customFormat="1" ht="12.5" x14ac:dyDescent="0.25">
      <c r="A40" s="188"/>
      <c r="B40" s="188"/>
      <c r="C40" s="188"/>
      <c r="D40" s="188"/>
      <c r="E40" s="188"/>
      <c r="F40" s="189"/>
      <c r="G40" s="189"/>
      <c r="H40" s="142" t="str">
        <f t="shared" si="11"/>
        <v/>
      </c>
      <c r="I40" s="202"/>
      <c r="J40" s="201"/>
      <c r="K40" s="201">
        <f t="shared" si="1"/>
        <v>0</v>
      </c>
      <c r="L40" s="140"/>
      <c r="M40" s="193"/>
      <c r="N40" s="193"/>
      <c r="O40" s="209" t="str">
        <f t="shared" si="2"/>
        <v/>
      </c>
      <c r="P40" s="204"/>
      <c r="Q40" s="201"/>
      <c r="R40" s="201">
        <f t="shared" si="4"/>
        <v>0</v>
      </c>
      <c r="S40" s="140"/>
      <c r="T40" s="141"/>
      <c r="U40" s="141"/>
      <c r="V40" s="209" t="str">
        <f t="shared" si="5"/>
        <v/>
      </c>
      <c r="W40" s="206"/>
      <c r="X40" s="210">
        <f t="shared" si="6"/>
        <v>0</v>
      </c>
      <c r="Y40" s="201">
        <f t="shared" si="7"/>
        <v>0</v>
      </c>
      <c r="Z40" s="201"/>
      <c r="AA40" s="141"/>
      <c r="AB40" s="141"/>
      <c r="AC40" s="209" t="str">
        <f t="shared" si="8"/>
        <v/>
      </c>
      <c r="AD40" s="206"/>
      <c r="AE40" s="210">
        <f t="shared" si="9"/>
        <v>0</v>
      </c>
      <c r="AF40" s="201">
        <f t="shared" si="10"/>
        <v>0</v>
      </c>
    </row>
    <row r="41" spans="1:32" s="173" customFormat="1" ht="12.5" x14ac:dyDescent="0.25">
      <c r="A41" s="188" t="s">
        <v>214</v>
      </c>
      <c r="B41" s="188" t="s">
        <v>227</v>
      </c>
      <c r="C41" s="188" t="s">
        <v>142</v>
      </c>
      <c r="D41" s="188">
        <v>0</v>
      </c>
      <c r="E41" s="188"/>
      <c r="F41" s="189">
        <v>8.6666666666666696</v>
      </c>
      <c r="G41" s="189">
        <v>7.4749999999999996</v>
      </c>
      <c r="H41" s="142">
        <f t="shared" si="11"/>
        <v>1.19166666666667</v>
      </c>
      <c r="I41" s="202">
        <v>7.1820000000000004</v>
      </c>
      <c r="J41" s="201">
        <f t="shared" si="0"/>
        <v>8.5585500000000234</v>
      </c>
      <c r="K41" s="201">
        <f t="shared" si="1"/>
        <v>0</v>
      </c>
      <c r="L41" s="140"/>
      <c r="M41" s="193">
        <v>620.4041666666667</v>
      </c>
      <c r="N41" s="193">
        <v>440.09416666666675</v>
      </c>
      <c r="O41" s="209">
        <f t="shared" si="2"/>
        <v>180.30999999999995</v>
      </c>
      <c r="P41" s="204">
        <v>0.125</v>
      </c>
      <c r="Q41" s="201">
        <f t="shared" ref="Q41" si="17">O41*P41</f>
        <v>22.538749999999993</v>
      </c>
      <c r="R41" s="201">
        <f t="shared" si="4"/>
        <v>0</v>
      </c>
      <c r="S41" s="140"/>
      <c r="T41" s="143">
        <v>21.39329601158645</v>
      </c>
      <c r="U41" s="143">
        <v>17.978943850267378</v>
      </c>
      <c r="V41" s="209">
        <f t="shared" si="5"/>
        <v>3.4143521613190728</v>
      </c>
      <c r="W41" s="207">
        <v>6.1349999999999998</v>
      </c>
      <c r="X41" s="210">
        <f t="shared" si="6"/>
        <v>20.947050509692509</v>
      </c>
      <c r="Y41" s="201">
        <f>D41*X41</f>
        <v>0</v>
      </c>
      <c r="Z41" s="201"/>
      <c r="AA41" s="143">
        <v>21.39329601158645</v>
      </c>
      <c r="AB41" s="143">
        <v>17.978943850267378</v>
      </c>
      <c r="AC41" s="209">
        <f t="shared" si="8"/>
        <v>3.4143521613190728</v>
      </c>
      <c r="AD41" s="207">
        <v>6.1349999999999998</v>
      </c>
      <c r="AE41" s="210">
        <f t="shared" si="9"/>
        <v>20.947050509692509</v>
      </c>
      <c r="AF41" s="201">
        <f t="shared" si="10"/>
        <v>0</v>
      </c>
    </row>
    <row r="42" spans="1:32" s="173" customFormat="1" ht="12.5" x14ac:dyDescent="0.25">
      <c r="A42" s="188"/>
      <c r="B42" s="188"/>
      <c r="C42" s="188"/>
      <c r="D42" s="188"/>
      <c r="E42" s="188"/>
      <c r="F42" s="189"/>
      <c r="G42" s="189"/>
      <c r="H42" s="142" t="str">
        <f t="shared" si="11"/>
        <v/>
      </c>
      <c r="I42" s="202"/>
      <c r="J42" s="201"/>
      <c r="K42" s="201">
        <f t="shared" si="1"/>
        <v>0</v>
      </c>
      <c r="L42" s="140"/>
      <c r="M42" s="193"/>
      <c r="N42" s="193"/>
      <c r="O42" s="209" t="str">
        <f t="shared" si="2"/>
        <v/>
      </c>
      <c r="P42" s="204"/>
      <c r="Q42" s="201"/>
      <c r="R42" s="201">
        <f t="shared" si="4"/>
        <v>0</v>
      </c>
      <c r="S42" s="140"/>
      <c r="T42" s="143"/>
      <c r="U42" s="143"/>
      <c r="V42" s="209" t="str">
        <f t="shared" si="5"/>
        <v/>
      </c>
      <c r="W42" s="207"/>
      <c r="X42" s="210">
        <f t="shared" si="6"/>
        <v>0</v>
      </c>
      <c r="Y42" s="201">
        <f t="shared" si="7"/>
        <v>0</v>
      </c>
      <c r="Z42" s="201"/>
      <c r="AA42" s="143"/>
      <c r="AB42" s="143"/>
      <c r="AC42" s="209" t="str">
        <f t="shared" si="8"/>
        <v/>
      </c>
      <c r="AD42" s="207"/>
      <c r="AE42" s="210">
        <f t="shared" si="9"/>
        <v>0</v>
      </c>
      <c r="AF42" s="201">
        <f t="shared" si="10"/>
        <v>0</v>
      </c>
    </row>
    <row r="43" spans="1:32" s="173" customFormat="1" ht="12.5" x14ac:dyDescent="0.25">
      <c r="A43" s="188"/>
      <c r="B43" s="188"/>
      <c r="C43" s="188"/>
      <c r="D43" s="188"/>
      <c r="E43" s="188"/>
      <c r="F43" s="189"/>
      <c r="G43" s="189"/>
      <c r="H43" s="142" t="str">
        <f t="shared" si="11"/>
        <v/>
      </c>
      <c r="I43" s="202"/>
      <c r="J43" s="201"/>
      <c r="K43" s="201">
        <f t="shared" si="1"/>
        <v>0</v>
      </c>
      <c r="L43" s="140"/>
      <c r="M43" s="193"/>
      <c r="N43" s="193"/>
      <c r="O43" s="209" t="str">
        <f t="shared" si="2"/>
        <v/>
      </c>
      <c r="P43" s="204"/>
      <c r="Q43" s="201"/>
      <c r="R43" s="201">
        <f t="shared" si="4"/>
        <v>0</v>
      </c>
      <c r="S43" s="140"/>
      <c r="T43" s="143"/>
      <c r="U43" s="143"/>
      <c r="V43" s="209" t="str">
        <f t="shared" si="5"/>
        <v/>
      </c>
      <c r="W43" s="207"/>
      <c r="X43" s="210">
        <f t="shared" si="6"/>
        <v>0</v>
      </c>
      <c r="Y43" s="201">
        <f t="shared" si="7"/>
        <v>0</v>
      </c>
      <c r="Z43" s="201"/>
      <c r="AA43" s="143"/>
      <c r="AB43" s="143"/>
      <c r="AC43" s="209" t="str">
        <f t="shared" si="8"/>
        <v/>
      </c>
      <c r="AD43" s="207"/>
      <c r="AE43" s="210">
        <f t="shared" si="9"/>
        <v>0</v>
      </c>
      <c r="AF43" s="201">
        <f t="shared" si="10"/>
        <v>0</v>
      </c>
    </row>
    <row r="44" spans="1:32" s="173" customFormat="1" ht="12.5" x14ac:dyDescent="0.25">
      <c r="A44" s="188" t="s">
        <v>215</v>
      </c>
      <c r="B44" s="188" t="s">
        <v>228</v>
      </c>
      <c r="C44" s="188" t="s">
        <v>142</v>
      </c>
      <c r="D44" s="188">
        <v>0</v>
      </c>
      <c r="E44" s="188"/>
      <c r="F44" s="189">
        <v>7.9666666666666668</v>
      </c>
      <c r="G44" s="189">
        <v>7.4749999999999996</v>
      </c>
      <c r="H44" s="142">
        <f t="shared" si="11"/>
        <v>0.49166666666666714</v>
      </c>
      <c r="I44" s="202">
        <v>7.1820000000000004</v>
      </c>
      <c r="J44" s="201">
        <f t="shared" si="0"/>
        <v>3.5311500000000038</v>
      </c>
      <c r="K44" s="201">
        <f t="shared" si="1"/>
        <v>0</v>
      </c>
      <c r="L44" s="140"/>
      <c r="M44" s="193">
        <v>620.4041666666667</v>
      </c>
      <c r="N44" s="193">
        <v>440.09416666666675</v>
      </c>
      <c r="O44" s="209">
        <f t="shared" si="2"/>
        <v>180.30999999999995</v>
      </c>
      <c r="P44" s="204">
        <v>0.125</v>
      </c>
      <c r="Q44" s="201">
        <f t="shared" ref="Q44:Q45" si="18">O44*P44</f>
        <v>22.538749999999993</v>
      </c>
      <c r="R44" s="201">
        <f t="shared" si="4"/>
        <v>0</v>
      </c>
      <c r="S44" s="140"/>
      <c r="T44" s="143">
        <v>21.39329601158645</v>
      </c>
      <c r="U44" s="143">
        <v>17.978943850267378</v>
      </c>
      <c r="V44" s="209">
        <f t="shared" si="5"/>
        <v>3.4143521613190728</v>
      </c>
      <c r="W44" s="207">
        <v>6.1349999999999998</v>
      </c>
      <c r="X44" s="210">
        <f t="shared" si="6"/>
        <v>20.947050509692509</v>
      </c>
      <c r="Y44" s="201">
        <f t="shared" si="7"/>
        <v>0</v>
      </c>
      <c r="Z44" s="201"/>
      <c r="AA44" s="143">
        <v>21.39329601158645</v>
      </c>
      <c r="AB44" s="143">
        <v>17.978943850267378</v>
      </c>
      <c r="AC44" s="209">
        <f t="shared" si="8"/>
        <v>3.4143521613190728</v>
      </c>
      <c r="AD44" s="207">
        <v>6.1349999999999998</v>
      </c>
      <c r="AE44" s="210">
        <f t="shared" si="9"/>
        <v>20.947050509692509</v>
      </c>
      <c r="AF44" s="201">
        <f t="shared" si="10"/>
        <v>0</v>
      </c>
    </row>
    <row r="45" spans="1:32" s="173" customFormat="1" ht="12.5" x14ac:dyDescent="0.25">
      <c r="A45" s="188"/>
      <c r="B45" s="188"/>
      <c r="C45" s="188" t="s">
        <v>143</v>
      </c>
      <c r="D45" s="188">
        <v>0</v>
      </c>
      <c r="E45" s="188"/>
      <c r="F45" s="189">
        <v>9.1166666666666671</v>
      </c>
      <c r="G45" s="189">
        <v>8.5</v>
      </c>
      <c r="H45" s="142">
        <f t="shared" si="11"/>
        <v>0.61666666666666714</v>
      </c>
      <c r="I45" s="202">
        <v>7.077</v>
      </c>
      <c r="J45" s="201">
        <f t="shared" si="0"/>
        <v>4.3641500000000031</v>
      </c>
      <c r="K45" s="201">
        <f t="shared" si="1"/>
        <v>0</v>
      </c>
      <c r="L45" s="140"/>
      <c r="M45" s="193">
        <v>724.4375</v>
      </c>
      <c r="N45" s="193">
        <v>535.36749999999995</v>
      </c>
      <c r="O45" s="209">
        <f t="shared" si="2"/>
        <v>189.07000000000005</v>
      </c>
      <c r="P45" s="204">
        <v>0.123</v>
      </c>
      <c r="Q45" s="201">
        <f t="shared" si="18"/>
        <v>23.255610000000004</v>
      </c>
      <c r="R45" s="201">
        <f t="shared" si="4"/>
        <v>0</v>
      </c>
      <c r="S45" s="140"/>
      <c r="T45" s="143">
        <v>23.600995014483061</v>
      </c>
      <c r="U45" s="143">
        <v>19.33305481283422</v>
      </c>
      <c r="V45" s="209">
        <f t="shared" si="5"/>
        <v>4.267940201648841</v>
      </c>
      <c r="W45" s="207">
        <v>6.1630000000000003</v>
      </c>
      <c r="X45" s="210">
        <f t="shared" si="6"/>
        <v>26.303315462761809</v>
      </c>
      <c r="Y45" s="201">
        <f t="shared" si="7"/>
        <v>0</v>
      </c>
      <c r="Z45" s="201"/>
      <c r="AA45" s="143">
        <v>23.600995014483061</v>
      </c>
      <c r="AB45" s="143">
        <v>19.33305481283422</v>
      </c>
      <c r="AC45" s="209">
        <f t="shared" si="8"/>
        <v>4.267940201648841</v>
      </c>
      <c r="AD45" s="207">
        <v>6.1630000000000003</v>
      </c>
      <c r="AE45" s="210">
        <f t="shared" si="9"/>
        <v>26.303315462761809</v>
      </c>
      <c r="AF45" s="201">
        <f t="shared" si="10"/>
        <v>0</v>
      </c>
    </row>
    <row r="46" spans="1:32" s="173" customFormat="1" ht="12.5" x14ac:dyDescent="0.25">
      <c r="A46" s="188"/>
      <c r="B46" s="188"/>
      <c r="C46" s="188"/>
      <c r="D46" s="188"/>
      <c r="E46" s="188"/>
      <c r="F46" s="189"/>
      <c r="G46" s="189"/>
      <c r="H46" s="142" t="str">
        <f t="shared" si="11"/>
        <v/>
      </c>
      <c r="I46" s="202"/>
      <c r="J46" s="201"/>
      <c r="K46" s="201">
        <f t="shared" si="1"/>
        <v>0</v>
      </c>
      <c r="L46" s="140"/>
      <c r="M46" s="193"/>
      <c r="N46" s="193"/>
      <c r="O46" s="209" t="str">
        <f t="shared" si="2"/>
        <v/>
      </c>
      <c r="P46" s="204"/>
      <c r="Q46" s="201"/>
      <c r="R46" s="201">
        <f t="shared" si="4"/>
        <v>0</v>
      </c>
      <c r="S46" s="140"/>
      <c r="T46" s="143"/>
      <c r="U46" s="143"/>
      <c r="V46" s="209" t="str">
        <f t="shared" si="5"/>
        <v/>
      </c>
      <c r="W46" s="207"/>
      <c r="X46" s="210">
        <f t="shared" si="6"/>
        <v>0</v>
      </c>
      <c r="Y46" s="201">
        <f t="shared" si="7"/>
        <v>0</v>
      </c>
      <c r="Z46" s="201"/>
      <c r="AA46" s="143"/>
      <c r="AB46" s="143"/>
      <c r="AC46" s="209" t="str">
        <f t="shared" si="8"/>
        <v/>
      </c>
      <c r="AD46" s="207"/>
      <c r="AE46" s="210">
        <f t="shared" si="9"/>
        <v>0</v>
      </c>
      <c r="AF46" s="201">
        <f t="shared" si="10"/>
        <v>0</v>
      </c>
    </row>
    <row r="47" spans="1:32" s="173" customFormat="1" ht="12.5" x14ac:dyDescent="0.25">
      <c r="A47" s="188"/>
      <c r="B47" s="188"/>
      <c r="C47" s="188"/>
      <c r="D47" s="188"/>
      <c r="E47" s="188"/>
      <c r="F47" s="189"/>
      <c r="G47" s="189"/>
      <c r="H47" s="142" t="str">
        <f t="shared" si="11"/>
        <v/>
      </c>
      <c r="I47" s="202"/>
      <c r="J47" s="201"/>
      <c r="K47" s="201">
        <f t="shared" si="1"/>
        <v>0</v>
      </c>
      <c r="L47" s="140"/>
      <c r="M47" s="193"/>
      <c r="N47" s="193"/>
      <c r="O47" s="209" t="str">
        <f t="shared" si="2"/>
        <v/>
      </c>
      <c r="P47" s="204"/>
      <c r="Q47" s="201"/>
      <c r="R47" s="201">
        <f t="shared" si="4"/>
        <v>0</v>
      </c>
      <c r="S47" s="140"/>
      <c r="T47" s="143"/>
      <c r="U47" s="143"/>
      <c r="V47" s="209" t="str">
        <f t="shared" si="5"/>
        <v/>
      </c>
      <c r="W47" s="207"/>
      <c r="X47" s="210">
        <f t="shared" si="6"/>
        <v>0</v>
      </c>
      <c r="Y47" s="201">
        <f t="shared" si="7"/>
        <v>0</v>
      </c>
      <c r="Z47" s="201"/>
      <c r="AA47" s="143"/>
      <c r="AB47" s="143"/>
      <c r="AC47" s="209" t="str">
        <f t="shared" si="8"/>
        <v/>
      </c>
      <c r="AD47" s="207"/>
      <c r="AE47" s="210">
        <f t="shared" si="9"/>
        <v>0</v>
      </c>
      <c r="AF47" s="201">
        <f t="shared" si="10"/>
        <v>0</v>
      </c>
    </row>
    <row r="48" spans="1:32" s="173" customFormat="1" ht="12.5" x14ac:dyDescent="0.25">
      <c r="A48" s="188" t="s">
        <v>216</v>
      </c>
      <c r="B48" s="188" t="s">
        <v>229</v>
      </c>
      <c r="C48" s="188" t="s">
        <v>142</v>
      </c>
      <c r="D48" s="188">
        <v>0</v>
      </c>
      <c r="E48" s="188"/>
      <c r="F48" s="189">
        <v>8.6666666666666696</v>
      </c>
      <c r="G48" s="189">
        <v>7.4749999999999996</v>
      </c>
      <c r="H48" s="142">
        <f t="shared" si="11"/>
        <v>1.19166666666667</v>
      </c>
      <c r="I48" s="202">
        <v>7.1820000000000004</v>
      </c>
      <c r="J48" s="201">
        <f t="shared" si="0"/>
        <v>8.5585500000000234</v>
      </c>
      <c r="K48" s="201">
        <f t="shared" si="1"/>
        <v>0</v>
      </c>
      <c r="L48" s="140"/>
      <c r="M48" s="193">
        <v>620.4041666666667</v>
      </c>
      <c r="N48" s="193">
        <v>440.09416666666675</v>
      </c>
      <c r="O48" s="209">
        <f t="shared" si="2"/>
        <v>180.30999999999995</v>
      </c>
      <c r="P48" s="204">
        <v>0.125</v>
      </c>
      <c r="Q48" s="201">
        <f t="shared" ref="Q48" si="19">O48*P48</f>
        <v>22.538749999999993</v>
      </c>
      <c r="R48" s="201">
        <f t="shared" si="4"/>
        <v>0</v>
      </c>
      <c r="S48" s="140"/>
      <c r="T48" s="143">
        <v>21.39329601158645</v>
      </c>
      <c r="U48" s="143">
        <v>17.978943850267378</v>
      </c>
      <c r="V48" s="209">
        <f t="shared" si="5"/>
        <v>3.4143521613190728</v>
      </c>
      <c r="W48" s="207">
        <v>6.1349999999999998</v>
      </c>
      <c r="X48" s="210">
        <f t="shared" si="6"/>
        <v>20.947050509692509</v>
      </c>
      <c r="Y48" s="201">
        <f t="shared" si="7"/>
        <v>0</v>
      </c>
      <c r="Z48" s="201"/>
      <c r="AA48" s="143">
        <v>21.39329601158645</v>
      </c>
      <c r="AB48" s="143">
        <v>17.978943850267378</v>
      </c>
      <c r="AC48" s="209">
        <f t="shared" si="8"/>
        <v>3.4143521613190728</v>
      </c>
      <c r="AD48" s="207">
        <v>6.1349999999999998</v>
      </c>
      <c r="AE48" s="210">
        <f t="shared" si="9"/>
        <v>20.947050509692509</v>
      </c>
      <c r="AF48" s="201">
        <f t="shared" si="10"/>
        <v>0</v>
      </c>
    </row>
    <row r="49" spans="1:32" s="173" customFormat="1" ht="12.5" x14ac:dyDescent="0.25">
      <c r="A49" s="188"/>
      <c r="B49" s="188"/>
      <c r="C49" s="188"/>
      <c r="D49" s="188"/>
      <c r="E49" s="188"/>
      <c r="F49" s="189"/>
      <c r="G49" s="189"/>
      <c r="H49" s="142" t="str">
        <f t="shared" si="11"/>
        <v/>
      </c>
      <c r="I49" s="202"/>
      <c r="J49" s="201"/>
      <c r="K49" s="201">
        <f t="shared" si="1"/>
        <v>0</v>
      </c>
      <c r="L49" s="140"/>
      <c r="M49" s="193"/>
      <c r="N49" s="193"/>
      <c r="O49" s="209" t="str">
        <f t="shared" si="2"/>
        <v/>
      </c>
      <c r="P49" s="204"/>
      <c r="Q49" s="201"/>
      <c r="R49" s="201">
        <f t="shared" si="4"/>
        <v>0</v>
      </c>
      <c r="S49" s="140"/>
      <c r="T49" s="143"/>
      <c r="U49" s="143"/>
      <c r="V49" s="209" t="str">
        <f t="shared" si="5"/>
        <v/>
      </c>
      <c r="W49" s="207"/>
      <c r="X49" s="210">
        <f t="shared" si="6"/>
        <v>0</v>
      </c>
      <c r="Y49" s="201">
        <f t="shared" si="7"/>
        <v>0</v>
      </c>
      <c r="Z49" s="201"/>
      <c r="AA49" s="143"/>
      <c r="AB49" s="143"/>
      <c r="AC49" s="209" t="str">
        <f t="shared" si="8"/>
        <v/>
      </c>
      <c r="AD49" s="207"/>
      <c r="AE49" s="210">
        <f t="shared" si="9"/>
        <v>0</v>
      </c>
      <c r="AF49" s="201">
        <f t="shared" si="10"/>
        <v>0</v>
      </c>
    </row>
    <row r="50" spans="1:32" s="173" customFormat="1" ht="12.5" x14ac:dyDescent="0.25">
      <c r="A50" s="188"/>
      <c r="B50" s="188"/>
      <c r="C50" s="188"/>
      <c r="D50" s="188"/>
      <c r="E50" s="188"/>
      <c r="F50" s="189"/>
      <c r="G50" s="189"/>
      <c r="H50" s="142" t="str">
        <f t="shared" si="11"/>
        <v/>
      </c>
      <c r="I50" s="202"/>
      <c r="J50" s="201"/>
      <c r="K50" s="201">
        <f t="shared" si="1"/>
        <v>0</v>
      </c>
      <c r="L50" s="140"/>
      <c r="M50" s="193"/>
      <c r="N50" s="193"/>
      <c r="O50" s="209" t="str">
        <f t="shared" si="2"/>
        <v/>
      </c>
      <c r="P50" s="204"/>
      <c r="Q50" s="201"/>
      <c r="R50" s="201">
        <f t="shared" si="4"/>
        <v>0</v>
      </c>
      <c r="S50" s="140"/>
      <c r="T50" s="143"/>
      <c r="U50" s="143"/>
      <c r="V50" s="209" t="str">
        <f t="shared" si="5"/>
        <v/>
      </c>
      <c r="W50" s="207"/>
      <c r="X50" s="210">
        <f t="shared" si="6"/>
        <v>0</v>
      </c>
      <c r="Y50" s="201">
        <f t="shared" si="7"/>
        <v>0</v>
      </c>
      <c r="Z50" s="201"/>
      <c r="AA50" s="143"/>
      <c r="AB50" s="143"/>
      <c r="AC50" s="209" t="str">
        <f t="shared" si="8"/>
        <v/>
      </c>
      <c r="AD50" s="207"/>
      <c r="AE50" s="210">
        <f t="shared" si="9"/>
        <v>0</v>
      </c>
      <c r="AF50" s="201">
        <f t="shared" si="10"/>
        <v>0</v>
      </c>
    </row>
    <row r="51" spans="1:32" s="173" customFormat="1" ht="12.5" x14ac:dyDescent="0.25">
      <c r="A51" s="188" t="s">
        <v>217</v>
      </c>
      <c r="B51" s="188" t="s">
        <v>230</v>
      </c>
      <c r="C51" s="188" t="s">
        <v>142</v>
      </c>
      <c r="D51" s="188">
        <v>0</v>
      </c>
      <c r="E51" s="188"/>
      <c r="F51" s="189">
        <v>7.9666666666666668</v>
      </c>
      <c r="G51" s="189">
        <v>7.4749999999999996</v>
      </c>
      <c r="H51" s="142">
        <f t="shared" si="11"/>
        <v>0.49166666666666714</v>
      </c>
      <c r="I51" s="202">
        <v>7.1280000000000001</v>
      </c>
      <c r="J51" s="201">
        <f t="shared" si="0"/>
        <v>3.5046000000000035</v>
      </c>
      <c r="K51" s="201">
        <f t="shared" si="1"/>
        <v>0</v>
      </c>
      <c r="L51" s="140"/>
      <c r="M51" s="193">
        <v>620.4041666666667</v>
      </c>
      <c r="N51" s="193">
        <v>440.09416666666675</v>
      </c>
      <c r="O51" s="209">
        <f t="shared" si="2"/>
        <v>180.30999999999995</v>
      </c>
      <c r="P51" s="204">
        <v>0.125</v>
      </c>
      <c r="Q51" s="201">
        <f t="shared" ref="Q51:Q52" si="20">O51*P51</f>
        <v>22.538749999999993</v>
      </c>
      <c r="R51" s="201">
        <f t="shared" si="4"/>
        <v>0</v>
      </c>
      <c r="S51" s="140"/>
      <c r="T51" s="143">
        <v>21.39329601158645</v>
      </c>
      <c r="U51" s="143">
        <v>17.978943850267378</v>
      </c>
      <c r="V51" s="209">
        <f t="shared" si="5"/>
        <v>3.4143521613190728</v>
      </c>
      <c r="W51" s="207">
        <v>6.1349999999999998</v>
      </c>
      <c r="X51" s="210">
        <f t="shared" si="6"/>
        <v>20.947050509692509</v>
      </c>
      <c r="Y51" s="201">
        <f t="shared" si="7"/>
        <v>0</v>
      </c>
      <c r="Z51" s="201"/>
      <c r="AA51" s="143">
        <v>21.39329601158645</v>
      </c>
      <c r="AB51" s="143">
        <v>17.978943850267378</v>
      </c>
      <c r="AC51" s="209">
        <f t="shared" si="8"/>
        <v>3.4143521613190728</v>
      </c>
      <c r="AD51" s="207">
        <v>6.1349999999999998</v>
      </c>
      <c r="AE51" s="210">
        <f t="shared" si="9"/>
        <v>20.947050509692509</v>
      </c>
      <c r="AF51" s="201">
        <f t="shared" si="10"/>
        <v>0</v>
      </c>
    </row>
    <row r="52" spans="1:32" s="173" customFormat="1" ht="12.5" x14ac:dyDescent="0.25">
      <c r="A52" s="188"/>
      <c r="B52" s="188"/>
      <c r="C52" s="188" t="s">
        <v>143</v>
      </c>
      <c r="D52" s="188">
        <v>0</v>
      </c>
      <c r="E52" s="188"/>
      <c r="F52" s="189">
        <v>9.1166666666666671</v>
      </c>
      <c r="G52" s="189">
        <v>8.5</v>
      </c>
      <c r="H52" s="142">
        <f t="shared" si="11"/>
        <v>0.61666666666666714</v>
      </c>
      <c r="I52" s="202">
        <v>7.077</v>
      </c>
      <c r="J52" s="201">
        <f t="shared" si="0"/>
        <v>4.3641500000000031</v>
      </c>
      <c r="K52" s="201">
        <f t="shared" si="1"/>
        <v>0</v>
      </c>
      <c r="L52" s="140"/>
      <c r="M52" s="193">
        <v>724.4375</v>
      </c>
      <c r="N52" s="193">
        <v>535.36749999999995</v>
      </c>
      <c r="O52" s="209">
        <f t="shared" si="2"/>
        <v>189.07000000000005</v>
      </c>
      <c r="P52" s="204">
        <v>0.123</v>
      </c>
      <c r="Q52" s="201">
        <f t="shared" si="20"/>
        <v>23.255610000000004</v>
      </c>
      <c r="R52" s="201">
        <f t="shared" si="4"/>
        <v>0</v>
      </c>
      <c r="S52" s="140"/>
      <c r="T52" s="143">
        <v>23.600995014483061</v>
      </c>
      <c r="U52" s="143">
        <v>19.33305481283422</v>
      </c>
      <c r="V52" s="209">
        <f t="shared" si="5"/>
        <v>4.267940201648841</v>
      </c>
      <c r="W52" s="207">
        <v>6.1630000000000003</v>
      </c>
      <c r="X52" s="210">
        <f t="shared" si="6"/>
        <v>26.303315462761809</v>
      </c>
      <c r="Y52" s="201">
        <f t="shared" si="7"/>
        <v>0</v>
      </c>
      <c r="Z52" s="201"/>
      <c r="AA52" s="143">
        <v>23.600995014483061</v>
      </c>
      <c r="AB52" s="143">
        <v>19.33305481283422</v>
      </c>
      <c r="AC52" s="209">
        <f t="shared" si="8"/>
        <v>4.267940201648841</v>
      </c>
      <c r="AD52" s="207">
        <v>6.1630000000000003</v>
      </c>
      <c r="AE52" s="210">
        <f t="shared" si="9"/>
        <v>26.303315462761809</v>
      </c>
      <c r="AF52" s="201">
        <f t="shared" si="10"/>
        <v>0</v>
      </c>
    </row>
    <row r="53" spans="1:32" s="173" customFormat="1" ht="12.5" x14ac:dyDescent="0.25">
      <c r="A53" s="188"/>
      <c r="B53" s="188"/>
      <c r="C53" s="188"/>
      <c r="D53" s="188"/>
      <c r="E53" s="188"/>
      <c r="F53" s="189"/>
      <c r="G53" s="189"/>
      <c r="H53" s="142" t="str">
        <f t="shared" si="11"/>
        <v/>
      </c>
      <c r="I53" s="202"/>
      <c r="J53" s="201"/>
      <c r="K53" s="201">
        <f t="shared" si="1"/>
        <v>0</v>
      </c>
      <c r="L53" s="140"/>
      <c r="M53" s="193"/>
      <c r="N53" s="193"/>
      <c r="O53" s="209" t="str">
        <f t="shared" si="2"/>
        <v/>
      </c>
      <c r="P53" s="204"/>
      <c r="Q53" s="201"/>
      <c r="R53" s="201">
        <f t="shared" si="4"/>
        <v>0</v>
      </c>
      <c r="S53" s="140"/>
      <c r="T53" s="143"/>
      <c r="U53" s="143"/>
      <c r="V53" s="209" t="str">
        <f t="shared" si="5"/>
        <v/>
      </c>
      <c r="W53" s="207"/>
      <c r="X53" s="210">
        <f t="shared" si="6"/>
        <v>0</v>
      </c>
      <c r="Y53" s="201">
        <f t="shared" si="7"/>
        <v>0</v>
      </c>
      <c r="Z53" s="201"/>
      <c r="AA53" s="143"/>
      <c r="AB53" s="143"/>
      <c r="AC53" s="209" t="str">
        <f t="shared" si="8"/>
        <v/>
      </c>
      <c r="AD53" s="207"/>
      <c r="AE53" s="210">
        <f t="shared" si="9"/>
        <v>0</v>
      </c>
      <c r="AF53" s="201">
        <f t="shared" si="10"/>
        <v>0</v>
      </c>
    </row>
    <row r="54" spans="1:32" s="173" customFormat="1" ht="12.5" x14ac:dyDescent="0.25">
      <c r="A54" s="188"/>
      <c r="B54" s="188"/>
      <c r="C54" s="188"/>
      <c r="D54" s="188"/>
      <c r="E54" s="188"/>
      <c r="F54" s="189"/>
      <c r="G54" s="189"/>
      <c r="H54" s="142" t="str">
        <f t="shared" si="11"/>
        <v/>
      </c>
      <c r="I54" s="202"/>
      <c r="J54" s="201"/>
      <c r="K54" s="201">
        <f t="shared" si="1"/>
        <v>0</v>
      </c>
      <c r="L54" s="140"/>
      <c r="M54" s="193"/>
      <c r="N54" s="193"/>
      <c r="O54" s="209" t="str">
        <f t="shared" si="2"/>
        <v/>
      </c>
      <c r="P54" s="204"/>
      <c r="Q54" s="201"/>
      <c r="R54" s="201">
        <f t="shared" si="4"/>
        <v>0</v>
      </c>
      <c r="S54" s="140"/>
      <c r="T54" s="143"/>
      <c r="U54" s="143"/>
      <c r="V54" s="209" t="str">
        <f t="shared" si="5"/>
        <v/>
      </c>
      <c r="W54" s="207"/>
      <c r="X54" s="210">
        <f t="shared" si="6"/>
        <v>0</v>
      </c>
      <c r="Y54" s="201">
        <f t="shared" si="7"/>
        <v>0</v>
      </c>
      <c r="Z54" s="201"/>
      <c r="AA54" s="143"/>
      <c r="AB54" s="143"/>
      <c r="AC54" s="209" t="str">
        <f t="shared" si="8"/>
        <v/>
      </c>
      <c r="AD54" s="207"/>
      <c r="AE54" s="210">
        <f t="shared" si="9"/>
        <v>0</v>
      </c>
      <c r="AF54" s="201">
        <f t="shared" si="10"/>
        <v>0</v>
      </c>
    </row>
    <row r="55" spans="1:32" s="173" customFormat="1" ht="12.5" x14ac:dyDescent="0.25">
      <c r="A55" s="188" t="s">
        <v>211</v>
      </c>
      <c r="B55" s="188" t="s">
        <v>231</v>
      </c>
      <c r="C55" s="188" t="s">
        <v>142</v>
      </c>
      <c r="D55" s="188">
        <v>0</v>
      </c>
      <c r="E55" s="188" t="s">
        <v>128</v>
      </c>
      <c r="F55" s="189">
        <v>8.6666666666666696</v>
      </c>
      <c r="G55" s="189">
        <v>7.4749999999999996</v>
      </c>
      <c r="H55" s="142">
        <f t="shared" si="11"/>
        <v>1.19166666666667</v>
      </c>
      <c r="I55" s="202">
        <v>7.1820000000000004</v>
      </c>
      <c r="J55" s="201">
        <f t="shared" si="0"/>
        <v>8.5585500000000234</v>
      </c>
      <c r="K55" s="201">
        <f t="shared" si="1"/>
        <v>0</v>
      </c>
      <c r="L55" s="140"/>
      <c r="M55" s="193">
        <v>620.4041666666667</v>
      </c>
      <c r="N55" s="193">
        <v>440.09416666666675</v>
      </c>
      <c r="O55" s="209">
        <f t="shared" si="2"/>
        <v>180.30999999999995</v>
      </c>
      <c r="P55" s="204">
        <v>0.125</v>
      </c>
      <c r="Q55" s="201">
        <f t="shared" ref="Q55" si="21">O55*P55</f>
        <v>22.538749999999993</v>
      </c>
      <c r="R55" s="201">
        <f t="shared" si="4"/>
        <v>0</v>
      </c>
      <c r="S55" s="140"/>
      <c r="T55" s="143">
        <v>21.39329601158645</v>
      </c>
      <c r="U55" s="143">
        <v>17.978943850267378</v>
      </c>
      <c r="V55" s="209">
        <f t="shared" si="5"/>
        <v>3.4143521613190728</v>
      </c>
      <c r="W55" s="207">
        <v>6.1349999999999998</v>
      </c>
      <c r="X55" s="210">
        <f t="shared" si="6"/>
        <v>20.947050509692509</v>
      </c>
      <c r="Y55" s="201">
        <f t="shared" si="7"/>
        <v>0</v>
      </c>
      <c r="Z55" s="201"/>
      <c r="AA55" s="143">
        <v>21.39329601158645</v>
      </c>
      <c r="AB55" s="143">
        <v>17.978943850267378</v>
      </c>
      <c r="AC55" s="209">
        <f t="shared" si="8"/>
        <v>3.4143521613190728</v>
      </c>
      <c r="AD55" s="207">
        <v>6.1349999999999998</v>
      </c>
      <c r="AE55" s="210">
        <f t="shared" si="9"/>
        <v>20.947050509692509</v>
      </c>
      <c r="AF55" s="201">
        <f t="shared" si="10"/>
        <v>0</v>
      </c>
    </row>
    <row r="56" spans="1:32" s="173" customFormat="1" ht="12.5" x14ac:dyDescent="0.25">
      <c r="A56" s="188"/>
      <c r="B56" s="188"/>
      <c r="C56" s="188"/>
      <c r="D56" s="188"/>
      <c r="E56" s="188"/>
      <c r="F56" s="189"/>
      <c r="G56" s="189"/>
      <c r="H56" s="142" t="str">
        <f t="shared" si="11"/>
        <v/>
      </c>
      <c r="I56" s="202"/>
      <c r="J56" s="201"/>
      <c r="K56" s="201">
        <f t="shared" si="1"/>
        <v>0</v>
      </c>
      <c r="L56" s="140"/>
      <c r="M56" s="193"/>
      <c r="N56" s="193"/>
      <c r="O56" s="209" t="str">
        <f t="shared" si="2"/>
        <v/>
      </c>
      <c r="P56" s="204"/>
      <c r="Q56" s="201"/>
      <c r="R56" s="201">
        <f t="shared" si="4"/>
        <v>0</v>
      </c>
      <c r="S56" s="140"/>
      <c r="T56" s="143"/>
      <c r="U56" s="143"/>
      <c r="V56" s="209" t="str">
        <f t="shared" si="5"/>
        <v/>
      </c>
      <c r="W56" s="207"/>
      <c r="X56" s="210">
        <f t="shared" si="6"/>
        <v>0</v>
      </c>
      <c r="Y56" s="201">
        <f t="shared" si="7"/>
        <v>0</v>
      </c>
      <c r="Z56" s="201"/>
      <c r="AA56" s="143"/>
      <c r="AB56" s="143"/>
      <c r="AC56" s="209" t="str">
        <f t="shared" si="8"/>
        <v/>
      </c>
      <c r="AD56" s="207"/>
      <c r="AE56" s="210">
        <f t="shared" si="9"/>
        <v>0</v>
      </c>
      <c r="AF56" s="201">
        <f t="shared" si="10"/>
        <v>0</v>
      </c>
    </row>
    <row r="57" spans="1:32" s="173" customFormat="1" ht="12.5" x14ac:dyDescent="0.25">
      <c r="A57" s="188"/>
      <c r="B57" s="188"/>
      <c r="C57" s="188"/>
      <c r="D57" s="188"/>
      <c r="E57" s="188"/>
      <c r="F57" s="189"/>
      <c r="G57" s="189"/>
      <c r="H57" s="142" t="str">
        <f t="shared" si="11"/>
        <v/>
      </c>
      <c r="I57" s="202"/>
      <c r="J57" s="201"/>
      <c r="K57" s="201">
        <f t="shared" si="1"/>
        <v>0</v>
      </c>
      <c r="L57" s="140"/>
      <c r="M57" s="193"/>
      <c r="N57" s="193"/>
      <c r="O57" s="209" t="str">
        <f t="shared" si="2"/>
        <v/>
      </c>
      <c r="P57" s="204"/>
      <c r="Q57" s="201"/>
      <c r="R57" s="201">
        <f t="shared" si="4"/>
        <v>0</v>
      </c>
      <c r="S57" s="140"/>
      <c r="T57" s="143"/>
      <c r="U57" s="143"/>
      <c r="V57" s="209" t="str">
        <f t="shared" si="5"/>
        <v/>
      </c>
      <c r="W57" s="207"/>
      <c r="X57" s="210">
        <f t="shared" si="6"/>
        <v>0</v>
      </c>
      <c r="Y57" s="201">
        <f t="shared" si="7"/>
        <v>0</v>
      </c>
      <c r="Z57" s="201"/>
      <c r="AA57" s="143"/>
      <c r="AB57" s="143"/>
      <c r="AC57" s="209" t="str">
        <f t="shared" si="8"/>
        <v/>
      </c>
      <c r="AD57" s="207"/>
      <c r="AE57" s="210">
        <f t="shared" si="9"/>
        <v>0</v>
      </c>
      <c r="AF57" s="201">
        <f t="shared" si="10"/>
        <v>0</v>
      </c>
    </row>
    <row r="58" spans="1:32" s="173" customFormat="1" ht="12.5" x14ac:dyDescent="0.25">
      <c r="A58" s="188" t="s">
        <v>218</v>
      </c>
      <c r="B58" s="188" t="s">
        <v>232</v>
      </c>
      <c r="C58" s="188" t="s">
        <v>142</v>
      </c>
      <c r="D58" s="188">
        <v>0</v>
      </c>
      <c r="E58" s="188"/>
      <c r="F58" s="189">
        <v>7.9666666666666668</v>
      </c>
      <c r="G58" s="189">
        <v>7.4749999999999996</v>
      </c>
      <c r="H58" s="142">
        <f t="shared" si="11"/>
        <v>0.49166666666666714</v>
      </c>
      <c r="I58" s="202">
        <v>7.1820000000000004</v>
      </c>
      <c r="J58" s="201">
        <f t="shared" si="0"/>
        <v>3.5311500000000038</v>
      </c>
      <c r="K58" s="201">
        <f t="shared" si="1"/>
        <v>0</v>
      </c>
      <c r="L58" s="140"/>
      <c r="M58" s="193">
        <v>620.4041666666667</v>
      </c>
      <c r="N58" s="193">
        <v>440.09416666666675</v>
      </c>
      <c r="O58" s="209">
        <f t="shared" si="2"/>
        <v>180.30999999999995</v>
      </c>
      <c r="P58" s="204">
        <v>0.125</v>
      </c>
      <c r="Q58" s="201">
        <f t="shared" ref="Q58" si="22">O58*P58</f>
        <v>22.538749999999993</v>
      </c>
      <c r="R58" s="201">
        <f t="shared" si="4"/>
        <v>0</v>
      </c>
      <c r="S58" s="140"/>
      <c r="T58" s="143">
        <v>21.39329601158645</v>
      </c>
      <c r="U58" s="143">
        <v>17.978943850267378</v>
      </c>
      <c r="V58" s="209">
        <f t="shared" si="5"/>
        <v>3.4143521613190728</v>
      </c>
      <c r="W58" s="207">
        <v>6.1349999999999998</v>
      </c>
      <c r="X58" s="210">
        <f t="shared" si="6"/>
        <v>20.947050509692509</v>
      </c>
      <c r="Y58" s="201">
        <f t="shared" si="7"/>
        <v>0</v>
      </c>
      <c r="Z58" s="201"/>
      <c r="AA58" s="143">
        <v>21.39329601158645</v>
      </c>
      <c r="AB58" s="143">
        <v>17.978943850267378</v>
      </c>
      <c r="AC58" s="209">
        <f t="shared" si="8"/>
        <v>3.4143521613190728</v>
      </c>
      <c r="AD58" s="207">
        <v>6.1349999999999998</v>
      </c>
      <c r="AE58" s="210">
        <f t="shared" si="9"/>
        <v>20.947050509692509</v>
      </c>
      <c r="AF58" s="201">
        <f t="shared" si="10"/>
        <v>0</v>
      </c>
    </row>
    <row r="59" spans="1:32" s="173" customFormat="1" ht="12.5" x14ac:dyDescent="0.25">
      <c r="A59" s="188"/>
      <c r="B59" s="188"/>
      <c r="C59" s="188"/>
      <c r="D59" s="188"/>
      <c r="E59" s="188"/>
      <c r="F59" s="189"/>
      <c r="G59" s="189"/>
      <c r="H59" s="142" t="str">
        <f t="shared" si="11"/>
        <v/>
      </c>
      <c r="I59" s="202"/>
      <c r="J59" s="201"/>
      <c r="K59" s="201">
        <f t="shared" si="1"/>
        <v>0</v>
      </c>
      <c r="L59" s="140"/>
      <c r="M59" s="193"/>
      <c r="N59" s="193"/>
      <c r="O59" s="209" t="str">
        <f t="shared" si="2"/>
        <v/>
      </c>
      <c r="P59" s="204"/>
      <c r="Q59" s="201"/>
      <c r="R59" s="201">
        <f t="shared" si="4"/>
        <v>0</v>
      </c>
      <c r="S59" s="140"/>
      <c r="T59" s="143"/>
      <c r="U59" s="143"/>
      <c r="V59" s="209" t="str">
        <f t="shared" si="5"/>
        <v/>
      </c>
      <c r="W59" s="207"/>
      <c r="X59" s="210">
        <f t="shared" si="6"/>
        <v>0</v>
      </c>
      <c r="Y59" s="201">
        <f t="shared" si="7"/>
        <v>0</v>
      </c>
      <c r="Z59" s="201"/>
      <c r="AA59" s="143"/>
      <c r="AB59" s="143"/>
      <c r="AC59" s="209" t="str">
        <f t="shared" si="8"/>
        <v/>
      </c>
      <c r="AD59" s="207"/>
      <c r="AE59" s="210">
        <f t="shared" si="9"/>
        <v>0</v>
      </c>
      <c r="AF59" s="201">
        <f t="shared" si="10"/>
        <v>0</v>
      </c>
    </row>
    <row r="60" spans="1:32" s="173" customFormat="1" ht="12.5" x14ac:dyDescent="0.25">
      <c r="A60" s="188"/>
      <c r="B60" s="188"/>
      <c r="C60" s="188"/>
      <c r="D60" s="188"/>
      <c r="E60" s="188"/>
      <c r="F60" s="189"/>
      <c r="G60" s="189"/>
      <c r="H60" s="142" t="str">
        <f t="shared" si="11"/>
        <v/>
      </c>
      <c r="I60" s="202"/>
      <c r="J60" s="201"/>
      <c r="K60" s="201">
        <f t="shared" si="1"/>
        <v>0</v>
      </c>
      <c r="L60" s="140"/>
      <c r="M60" s="193"/>
      <c r="N60" s="193"/>
      <c r="O60" s="209" t="str">
        <f t="shared" si="2"/>
        <v/>
      </c>
      <c r="P60" s="204"/>
      <c r="Q60" s="201"/>
      <c r="R60" s="201">
        <f t="shared" si="4"/>
        <v>0</v>
      </c>
      <c r="S60" s="140"/>
      <c r="T60" s="143"/>
      <c r="U60" s="143"/>
      <c r="V60" s="209" t="str">
        <f t="shared" si="5"/>
        <v/>
      </c>
      <c r="W60" s="207"/>
      <c r="X60" s="210">
        <f t="shared" si="6"/>
        <v>0</v>
      </c>
      <c r="Y60" s="201">
        <f t="shared" si="7"/>
        <v>0</v>
      </c>
      <c r="Z60" s="201"/>
      <c r="AA60" s="143"/>
      <c r="AB60" s="143"/>
      <c r="AC60" s="209" t="str">
        <f t="shared" si="8"/>
        <v/>
      </c>
      <c r="AD60" s="207"/>
      <c r="AE60" s="210">
        <f t="shared" si="9"/>
        <v>0</v>
      </c>
      <c r="AF60" s="201">
        <f t="shared" si="10"/>
        <v>0</v>
      </c>
    </row>
    <row r="61" spans="1:32" s="173" customFormat="1" ht="12.5" x14ac:dyDescent="0.25">
      <c r="A61" s="188" t="s">
        <v>212</v>
      </c>
      <c r="B61" s="188" t="s">
        <v>233</v>
      </c>
      <c r="C61" s="188" t="s">
        <v>142</v>
      </c>
      <c r="D61" s="188">
        <v>0</v>
      </c>
      <c r="E61" s="188"/>
      <c r="F61" s="189">
        <v>8.6666666666666696</v>
      </c>
      <c r="G61" s="189">
        <v>7.4749999999999996</v>
      </c>
      <c r="H61" s="142">
        <f t="shared" si="11"/>
        <v>1.19166666666667</v>
      </c>
      <c r="I61" s="202">
        <v>7.1820000000000004</v>
      </c>
      <c r="J61" s="201">
        <f t="shared" si="0"/>
        <v>8.5585500000000234</v>
      </c>
      <c r="K61" s="201">
        <f t="shared" si="1"/>
        <v>0</v>
      </c>
      <c r="L61" s="140"/>
      <c r="M61" s="193">
        <v>620.4041666666667</v>
      </c>
      <c r="N61" s="193">
        <v>440.09416666666675</v>
      </c>
      <c r="O61" s="209">
        <f t="shared" si="2"/>
        <v>180.30999999999995</v>
      </c>
      <c r="P61" s="204">
        <v>0.125</v>
      </c>
      <c r="Q61" s="201">
        <f t="shared" ref="Q61" si="23">O61*P61</f>
        <v>22.538749999999993</v>
      </c>
      <c r="R61" s="201">
        <f t="shared" si="4"/>
        <v>0</v>
      </c>
      <c r="S61" s="140"/>
      <c r="T61" s="143">
        <v>21.39329601158645</v>
      </c>
      <c r="U61" s="143">
        <v>17.978943850267378</v>
      </c>
      <c r="V61" s="209">
        <f t="shared" si="5"/>
        <v>3.4143521613190728</v>
      </c>
      <c r="W61" s="207">
        <v>6.1349999999999998</v>
      </c>
      <c r="X61" s="210">
        <f t="shared" si="6"/>
        <v>20.947050509692509</v>
      </c>
      <c r="Y61" s="201">
        <f t="shared" si="7"/>
        <v>0</v>
      </c>
      <c r="Z61" s="201"/>
      <c r="AA61" s="143">
        <v>21.39329601158645</v>
      </c>
      <c r="AB61" s="143">
        <v>17.978943850267378</v>
      </c>
      <c r="AC61" s="209">
        <f t="shared" si="8"/>
        <v>3.4143521613190728</v>
      </c>
      <c r="AD61" s="207">
        <v>6.1349999999999998</v>
      </c>
      <c r="AE61" s="210">
        <f t="shared" si="9"/>
        <v>20.947050509692509</v>
      </c>
      <c r="AF61" s="201">
        <f t="shared" si="10"/>
        <v>0</v>
      </c>
    </row>
    <row r="62" spans="1:32" s="173" customFormat="1" ht="12.5" x14ac:dyDescent="0.25">
      <c r="A62" s="188"/>
      <c r="B62" s="188"/>
      <c r="C62" s="188"/>
      <c r="D62" s="188"/>
      <c r="E62" s="188"/>
      <c r="F62" s="189"/>
      <c r="G62" s="189"/>
      <c r="H62" s="142" t="str">
        <f t="shared" si="11"/>
        <v/>
      </c>
      <c r="I62" s="202"/>
      <c r="J62" s="201"/>
      <c r="K62" s="201">
        <f t="shared" si="1"/>
        <v>0</v>
      </c>
      <c r="L62" s="140"/>
      <c r="M62" s="193"/>
      <c r="N62" s="193"/>
      <c r="O62" s="209" t="str">
        <f t="shared" si="2"/>
        <v/>
      </c>
      <c r="P62" s="204"/>
      <c r="Q62" s="201"/>
      <c r="R62" s="201">
        <f t="shared" si="4"/>
        <v>0</v>
      </c>
      <c r="S62" s="140"/>
      <c r="T62" s="143"/>
      <c r="U62" s="143"/>
      <c r="V62" s="209" t="str">
        <f t="shared" si="5"/>
        <v/>
      </c>
      <c r="W62" s="207"/>
      <c r="X62" s="210">
        <f t="shared" si="6"/>
        <v>0</v>
      </c>
      <c r="Y62" s="201">
        <f t="shared" si="7"/>
        <v>0</v>
      </c>
      <c r="Z62" s="201"/>
      <c r="AA62" s="143"/>
      <c r="AB62" s="143"/>
      <c r="AC62" s="209" t="str">
        <f t="shared" si="8"/>
        <v/>
      </c>
      <c r="AD62" s="207"/>
      <c r="AE62" s="210">
        <f t="shared" si="9"/>
        <v>0</v>
      </c>
      <c r="AF62" s="201">
        <f t="shared" si="10"/>
        <v>0</v>
      </c>
    </row>
    <row r="63" spans="1:32" s="173" customFormat="1" ht="12.5" x14ac:dyDescent="0.25">
      <c r="A63" s="188"/>
      <c r="B63" s="188"/>
      <c r="C63" s="188"/>
      <c r="D63" s="188"/>
      <c r="E63" s="188"/>
      <c r="F63" s="189"/>
      <c r="G63" s="189"/>
      <c r="H63" s="142" t="str">
        <f t="shared" si="11"/>
        <v/>
      </c>
      <c r="I63" s="202"/>
      <c r="J63" s="201"/>
      <c r="K63" s="201">
        <f t="shared" si="1"/>
        <v>0</v>
      </c>
      <c r="L63" s="140"/>
      <c r="M63" s="193"/>
      <c r="N63" s="193"/>
      <c r="O63" s="209" t="str">
        <f t="shared" si="2"/>
        <v/>
      </c>
      <c r="P63" s="204"/>
      <c r="Q63" s="201"/>
      <c r="R63" s="201">
        <f t="shared" si="4"/>
        <v>0</v>
      </c>
      <c r="S63" s="140"/>
      <c r="T63" s="143"/>
      <c r="U63" s="143"/>
      <c r="V63" s="209" t="str">
        <f t="shared" si="5"/>
        <v/>
      </c>
      <c r="W63" s="207"/>
      <c r="X63" s="210">
        <f t="shared" si="6"/>
        <v>0</v>
      </c>
      <c r="Y63" s="201">
        <f t="shared" si="7"/>
        <v>0</v>
      </c>
      <c r="Z63" s="201"/>
      <c r="AA63" s="143"/>
      <c r="AB63" s="143"/>
      <c r="AC63" s="209" t="str">
        <f t="shared" si="8"/>
        <v/>
      </c>
      <c r="AD63" s="207"/>
      <c r="AE63" s="210">
        <f t="shared" si="9"/>
        <v>0</v>
      </c>
      <c r="AF63" s="201">
        <f t="shared" si="10"/>
        <v>0</v>
      </c>
    </row>
    <row r="64" spans="1:32" s="173" customFormat="1" ht="12.5" x14ac:dyDescent="0.25">
      <c r="A64" s="188" t="s">
        <v>219</v>
      </c>
      <c r="B64" s="188" t="s">
        <v>234</v>
      </c>
      <c r="C64" s="188" t="s">
        <v>142</v>
      </c>
      <c r="D64" s="188">
        <v>0</v>
      </c>
      <c r="E64" s="188"/>
      <c r="F64" s="189">
        <v>7.9666666666666668</v>
      </c>
      <c r="G64" s="189">
        <v>7.4749999999999996</v>
      </c>
      <c r="H64" s="142">
        <f t="shared" si="11"/>
        <v>0.49166666666666714</v>
      </c>
      <c r="I64" s="202">
        <v>7.1820000000000004</v>
      </c>
      <c r="J64" s="201">
        <f t="shared" si="0"/>
        <v>3.5311500000000038</v>
      </c>
      <c r="K64" s="201">
        <f t="shared" si="1"/>
        <v>0</v>
      </c>
      <c r="L64" s="140"/>
      <c r="M64" s="193">
        <v>620.4041666666667</v>
      </c>
      <c r="N64" s="193">
        <v>440.09416666666675</v>
      </c>
      <c r="O64" s="209">
        <f t="shared" si="2"/>
        <v>180.30999999999995</v>
      </c>
      <c r="P64" s="204">
        <v>0.125</v>
      </c>
      <c r="Q64" s="201">
        <f>O64*P64</f>
        <v>22.538749999999993</v>
      </c>
      <c r="R64" s="201">
        <f t="shared" si="4"/>
        <v>0</v>
      </c>
      <c r="S64" s="140"/>
      <c r="T64" s="143">
        <v>21.39329601158645</v>
      </c>
      <c r="U64" s="143">
        <v>17.978943850267378</v>
      </c>
      <c r="V64" s="209">
        <f t="shared" si="5"/>
        <v>3.4143521613190728</v>
      </c>
      <c r="W64" s="207">
        <v>6.1349999999999998</v>
      </c>
      <c r="X64" s="210">
        <f t="shared" si="6"/>
        <v>20.947050509692509</v>
      </c>
      <c r="Y64" s="201">
        <f t="shared" si="7"/>
        <v>0</v>
      </c>
      <c r="Z64" s="201"/>
      <c r="AA64" s="143">
        <v>21.39329601158645</v>
      </c>
      <c r="AB64" s="143">
        <v>17.978943850267378</v>
      </c>
      <c r="AC64" s="209">
        <f t="shared" si="8"/>
        <v>3.4143521613190728</v>
      </c>
      <c r="AD64" s="207">
        <v>6.1349999999999998</v>
      </c>
      <c r="AE64" s="210">
        <f t="shared" si="9"/>
        <v>20.947050509692509</v>
      </c>
      <c r="AF64" s="201">
        <f t="shared" si="10"/>
        <v>0</v>
      </c>
    </row>
    <row r="65" spans="1:32" s="173" customFormat="1" ht="12.5" x14ac:dyDescent="0.25">
      <c r="A65" s="188"/>
      <c r="B65" s="188"/>
      <c r="C65" s="188" t="s">
        <v>143</v>
      </c>
      <c r="D65" s="188">
        <v>0</v>
      </c>
      <c r="E65" s="188"/>
      <c r="F65" s="189">
        <v>9.1166666666666671</v>
      </c>
      <c r="G65" s="189">
        <v>8.5</v>
      </c>
      <c r="H65" s="142">
        <f t="shared" si="11"/>
        <v>0.61666666666666714</v>
      </c>
      <c r="I65" s="202">
        <v>7.077</v>
      </c>
      <c r="J65" s="201">
        <f t="shared" si="0"/>
        <v>4.3641500000000031</v>
      </c>
      <c r="K65" s="201">
        <f t="shared" si="1"/>
        <v>0</v>
      </c>
      <c r="L65" s="140"/>
      <c r="M65" s="193">
        <v>724.4375</v>
      </c>
      <c r="N65" s="193">
        <v>535.36749999999995</v>
      </c>
      <c r="O65" s="209">
        <f t="shared" si="2"/>
        <v>189.07000000000005</v>
      </c>
      <c r="P65" s="204">
        <v>0.123</v>
      </c>
      <c r="Q65" s="201">
        <f t="shared" ref="Q65" si="24">O65*P65</f>
        <v>23.255610000000004</v>
      </c>
      <c r="R65" s="201">
        <f t="shared" si="4"/>
        <v>0</v>
      </c>
      <c r="S65" s="140"/>
      <c r="T65" s="143">
        <v>23.600995014483061</v>
      </c>
      <c r="U65" s="143">
        <v>19.33305481283422</v>
      </c>
      <c r="V65" s="209">
        <f t="shared" si="5"/>
        <v>4.267940201648841</v>
      </c>
      <c r="W65" s="207">
        <v>6.1360000000000001</v>
      </c>
      <c r="X65" s="210">
        <f t="shared" si="6"/>
        <v>26.188081077317289</v>
      </c>
      <c r="Y65" s="201">
        <f t="shared" si="7"/>
        <v>0</v>
      </c>
      <c r="Z65" s="201"/>
      <c r="AA65" s="143">
        <v>23.600995014483061</v>
      </c>
      <c r="AB65" s="143">
        <v>19.33305481283422</v>
      </c>
      <c r="AC65" s="209">
        <f t="shared" si="8"/>
        <v>4.267940201648841</v>
      </c>
      <c r="AD65" s="207">
        <v>6.1360000000000001</v>
      </c>
      <c r="AE65" s="210">
        <f t="shared" si="9"/>
        <v>26.188081077317289</v>
      </c>
      <c r="AF65" s="201">
        <f t="shared" si="10"/>
        <v>0</v>
      </c>
    </row>
    <row r="66" spans="1:32" s="173" customFormat="1" ht="12.5" x14ac:dyDescent="0.25">
      <c r="A66" s="188"/>
      <c r="B66" s="188"/>
      <c r="C66" s="188"/>
      <c r="D66" s="188"/>
      <c r="E66" s="188"/>
      <c r="F66" s="189"/>
      <c r="G66" s="189"/>
      <c r="H66" s="142" t="str">
        <f t="shared" si="11"/>
        <v/>
      </c>
      <c r="I66" s="202"/>
      <c r="J66" s="201"/>
      <c r="K66" s="201">
        <f t="shared" si="1"/>
        <v>0</v>
      </c>
      <c r="L66" s="140"/>
      <c r="M66" s="193"/>
      <c r="N66" s="193"/>
      <c r="O66" s="209" t="str">
        <f t="shared" si="2"/>
        <v/>
      </c>
      <c r="P66" s="204"/>
      <c r="Q66" s="201"/>
      <c r="R66" s="201">
        <f t="shared" si="4"/>
        <v>0</v>
      </c>
      <c r="S66" s="140"/>
      <c r="T66" s="143"/>
      <c r="U66" s="143"/>
      <c r="V66" s="209" t="str">
        <f t="shared" si="5"/>
        <v/>
      </c>
      <c r="W66" s="207"/>
      <c r="X66" s="210">
        <f t="shared" si="6"/>
        <v>0</v>
      </c>
      <c r="Y66" s="201">
        <f t="shared" si="7"/>
        <v>0</v>
      </c>
      <c r="Z66" s="201"/>
      <c r="AA66" s="143"/>
      <c r="AB66" s="143"/>
      <c r="AC66" s="209" t="str">
        <f t="shared" si="8"/>
        <v/>
      </c>
      <c r="AD66" s="207"/>
      <c r="AE66" s="210">
        <f t="shared" si="9"/>
        <v>0</v>
      </c>
      <c r="AF66" s="201">
        <f t="shared" si="10"/>
        <v>0</v>
      </c>
    </row>
    <row r="67" spans="1:32" s="173" customFormat="1" ht="12.5" x14ac:dyDescent="0.25">
      <c r="A67" s="188"/>
      <c r="B67" s="188"/>
      <c r="C67" s="188"/>
      <c r="D67" s="188"/>
      <c r="E67" s="188"/>
      <c r="F67" s="189"/>
      <c r="G67" s="189"/>
      <c r="H67" s="142" t="str">
        <f t="shared" si="11"/>
        <v/>
      </c>
      <c r="I67" s="202"/>
      <c r="J67" s="201"/>
      <c r="K67" s="201">
        <f t="shared" si="1"/>
        <v>0</v>
      </c>
      <c r="L67" s="140"/>
      <c r="M67" s="193"/>
      <c r="N67" s="193"/>
      <c r="O67" s="209" t="str">
        <f t="shared" si="2"/>
        <v/>
      </c>
      <c r="P67" s="204"/>
      <c r="Q67" s="201"/>
      <c r="R67" s="201">
        <f t="shared" si="4"/>
        <v>0</v>
      </c>
      <c r="S67" s="140"/>
      <c r="T67" s="143"/>
      <c r="U67" s="143"/>
      <c r="V67" s="209" t="str">
        <f t="shared" si="5"/>
        <v/>
      </c>
      <c r="W67" s="207"/>
      <c r="X67" s="210">
        <f t="shared" si="6"/>
        <v>0</v>
      </c>
      <c r="Y67" s="201">
        <f t="shared" si="7"/>
        <v>0</v>
      </c>
      <c r="Z67" s="201"/>
      <c r="AA67" s="143"/>
      <c r="AB67" s="143"/>
      <c r="AC67" s="209" t="str">
        <f t="shared" si="8"/>
        <v/>
      </c>
      <c r="AD67" s="207"/>
      <c r="AE67" s="210">
        <f t="shared" si="9"/>
        <v>0</v>
      </c>
      <c r="AF67" s="201">
        <f t="shared" si="10"/>
        <v>0</v>
      </c>
    </row>
    <row r="68" spans="1:32" s="173" customFormat="1" ht="12.5" x14ac:dyDescent="0.25">
      <c r="A68" s="188"/>
      <c r="B68" s="188"/>
      <c r="C68" s="188"/>
      <c r="D68" s="188"/>
      <c r="E68" s="188"/>
      <c r="F68" s="189"/>
      <c r="G68" s="189"/>
      <c r="H68" s="142" t="str">
        <f t="shared" si="11"/>
        <v/>
      </c>
      <c r="I68" s="202"/>
      <c r="J68" s="201"/>
      <c r="K68" s="201">
        <f t="shared" si="1"/>
        <v>0</v>
      </c>
      <c r="L68" s="140"/>
      <c r="M68" s="193"/>
      <c r="N68" s="193"/>
      <c r="O68" s="209" t="str">
        <f t="shared" si="2"/>
        <v/>
      </c>
      <c r="P68" s="204"/>
      <c r="Q68" s="201"/>
      <c r="R68" s="201">
        <f t="shared" si="4"/>
        <v>0</v>
      </c>
      <c r="S68" s="140"/>
      <c r="T68" s="143"/>
      <c r="U68" s="143"/>
      <c r="V68" s="209" t="str">
        <f t="shared" si="5"/>
        <v/>
      </c>
      <c r="W68" s="207"/>
      <c r="X68" s="210">
        <f t="shared" si="6"/>
        <v>0</v>
      </c>
      <c r="Y68" s="201">
        <f t="shared" si="7"/>
        <v>0</v>
      </c>
      <c r="Z68" s="201"/>
      <c r="AA68" s="143"/>
      <c r="AB68" s="143"/>
      <c r="AC68" s="209" t="str">
        <f t="shared" si="8"/>
        <v/>
      </c>
      <c r="AD68" s="207"/>
      <c r="AE68" s="210">
        <f t="shared" si="9"/>
        <v>0</v>
      </c>
      <c r="AF68" s="201">
        <f t="shared" si="10"/>
        <v>0</v>
      </c>
    </row>
    <row r="69" spans="1:32" s="173" customFormat="1" ht="12.5" x14ac:dyDescent="0.25">
      <c r="A69" s="188"/>
      <c r="B69" s="188"/>
      <c r="C69" s="188"/>
      <c r="D69" s="188"/>
      <c r="E69" s="188"/>
      <c r="F69" s="189"/>
      <c r="G69" s="189"/>
      <c r="H69" s="142" t="str">
        <f t="shared" si="11"/>
        <v/>
      </c>
      <c r="I69" s="202"/>
      <c r="J69" s="201"/>
      <c r="K69" s="201">
        <f t="shared" si="1"/>
        <v>0</v>
      </c>
      <c r="L69" s="140"/>
      <c r="M69" s="193"/>
      <c r="N69" s="193"/>
      <c r="O69" s="209" t="str">
        <f t="shared" si="2"/>
        <v/>
      </c>
      <c r="P69" s="204"/>
      <c r="Q69" s="201"/>
      <c r="R69" s="201">
        <f t="shared" si="4"/>
        <v>0</v>
      </c>
      <c r="S69" s="140"/>
      <c r="T69" s="143"/>
      <c r="U69" s="143"/>
      <c r="V69" s="209" t="str">
        <f t="shared" si="5"/>
        <v/>
      </c>
      <c r="W69" s="207"/>
      <c r="X69" s="210">
        <f t="shared" si="6"/>
        <v>0</v>
      </c>
      <c r="Y69" s="201">
        <f t="shared" si="7"/>
        <v>0</v>
      </c>
      <c r="Z69" s="201"/>
      <c r="AA69" s="143"/>
      <c r="AB69" s="143"/>
      <c r="AC69" s="209" t="str">
        <f t="shared" si="8"/>
        <v/>
      </c>
      <c r="AD69" s="207"/>
      <c r="AE69" s="210">
        <f t="shared" si="9"/>
        <v>0</v>
      </c>
      <c r="AF69" s="201">
        <f t="shared" si="10"/>
        <v>0</v>
      </c>
    </row>
    <row r="70" spans="1:32" s="173" customFormat="1" ht="12.5" x14ac:dyDescent="0.25">
      <c r="A70" s="188"/>
      <c r="B70" s="188"/>
      <c r="C70" s="188"/>
      <c r="D70" s="188"/>
      <c r="E70" s="188"/>
      <c r="F70" s="189"/>
      <c r="G70" s="189"/>
      <c r="H70" s="142" t="str">
        <f t="shared" si="11"/>
        <v/>
      </c>
      <c r="I70" s="202"/>
      <c r="J70" s="201"/>
      <c r="K70" s="201">
        <f t="shared" si="1"/>
        <v>0</v>
      </c>
      <c r="L70" s="140"/>
      <c r="M70" s="193"/>
      <c r="N70" s="193"/>
      <c r="O70" s="209" t="str">
        <f t="shared" si="2"/>
        <v/>
      </c>
      <c r="P70" s="204"/>
      <c r="Q70" s="201"/>
      <c r="R70" s="201">
        <f t="shared" si="4"/>
        <v>0</v>
      </c>
      <c r="S70" s="140"/>
      <c r="T70" s="143"/>
      <c r="U70" s="143"/>
      <c r="V70" s="209" t="str">
        <f t="shared" si="5"/>
        <v/>
      </c>
      <c r="W70" s="207"/>
      <c r="X70" s="210">
        <f t="shared" si="6"/>
        <v>0</v>
      </c>
      <c r="Y70" s="201">
        <f t="shared" si="7"/>
        <v>0</v>
      </c>
      <c r="Z70" s="201"/>
      <c r="AA70" s="143"/>
      <c r="AB70" s="143"/>
      <c r="AC70" s="209" t="str">
        <f t="shared" si="8"/>
        <v/>
      </c>
      <c r="AD70" s="207"/>
      <c r="AE70" s="210">
        <f t="shared" si="9"/>
        <v>0</v>
      </c>
      <c r="AF70" s="201">
        <f t="shared" si="10"/>
        <v>0</v>
      </c>
    </row>
    <row r="71" spans="1:32" s="173" customFormat="1" ht="12.5" x14ac:dyDescent="0.25">
      <c r="A71" s="188"/>
      <c r="B71" s="188"/>
      <c r="C71" s="188"/>
      <c r="D71" s="188"/>
      <c r="E71" s="188"/>
      <c r="F71" s="189"/>
      <c r="G71" s="189"/>
      <c r="H71" s="142" t="str">
        <f t="shared" si="11"/>
        <v/>
      </c>
      <c r="I71" s="202"/>
      <c r="J71" s="201"/>
      <c r="K71" s="201">
        <f t="shared" si="1"/>
        <v>0</v>
      </c>
      <c r="L71" s="140"/>
      <c r="M71" s="193"/>
      <c r="N71" s="193"/>
      <c r="O71" s="209" t="str">
        <f t="shared" si="2"/>
        <v/>
      </c>
      <c r="P71" s="204"/>
      <c r="Q71" s="201"/>
      <c r="R71" s="201">
        <f t="shared" si="4"/>
        <v>0</v>
      </c>
      <c r="S71" s="140"/>
      <c r="T71" s="143"/>
      <c r="U71" s="143"/>
      <c r="V71" s="209" t="str">
        <f t="shared" si="5"/>
        <v/>
      </c>
      <c r="W71" s="207"/>
      <c r="X71" s="210">
        <f t="shared" si="6"/>
        <v>0</v>
      </c>
      <c r="Y71" s="201">
        <f t="shared" si="7"/>
        <v>0</v>
      </c>
      <c r="Z71" s="201"/>
      <c r="AA71" s="143"/>
      <c r="AB71" s="143"/>
      <c r="AC71" s="209" t="str">
        <f t="shared" si="8"/>
        <v/>
      </c>
      <c r="AD71" s="207"/>
      <c r="AE71" s="210">
        <f t="shared" si="9"/>
        <v>0</v>
      </c>
      <c r="AF71" s="201">
        <f t="shared" si="10"/>
        <v>0</v>
      </c>
    </row>
    <row r="72" spans="1:32" s="173" customFormat="1" ht="12.5" x14ac:dyDescent="0.25">
      <c r="A72" s="188"/>
      <c r="B72" s="188"/>
      <c r="C72" s="188"/>
      <c r="D72" s="188"/>
      <c r="E72" s="188"/>
      <c r="F72" s="189"/>
      <c r="G72" s="189"/>
      <c r="H72" s="142" t="str">
        <f t="shared" si="11"/>
        <v/>
      </c>
      <c r="I72" s="202"/>
      <c r="J72" s="201"/>
      <c r="K72" s="201">
        <f t="shared" si="1"/>
        <v>0</v>
      </c>
      <c r="L72" s="140"/>
      <c r="M72" s="193"/>
      <c r="N72" s="193"/>
      <c r="O72" s="209" t="str">
        <f t="shared" si="2"/>
        <v/>
      </c>
      <c r="P72" s="204"/>
      <c r="Q72" s="201"/>
      <c r="R72" s="201">
        <f t="shared" si="4"/>
        <v>0</v>
      </c>
      <c r="S72" s="140"/>
      <c r="T72" s="143"/>
      <c r="U72" s="143"/>
      <c r="V72" s="209" t="str">
        <f t="shared" si="5"/>
        <v/>
      </c>
      <c r="W72" s="207"/>
      <c r="X72" s="210">
        <f t="shared" si="6"/>
        <v>0</v>
      </c>
      <c r="Y72" s="201">
        <f t="shared" si="7"/>
        <v>0</v>
      </c>
      <c r="Z72" s="201"/>
      <c r="AA72" s="143"/>
      <c r="AB72" s="143"/>
      <c r="AC72" s="209" t="str">
        <f t="shared" si="8"/>
        <v/>
      </c>
      <c r="AD72" s="207"/>
      <c r="AE72" s="210">
        <f t="shared" si="9"/>
        <v>0</v>
      </c>
      <c r="AF72" s="201">
        <f t="shared" si="10"/>
        <v>0</v>
      </c>
    </row>
    <row r="73" spans="1:32" s="173" customFormat="1" ht="12.5" x14ac:dyDescent="0.25">
      <c r="A73" s="188"/>
      <c r="B73" s="188"/>
      <c r="C73" s="188"/>
      <c r="D73" s="188"/>
      <c r="E73" s="188"/>
      <c r="F73" s="189"/>
      <c r="G73" s="189"/>
      <c r="H73" s="142" t="str">
        <f t="shared" si="11"/>
        <v/>
      </c>
      <c r="I73" s="202"/>
      <c r="J73" s="201"/>
      <c r="K73" s="201">
        <f t="shared" si="1"/>
        <v>0</v>
      </c>
      <c r="L73" s="140"/>
      <c r="M73" s="193"/>
      <c r="N73" s="193"/>
      <c r="O73" s="209" t="str">
        <f t="shared" si="2"/>
        <v/>
      </c>
      <c r="P73" s="204"/>
      <c r="Q73" s="201"/>
      <c r="R73" s="201">
        <f t="shared" si="4"/>
        <v>0</v>
      </c>
      <c r="S73" s="140"/>
      <c r="T73" s="143"/>
      <c r="U73" s="143"/>
      <c r="V73" s="209" t="str">
        <f t="shared" si="5"/>
        <v/>
      </c>
      <c r="W73" s="207"/>
      <c r="X73" s="210">
        <f t="shared" si="6"/>
        <v>0</v>
      </c>
      <c r="Y73" s="201">
        <f t="shared" si="7"/>
        <v>0</v>
      </c>
      <c r="Z73" s="201"/>
      <c r="AA73" s="143"/>
      <c r="AB73" s="143"/>
      <c r="AC73" s="209" t="str">
        <f t="shared" si="8"/>
        <v/>
      </c>
      <c r="AD73" s="207"/>
      <c r="AE73" s="210">
        <f t="shared" si="9"/>
        <v>0</v>
      </c>
      <c r="AF73" s="201">
        <f t="shared" si="10"/>
        <v>0</v>
      </c>
    </row>
    <row r="74" spans="1:32" s="173" customFormat="1" ht="12.5" x14ac:dyDescent="0.25">
      <c r="A74" s="188"/>
      <c r="B74" s="188"/>
      <c r="C74" s="188"/>
      <c r="D74" s="188"/>
      <c r="E74" s="188"/>
      <c r="F74" s="189"/>
      <c r="G74" s="189"/>
      <c r="H74" s="142" t="str">
        <f t="shared" si="11"/>
        <v/>
      </c>
      <c r="I74" s="202"/>
      <c r="J74" s="201"/>
      <c r="K74" s="201">
        <f t="shared" si="1"/>
        <v>0</v>
      </c>
      <c r="L74" s="140"/>
      <c r="M74" s="193"/>
      <c r="N74" s="193"/>
      <c r="O74" s="209" t="str">
        <f t="shared" si="2"/>
        <v/>
      </c>
      <c r="P74" s="204"/>
      <c r="Q74" s="201"/>
      <c r="R74" s="201">
        <f t="shared" si="4"/>
        <v>0</v>
      </c>
      <c r="S74" s="140"/>
      <c r="T74" s="143"/>
      <c r="U74" s="143"/>
      <c r="V74" s="209" t="str">
        <f t="shared" si="5"/>
        <v/>
      </c>
      <c r="W74" s="207"/>
      <c r="X74" s="210">
        <f t="shared" si="6"/>
        <v>0</v>
      </c>
      <c r="Y74" s="201">
        <f t="shared" si="7"/>
        <v>0</v>
      </c>
      <c r="Z74" s="201"/>
      <c r="AA74" s="143"/>
      <c r="AB74" s="143"/>
      <c r="AC74" s="209" t="str">
        <f t="shared" si="8"/>
        <v/>
      </c>
      <c r="AD74" s="207"/>
      <c r="AE74" s="210">
        <f t="shared" si="9"/>
        <v>0</v>
      </c>
      <c r="AF74" s="201">
        <f t="shared" si="10"/>
        <v>0</v>
      </c>
    </row>
    <row r="75" spans="1:32" s="173" customFormat="1" ht="12.5" x14ac:dyDescent="0.25">
      <c r="A75" s="188"/>
      <c r="B75" s="188"/>
      <c r="C75" s="188"/>
      <c r="D75" s="188"/>
      <c r="E75" s="188"/>
      <c r="F75" s="189"/>
      <c r="G75" s="189"/>
      <c r="H75" s="142" t="str">
        <f t="shared" si="11"/>
        <v/>
      </c>
      <c r="I75" s="202"/>
      <c r="J75" s="201"/>
      <c r="K75" s="201">
        <f t="shared" si="1"/>
        <v>0</v>
      </c>
      <c r="L75" s="140"/>
      <c r="M75" s="193"/>
      <c r="N75" s="193"/>
      <c r="O75" s="209" t="str">
        <f t="shared" si="2"/>
        <v/>
      </c>
      <c r="P75" s="204"/>
      <c r="Q75" s="201"/>
      <c r="R75" s="201">
        <f t="shared" si="4"/>
        <v>0</v>
      </c>
      <c r="S75" s="140"/>
      <c r="T75" s="143"/>
      <c r="U75" s="143"/>
      <c r="V75" s="209" t="str">
        <f t="shared" si="5"/>
        <v/>
      </c>
      <c r="W75" s="207"/>
      <c r="X75" s="210">
        <f t="shared" si="6"/>
        <v>0</v>
      </c>
      <c r="Y75" s="201">
        <f t="shared" si="7"/>
        <v>0</v>
      </c>
      <c r="Z75" s="201"/>
      <c r="AA75" s="143"/>
      <c r="AB75" s="143"/>
      <c r="AC75" s="209" t="str">
        <f t="shared" si="8"/>
        <v/>
      </c>
      <c r="AD75" s="207"/>
      <c r="AE75" s="210">
        <f t="shared" si="9"/>
        <v>0</v>
      </c>
      <c r="AF75" s="201">
        <f t="shared" si="10"/>
        <v>0</v>
      </c>
    </row>
    <row r="76" spans="1:32" s="173" customFormat="1" ht="12.5" x14ac:dyDescent="0.25">
      <c r="A76" s="188"/>
      <c r="B76" s="188"/>
      <c r="C76" s="188"/>
      <c r="D76" s="188"/>
      <c r="E76" s="188"/>
      <c r="F76" s="189"/>
      <c r="G76" s="189"/>
      <c r="H76" s="142" t="str">
        <f t="shared" si="11"/>
        <v/>
      </c>
      <c r="I76" s="202"/>
      <c r="J76" s="201"/>
      <c r="K76" s="201">
        <f t="shared" si="1"/>
        <v>0</v>
      </c>
      <c r="L76" s="140"/>
      <c r="M76" s="193"/>
      <c r="N76" s="193"/>
      <c r="O76" s="209" t="str">
        <f t="shared" si="2"/>
        <v/>
      </c>
      <c r="P76" s="204"/>
      <c r="Q76" s="201"/>
      <c r="R76" s="201">
        <f t="shared" si="4"/>
        <v>0</v>
      </c>
      <c r="S76" s="140"/>
      <c r="T76" s="143"/>
      <c r="U76" s="143"/>
      <c r="V76" s="209" t="str">
        <f t="shared" si="5"/>
        <v/>
      </c>
      <c r="W76" s="207"/>
      <c r="X76" s="210">
        <f t="shared" si="6"/>
        <v>0</v>
      </c>
      <c r="Y76" s="201">
        <f t="shared" si="7"/>
        <v>0</v>
      </c>
      <c r="Z76" s="201"/>
      <c r="AA76" s="143"/>
      <c r="AB76" s="143"/>
      <c r="AC76" s="209" t="str">
        <f t="shared" si="8"/>
        <v/>
      </c>
      <c r="AD76" s="207"/>
      <c r="AE76" s="210">
        <f t="shared" si="9"/>
        <v>0</v>
      </c>
      <c r="AF76" s="201">
        <f t="shared" si="10"/>
        <v>0</v>
      </c>
    </row>
    <row r="77" spans="1:32" s="173" customFormat="1" ht="12.5" x14ac:dyDescent="0.25">
      <c r="A77" s="188"/>
      <c r="B77" s="188"/>
      <c r="C77" s="188"/>
      <c r="D77" s="188"/>
      <c r="E77" s="188"/>
      <c r="F77" s="189"/>
      <c r="G77" s="189"/>
      <c r="H77" s="142" t="str">
        <f t="shared" si="11"/>
        <v/>
      </c>
      <c r="I77" s="202"/>
      <c r="J77" s="201"/>
      <c r="K77" s="201">
        <f t="shared" si="1"/>
        <v>0</v>
      </c>
      <c r="L77" s="140"/>
      <c r="M77" s="193"/>
      <c r="N77" s="193"/>
      <c r="O77" s="209" t="str">
        <f t="shared" si="2"/>
        <v/>
      </c>
      <c r="P77" s="204"/>
      <c r="Q77" s="201"/>
      <c r="R77" s="201">
        <f t="shared" si="4"/>
        <v>0</v>
      </c>
      <c r="S77" s="140"/>
      <c r="T77" s="143"/>
      <c r="U77" s="143"/>
      <c r="V77" s="209" t="str">
        <f t="shared" si="5"/>
        <v/>
      </c>
      <c r="W77" s="207"/>
      <c r="X77" s="210">
        <f t="shared" si="6"/>
        <v>0</v>
      </c>
      <c r="Y77" s="201">
        <f t="shared" si="7"/>
        <v>0</v>
      </c>
      <c r="Z77" s="201"/>
      <c r="AA77" s="143"/>
      <c r="AB77" s="143"/>
      <c r="AC77" s="209" t="str">
        <f t="shared" si="8"/>
        <v/>
      </c>
      <c r="AD77" s="207"/>
      <c r="AE77" s="210">
        <f t="shared" si="9"/>
        <v>0</v>
      </c>
      <c r="AF77" s="201">
        <f t="shared" si="10"/>
        <v>0</v>
      </c>
    </row>
    <row r="78" spans="1:32" s="173" customFormat="1" ht="12.5" x14ac:dyDescent="0.25">
      <c r="A78" s="188"/>
      <c r="B78" s="188"/>
      <c r="C78" s="188"/>
      <c r="D78" s="188"/>
      <c r="E78" s="188"/>
      <c r="F78" s="189"/>
      <c r="G78" s="189"/>
      <c r="H78" s="142" t="str">
        <f t="shared" si="11"/>
        <v/>
      </c>
      <c r="I78" s="202"/>
      <c r="J78" s="201"/>
      <c r="K78" s="201">
        <f t="shared" si="1"/>
        <v>0</v>
      </c>
      <c r="L78" s="140"/>
      <c r="M78" s="193"/>
      <c r="N78" s="193"/>
      <c r="O78" s="209" t="str">
        <f t="shared" si="2"/>
        <v/>
      </c>
      <c r="P78" s="204"/>
      <c r="Q78" s="201"/>
      <c r="R78" s="201">
        <f t="shared" si="4"/>
        <v>0</v>
      </c>
      <c r="S78" s="140"/>
      <c r="T78" s="143"/>
      <c r="U78" s="143"/>
      <c r="V78" s="209" t="str">
        <f t="shared" si="5"/>
        <v/>
      </c>
      <c r="W78" s="207"/>
      <c r="X78" s="210">
        <f t="shared" si="6"/>
        <v>0</v>
      </c>
      <c r="Y78" s="201">
        <f t="shared" si="7"/>
        <v>0</v>
      </c>
      <c r="Z78" s="201"/>
      <c r="AA78" s="143"/>
      <c r="AB78" s="143"/>
      <c r="AC78" s="209" t="str">
        <f t="shared" si="8"/>
        <v/>
      </c>
      <c r="AD78" s="207"/>
      <c r="AE78" s="210">
        <f t="shared" si="9"/>
        <v>0</v>
      </c>
      <c r="AF78" s="201">
        <f t="shared" si="10"/>
        <v>0</v>
      </c>
    </row>
    <row r="79" spans="1:32" s="173" customFormat="1" ht="12.5" x14ac:dyDescent="0.25">
      <c r="A79" s="188"/>
      <c r="B79" s="188"/>
      <c r="C79" s="188"/>
      <c r="D79" s="188"/>
      <c r="E79" s="188"/>
      <c r="F79" s="189"/>
      <c r="G79" s="189"/>
      <c r="H79" s="142" t="str">
        <f t="shared" si="11"/>
        <v/>
      </c>
      <c r="I79" s="202"/>
      <c r="J79" s="201"/>
      <c r="K79" s="201">
        <f t="shared" si="1"/>
        <v>0</v>
      </c>
      <c r="L79" s="140"/>
      <c r="M79" s="193"/>
      <c r="N79" s="193"/>
      <c r="O79" s="209" t="str">
        <f t="shared" si="2"/>
        <v/>
      </c>
      <c r="P79" s="204"/>
      <c r="Q79" s="201"/>
      <c r="R79" s="201">
        <f t="shared" si="4"/>
        <v>0</v>
      </c>
      <c r="S79" s="140"/>
      <c r="T79" s="143"/>
      <c r="U79" s="143"/>
      <c r="V79" s="209" t="str">
        <f t="shared" si="5"/>
        <v/>
      </c>
      <c r="W79" s="207"/>
      <c r="X79" s="210">
        <f t="shared" si="6"/>
        <v>0</v>
      </c>
      <c r="Y79" s="201">
        <f t="shared" si="7"/>
        <v>0</v>
      </c>
      <c r="Z79" s="201"/>
      <c r="AA79" s="143"/>
      <c r="AB79" s="143"/>
      <c r="AC79" s="209" t="str">
        <f t="shared" si="8"/>
        <v/>
      </c>
      <c r="AD79" s="207"/>
      <c r="AE79" s="210">
        <f t="shared" si="9"/>
        <v>0</v>
      </c>
      <c r="AF79" s="201">
        <f t="shared" si="10"/>
        <v>0</v>
      </c>
    </row>
    <row r="80" spans="1:32" s="173" customFormat="1" ht="12.5" x14ac:dyDescent="0.25">
      <c r="A80" s="188"/>
      <c r="B80" s="188"/>
      <c r="C80" s="188"/>
      <c r="D80" s="188"/>
      <c r="E80" s="188"/>
      <c r="F80" s="189"/>
      <c r="G80" s="189"/>
      <c r="H80" s="142" t="str">
        <f t="shared" si="11"/>
        <v/>
      </c>
      <c r="I80" s="202"/>
      <c r="J80" s="201"/>
      <c r="K80" s="201">
        <f t="shared" ref="K80:K124" si="25">D80*J80</f>
        <v>0</v>
      </c>
      <c r="L80" s="140"/>
      <c r="M80" s="193"/>
      <c r="N80" s="193"/>
      <c r="O80" s="209" t="str">
        <f t="shared" ref="O80:O124" si="26">IF(M80-N80=0,"",M80-N80)</f>
        <v/>
      </c>
      <c r="P80" s="204"/>
      <c r="Q80" s="201"/>
      <c r="R80" s="201">
        <f t="shared" ref="R80:R124" si="27">D80*Q80</f>
        <v>0</v>
      </c>
      <c r="S80" s="140"/>
      <c r="T80" s="143"/>
      <c r="U80" s="143"/>
      <c r="V80" s="209" t="str">
        <f t="shared" ref="V80:V124" si="28">IF(T80-U80=0,"",T80-U80)</f>
        <v/>
      </c>
      <c r="W80" s="207"/>
      <c r="X80" s="210">
        <f t="shared" ref="X80:X124" si="29">IFERROR(V80*W80,0)</f>
        <v>0</v>
      </c>
      <c r="Y80" s="201">
        <f t="shared" ref="Y80:Y124" si="30">D80*X80</f>
        <v>0</v>
      </c>
      <c r="Z80" s="201"/>
      <c r="AA80" s="143"/>
      <c r="AB80" s="143"/>
      <c r="AC80" s="209" t="str">
        <f t="shared" ref="AC80:AC124" si="31">IF(AA80-AB80=0,"",AA80-AB80)</f>
        <v/>
      </c>
      <c r="AD80" s="207"/>
      <c r="AE80" s="210">
        <f t="shared" ref="AE80:AE124" si="32">IFERROR(AC80*AD80,0)</f>
        <v>0</v>
      </c>
      <c r="AF80" s="201">
        <f t="shared" ref="AF80:AF124" si="33">D80*AE80</f>
        <v>0</v>
      </c>
    </row>
    <row r="81" spans="1:32" s="173" customFormat="1" ht="12.5" x14ac:dyDescent="0.25">
      <c r="A81" s="188"/>
      <c r="B81" s="188"/>
      <c r="C81" s="188"/>
      <c r="D81" s="188"/>
      <c r="E81" s="188"/>
      <c r="F81" s="189"/>
      <c r="G81" s="189"/>
      <c r="H81" s="142" t="str">
        <f t="shared" si="11"/>
        <v/>
      </c>
      <c r="I81" s="202"/>
      <c r="J81" s="201"/>
      <c r="K81" s="201">
        <f t="shared" si="25"/>
        <v>0</v>
      </c>
      <c r="L81" s="140"/>
      <c r="M81" s="193"/>
      <c r="N81" s="193"/>
      <c r="O81" s="209" t="str">
        <f t="shared" si="26"/>
        <v/>
      </c>
      <c r="P81" s="204"/>
      <c r="Q81" s="201"/>
      <c r="R81" s="201">
        <f t="shared" si="27"/>
        <v>0</v>
      </c>
      <c r="S81" s="140"/>
      <c r="T81" s="143"/>
      <c r="U81" s="143"/>
      <c r="V81" s="209" t="str">
        <f t="shared" si="28"/>
        <v/>
      </c>
      <c r="W81" s="207"/>
      <c r="X81" s="210">
        <f t="shared" si="29"/>
        <v>0</v>
      </c>
      <c r="Y81" s="201">
        <f t="shared" si="30"/>
        <v>0</v>
      </c>
      <c r="Z81" s="201"/>
      <c r="AA81" s="143"/>
      <c r="AB81" s="143"/>
      <c r="AC81" s="209" t="str">
        <f t="shared" si="31"/>
        <v/>
      </c>
      <c r="AD81" s="207"/>
      <c r="AE81" s="210">
        <f t="shared" si="32"/>
        <v>0</v>
      </c>
      <c r="AF81" s="201">
        <f t="shared" si="33"/>
        <v>0</v>
      </c>
    </row>
    <row r="82" spans="1:32" s="173" customFormat="1" ht="12.5" x14ac:dyDescent="0.25">
      <c r="A82" s="188"/>
      <c r="B82" s="188"/>
      <c r="C82" s="188"/>
      <c r="D82" s="188"/>
      <c r="E82" s="188"/>
      <c r="F82" s="189"/>
      <c r="G82" s="189"/>
      <c r="H82" s="142" t="str">
        <f t="shared" ref="H82:H124" si="34">IF(F82-G82=0,"",F82-G82)</f>
        <v/>
      </c>
      <c r="I82" s="202"/>
      <c r="J82" s="201"/>
      <c r="K82" s="201">
        <f t="shared" si="25"/>
        <v>0</v>
      </c>
      <c r="L82" s="140"/>
      <c r="M82" s="193"/>
      <c r="N82" s="193"/>
      <c r="O82" s="209" t="str">
        <f t="shared" si="26"/>
        <v/>
      </c>
      <c r="P82" s="204"/>
      <c r="Q82" s="201"/>
      <c r="R82" s="201">
        <f t="shared" si="27"/>
        <v>0</v>
      </c>
      <c r="S82" s="140"/>
      <c r="T82" s="143"/>
      <c r="U82" s="143"/>
      <c r="V82" s="209" t="str">
        <f t="shared" si="28"/>
        <v/>
      </c>
      <c r="W82" s="207"/>
      <c r="X82" s="210">
        <f t="shared" si="29"/>
        <v>0</v>
      </c>
      <c r="Y82" s="201">
        <f t="shared" si="30"/>
        <v>0</v>
      </c>
      <c r="Z82" s="201"/>
      <c r="AA82" s="143"/>
      <c r="AB82" s="143"/>
      <c r="AC82" s="209" t="str">
        <f t="shared" si="31"/>
        <v/>
      </c>
      <c r="AD82" s="207"/>
      <c r="AE82" s="210">
        <f t="shared" si="32"/>
        <v>0</v>
      </c>
      <c r="AF82" s="201">
        <f t="shared" si="33"/>
        <v>0</v>
      </c>
    </row>
    <row r="83" spans="1:32" s="173" customFormat="1" ht="12.5" x14ac:dyDescent="0.25">
      <c r="A83" s="188"/>
      <c r="B83" s="188"/>
      <c r="C83" s="188"/>
      <c r="D83" s="188"/>
      <c r="E83" s="188"/>
      <c r="F83" s="189"/>
      <c r="G83" s="189"/>
      <c r="H83" s="142" t="str">
        <f t="shared" si="34"/>
        <v/>
      </c>
      <c r="I83" s="202"/>
      <c r="J83" s="201"/>
      <c r="K83" s="201">
        <f t="shared" si="25"/>
        <v>0</v>
      </c>
      <c r="L83" s="140"/>
      <c r="M83" s="193"/>
      <c r="N83" s="193"/>
      <c r="O83" s="209" t="str">
        <f t="shared" si="26"/>
        <v/>
      </c>
      <c r="P83" s="204"/>
      <c r="Q83" s="201"/>
      <c r="R83" s="201">
        <f t="shared" si="27"/>
        <v>0</v>
      </c>
      <c r="S83" s="140"/>
      <c r="T83" s="143"/>
      <c r="U83" s="143"/>
      <c r="V83" s="209" t="str">
        <f t="shared" si="28"/>
        <v/>
      </c>
      <c r="W83" s="207"/>
      <c r="X83" s="210">
        <f t="shared" si="29"/>
        <v>0</v>
      </c>
      <c r="Y83" s="201">
        <f t="shared" si="30"/>
        <v>0</v>
      </c>
      <c r="Z83" s="201"/>
      <c r="AA83" s="143"/>
      <c r="AB83" s="143"/>
      <c r="AC83" s="209" t="str">
        <f t="shared" si="31"/>
        <v/>
      </c>
      <c r="AD83" s="207"/>
      <c r="AE83" s="210">
        <f t="shared" si="32"/>
        <v>0</v>
      </c>
      <c r="AF83" s="201">
        <f t="shared" si="33"/>
        <v>0</v>
      </c>
    </row>
    <row r="84" spans="1:32" s="173" customFormat="1" ht="12.5" x14ac:dyDescent="0.25">
      <c r="A84" s="188"/>
      <c r="B84" s="188"/>
      <c r="C84" s="188"/>
      <c r="D84" s="188"/>
      <c r="E84" s="188"/>
      <c r="F84" s="189"/>
      <c r="G84" s="189"/>
      <c r="H84" s="142" t="str">
        <f t="shared" si="34"/>
        <v/>
      </c>
      <c r="I84" s="202"/>
      <c r="J84" s="201"/>
      <c r="K84" s="201">
        <f t="shared" si="25"/>
        <v>0</v>
      </c>
      <c r="L84" s="140"/>
      <c r="M84" s="193"/>
      <c r="N84" s="193"/>
      <c r="O84" s="209" t="str">
        <f t="shared" si="26"/>
        <v/>
      </c>
      <c r="P84" s="204"/>
      <c r="Q84" s="201"/>
      <c r="R84" s="201">
        <f t="shared" si="27"/>
        <v>0</v>
      </c>
      <c r="S84" s="140"/>
      <c r="T84" s="143"/>
      <c r="U84" s="143"/>
      <c r="V84" s="209" t="str">
        <f t="shared" si="28"/>
        <v/>
      </c>
      <c r="W84" s="207"/>
      <c r="X84" s="210">
        <f t="shared" si="29"/>
        <v>0</v>
      </c>
      <c r="Y84" s="201">
        <f t="shared" si="30"/>
        <v>0</v>
      </c>
      <c r="Z84" s="201"/>
      <c r="AA84" s="143"/>
      <c r="AB84" s="143"/>
      <c r="AC84" s="209" t="str">
        <f t="shared" si="31"/>
        <v/>
      </c>
      <c r="AD84" s="207"/>
      <c r="AE84" s="210">
        <f t="shared" si="32"/>
        <v>0</v>
      </c>
      <c r="AF84" s="201">
        <f t="shared" si="33"/>
        <v>0</v>
      </c>
    </row>
    <row r="85" spans="1:32" s="173" customFormat="1" ht="12.5" x14ac:dyDescent="0.25">
      <c r="A85" s="188"/>
      <c r="B85" s="188"/>
      <c r="C85" s="188"/>
      <c r="D85" s="188"/>
      <c r="E85" s="188"/>
      <c r="F85" s="189"/>
      <c r="G85" s="189"/>
      <c r="H85" s="142" t="str">
        <f t="shared" si="34"/>
        <v/>
      </c>
      <c r="I85" s="202"/>
      <c r="J85" s="201"/>
      <c r="K85" s="201">
        <f t="shared" si="25"/>
        <v>0</v>
      </c>
      <c r="L85" s="140"/>
      <c r="M85" s="193"/>
      <c r="N85" s="193"/>
      <c r="O85" s="209" t="str">
        <f t="shared" si="26"/>
        <v/>
      </c>
      <c r="P85" s="204"/>
      <c r="Q85" s="201"/>
      <c r="R85" s="201">
        <f t="shared" si="27"/>
        <v>0</v>
      </c>
      <c r="S85" s="140"/>
      <c r="T85" s="143"/>
      <c r="U85" s="143"/>
      <c r="V85" s="209" t="str">
        <f t="shared" si="28"/>
        <v/>
      </c>
      <c r="W85" s="207"/>
      <c r="X85" s="210">
        <f t="shared" si="29"/>
        <v>0</v>
      </c>
      <c r="Y85" s="201">
        <f t="shared" si="30"/>
        <v>0</v>
      </c>
      <c r="Z85" s="201"/>
      <c r="AA85" s="143"/>
      <c r="AB85" s="143"/>
      <c r="AC85" s="209" t="str">
        <f t="shared" si="31"/>
        <v/>
      </c>
      <c r="AD85" s="207"/>
      <c r="AE85" s="210">
        <f t="shared" si="32"/>
        <v>0</v>
      </c>
      <c r="AF85" s="201">
        <f t="shared" si="33"/>
        <v>0</v>
      </c>
    </row>
    <row r="86" spans="1:32" s="173" customFormat="1" ht="12.5" x14ac:dyDescent="0.25">
      <c r="A86" s="188"/>
      <c r="B86" s="188"/>
      <c r="C86" s="188"/>
      <c r="D86" s="188"/>
      <c r="E86" s="188"/>
      <c r="F86" s="189"/>
      <c r="G86" s="189"/>
      <c r="H86" s="142" t="str">
        <f t="shared" si="34"/>
        <v/>
      </c>
      <c r="I86" s="202"/>
      <c r="J86" s="201"/>
      <c r="K86" s="201">
        <f t="shared" si="25"/>
        <v>0</v>
      </c>
      <c r="L86" s="140"/>
      <c r="M86" s="193"/>
      <c r="N86" s="193"/>
      <c r="O86" s="209" t="str">
        <f t="shared" si="26"/>
        <v/>
      </c>
      <c r="P86" s="204"/>
      <c r="Q86" s="201"/>
      <c r="R86" s="201">
        <f t="shared" si="27"/>
        <v>0</v>
      </c>
      <c r="S86" s="140"/>
      <c r="T86" s="143"/>
      <c r="U86" s="143"/>
      <c r="V86" s="209" t="str">
        <f t="shared" si="28"/>
        <v/>
      </c>
      <c r="W86" s="207"/>
      <c r="X86" s="210">
        <f t="shared" si="29"/>
        <v>0</v>
      </c>
      <c r="Y86" s="201">
        <f t="shared" si="30"/>
        <v>0</v>
      </c>
      <c r="Z86" s="201"/>
      <c r="AA86" s="143"/>
      <c r="AB86" s="143"/>
      <c r="AC86" s="209" t="str">
        <f t="shared" si="31"/>
        <v/>
      </c>
      <c r="AD86" s="207"/>
      <c r="AE86" s="210">
        <f t="shared" si="32"/>
        <v>0</v>
      </c>
      <c r="AF86" s="201">
        <f t="shared" si="33"/>
        <v>0</v>
      </c>
    </row>
    <row r="87" spans="1:32" s="173" customFormat="1" ht="12.5" x14ac:dyDescent="0.25">
      <c r="A87" s="188"/>
      <c r="B87" s="188"/>
      <c r="C87" s="188"/>
      <c r="D87" s="188"/>
      <c r="E87" s="188"/>
      <c r="F87" s="189"/>
      <c r="G87" s="189"/>
      <c r="H87" s="142" t="str">
        <f t="shared" si="34"/>
        <v/>
      </c>
      <c r="I87" s="202"/>
      <c r="J87" s="201"/>
      <c r="K87" s="201">
        <f t="shared" si="25"/>
        <v>0</v>
      </c>
      <c r="L87" s="140"/>
      <c r="M87" s="193"/>
      <c r="N87" s="193"/>
      <c r="O87" s="209" t="str">
        <f t="shared" si="26"/>
        <v/>
      </c>
      <c r="P87" s="204"/>
      <c r="Q87" s="201"/>
      <c r="R87" s="201">
        <f t="shared" si="27"/>
        <v>0</v>
      </c>
      <c r="S87" s="140"/>
      <c r="T87" s="143"/>
      <c r="U87" s="143"/>
      <c r="V87" s="209" t="str">
        <f t="shared" si="28"/>
        <v/>
      </c>
      <c r="W87" s="207"/>
      <c r="X87" s="210">
        <f t="shared" si="29"/>
        <v>0</v>
      </c>
      <c r="Y87" s="201">
        <f t="shared" si="30"/>
        <v>0</v>
      </c>
      <c r="Z87" s="201"/>
      <c r="AA87" s="143"/>
      <c r="AB87" s="143"/>
      <c r="AC87" s="209" t="str">
        <f t="shared" si="31"/>
        <v/>
      </c>
      <c r="AD87" s="207"/>
      <c r="AE87" s="210">
        <f t="shared" si="32"/>
        <v>0</v>
      </c>
      <c r="AF87" s="201">
        <f t="shared" si="33"/>
        <v>0</v>
      </c>
    </row>
    <row r="88" spans="1:32" s="173" customFormat="1" ht="12.5" x14ac:dyDescent="0.25">
      <c r="A88" s="188"/>
      <c r="B88" s="188"/>
      <c r="C88" s="188"/>
      <c r="D88" s="188"/>
      <c r="E88" s="188"/>
      <c r="F88" s="189"/>
      <c r="G88" s="189"/>
      <c r="H88" s="142" t="str">
        <f t="shared" si="34"/>
        <v/>
      </c>
      <c r="I88" s="202"/>
      <c r="J88" s="201"/>
      <c r="K88" s="201">
        <f t="shared" si="25"/>
        <v>0</v>
      </c>
      <c r="L88" s="140"/>
      <c r="M88" s="193"/>
      <c r="N88" s="193"/>
      <c r="O88" s="209" t="str">
        <f t="shared" si="26"/>
        <v/>
      </c>
      <c r="P88" s="204"/>
      <c r="Q88" s="201"/>
      <c r="R88" s="201">
        <f t="shared" si="27"/>
        <v>0</v>
      </c>
      <c r="S88" s="140"/>
      <c r="T88" s="143"/>
      <c r="U88" s="143"/>
      <c r="V88" s="209" t="str">
        <f t="shared" si="28"/>
        <v/>
      </c>
      <c r="W88" s="207"/>
      <c r="X88" s="210">
        <f t="shared" si="29"/>
        <v>0</v>
      </c>
      <c r="Y88" s="201">
        <f t="shared" si="30"/>
        <v>0</v>
      </c>
      <c r="Z88" s="201"/>
      <c r="AA88" s="143"/>
      <c r="AB88" s="143"/>
      <c r="AC88" s="209" t="str">
        <f t="shared" si="31"/>
        <v/>
      </c>
      <c r="AD88" s="207"/>
      <c r="AE88" s="210">
        <f t="shared" si="32"/>
        <v>0</v>
      </c>
      <c r="AF88" s="201">
        <f t="shared" si="33"/>
        <v>0</v>
      </c>
    </row>
    <row r="89" spans="1:32" s="173" customFormat="1" ht="12.5" x14ac:dyDescent="0.25">
      <c r="A89" s="188"/>
      <c r="B89" s="188"/>
      <c r="C89" s="188"/>
      <c r="D89" s="188"/>
      <c r="E89" s="188"/>
      <c r="F89" s="189"/>
      <c r="G89" s="189"/>
      <c r="H89" s="142" t="str">
        <f t="shared" si="34"/>
        <v/>
      </c>
      <c r="I89" s="202"/>
      <c r="J89" s="201"/>
      <c r="K89" s="201">
        <f t="shared" si="25"/>
        <v>0</v>
      </c>
      <c r="L89" s="140"/>
      <c r="M89" s="193"/>
      <c r="N89" s="193"/>
      <c r="O89" s="209" t="str">
        <f t="shared" si="26"/>
        <v/>
      </c>
      <c r="P89" s="204"/>
      <c r="Q89" s="201"/>
      <c r="R89" s="201">
        <f t="shared" si="27"/>
        <v>0</v>
      </c>
      <c r="S89" s="140"/>
      <c r="T89" s="143"/>
      <c r="U89" s="143"/>
      <c r="V89" s="209" t="str">
        <f t="shared" si="28"/>
        <v/>
      </c>
      <c r="W89" s="207"/>
      <c r="X89" s="210">
        <f t="shared" si="29"/>
        <v>0</v>
      </c>
      <c r="Y89" s="201">
        <f t="shared" si="30"/>
        <v>0</v>
      </c>
      <c r="Z89" s="201"/>
      <c r="AA89" s="143"/>
      <c r="AB89" s="143"/>
      <c r="AC89" s="209" t="str">
        <f t="shared" si="31"/>
        <v/>
      </c>
      <c r="AD89" s="207"/>
      <c r="AE89" s="210">
        <f t="shared" si="32"/>
        <v>0</v>
      </c>
      <c r="AF89" s="201">
        <f t="shared" si="33"/>
        <v>0</v>
      </c>
    </row>
    <row r="90" spans="1:32" s="173" customFormat="1" ht="12.5" x14ac:dyDescent="0.25">
      <c r="A90" s="188"/>
      <c r="B90" s="188"/>
      <c r="C90" s="188"/>
      <c r="D90" s="188"/>
      <c r="E90" s="188"/>
      <c r="F90" s="189"/>
      <c r="G90" s="189"/>
      <c r="H90" s="142" t="str">
        <f t="shared" si="34"/>
        <v/>
      </c>
      <c r="I90" s="202"/>
      <c r="J90" s="201"/>
      <c r="K90" s="201">
        <f t="shared" si="25"/>
        <v>0</v>
      </c>
      <c r="L90" s="140"/>
      <c r="M90" s="193"/>
      <c r="N90" s="193"/>
      <c r="O90" s="209" t="str">
        <f t="shared" si="26"/>
        <v/>
      </c>
      <c r="P90" s="204"/>
      <c r="Q90" s="201"/>
      <c r="R90" s="201">
        <f t="shared" si="27"/>
        <v>0</v>
      </c>
      <c r="S90" s="140"/>
      <c r="T90" s="143"/>
      <c r="U90" s="143"/>
      <c r="V90" s="209" t="str">
        <f t="shared" si="28"/>
        <v/>
      </c>
      <c r="W90" s="207"/>
      <c r="X90" s="210">
        <f t="shared" si="29"/>
        <v>0</v>
      </c>
      <c r="Y90" s="201">
        <f t="shared" si="30"/>
        <v>0</v>
      </c>
      <c r="Z90" s="201"/>
      <c r="AA90" s="143"/>
      <c r="AB90" s="143"/>
      <c r="AC90" s="209" t="str">
        <f t="shared" si="31"/>
        <v/>
      </c>
      <c r="AD90" s="207"/>
      <c r="AE90" s="210">
        <f t="shared" si="32"/>
        <v>0</v>
      </c>
      <c r="AF90" s="201">
        <f t="shared" si="33"/>
        <v>0</v>
      </c>
    </row>
    <row r="91" spans="1:32" s="173" customFormat="1" ht="12.5" x14ac:dyDescent="0.25">
      <c r="A91" s="188"/>
      <c r="B91" s="188"/>
      <c r="C91" s="188"/>
      <c r="D91" s="188"/>
      <c r="E91" s="188"/>
      <c r="F91" s="189"/>
      <c r="G91" s="189"/>
      <c r="H91" s="142" t="str">
        <f t="shared" si="34"/>
        <v/>
      </c>
      <c r="I91" s="202"/>
      <c r="J91" s="201"/>
      <c r="K91" s="201">
        <f t="shared" si="25"/>
        <v>0</v>
      </c>
      <c r="L91" s="140"/>
      <c r="M91" s="193"/>
      <c r="N91" s="193"/>
      <c r="O91" s="209" t="str">
        <f t="shared" si="26"/>
        <v/>
      </c>
      <c r="P91" s="204"/>
      <c r="Q91" s="201"/>
      <c r="R91" s="201">
        <f t="shared" si="27"/>
        <v>0</v>
      </c>
      <c r="S91" s="140"/>
      <c r="T91" s="143"/>
      <c r="U91" s="143"/>
      <c r="V91" s="209" t="str">
        <f t="shared" si="28"/>
        <v/>
      </c>
      <c r="W91" s="207"/>
      <c r="X91" s="210">
        <f t="shared" si="29"/>
        <v>0</v>
      </c>
      <c r="Y91" s="201">
        <f t="shared" si="30"/>
        <v>0</v>
      </c>
      <c r="Z91" s="201"/>
      <c r="AA91" s="143"/>
      <c r="AB91" s="143"/>
      <c r="AC91" s="209" t="str">
        <f t="shared" si="31"/>
        <v/>
      </c>
      <c r="AD91" s="207"/>
      <c r="AE91" s="210">
        <f t="shared" si="32"/>
        <v>0</v>
      </c>
      <c r="AF91" s="201">
        <f t="shared" si="33"/>
        <v>0</v>
      </c>
    </row>
    <row r="92" spans="1:32" s="173" customFormat="1" ht="12.5" x14ac:dyDescent="0.25">
      <c r="A92" s="188"/>
      <c r="B92" s="188"/>
      <c r="C92" s="188"/>
      <c r="D92" s="188"/>
      <c r="E92" s="188"/>
      <c r="F92" s="189"/>
      <c r="G92" s="189"/>
      <c r="H92" s="142" t="str">
        <f t="shared" si="34"/>
        <v/>
      </c>
      <c r="I92" s="202"/>
      <c r="J92" s="201"/>
      <c r="K92" s="201">
        <f t="shared" si="25"/>
        <v>0</v>
      </c>
      <c r="L92" s="140"/>
      <c r="M92" s="193"/>
      <c r="N92" s="193"/>
      <c r="O92" s="209" t="str">
        <f t="shared" si="26"/>
        <v/>
      </c>
      <c r="P92" s="204"/>
      <c r="Q92" s="201"/>
      <c r="R92" s="201">
        <f t="shared" si="27"/>
        <v>0</v>
      </c>
      <c r="S92" s="140"/>
      <c r="T92" s="143"/>
      <c r="U92" s="143"/>
      <c r="V92" s="209" t="str">
        <f t="shared" si="28"/>
        <v/>
      </c>
      <c r="W92" s="207"/>
      <c r="X92" s="210">
        <f t="shared" si="29"/>
        <v>0</v>
      </c>
      <c r="Y92" s="201">
        <f t="shared" si="30"/>
        <v>0</v>
      </c>
      <c r="Z92" s="201"/>
      <c r="AA92" s="143"/>
      <c r="AB92" s="143"/>
      <c r="AC92" s="209" t="str">
        <f t="shared" si="31"/>
        <v/>
      </c>
      <c r="AD92" s="207"/>
      <c r="AE92" s="210">
        <f t="shared" si="32"/>
        <v>0</v>
      </c>
      <c r="AF92" s="201">
        <f t="shared" si="33"/>
        <v>0</v>
      </c>
    </row>
    <row r="93" spans="1:32" s="173" customFormat="1" ht="12.5" x14ac:dyDescent="0.25">
      <c r="A93" s="188"/>
      <c r="B93" s="188"/>
      <c r="C93" s="188"/>
      <c r="D93" s="188"/>
      <c r="E93" s="188"/>
      <c r="F93" s="189"/>
      <c r="G93" s="189"/>
      <c r="H93" s="142" t="str">
        <f t="shared" si="34"/>
        <v/>
      </c>
      <c r="I93" s="202"/>
      <c r="J93" s="201"/>
      <c r="K93" s="201">
        <f t="shared" si="25"/>
        <v>0</v>
      </c>
      <c r="L93" s="140"/>
      <c r="M93" s="193"/>
      <c r="N93" s="193"/>
      <c r="O93" s="209" t="str">
        <f t="shared" si="26"/>
        <v/>
      </c>
      <c r="P93" s="204"/>
      <c r="Q93" s="201"/>
      <c r="R93" s="201">
        <f t="shared" si="27"/>
        <v>0</v>
      </c>
      <c r="S93" s="140"/>
      <c r="T93" s="143"/>
      <c r="U93" s="143"/>
      <c r="V93" s="209" t="str">
        <f t="shared" si="28"/>
        <v/>
      </c>
      <c r="W93" s="207"/>
      <c r="X93" s="210">
        <f t="shared" si="29"/>
        <v>0</v>
      </c>
      <c r="Y93" s="201">
        <f t="shared" si="30"/>
        <v>0</v>
      </c>
      <c r="Z93" s="201"/>
      <c r="AA93" s="143"/>
      <c r="AB93" s="143"/>
      <c r="AC93" s="209" t="str">
        <f t="shared" si="31"/>
        <v/>
      </c>
      <c r="AD93" s="207"/>
      <c r="AE93" s="210">
        <f t="shared" si="32"/>
        <v>0</v>
      </c>
      <c r="AF93" s="201">
        <f t="shared" si="33"/>
        <v>0</v>
      </c>
    </row>
    <row r="94" spans="1:32" s="173" customFormat="1" ht="12.5" x14ac:dyDescent="0.25">
      <c r="A94" s="188"/>
      <c r="B94" s="188"/>
      <c r="C94" s="188"/>
      <c r="D94" s="188"/>
      <c r="E94" s="188"/>
      <c r="F94" s="189"/>
      <c r="G94" s="189"/>
      <c r="H94" s="142" t="str">
        <f t="shared" si="34"/>
        <v/>
      </c>
      <c r="I94" s="202"/>
      <c r="J94" s="201"/>
      <c r="K94" s="201">
        <f t="shared" si="25"/>
        <v>0</v>
      </c>
      <c r="L94" s="140"/>
      <c r="M94" s="193"/>
      <c r="N94" s="193"/>
      <c r="O94" s="209" t="str">
        <f t="shared" si="26"/>
        <v/>
      </c>
      <c r="P94" s="204"/>
      <c r="Q94" s="201"/>
      <c r="R94" s="201">
        <f t="shared" si="27"/>
        <v>0</v>
      </c>
      <c r="S94" s="140"/>
      <c r="T94" s="143"/>
      <c r="U94" s="143"/>
      <c r="V94" s="209" t="str">
        <f t="shared" si="28"/>
        <v/>
      </c>
      <c r="W94" s="207"/>
      <c r="X94" s="210">
        <f t="shared" si="29"/>
        <v>0</v>
      </c>
      <c r="Y94" s="201">
        <f t="shared" si="30"/>
        <v>0</v>
      </c>
      <c r="Z94" s="201"/>
      <c r="AA94" s="143"/>
      <c r="AB94" s="143"/>
      <c r="AC94" s="209" t="str">
        <f t="shared" si="31"/>
        <v/>
      </c>
      <c r="AD94" s="207"/>
      <c r="AE94" s="210">
        <f t="shared" si="32"/>
        <v>0</v>
      </c>
      <c r="AF94" s="201">
        <f t="shared" si="33"/>
        <v>0</v>
      </c>
    </row>
    <row r="95" spans="1:32" s="173" customFormat="1" ht="12.5" x14ac:dyDescent="0.25">
      <c r="A95" s="188"/>
      <c r="B95" s="188"/>
      <c r="C95" s="188"/>
      <c r="D95" s="188"/>
      <c r="E95" s="188"/>
      <c r="F95" s="189"/>
      <c r="G95" s="189"/>
      <c r="H95" s="142" t="str">
        <f t="shared" si="34"/>
        <v/>
      </c>
      <c r="I95" s="202"/>
      <c r="J95" s="201"/>
      <c r="K95" s="201">
        <f t="shared" si="25"/>
        <v>0</v>
      </c>
      <c r="L95" s="140"/>
      <c r="M95" s="193"/>
      <c r="N95" s="193"/>
      <c r="O95" s="209" t="str">
        <f t="shared" si="26"/>
        <v/>
      </c>
      <c r="P95" s="204"/>
      <c r="Q95" s="201"/>
      <c r="R95" s="201">
        <f t="shared" si="27"/>
        <v>0</v>
      </c>
      <c r="S95" s="140"/>
      <c r="T95" s="143"/>
      <c r="U95" s="143"/>
      <c r="V95" s="209" t="str">
        <f t="shared" si="28"/>
        <v/>
      </c>
      <c r="W95" s="207"/>
      <c r="X95" s="210">
        <f t="shared" si="29"/>
        <v>0</v>
      </c>
      <c r="Y95" s="201">
        <f t="shared" si="30"/>
        <v>0</v>
      </c>
      <c r="Z95" s="201"/>
      <c r="AA95" s="143"/>
      <c r="AB95" s="143"/>
      <c r="AC95" s="209" t="str">
        <f t="shared" si="31"/>
        <v/>
      </c>
      <c r="AD95" s="207"/>
      <c r="AE95" s="210">
        <f t="shared" si="32"/>
        <v>0</v>
      </c>
      <c r="AF95" s="201">
        <f t="shared" si="33"/>
        <v>0</v>
      </c>
    </row>
    <row r="96" spans="1:32" s="173" customFormat="1" ht="12.5" x14ac:dyDescent="0.25">
      <c r="A96" s="188"/>
      <c r="B96" s="188"/>
      <c r="C96" s="188"/>
      <c r="D96" s="188"/>
      <c r="E96" s="188"/>
      <c r="F96" s="189"/>
      <c r="G96" s="189"/>
      <c r="H96" s="142" t="str">
        <f t="shared" si="34"/>
        <v/>
      </c>
      <c r="I96" s="202"/>
      <c r="J96" s="201"/>
      <c r="K96" s="201">
        <f t="shared" si="25"/>
        <v>0</v>
      </c>
      <c r="L96" s="140"/>
      <c r="M96" s="193"/>
      <c r="N96" s="193"/>
      <c r="O96" s="209" t="str">
        <f t="shared" si="26"/>
        <v/>
      </c>
      <c r="P96" s="204"/>
      <c r="Q96" s="201"/>
      <c r="R96" s="201">
        <f t="shared" si="27"/>
        <v>0</v>
      </c>
      <c r="S96" s="140"/>
      <c r="T96" s="143"/>
      <c r="U96" s="143"/>
      <c r="V96" s="209" t="str">
        <f t="shared" si="28"/>
        <v/>
      </c>
      <c r="W96" s="207"/>
      <c r="X96" s="210">
        <f t="shared" si="29"/>
        <v>0</v>
      </c>
      <c r="Y96" s="201">
        <f t="shared" si="30"/>
        <v>0</v>
      </c>
      <c r="Z96" s="201"/>
      <c r="AA96" s="143"/>
      <c r="AB96" s="143"/>
      <c r="AC96" s="209" t="str">
        <f t="shared" si="31"/>
        <v/>
      </c>
      <c r="AD96" s="207"/>
      <c r="AE96" s="210">
        <f t="shared" si="32"/>
        <v>0</v>
      </c>
      <c r="AF96" s="201">
        <f t="shared" si="33"/>
        <v>0</v>
      </c>
    </row>
    <row r="97" spans="1:32" s="173" customFormat="1" ht="12.5" x14ac:dyDescent="0.25">
      <c r="A97" s="188"/>
      <c r="B97" s="188"/>
      <c r="C97" s="188"/>
      <c r="D97" s="188"/>
      <c r="E97" s="188"/>
      <c r="F97" s="189"/>
      <c r="G97" s="189"/>
      <c r="H97" s="142" t="str">
        <f t="shared" si="34"/>
        <v/>
      </c>
      <c r="I97" s="202"/>
      <c r="J97" s="201"/>
      <c r="K97" s="201">
        <f t="shared" si="25"/>
        <v>0</v>
      </c>
      <c r="L97" s="140"/>
      <c r="M97" s="193"/>
      <c r="N97" s="193"/>
      <c r="O97" s="209" t="str">
        <f t="shared" si="26"/>
        <v/>
      </c>
      <c r="P97" s="204"/>
      <c r="Q97" s="201"/>
      <c r="R97" s="201">
        <f t="shared" si="27"/>
        <v>0</v>
      </c>
      <c r="S97" s="140"/>
      <c r="T97" s="143"/>
      <c r="U97" s="143"/>
      <c r="V97" s="209" t="str">
        <f t="shared" si="28"/>
        <v/>
      </c>
      <c r="W97" s="207"/>
      <c r="X97" s="210">
        <f t="shared" si="29"/>
        <v>0</v>
      </c>
      <c r="Y97" s="201">
        <f t="shared" si="30"/>
        <v>0</v>
      </c>
      <c r="Z97" s="201"/>
      <c r="AA97" s="143"/>
      <c r="AB97" s="143"/>
      <c r="AC97" s="209" t="str">
        <f t="shared" si="31"/>
        <v/>
      </c>
      <c r="AD97" s="207"/>
      <c r="AE97" s="210">
        <f t="shared" si="32"/>
        <v>0</v>
      </c>
      <c r="AF97" s="201">
        <f t="shared" si="33"/>
        <v>0</v>
      </c>
    </row>
    <row r="98" spans="1:32" s="173" customFormat="1" ht="12.5" x14ac:dyDescent="0.25">
      <c r="A98" s="188"/>
      <c r="B98" s="188"/>
      <c r="C98" s="188"/>
      <c r="D98" s="188"/>
      <c r="E98" s="188"/>
      <c r="F98" s="189"/>
      <c r="G98" s="189"/>
      <c r="H98" s="142" t="str">
        <f t="shared" si="34"/>
        <v/>
      </c>
      <c r="I98" s="202"/>
      <c r="J98" s="201"/>
      <c r="K98" s="201">
        <f t="shared" si="25"/>
        <v>0</v>
      </c>
      <c r="L98" s="140"/>
      <c r="M98" s="193"/>
      <c r="N98" s="193"/>
      <c r="O98" s="209" t="str">
        <f t="shared" si="26"/>
        <v/>
      </c>
      <c r="P98" s="204"/>
      <c r="Q98" s="201"/>
      <c r="R98" s="201">
        <f t="shared" si="27"/>
        <v>0</v>
      </c>
      <c r="S98" s="140"/>
      <c r="T98" s="143"/>
      <c r="U98" s="143"/>
      <c r="V98" s="209" t="str">
        <f t="shared" si="28"/>
        <v/>
      </c>
      <c r="W98" s="207"/>
      <c r="X98" s="210">
        <f t="shared" si="29"/>
        <v>0</v>
      </c>
      <c r="Y98" s="201">
        <f t="shared" si="30"/>
        <v>0</v>
      </c>
      <c r="Z98" s="201"/>
      <c r="AA98" s="143"/>
      <c r="AB98" s="143"/>
      <c r="AC98" s="209" t="str">
        <f t="shared" si="31"/>
        <v/>
      </c>
      <c r="AD98" s="207"/>
      <c r="AE98" s="210">
        <f t="shared" si="32"/>
        <v>0</v>
      </c>
      <c r="AF98" s="201">
        <f t="shared" si="33"/>
        <v>0</v>
      </c>
    </row>
    <row r="99" spans="1:32" s="173" customFormat="1" ht="12.5" x14ac:dyDescent="0.25">
      <c r="A99" s="188"/>
      <c r="B99" s="188"/>
      <c r="C99" s="188"/>
      <c r="D99" s="188"/>
      <c r="E99" s="188"/>
      <c r="F99" s="189"/>
      <c r="G99" s="189"/>
      <c r="H99" s="142" t="str">
        <f t="shared" si="34"/>
        <v/>
      </c>
      <c r="I99" s="202"/>
      <c r="J99" s="201"/>
      <c r="K99" s="201">
        <f t="shared" si="25"/>
        <v>0</v>
      </c>
      <c r="L99" s="140"/>
      <c r="M99" s="193"/>
      <c r="N99" s="193"/>
      <c r="O99" s="209" t="str">
        <f t="shared" si="26"/>
        <v/>
      </c>
      <c r="P99" s="204"/>
      <c r="Q99" s="201"/>
      <c r="R99" s="201">
        <f t="shared" si="27"/>
        <v>0</v>
      </c>
      <c r="S99" s="140"/>
      <c r="T99" s="143"/>
      <c r="U99" s="143"/>
      <c r="V99" s="209" t="str">
        <f t="shared" si="28"/>
        <v/>
      </c>
      <c r="W99" s="207"/>
      <c r="X99" s="210">
        <f t="shared" si="29"/>
        <v>0</v>
      </c>
      <c r="Y99" s="201">
        <f t="shared" si="30"/>
        <v>0</v>
      </c>
      <c r="Z99" s="201"/>
      <c r="AA99" s="143"/>
      <c r="AB99" s="143"/>
      <c r="AC99" s="209" t="str">
        <f t="shared" si="31"/>
        <v/>
      </c>
      <c r="AD99" s="207"/>
      <c r="AE99" s="210">
        <f t="shared" si="32"/>
        <v>0</v>
      </c>
      <c r="AF99" s="201">
        <f t="shared" si="33"/>
        <v>0</v>
      </c>
    </row>
    <row r="100" spans="1:32" s="173" customFormat="1" ht="12.5" x14ac:dyDescent="0.25">
      <c r="A100" s="188"/>
      <c r="B100" s="188"/>
      <c r="C100" s="188"/>
      <c r="D100" s="188"/>
      <c r="E100" s="188"/>
      <c r="F100" s="189"/>
      <c r="G100" s="189"/>
      <c r="H100" s="142" t="str">
        <f t="shared" si="34"/>
        <v/>
      </c>
      <c r="I100" s="202"/>
      <c r="J100" s="201"/>
      <c r="K100" s="201">
        <f t="shared" si="25"/>
        <v>0</v>
      </c>
      <c r="L100" s="140"/>
      <c r="M100" s="193"/>
      <c r="N100" s="193"/>
      <c r="O100" s="209" t="str">
        <f t="shared" si="26"/>
        <v/>
      </c>
      <c r="P100" s="204"/>
      <c r="Q100" s="201"/>
      <c r="R100" s="201">
        <f t="shared" si="27"/>
        <v>0</v>
      </c>
      <c r="S100" s="140"/>
      <c r="T100" s="143"/>
      <c r="U100" s="143"/>
      <c r="V100" s="209" t="str">
        <f t="shared" si="28"/>
        <v/>
      </c>
      <c r="W100" s="207"/>
      <c r="X100" s="210">
        <f t="shared" si="29"/>
        <v>0</v>
      </c>
      <c r="Y100" s="201">
        <f t="shared" si="30"/>
        <v>0</v>
      </c>
      <c r="Z100" s="201"/>
      <c r="AA100" s="143"/>
      <c r="AB100" s="143"/>
      <c r="AC100" s="209" t="str">
        <f t="shared" si="31"/>
        <v/>
      </c>
      <c r="AD100" s="207"/>
      <c r="AE100" s="210">
        <f t="shared" si="32"/>
        <v>0</v>
      </c>
      <c r="AF100" s="201">
        <f t="shared" si="33"/>
        <v>0</v>
      </c>
    </row>
    <row r="101" spans="1:32" s="173" customFormat="1" ht="12.5" x14ac:dyDescent="0.25">
      <c r="A101" s="188"/>
      <c r="B101" s="188"/>
      <c r="C101" s="188"/>
      <c r="D101" s="188"/>
      <c r="E101" s="188"/>
      <c r="F101" s="189"/>
      <c r="G101" s="189"/>
      <c r="H101" s="142" t="str">
        <f t="shared" si="34"/>
        <v/>
      </c>
      <c r="I101" s="202"/>
      <c r="J101" s="201"/>
      <c r="K101" s="201">
        <f t="shared" si="25"/>
        <v>0</v>
      </c>
      <c r="L101" s="140"/>
      <c r="M101" s="193"/>
      <c r="N101" s="193"/>
      <c r="O101" s="209" t="str">
        <f t="shared" si="26"/>
        <v/>
      </c>
      <c r="P101" s="204"/>
      <c r="Q101" s="201"/>
      <c r="R101" s="201">
        <f t="shared" si="27"/>
        <v>0</v>
      </c>
      <c r="S101" s="140"/>
      <c r="T101" s="143"/>
      <c r="U101" s="143"/>
      <c r="V101" s="209" t="str">
        <f t="shared" si="28"/>
        <v/>
      </c>
      <c r="W101" s="207"/>
      <c r="X101" s="210">
        <f t="shared" si="29"/>
        <v>0</v>
      </c>
      <c r="Y101" s="201">
        <f t="shared" si="30"/>
        <v>0</v>
      </c>
      <c r="Z101" s="201"/>
      <c r="AA101" s="143"/>
      <c r="AB101" s="143"/>
      <c r="AC101" s="209" t="str">
        <f t="shared" si="31"/>
        <v/>
      </c>
      <c r="AD101" s="207"/>
      <c r="AE101" s="210">
        <f t="shared" si="32"/>
        <v>0</v>
      </c>
      <c r="AF101" s="201">
        <f t="shared" si="33"/>
        <v>0</v>
      </c>
    </row>
    <row r="102" spans="1:32" s="173" customFormat="1" ht="12.5" x14ac:dyDescent="0.25">
      <c r="A102" s="188"/>
      <c r="B102" s="188"/>
      <c r="C102" s="188"/>
      <c r="D102" s="188"/>
      <c r="E102" s="188"/>
      <c r="F102" s="189"/>
      <c r="G102" s="189"/>
      <c r="H102" s="142" t="str">
        <f t="shared" si="34"/>
        <v/>
      </c>
      <c r="I102" s="202"/>
      <c r="J102" s="201"/>
      <c r="K102" s="201">
        <f t="shared" si="25"/>
        <v>0</v>
      </c>
      <c r="L102" s="140"/>
      <c r="M102" s="193"/>
      <c r="N102" s="193"/>
      <c r="O102" s="209" t="str">
        <f t="shared" si="26"/>
        <v/>
      </c>
      <c r="P102" s="204"/>
      <c r="Q102" s="201"/>
      <c r="R102" s="201">
        <f t="shared" si="27"/>
        <v>0</v>
      </c>
      <c r="S102" s="140"/>
      <c r="T102" s="143"/>
      <c r="U102" s="143"/>
      <c r="V102" s="209" t="str">
        <f t="shared" si="28"/>
        <v/>
      </c>
      <c r="W102" s="207"/>
      <c r="X102" s="210">
        <f t="shared" si="29"/>
        <v>0</v>
      </c>
      <c r="Y102" s="201">
        <f t="shared" si="30"/>
        <v>0</v>
      </c>
      <c r="Z102" s="201"/>
      <c r="AA102" s="143"/>
      <c r="AB102" s="143"/>
      <c r="AC102" s="209" t="str">
        <f t="shared" si="31"/>
        <v/>
      </c>
      <c r="AD102" s="207"/>
      <c r="AE102" s="210">
        <f t="shared" si="32"/>
        <v>0</v>
      </c>
      <c r="AF102" s="201">
        <f t="shared" si="33"/>
        <v>0</v>
      </c>
    </row>
    <row r="103" spans="1:32" s="173" customFormat="1" ht="12.5" x14ac:dyDescent="0.25">
      <c r="A103" s="188"/>
      <c r="B103" s="188"/>
      <c r="C103" s="188"/>
      <c r="D103" s="188"/>
      <c r="E103" s="188"/>
      <c r="F103" s="189"/>
      <c r="G103" s="189"/>
      <c r="H103" s="142" t="str">
        <f t="shared" si="34"/>
        <v/>
      </c>
      <c r="I103" s="202"/>
      <c r="J103" s="201"/>
      <c r="K103" s="201">
        <f t="shared" si="25"/>
        <v>0</v>
      </c>
      <c r="L103" s="140"/>
      <c r="M103" s="193"/>
      <c r="N103" s="193"/>
      <c r="O103" s="209" t="str">
        <f t="shared" si="26"/>
        <v/>
      </c>
      <c r="P103" s="204"/>
      <c r="Q103" s="201"/>
      <c r="R103" s="201">
        <f t="shared" si="27"/>
        <v>0</v>
      </c>
      <c r="S103" s="140"/>
      <c r="T103" s="143"/>
      <c r="U103" s="143"/>
      <c r="V103" s="209" t="str">
        <f t="shared" si="28"/>
        <v/>
      </c>
      <c r="W103" s="207"/>
      <c r="X103" s="210">
        <f t="shared" si="29"/>
        <v>0</v>
      </c>
      <c r="Y103" s="201">
        <f t="shared" si="30"/>
        <v>0</v>
      </c>
      <c r="Z103" s="201"/>
      <c r="AA103" s="143"/>
      <c r="AB103" s="143"/>
      <c r="AC103" s="209" t="str">
        <f t="shared" si="31"/>
        <v/>
      </c>
      <c r="AD103" s="207"/>
      <c r="AE103" s="210">
        <f t="shared" si="32"/>
        <v>0</v>
      </c>
      <c r="AF103" s="201">
        <f t="shared" si="33"/>
        <v>0</v>
      </c>
    </row>
    <row r="104" spans="1:32" s="173" customFormat="1" ht="12.5" x14ac:dyDescent="0.25">
      <c r="A104" s="188"/>
      <c r="B104" s="188"/>
      <c r="C104" s="188"/>
      <c r="D104" s="188"/>
      <c r="E104" s="188"/>
      <c r="F104" s="189"/>
      <c r="G104" s="189"/>
      <c r="H104" s="142" t="str">
        <f t="shared" si="34"/>
        <v/>
      </c>
      <c r="I104" s="202"/>
      <c r="J104" s="201"/>
      <c r="K104" s="201">
        <f t="shared" si="25"/>
        <v>0</v>
      </c>
      <c r="L104" s="140"/>
      <c r="M104" s="193"/>
      <c r="N104" s="193"/>
      <c r="O104" s="209" t="str">
        <f t="shared" si="26"/>
        <v/>
      </c>
      <c r="P104" s="204"/>
      <c r="Q104" s="201"/>
      <c r="R104" s="201">
        <f t="shared" si="27"/>
        <v>0</v>
      </c>
      <c r="S104" s="140"/>
      <c r="T104" s="143"/>
      <c r="U104" s="143"/>
      <c r="V104" s="209" t="str">
        <f t="shared" si="28"/>
        <v/>
      </c>
      <c r="W104" s="207"/>
      <c r="X104" s="210">
        <f t="shared" si="29"/>
        <v>0</v>
      </c>
      <c r="Y104" s="201">
        <f t="shared" si="30"/>
        <v>0</v>
      </c>
      <c r="Z104" s="201"/>
      <c r="AA104" s="143"/>
      <c r="AB104" s="143"/>
      <c r="AC104" s="209" t="str">
        <f t="shared" si="31"/>
        <v/>
      </c>
      <c r="AD104" s="207"/>
      <c r="AE104" s="210">
        <f t="shared" si="32"/>
        <v>0</v>
      </c>
      <c r="AF104" s="201">
        <f t="shared" si="33"/>
        <v>0</v>
      </c>
    </row>
    <row r="105" spans="1:32" s="173" customFormat="1" ht="12.5" x14ac:dyDescent="0.25">
      <c r="A105" s="188"/>
      <c r="B105" s="188"/>
      <c r="C105" s="188"/>
      <c r="D105" s="188"/>
      <c r="E105" s="188"/>
      <c r="F105" s="189"/>
      <c r="G105" s="189"/>
      <c r="H105" s="142" t="str">
        <f t="shared" si="34"/>
        <v/>
      </c>
      <c r="I105" s="202"/>
      <c r="J105" s="201"/>
      <c r="K105" s="201">
        <f t="shared" si="25"/>
        <v>0</v>
      </c>
      <c r="L105" s="140"/>
      <c r="M105" s="193"/>
      <c r="N105" s="193"/>
      <c r="O105" s="209" t="str">
        <f t="shared" si="26"/>
        <v/>
      </c>
      <c r="P105" s="204"/>
      <c r="Q105" s="201"/>
      <c r="R105" s="201">
        <f t="shared" si="27"/>
        <v>0</v>
      </c>
      <c r="S105" s="140"/>
      <c r="T105" s="143"/>
      <c r="U105" s="143"/>
      <c r="V105" s="209" t="str">
        <f t="shared" si="28"/>
        <v/>
      </c>
      <c r="W105" s="207"/>
      <c r="X105" s="210">
        <f t="shared" si="29"/>
        <v>0</v>
      </c>
      <c r="Y105" s="201">
        <f t="shared" si="30"/>
        <v>0</v>
      </c>
      <c r="Z105" s="201"/>
      <c r="AA105" s="143"/>
      <c r="AB105" s="143"/>
      <c r="AC105" s="209" t="str">
        <f t="shared" si="31"/>
        <v/>
      </c>
      <c r="AD105" s="207"/>
      <c r="AE105" s="210">
        <f t="shared" si="32"/>
        <v>0</v>
      </c>
      <c r="AF105" s="201">
        <f t="shared" si="33"/>
        <v>0</v>
      </c>
    </row>
    <row r="106" spans="1:32" s="173" customFormat="1" ht="12.5" x14ac:dyDescent="0.25">
      <c r="A106" s="188"/>
      <c r="B106" s="188"/>
      <c r="C106" s="188"/>
      <c r="D106" s="188"/>
      <c r="E106" s="188"/>
      <c r="F106" s="189"/>
      <c r="G106" s="189"/>
      <c r="H106" s="142" t="str">
        <f t="shared" si="34"/>
        <v/>
      </c>
      <c r="I106" s="202"/>
      <c r="J106" s="201"/>
      <c r="K106" s="201">
        <f t="shared" si="25"/>
        <v>0</v>
      </c>
      <c r="L106" s="140"/>
      <c r="M106" s="193"/>
      <c r="N106" s="193"/>
      <c r="O106" s="209" t="str">
        <f t="shared" si="26"/>
        <v/>
      </c>
      <c r="P106" s="204"/>
      <c r="Q106" s="201"/>
      <c r="R106" s="201">
        <f t="shared" si="27"/>
        <v>0</v>
      </c>
      <c r="S106" s="140"/>
      <c r="T106" s="143"/>
      <c r="U106" s="143"/>
      <c r="V106" s="209" t="str">
        <f t="shared" si="28"/>
        <v/>
      </c>
      <c r="W106" s="207"/>
      <c r="X106" s="210">
        <f t="shared" si="29"/>
        <v>0</v>
      </c>
      <c r="Y106" s="201">
        <f t="shared" si="30"/>
        <v>0</v>
      </c>
      <c r="Z106" s="201"/>
      <c r="AA106" s="143"/>
      <c r="AB106" s="143"/>
      <c r="AC106" s="209" t="str">
        <f t="shared" si="31"/>
        <v/>
      </c>
      <c r="AD106" s="207"/>
      <c r="AE106" s="210">
        <f t="shared" si="32"/>
        <v>0</v>
      </c>
      <c r="AF106" s="201">
        <f t="shared" si="33"/>
        <v>0</v>
      </c>
    </row>
    <row r="107" spans="1:32" s="173" customFormat="1" ht="12.5" x14ac:dyDescent="0.25">
      <c r="A107" s="188"/>
      <c r="B107" s="188"/>
      <c r="C107" s="188"/>
      <c r="D107" s="188"/>
      <c r="E107" s="188"/>
      <c r="F107" s="189"/>
      <c r="G107" s="189"/>
      <c r="H107" s="142" t="str">
        <f t="shared" si="34"/>
        <v/>
      </c>
      <c r="I107" s="202"/>
      <c r="J107" s="201"/>
      <c r="K107" s="201">
        <f t="shared" si="25"/>
        <v>0</v>
      </c>
      <c r="L107" s="140"/>
      <c r="M107" s="193"/>
      <c r="N107" s="193"/>
      <c r="O107" s="209" t="str">
        <f t="shared" si="26"/>
        <v/>
      </c>
      <c r="P107" s="204"/>
      <c r="Q107" s="201"/>
      <c r="R107" s="201">
        <f t="shared" si="27"/>
        <v>0</v>
      </c>
      <c r="S107" s="140"/>
      <c r="T107" s="143"/>
      <c r="U107" s="143"/>
      <c r="V107" s="209" t="str">
        <f t="shared" si="28"/>
        <v/>
      </c>
      <c r="W107" s="207"/>
      <c r="X107" s="210">
        <f t="shared" si="29"/>
        <v>0</v>
      </c>
      <c r="Y107" s="201">
        <f t="shared" si="30"/>
        <v>0</v>
      </c>
      <c r="Z107" s="201"/>
      <c r="AA107" s="143"/>
      <c r="AB107" s="143"/>
      <c r="AC107" s="209" t="str">
        <f t="shared" si="31"/>
        <v/>
      </c>
      <c r="AD107" s="207"/>
      <c r="AE107" s="210">
        <f t="shared" si="32"/>
        <v>0</v>
      </c>
      <c r="AF107" s="201">
        <f t="shared" si="33"/>
        <v>0</v>
      </c>
    </row>
    <row r="108" spans="1:32" s="173" customFormat="1" ht="12.5" x14ac:dyDescent="0.25">
      <c r="A108" s="188"/>
      <c r="B108" s="188"/>
      <c r="C108" s="188"/>
      <c r="D108" s="188"/>
      <c r="E108" s="188"/>
      <c r="F108" s="189"/>
      <c r="G108" s="189"/>
      <c r="H108" s="142" t="str">
        <f t="shared" si="34"/>
        <v/>
      </c>
      <c r="I108" s="202"/>
      <c r="J108" s="201"/>
      <c r="K108" s="201">
        <f t="shared" si="25"/>
        <v>0</v>
      </c>
      <c r="L108" s="140"/>
      <c r="M108" s="193"/>
      <c r="N108" s="193"/>
      <c r="O108" s="209" t="str">
        <f t="shared" si="26"/>
        <v/>
      </c>
      <c r="P108" s="204"/>
      <c r="Q108" s="201"/>
      <c r="R108" s="201">
        <f t="shared" si="27"/>
        <v>0</v>
      </c>
      <c r="S108" s="140"/>
      <c r="T108" s="143"/>
      <c r="U108" s="143"/>
      <c r="V108" s="209" t="str">
        <f t="shared" si="28"/>
        <v/>
      </c>
      <c r="W108" s="207"/>
      <c r="X108" s="210">
        <f t="shared" si="29"/>
        <v>0</v>
      </c>
      <c r="Y108" s="201">
        <f t="shared" si="30"/>
        <v>0</v>
      </c>
      <c r="Z108" s="201"/>
      <c r="AA108" s="143"/>
      <c r="AB108" s="143"/>
      <c r="AC108" s="209" t="str">
        <f t="shared" si="31"/>
        <v/>
      </c>
      <c r="AD108" s="207"/>
      <c r="AE108" s="210">
        <f t="shared" si="32"/>
        <v>0</v>
      </c>
      <c r="AF108" s="201">
        <f t="shared" si="33"/>
        <v>0</v>
      </c>
    </row>
    <row r="109" spans="1:32" s="173" customFormat="1" ht="12.5" x14ac:dyDescent="0.25">
      <c r="A109" s="188"/>
      <c r="B109" s="188"/>
      <c r="C109" s="188"/>
      <c r="D109" s="188"/>
      <c r="E109" s="188"/>
      <c r="F109" s="189"/>
      <c r="G109" s="189"/>
      <c r="H109" s="142" t="str">
        <f t="shared" si="34"/>
        <v/>
      </c>
      <c r="I109" s="202"/>
      <c r="J109" s="201"/>
      <c r="K109" s="201">
        <f t="shared" si="25"/>
        <v>0</v>
      </c>
      <c r="L109" s="140"/>
      <c r="M109" s="193"/>
      <c r="N109" s="193"/>
      <c r="O109" s="209" t="str">
        <f t="shared" si="26"/>
        <v/>
      </c>
      <c r="P109" s="204"/>
      <c r="Q109" s="201"/>
      <c r="R109" s="201">
        <f t="shared" si="27"/>
        <v>0</v>
      </c>
      <c r="S109" s="140"/>
      <c r="T109" s="143"/>
      <c r="U109" s="143"/>
      <c r="V109" s="209" t="str">
        <f t="shared" si="28"/>
        <v/>
      </c>
      <c r="W109" s="207"/>
      <c r="X109" s="210">
        <f t="shared" si="29"/>
        <v>0</v>
      </c>
      <c r="Y109" s="201">
        <f t="shared" si="30"/>
        <v>0</v>
      </c>
      <c r="Z109" s="201"/>
      <c r="AA109" s="143"/>
      <c r="AB109" s="143"/>
      <c r="AC109" s="209" t="str">
        <f t="shared" si="31"/>
        <v/>
      </c>
      <c r="AD109" s="207"/>
      <c r="AE109" s="210">
        <f t="shared" si="32"/>
        <v>0</v>
      </c>
      <c r="AF109" s="201">
        <f t="shared" si="33"/>
        <v>0</v>
      </c>
    </row>
    <row r="110" spans="1:32" s="173" customFormat="1" ht="12.5" x14ac:dyDescent="0.25">
      <c r="A110" s="188"/>
      <c r="B110" s="188"/>
      <c r="C110" s="188"/>
      <c r="D110" s="188"/>
      <c r="E110" s="188"/>
      <c r="F110" s="189"/>
      <c r="G110" s="189"/>
      <c r="H110" s="142" t="str">
        <f t="shared" si="34"/>
        <v/>
      </c>
      <c r="I110" s="202"/>
      <c r="J110" s="201"/>
      <c r="K110" s="201">
        <f t="shared" si="25"/>
        <v>0</v>
      </c>
      <c r="L110" s="140"/>
      <c r="M110" s="193"/>
      <c r="N110" s="193"/>
      <c r="O110" s="209" t="str">
        <f t="shared" si="26"/>
        <v/>
      </c>
      <c r="P110" s="204"/>
      <c r="Q110" s="201"/>
      <c r="R110" s="201">
        <f t="shared" si="27"/>
        <v>0</v>
      </c>
      <c r="S110" s="140"/>
      <c r="T110" s="143"/>
      <c r="U110" s="143"/>
      <c r="V110" s="209" t="str">
        <f t="shared" si="28"/>
        <v/>
      </c>
      <c r="W110" s="207"/>
      <c r="X110" s="210">
        <f t="shared" si="29"/>
        <v>0</v>
      </c>
      <c r="Y110" s="201">
        <f t="shared" si="30"/>
        <v>0</v>
      </c>
      <c r="Z110" s="201"/>
      <c r="AA110" s="143"/>
      <c r="AB110" s="143"/>
      <c r="AC110" s="209" t="str">
        <f t="shared" si="31"/>
        <v/>
      </c>
      <c r="AD110" s="207"/>
      <c r="AE110" s="210">
        <f t="shared" si="32"/>
        <v>0</v>
      </c>
      <c r="AF110" s="201">
        <f t="shared" si="33"/>
        <v>0</v>
      </c>
    </row>
    <row r="111" spans="1:32" s="173" customFormat="1" ht="12.5" x14ac:dyDescent="0.25">
      <c r="A111" s="188"/>
      <c r="B111" s="188"/>
      <c r="C111" s="188"/>
      <c r="D111" s="188"/>
      <c r="E111" s="188"/>
      <c r="F111" s="189"/>
      <c r="G111" s="189"/>
      <c r="H111" s="142" t="str">
        <f t="shared" si="34"/>
        <v/>
      </c>
      <c r="I111" s="202"/>
      <c r="J111" s="201"/>
      <c r="K111" s="201">
        <f t="shared" si="25"/>
        <v>0</v>
      </c>
      <c r="L111" s="140"/>
      <c r="M111" s="193"/>
      <c r="N111" s="193"/>
      <c r="O111" s="209" t="str">
        <f t="shared" si="26"/>
        <v/>
      </c>
      <c r="P111" s="204"/>
      <c r="Q111" s="201"/>
      <c r="R111" s="201">
        <f t="shared" si="27"/>
        <v>0</v>
      </c>
      <c r="S111" s="140"/>
      <c r="T111" s="143"/>
      <c r="U111" s="143"/>
      <c r="V111" s="209" t="str">
        <f t="shared" si="28"/>
        <v/>
      </c>
      <c r="W111" s="207"/>
      <c r="X111" s="210">
        <f t="shared" si="29"/>
        <v>0</v>
      </c>
      <c r="Y111" s="201">
        <f t="shared" si="30"/>
        <v>0</v>
      </c>
      <c r="Z111" s="201"/>
      <c r="AA111" s="143"/>
      <c r="AB111" s="143"/>
      <c r="AC111" s="209" t="str">
        <f t="shared" si="31"/>
        <v/>
      </c>
      <c r="AD111" s="207"/>
      <c r="AE111" s="210">
        <f t="shared" si="32"/>
        <v>0</v>
      </c>
      <c r="AF111" s="201">
        <f t="shared" si="33"/>
        <v>0</v>
      </c>
    </row>
    <row r="112" spans="1:32" s="173" customFormat="1" ht="12.5" x14ac:dyDescent="0.25">
      <c r="A112" s="188"/>
      <c r="B112" s="188"/>
      <c r="C112" s="188"/>
      <c r="D112" s="188"/>
      <c r="E112" s="188"/>
      <c r="F112" s="189"/>
      <c r="G112" s="189"/>
      <c r="H112" s="142" t="str">
        <f t="shared" si="34"/>
        <v/>
      </c>
      <c r="I112" s="202"/>
      <c r="J112" s="201"/>
      <c r="K112" s="201">
        <f t="shared" si="25"/>
        <v>0</v>
      </c>
      <c r="L112" s="140"/>
      <c r="M112" s="193"/>
      <c r="N112" s="193"/>
      <c r="O112" s="209" t="str">
        <f t="shared" si="26"/>
        <v/>
      </c>
      <c r="P112" s="204"/>
      <c r="Q112" s="201"/>
      <c r="R112" s="201">
        <f t="shared" si="27"/>
        <v>0</v>
      </c>
      <c r="S112" s="140"/>
      <c r="T112" s="143"/>
      <c r="U112" s="143"/>
      <c r="V112" s="209" t="str">
        <f t="shared" si="28"/>
        <v/>
      </c>
      <c r="W112" s="207"/>
      <c r="X112" s="210">
        <f t="shared" si="29"/>
        <v>0</v>
      </c>
      <c r="Y112" s="201">
        <f t="shared" si="30"/>
        <v>0</v>
      </c>
      <c r="Z112" s="201"/>
      <c r="AA112" s="143"/>
      <c r="AB112" s="143"/>
      <c r="AC112" s="209" t="str">
        <f t="shared" si="31"/>
        <v/>
      </c>
      <c r="AD112" s="207"/>
      <c r="AE112" s="210">
        <f t="shared" si="32"/>
        <v>0</v>
      </c>
      <c r="AF112" s="201">
        <f t="shared" si="33"/>
        <v>0</v>
      </c>
    </row>
    <row r="113" spans="1:32" s="173" customFormat="1" ht="12.5" x14ac:dyDescent="0.25">
      <c r="A113" s="188"/>
      <c r="B113" s="188"/>
      <c r="C113" s="188"/>
      <c r="D113" s="188"/>
      <c r="E113" s="188"/>
      <c r="F113" s="189"/>
      <c r="G113" s="189"/>
      <c r="H113" s="142" t="str">
        <f t="shared" si="34"/>
        <v/>
      </c>
      <c r="I113" s="202"/>
      <c r="J113" s="201"/>
      <c r="K113" s="201">
        <f t="shared" si="25"/>
        <v>0</v>
      </c>
      <c r="L113" s="140"/>
      <c r="M113" s="193"/>
      <c r="N113" s="193"/>
      <c r="O113" s="209" t="str">
        <f t="shared" si="26"/>
        <v/>
      </c>
      <c r="P113" s="204"/>
      <c r="Q113" s="201"/>
      <c r="R113" s="201">
        <f t="shared" si="27"/>
        <v>0</v>
      </c>
      <c r="S113" s="140"/>
      <c r="T113" s="143"/>
      <c r="U113" s="143"/>
      <c r="V113" s="209" t="str">
        <f t="shared" si="28"/>
        <v/>
      </c>
      <c r="W113" s="207"/>
      <c r="X113" s="210">
        <f t="shared" si="29"/>
        <v>0</v>
      </c>
      <c r="Y113" s="201">
        <f t="shared" si="30"/>
        <v>0</v>
      </c>
      <c r="Z113" s="201"/>
      <c r="AA113" s="143"/>
      <c r="AB113" s="143"/>
      <c r="AC113" s="209" t="str">
        <f t="shared" si="31"/>
        <v/>
      </c>
      <c r="AD113" s="207"/>
      <c r="AE113" s="210">
        <f t="shared" si="32"/>
        <v>0</v>
      </c>
      <c r="AF113" s="201">
        <f t="shared" si="33"/>
        <v>0</v>
      </c>
    </row>
    <row r="114" spans="1:32" s="173" customFormat="1" ht="12.5" x14ac:dyDescent="0.25">
      <c r="A114" s="188"/>
      <c r="B114" s="188"/>
      <c r="C114" s="188"/>
      <c r="D114" s="188"/>
      <c r="E114" s="188"/>
      <c r="F114" s="189"/>
      <c r="G114" s="189"/>
      <c r="H114" s="142" t="str">
        <f t="shared" si="34"/>
        <v/>
      </c>
      <c r="I114" s="202"/>
      <c r="J114" s="201"/>
      <c r="K114" s="201">
        <f t="shared" si="25"/>
        <v>0</v>
      </c>
      <c r="L114" s="140"/>
      <c r="M114" s="193"/>
      <c r="N114" s="193"/>
      <c r="O114" s="209" t="str">
        <f t="shared" si="26"/>
        <v/>
      </c>
      <c r="P114" s="204"/>
      <c r="Q114" s="201"/>
      <c r="R114" s="201">
        <f t="shared" si="27"/>
        <v>0</v>
      </c>
      <c r="S114" s="140"/>
      <c r="T114" s="143"/>
      <c r="U114" s="143"/>
      <c r="V114" s="209" t="str">
        <f t="shared" si="28"/>
        <v/>
      </c>
      <c r="W114" s="207"/>
      <c r="X114" s="210">
        <f t="shared" si="29"/>
        <v>0</v>
      </c>
      <c r="Y114" s="201">
        <f t="shared" si="30"/>
        <v>0</v>
      </c>
      <c r="Z114" s="201"/>
      <c r="AA114" s="143"/>
      <c r="AB114" s="143"/>
      <c r="AC114" s="209" t="str">
        <f t="shared" si="31"/>
        <v/>
      </c>
      <c r="AD114" s="207"/>
      <c r="AE114" s="210">
        <f t="shared" si="32"/>
        <v>0</v>
      </c>
      <c r="AF114" s="201">
        <f t="shared" si="33"/>
        <v>0</v>
      </c>
    </row>
    <row r="115" spans="1:32" s="173" customFormat="1" ht="12.5" x14ac:dyDescent="0.25">
      <c r="A115" s="188"/>
      <c r="B115" s="188"/>
      <c r="C115" s="188"/>
      <c r="D115" s="188"/>
      <c r="E115" s="188"/>
      <c r="F115" s="189"/>
      <c r="G115" s="189"/>
      <c r="H115" s="142" t="str">
        <f t="shared" si="34"/>
        <v/>
      </c>
      <c r="I115" s="202"/>
      <c r="J115" s="201"/>
      <c r="K115" s="201">
        <f t="shared" si="25"/>
        <v>0</v>
      </c>
      <c r="L115" s="140"/>
      <c r="M115" s="193"/>
      <c r="N115" s="193"/>
      <c r="O115" s="209" t="str">
        <f t="shared" si="26"/>
        <v/>
      </c>
      <c r="P115" s="204"/>
      <c r="Q115" s="201"/>
      <c r="R115" s="201">
        <f t="shared" si="27"/>
        <v>0</v>
      </c>
      <c r="S115" s="140"/>
      <c r="T115" s="143"/>
      <c r="U115" s="143"/>
      <c r="V115" s="209" t="str">
        <f t="shared" si="28"/>
        <v/>
      </c>
      <c r="W115" s="207"/>
      <c r="X115" s="210">
        <f t="shared" si="29"/>
        <v>0</v>
      </c>
      <c r="Y115" s="201">
        <f t="shared" si="30"/>
        <v>0</v>
      </c>
      <c r="Z115" s="201"/>
      <c r="AA115" s="143"/>
      <c r="AB115" s="143"/>
      <c r="AC115" s="209" t="str">
        <f t="shared" si="31"/>
        <v/>
      </c>
      <c r="AD115" s="207"/>
      <c r="AE115" s="210">
        <f t="shared" si="32"/>
        <v>0</v>
      </c>
      <c r="AF115" s="201">
        <f t="shared" si="33"/>
        <v>0</v>
      </c>
    </row>
    <row r="116" spans="1:32" s="173" customFormat="1" ht="12.5" x14ac:dyDescent="0.25">
      <c r="A116" s="188"/>
      <c r="B116" s="188"/>
      <c r="C116" s="188"/>
      <c r="D116" s="188"/>
      <c r="E116" s="188"/>
      <c r="F116" s="189"/>
      <c r="G116" s="189"/>
      <c r="H116" s="142" t="str">
        <f t="shared" si="34"/>
        <v/>
      </c>
      <c r="I116" s="202"/>
      <c r="J116" s="201"/>
      <c r="K116" s="201">
        <f t="shared" si="25"/>
        <v>0</v>
      </c>
      <c r="L116" s="140"/>
      <c r="M116" s="193"/>
      <c r="N116" s="193"/>
      <c r="O116" s="209" t="str">
        <f t="shared" si="26"/>
        <v/>
      </c>
      <c r="P116" s="204"/>
      <c r="Q116" s="201"/>
      <c r="R116" s="201">
        <f t="shared" si="27"/>
        <v>0</v>
      </c>
      <c r="S116" s="140"/>
      <c r="T116" s="143"/>
      <c r="U116" s="143"/>
      <c r="V116" s="209" t="str">
        <f t="shared" si="28"/>
        <v/>
      </c>
      <c r="W116" s="207"/>
      <c r="X116" s="210">
        <f t="shared" si="29"/>
        <v>0</v>
      </c>
      <c r="Y116" s="201">
        <f t="shared" si="30"/>
        <v>0</v>
      </c>
      <c r="Z116" s="201"/>
      <c r="AA116" s="143"/>
      <c r="AB116" s="143"/>
      <c r="AC116" s="209" t="str">
        <f t="shared" si="31"/>
        <v/>
      </c>
      <c r="AD116" s="207"/>
      <c r="AE116" s="210">
        <f t="shared" si="32"/>
        <v>0</v>
      </c>
      <c r="AF116" s="201">
        <f t="shared" si="33"/>
        <v>0</v>
      </c>
    </row>
    <row r="117" spans="1:32" s="173" customFormat="1" ht="12.5" x14ac:dyDescent="0.25">
      <c r="A117" s="188"/>
      <c r="B117" s="188"/>
      <c r="C117" s="188"/>
      <c r="D117" s="188"/>
      <c r="E117" s="188"/>
      <c r="F117" s="189"/>
      <c r="G117" s="189"/>
      <c r="H117" s="142" t="str">
        <f t="shared" si="34"/>
        <v/>
      </c>
      <c r="I117" s="202"/>
      <c r="J117" s="201"/>
      <c r="K117" s="201">
        <f t="shared" si="25"/>
        <v>0</v>
      </c>
      <c r="L117" s="140"/>
      <c r="M117" s="193"/>
      <c r="N117" s="193"/>
      <c r="O117" s="209" t="str">
        <f t="shared" si="26"/>
        <v/>
      </c>
      <c r="P117" s="204"/>
      <c r="Q117" s="201"/>
      <c r="R117" s="201">
        <f t="shared" si="27"/>
        <v>0</v>
      </c>
      <c r="S117" s="140"/>
      <c r="T117" s="143"/>
      <c r="U117" s="143"/>
      <c r="V117" s="209" t="str">
        <f t="shared" si="28"/>
        <v/>
      </c>
      <c r="W117" s="207"/>
      <c r="X117" s="210">
        <f t="shared" si="29"/>
        <v>0</v>
      </c>
      <c r="Y117" s="201">
        <f t="shared" si="30"/>
        <v>0</v>
      </c>
      <c r="Z117" s="201"/>
      <c r="AA117" s="143"/>
      <c r="AB117" s="143"/>
      <c r="AC117" s="209" t="str">
        <f t="shared" si="31"/>
        <v/>
      </c>
      <c r="AD117" s="207"/>
      <c r="AE117" s="210">
        <f t="shared" si="32"/>
        <v>0</v>
      </c>
      <c r="AF117" s="201">
        <f t="shared" si="33"/>
        <v>0</v>
      </c>
    </row>
    <row r="118" spans="1:32" s="173" customFormat="1" ht="12.5" x14ac:dyDescent="0.25">
      <c r="A118" s="188"/>
      <c r="B118" s="188"/>
      <c r="C118" s="188"/>
      <c r="D118" s="188"/>
      <c r="E118" s="188"/>
      <c r="F118" s="189"/>
      <c r="G118" s="189"/>
      <c r="H118" s="142" t="str">
        <f t="shared" si="34"/>
        <v/>
      </c>
      <c r="I118" s="202"/>
      <c r="J118" s="201"/>
      <c r="K118" s="201">
        <f t="shared" si="25"/>
        <v>0</v>
      </c>
      <c r="L118" s="140"/>
      <c r="M118" s="193"/>
      <c r="N118" s="193"/>
      <c r="O118" s="209" t="str">
        <f t="shared" si="26"/>
        <v/>
      </c>
      <c r="P118" s="204"/>
      <c r="Q118" s="201"/>
      <c r="R118" s="201">
        <f t="shared" si="27"/>
        <v>0</v>
      </c>
      <c r="S118" s="140"/>
      <c r="T118" s="143"/>
      <c r="U118" s="143"/>
      <c r="V118" s="209" t="str">
        <f t="shared" si="28"/>
        <v/>
      </c>
      <c r="W118" s="207"/>
      <c r="X118" s="210">
        <f t="shared" si="29"/>
        <v>0</v>
      </c>
      <c r="Y118" s="201">
        <f t="shared" si="30"/>
        <v>0</v>
      </c>
      <c r="Z118" s="201"/>
      <c r="AA118" s="143"/>
      <c r="AB118" s="143"/>
      <c r="AC118" s="209" t="str">
        <f t="shared" si="31"/>
        <v/>
      </c>
      <c r="AD118" s="207"/>
      <c r="AE118" s="210">
        <f t="shared" si="32"/>
        <v>0</v>
      </c>
      <c r="AF118" s="201">
        <f t="shared" si="33"/>
        <v>0</v>
      </c>
    </row>
    <row r="119" spans="1:32" s="173" customFormat="1" ht="12.5" x14ac:dyDescent="0.25">
      <c r="A119" s="188"/>
      <c r="B119" s="188"/>
      <c r="C119" s="188"/>
      <c r="D119" s="188"/>
      <c r="E119" s="188"/>
      <c r="F119" s="189"/>
      <c r="G119" s="189"/>
      <c r="H119" s="142" t="str">
        <f t="shared" si="34"/>
        <v/>
      </c>
      <c r="I119" s="202"/>
      <c r="J119" s="201"/>
      <c r="K119" s="201">
        <f t="shared" si="25"/>
        <v>0</v>
      </c>
      <c r="L119" s="140"/>
      <c r="M119" s="193"/>
      <c r="N119" s="193"/>
      <c r="O119" s="209" t="str">
        <f t="shared" si="26"/>
        <v/>
      </c>
      <c r="P119" s="204"/>
      <c r="Q119" s="201"/>
      <c r="R119" s="201">
        <f t="shared" si="27"/>
        <v>0</v>
      </c>
      <c r="S119" s="140"/>
      <c r="T119" s="143"/>
      <c r="U119" s="143"/>
      <c r="V119" s="209" t="str">
        <f t="shared" si="28"/>
        <v/>
      </c>
      <c r="W119" s="207"/>
      <c r="X119" s="210">
        <f t="shared" si="29"/>
        <v>0</v>
      </c>
      <c r="Y119" s="201">
        <f t="shared" si="30"/>
        <v>0</v>
      </c>
      <c r="Z119" s="201"/>
      <c r="AA119" s="143"/>
      <c r="AB119" s="143"/>
      <c r="AC119" s="209" t="str">
        <f t="shared" si="31"/>
        <v/>
      </c>
      <c r="AD119" s="207"/>
      <c r="AE119" s="210">
        <f t="shared" si="32"/>
        <v>0</v>
      </c>
      <c r="AF119" s="201">
        <f t="shared" si="33"/>
        <v>0</v>
      </c>
    </row>
    <row r="120" spans="1:32" s="173" customFormat="1" ht="12.5" x14ac:dyDescent="0.25">
      <c r="A120" s="188"/>
      <c r="B120" s="188"/>
      <c r="C120" s="188"/>
      <c r="D120" s="188"/>
      <c r="E120" s="188"/>
      <c r="F120" s="189"/>
      <c r="G120" s="189"/>
      <c r="H120" s="142" t="str">
        <f t="shared" si="34"/>
        <v/>
      </c>
      <c r="I120" s="202"/>
      <c r="J120" s="201"/>
      <c r="K120" s="201">
        <f t="shared" si="25"/>
        <v>0</v>
      </c>
      <c r="L120" s="140"/>
      <c r="M120" s="193"/>
      <c r="N120" s="193"/>
      <c r="O120" s="209" t="str">
        <f t="shared" si="26"/>
        <v/>
      </c>
      <c r="P120" s="204"/>
      <c r="Q120" s="201"/>
      <c r="R120" s="201">
        <f t="shared" si="27"/>
        <v>0</v>
      </c>
      <c r="S120" s="140"/>
      <c r="T120" s="143"/>
      <c r="U120" s="143"/>
      <c r="V120" s="209" t="str">
        <f t="shared" si="28"/>
        <v/>
      </c>
      <c r="W120" s="207"/>
      <c r="X120" s="210">
        <f t="shared" si="29"/>
        <v>0</v>
      </c>
      <c r="Y120" s="201">
        <f t="shared" si="30"/>
        <v>0</v>
      </c>
      <c r="Z120" s="201"/>
      <c r="AA120" s="143"/>
      <c r="AB120" s="143"/>
      <c r="AC120" s="209" t="str">
        <f t="shared" si="31"/>
        <v/>
      </c>
      <c r="AD120" s="207"/>
      <c r="AE120" s="210">
        <f t="shared" si="32"/>
        <v>0</v>
      </c>
      <c r="AF120" s="201">
        <f t="shared" si="33"/>
        <v>0</v>
      </c>
    </row>
    <row r="121" spans="1:32" s="173" customFormat="1" ht="12.5" x14ac:dyDescent="0.25">
      <c r="A121" s="188"/>
      <c r="B121" s="188"/>
      <c r="C121" s="188"/>
      <c r="D121" s="188"/>
      <c r="E121" s="188"/>
      <c r="F121" s="189"/>
      <c r="G121" s="189"/>
      <c r="H121" s="142" t="str">
        <f t="shared" si="34"/>
        <v/>
      </c>
      <c r="I121" s="202"/>
      <c r="J121" s="201"/>
      <c r="K121" s="201">
        <f t="shared" si="25"/>
        <v>0</v>
      </c>
      <c r="L121" s="140"/>
      <c r="M121" s="193"/>
      <c r="N121" s="193"/>
      <c r="O121" s="209" t="str">
        <f t="shared" si="26"/>
        <v/>
      </c>
      <c r="P121" s="204"/>
      <c r="Q121" s="201"/>
      <c r="R121" s="201">
        <f t="shared" si="27"/>
        <v>0</v>
      </c>
      <c r="S121" s="140"/>
      <c r="T121" s="143"/>
      <c r="U121" s="143"/>
      <c r="V121" s="209" t="str">
        <f t="shared" si="28"/>
        <v/>
      </c>
      <c r="W121" s="207"/>
      <c r="X121" s="210">
        <f t="shared" si="29"/>
        <v>0</v>
      </c>
      <c r="Y121" s="201">
        <f t="shared" si="30"/>
        <v>0</v>
      </c>
      <c r="Z121" s="201"/>
      <c r="AA121" s="143"/>
      <c r="AB121" s="143"/>
      <c r="AC121" s="209" t="str">
        <f t="shared" si="31"/>
        <v/>
      </c>
      <c r="AD121" s="207"/>
      <c r="AE121" s="210">
        <f t="shared" si="32"/>
        <v>0</v>
      </c>
      <c r="AF121" s="201">
        <f t="shared" si="33"/>
        <v>0</v>
      </c>
    </row>
    <row r="122" spans="1:32" s="173" customFormat="1" ht="12.5" x14ac:dyDescent="0.25">
      <c r="A122" s="188"/>
      <c r="B122" s="188"/>
      <c r="C122" s="188"/>
      <c r="D122" s="188"/>
      <c r="E122" s="188"/>
      <c r="F122" s="189"/>
      <c r="G122" s="189"/>
      <c r="H122" s="142" t="str">
        <f t="shared" si="34"/>
        <v/>
      </c>
      <c r="I122" s="202"/>
      <c r="J122" s="201"/>
      <c r="K122" s="201">
        <f t="shared" si="25"/>
        <v>0</v>
      </c>
      <c r="L122" s="140"/>
      <c r="M122" s="193"/>
      <c r="N122" s="193"/>
      <c r="O122" s="209" t="str">
        <f t="shared" si="26"/>
        <v/>
      </c>
      <c r="P122" s="204"/>
      <c r="Q122" s="201"/>
      <c r="R122" s="201">
        <f t="shared" si="27"/>
        <v>0</v>
      </c>
      <c r="S122" s="140"/>
      <c r="T122" s="143"/>
      <c r="U122" s="143"/>
      <c r="V122" s="209" t="str">
        <f t="shared" si="28"/>
        <v/>
      </c>
      <c r="W122" s="207"/>
      <c r="X122" s="210">
        <f t="shared" si="29"/>
        <v>0</v>
      </c>
      <c r="Y122" s="201">
        <f t="shared" si="30"/>
        <v>0</v>
      </c>
      <c r="Z122" s="201"/>
      <c r="AA122" s="143"/>
      <c r="AB122" s="143"/>
      <c r="AC122" s="209" t="str">
        <f t="shared" si="31"/>
        <v/>
      </c>
      <c r="AD122" s="207"/>
      <c r="AE122" s="210">
        <f t="shared" si="32"/>
        <v>0</v>
      </c>
      <c r="AF122" s="201">
        <f t="shared" si="33"/>
        <v>0</v>
      </c>
    </row>
    <row r="123" spans="1:32" s="173" customFormat="1" ht="12.5" x14ac:dyDescent="0.25">
      <c r="A123" s="188"/>
      <c r="B123" s="188"/>
      <c r="C123" s="188"/>
      <c r="D123" s="188"/>
      <c r="E123" s="188"/>
      <c r="F123" s="189"/>
      <c r="G123" s="189"/>
      <c r="H123" s="142" t="str">
        <f t="shared" si="34"/>
        <v/>
      </c>
      <c r="I123" s="202"/>
      <c r="J123" s="201"/>
      <c r="K123" s="201">
        <f t="shared" si="25"/>
        <v>0</v>
      </c>
      <c r="L123" s="140"/>
      <c r="M123" s="193"/>
      <c r="N123" s="193"/>
      <c r="O123" s="209" t="str">
        <f t="shared" si="26"/>
        <v/>
      </c>
      <c r="P123" s="204"/>
      <c r="Q123" s="201"/>
      <c r="R123" s="201">
        <f t="shared" si="27"/>
        <v>0</v>
      </c>
      <c r="S123" s="140"/>
      <c r="T123" s="143"/>
      <c r="U123" s="143"/>
      <c r="V123" s="209" t="str">
        <f t="shared" si="28"/>
        <v/>
      </c>
      <c r="W123" s="207"/>
      <c r="X123" s="210">
        <f t="shared" si="29"/>
        <v>0</v>
      </c>
      <c r="Y123" s="201">
        <f t="shared" si="30"/>
        <v>0</v>
      </c>
      <c r="Z123" s="201"/>
      <c r="AA123" s="143"/>
      <c r="AB123" s="143"/>
      <c r="AC123" s="209" t="str">
        <f t="shared" si="31"/>
        <v/>
      </c>
      <c r="AD123" s="207"/>
      <c r="AE123" s="210">
        <f t="shared" si="32"/>
        <v>0</v>
      </c>
      <c r="AF123" s="201">
        <f t="shared" si="33"/>
        <v>0</v>
      </c>
    </row>
    <row r="124" spans="1:32" s="173" customFormat="1" ht="12.5" x14ac:dyDescent="0.25">
      <c r="A124" s="188"/>
      <c r="B124" s="190"/>
      <c r="C124" s="188"/>
      <c r="D124" s="191"/>
      <c r="E124" s="188"/>
      <c r="F124" s="192"/>
      <c r="G124" s="192"/>
      <c r="H124" s="142" t="str">
        <f t="shared" si="34"/>
        <v/>
      </c>
      <c r="I124" s="203"/>
      <c r="J124" s="125"/>
      <c r="K124" s="201">
        <f t="shared" si="25"/>
        <v>0</v>
      </c>
      <c r="L124" s="123"/>
      <c r="M124" s="192"/>
      <c r="N124" s="194"/>
      <c r="O124" s="209" t="str">
        <f t="shared" si="26"/>
        <v/>
      </c>
      <c r="P124" s="205"/>
      <c r="Q124" s="125"/>
      <c r="R124" s="201">
        <f t="shared" si="27"/>
        <v>0</v>
      </c>
      <c r="S124" s="125"/>
      <c r="T124" s="125"/>
      <c r="U124" s="125"/>
      <c r="V124" s="209" t="str">
        <f t="shared" si="28"/>
        <v/>
      </c>
      <c r="W124" s="208"/>
      <c r="X124" s="210">
        <f t="shared" si="29"/>
        <v>0</v>
      </c>
      <c r="Y124" s="201">
        <f t="shared" si="30"/>
        <v>0</v>
      </c>
      <c r="Z124" s="201"/>
      <c r="AA124" s="125"/>
      <c r="AB124" s="125"/>
      <c r="AC124" s="209" t="str">
        <f t="shared" si="31"/>
        <v/>
      </c>
      <c r="AD124" s="208"/>
      <c r="AE124" s="210">
        <f t="shared" si="32"/>
        <v>0</v>
      </c>
      <c r="AF124" s="201">
        <f t="shared" si="33"/>
        <v>0</v>
      </c>
    </row>
    <row r="125" spans="1:32" s="177" customFormat="1" ht="13.5" thickBot="1" x14ac:dyDescent="0.35">
      <c r="A125" s="174"/>
      <c r="B125" s="173"/>
      <c r="C125" s="174"/>
      <c r="D125" s="175">
        <f>SUM(D15:D124)</f>
        <v>0</v>
      </c>
      <c r="E125" s="174"/>
      <c r="F125" s="123"/>
      <c r="G125" s="123"/>
      <c r="H125" s="124"/>
      <c r="I125" s="154"/>
      <c r="J125" s="155" t="s">
        <v>144</v>
      </c>
      <c r="K125" s="156">
        <f>SUM(K15:K65)</f>
        <v>0</v>
      </c>
      <c r="L125" s="157"/>
      <c r="M125" s="123"/>
      <c r="N125" s="127"/>
      <c r="O125" s="124"/>
      <c r="P125" s="176"/>
      <c r="Q125" s="155" t="s">
        <v>144</v>
      </c>
      <c r="R125" s="156">
        <f>SUM(R15:R65)</f>
        <v>0</v>
      </c>
      <c r="S125" s="125"/>
      <c r="T125" s="125"/>
      <c r="U125" s="125"/>
      <c r="V125" s="125"/>
      <c r="W125" s="176"/>
      <c r="X125" s="155" t="s">
        <v>144</v>
      </c>
      <c r="Y125" s="156">
        <f>SUM(Y15:Y65)</f>
        <v>0</v>
      </c>
      <c r="Z125" s="236"/>
      <c r="AA125" s="125"/>
      <c r="AB125" s="125"/>
      <c r="AC125" s="125"/>
      <c r="AD125" s="176"/>
      <c r="AE125" s="155" t="s">
        <v>144</v>
      </c>
      <c r="AF125" s="156">
        <f>SUM(AF15:AF65)</f>
        <v>0</v>
      </c>
    </row>
    <row r="126" spans="1:32" ht="14.5" thickTop="1" x14ac:dyDescent="0.3">
      <c r="C126" s="126"/>
      <c r="F126" s="123"/>
      <c r="G126" s="123"/>
      <c r="H126" s="123"/>
      <c r="I126" s="123"/>
      <c r="J126" s="123"/>
      <c r="K126" s="123"/>
      <c r="L126" s="123"/>
      <c r="M126" s="123"/>
      <c r="N126" s="127"/>
      <c r="O126" s="123"/>
      <c r="P126" s="128"/>
      <c r="Q126" s="125"/>
      <c r="R126" s="129"/>
      <c r="S126" s="125"/>
      <c r="T126" s="125"/>
      <c r="U126" s="125"/>
      <c r="V126" s="125"/>
      <c r="W126" s="125"/>
      <c r="X126" s="125"/>
      <c r="Y126" s="125"/>
      <c r="Z126" s="125"/>
    </row>
    <row r="128" spans="1:32" s="131" customFormat="1" ht="15" customHeight="1" x14ac:dyDescent="0.35">
      <c r="A128" s="130"/>
      <c r="B128" s="327"/>
      <c r="C128" s="327"/>
      <c r="D128" s="327"/>
      <c r="E128" s="327"/>
      <c r="F128" s="327"/>
      <c r="G128" s="327"/>
      <c r="H128" s="327"/>
      <c r="I128" s="327"/>
      <c r="J128" s="327"/>
      <c r="K128" s="327"/>
      <c r="L128" s="327"/>
      <c r="M128" s="327"/>
    </row>
    <row r="129" spans="4:21" x14ac:dyDescent="0.3">
      <c r="D129" s="137"/>
    </row>
    <row r="130" spans="4:21" x14ac:dyDescent="0.3">
      <c r="D130" s="126" t="s">
        <v>121</v>
      </c>
      <c r="F130" s="122" t="s">
        <v>145</v>
      </c>
    </row>
    <row r="131" spans="4:21" ht="13.5" customHeight="1" x14ac:dyDescent="0.3">
      <c r="D131" s="137"/>
    </row>
    <row r="132" spans="4:21" ht="68.25" customHeight="1" x14ac:dyDescent="0.3">
      <c r="D132" s="137"/>
      <c r="F132" s="326" t="s">
        <v>186</v>
      </c>
      <c r="G132" s="326"/>
      <c r="H132" s="326"/>
      <c r="I132" s="326"/>
      <c r="J132" s="326"/>
      <c r="K132" s="326"/>
      <c r="L132" s="326"/>
      <c r="M132" s="326"/>
    </row>
    <row r="133" spans="4:21" ht="18.75" customHeight="1" x14ac:dyDescent="0.3">
      <c r="D133" s="137"/>
      <c r="F133" s="132"/>
      <c r="G133" s="132"/>
      <c r="H133" s="132"/>
      <c r="I133" s="132"/>
      <c r="J133" s="132"/>
      <c r="K133" s="132"/>
      <c r="L133" s="132"/>
      <c r="M133" s="132"/>
    </row>
    <row r="134" spans="4:21" x14ac:dyDescent="0.3">
      <c r="D134" s="137"/>
      <c r="F134" s="122" t="s">
        <v>189</v>
      </c>
    </row>
    <row r="135" spans="4:21" x14ac:dyDescent="0.3">
      <c r="D135" s="137"/>
      <c r="F135" s="133" t="s">
        <v>187</v>
      </c>
    </row>
    <row r="136" spans="4:21" x14ac:dyDescent="0.3">
      <c r="D136" s="137"/>
      <c r="F136" s="133" t="s">
        <v>188</v>
      </c>
    </row>
    <row r="137" spans="4:21" x14ac:dyDescent="0.3">
      <c r="D137" s="137"/>
      <c r="F137" s="133" t="s">
        <v>146</v>
      </c>
    </row>
    <row r="138" spans="4:21" x14ac:dyDescent="0.3">
      <c r="D138" s="137"/>
      <c r="F138" s="133" t="s">
        <v>147</v>
      </c>
    </row>
    <row r="139" spans="4:21" x14ac:dyDescent="0.3">
      <c r="D139" s="137"/>
      <c r="F139" s="133" t="s">
        <v>148</v>
      </c>
    </row>
    <row r="140" spans="4:21" x14ac:dyDescent="0.3">
      <c r="D140" s="137"/>
      <c r="G140" s="134"/>
    </row>
    <row r="141" spans="4:21" x14ac:dyDescent="0.3">
      <c r="D141" s="137" t="s">
        <v>183</v>
      </c>
      <c r="F141" s="199" t="str">
        <f>F9</f>
        <v>Select Utility Type</v>
      </c>
      <c r="G141" s="196">
        <f>K125</f>
        <v>0</v>
      </c>
      <c r="I141" s="199" t="str">
        <f>M9</f>
        <v>Select Utility Type</v>
      </c>
      <c r="J141" s="197">
        <f>R125</f>
        <v>0</v>
      </c>
      <c r="M141" s="217" t="str">
        <f>T9</f>
        <v>Select Utility Type</v>
      </c>
      <c r="N141" s="197">
        <f>Y125</f>
        <v>0</v>
      </c>
      <c r="P141" s="199" t="str">
        <f>AA9</f>
        <v>Select Utility Type</v>
      </c>
      <c r="Q141" s="197">
        <f>AF125</f>
        <v>0</v>
      </c>
      <c r="T141" s="199" t="s">
        <v>185</v>
      </c>
      <c r="U141" s="197">
        <f>G141+J141+N141</f>
        <v>0</v>
      </c>
    </row>
    <row r="142" spans="4:21" x14ac:dyDescent="0.3">
      <c r="D142" s="137" t="s">
        <v>184</v>
      </c>
      <c r="F142" s="199" t="str">
        <f>F9</f>
        <v>Select Utility Type</v>
      </c>
      <c r="G142" s="196">
        <f>G141*12</f>
        <v>0</v>
      </c>
      <c r="I142" s="199" t="str">
        <f>M9</f>
        <v>Select Utility Type</v>
      </c>
      <c r="J142" s="196">
        <f>J141*12</f>
        <v>0</v>
      </c>
      <c r="M142" s="217" t="str">
        <f>T9</f>
        <v>Select Utility Type</v>
      </c>
      <c r="N142" s="197">
        <f>N141*12</f>
        <v>0</v>
      </c>
      <c r="P142" s="199" t="str">
        <f>AA9</f>
        <v>Select Utility Type</v>
      </c>
      <c r="Q142" s="197">
        <f>Q141*12</f>
        <v>0</v>
      </c>
      <c r="T142" s="218" t="s">
        <v>185</v>
      </c>
      <c r="U142" s="198">
        <f>G142+J142+N142</f>
        <v>0</v>
      </c>
    </row>
    <row r="143" spans="4:21" x14ac:dyDescent="0.3">
      <c r="D143" s="137"/>
      <c r="F143" s="133"/>
    </row>
    <row r="144" spans="4:21" x14ac:dyDescent="0.3">
      <c r="D144" s="126" t="s">
        <v>129</v>
      </c>
      <c r="F144" s="122" t="s">
        <v>190</v>
      </c>
    </row>
    <row r="145" spans="1:16" x14ac:dyDescent="0.3">
      <c r="D145" s="137"/>
      <c r="F145" s="133"/>
      <c r="G145" s="135" t="s">
        <v>194</v>
      </c>
    </row>
    <row r="146" spans="1:16" x14ac:dyDescent="0.3">
      <c r="D146" s="137"/>
      <c r="F146" s="133"/>
      <c r="G146" s="163" t="s">
        <v>185</v>
      </c>
      <c r="H146" s="198">
        <f>U142</f>
        <v>0</v>
      </c>
    </row>
    <row r="147" spans="1:16" x14ac:dyDescent="0.3">
      <c r="D147" s="137"/>
      <c r="F147" s="133"/>
      <c r="G147" s="161"/>
      <c r="H147" s="162"/>
    </row>
    <row r="148" spans="1:16" x14ac:dyDescent="0.3">
      <c r="D148" s="137"/>
      <c r="F148" s="133"/>
      <c r="G148" s="122" t="s">
        <v>193</v>
      </c>
    </row>
    <row r="149" spans="1:16" x14ac:dyDescent="0.3">
      <c r="D149" s="137"/>
      <c r="F149" s="133"/>
      <c r="G149" s="159" t="s">
        <v>192</v>
      </c>
      <c r="H149" s="159"/>
      <c r="I149" s="200">
        <v>3288</v>
      </c>
    </row>
    <row r="150" spans="1:16" x14ac:dyDescent="0.3">
      <c r="D150" s="137"/>
      <c r="F150" s="133"/>
      <c r="G150" s="160"/>
      <c r="H150" s="160"/>
      <c r="I150" s="164"/>
    </row>
    <row r="151" spans="1:16" x14ac:dyDescent="0.3">
      <c r="D151" s="137"/>
      <c r="F151" s="133"/>
      <c r="G151" s="122" t="s">
        <v>199</v>
      </c>
      <c r="H151" s="160"/>
      <c r="I151" s="160"/>
    </row>
    <row r="152" spans="1:16" x14ac:dyDescent="0.3">
      <c r="D152" s="137"/>
      <c r="F152" s="122" t="s">
        <v>149</v>
      </c>
      <c r="G152" s="166">
        <f>(H146/I149)*-1</f>
        <v>0</v>
      </c>
    </row>
    <row r="153" spans="1:16" x14ac:dyDescent="0.3">
      <c r="D153" s="137"/>
      <c r="G153" s="165"/>
    </row>
    <row r="154" spans="1:16" x14ac:dyDescent="0.3">
      <c r="D154" s="137"/>
      <c r="G154" s="135" t="s">
        <v>200</v>
      </c>
    </row>
    <row r="155" spans="1:16" s="131" customFormat="1" x14ac:dyDescent="0.3">
      <c r="A155" s="136"/>
      <c r="D155" s="137"/>
      <c r="E155" s="126"/>
      <c r="F155" s="122"/>
      <c r="G155" s="122"/>
      <c r="H155" s="122"/>
      <c r="I155" s="122"/>
      <c r="J155" s="122"/>
      <c r="K155" s="122"/>
      <c r="L155" s="122"/>
      <c r="M155" s="122"/>
      <c r="N155" s="122"/>
      <c r="O155" s="122"/>
      <c r="P155" s="122"/>
    </row>
    <row r="156" spans="1:16" s="131" customFormat="1" x14ac:dyDescent="0.3">
      <c r="A156" s="136"/>
      <c r="D156" s="126" t="s">
        <v>150</v>
      </c>
      <c r="E156" s="126"/>
      <c r="F156" s="122" t="s">
        <v>191</v>
      </c>
      <c r="G156" s="122"/>
      <c r="H156" s="122"/>
      <c r="I156" s="122"/>
      <c r="J156" s="122"/>
      <c r="K156" s="122"/>
      <c r="L156" s="122"/>
      <c r="M156" s="122"/>
      <c r="N156" s="122"/>
      <c r="O156" s="122"/>
      <c r="P156" s="122"/>
    </row>
    <row r="157" spans="1:16" s="131" customFormat="1" x14ac:dyDescent="0.3">
      <c r="A157" s="136"/>
      <c r="D157" s="137"/>
      <c r="E157" s="126"/>
      <c r="F157" s="122"/>
      <c r="G157" s="122"/>
      <c r="H157" s="122"/>
      <c r="I157" s="122"/>
      <c r="J157" s="122"/>
      <c r="K157" s="122"/>
      <c r="L157" s="122"/>
      <c r="M157" s="122"/>
      <c r="N157" s="122"/>
      <c r="O157" s="122"/>
      <c r="P157" s="122"/>
    </row>
    <row r="158" spans="1:16" x14ac:dyDescent="0.3">
      <c r="A158" s="136"/>
      <c r="B158" s="131"/>
      <c r="C158" s="131"/>
      <c r="D158" s="137"/>
    </row>
    <row r="159" spans="1:16" x14ac:dyDescent="0.3">
      <c r="A159" s="136"/>
      <c r="B159" s="131"/>
      <c r="C159" s="131"/>
    </row>
    <row r="160" spans="1:16" x14ac:dyDescent="0.3">
      <c r="A160" s="136"/>
      <c r="B160" s="131"/>
      <c r="C160" s="131"/>
    </row>
    <row r="164" spans="4:5" x14ac:dyDescent="0.3">
      <c r="D164" s="138"/>
      <c r="E164" s="122"/>
    </row>
    <row r="165" spans="4:5" x14ac:dyDescent="0.3">
      <c r="D165" s="138"/>
      <c r="E165" s="122"/>
    </row>
    <row r="166" spans="4:5" x14ac:dyDescent="0.3">
      <c r="D166" s="158"/>
      <c r="E166" s="122"/>
    </row>
  </sheetData>
  <mergeCells count="46">
    <mergeCell ref="F14:H14"/>
    <mergeCell ref="M14:O14"/>
    <mergeCell ref="T14:V14"/>
    <mergeCell ref="AA14:AC14"/>
    <mergeCell ref="B128:M128"/>
    <mergeCell ref="F132:M132"/>
    <mergeCell ref="AC10:AC13"/>
    <mergeCell ref="AD10:AD11"/>
    <mergeCell ref="AE10:AE13"/>
    <mergeCell ref="AF10:AF13"/>
    <mergeCell ref="F12:G13"/>
    <mergeCell ref="M12:N13"/>
    <mergeCell ref="T12:U13"/>
    <mergeCell ref="AA12:AB13"/>
    <mergeCell ref="V10:V13"/>
    <mergeCell ref="W10:W11"/>
    <mergeCell ref="X10:X13"/>
    <mergeCell ref="Y10:Y13"/>
    <mergeCell ref="AA10:AA11"/>
    <mergeCell ref="AB10:AB11"/>
    <mergeCell ref="O10:O13"/>
    <mergeCell ref="P10:P11"/>
    <mergeCell ref="Q10:Q13"/>
    <mergeCell ref="R10:R13"/>
    <mergeCell ref="T10:T11"/>
    <mergeCell ref="U10:U11"/>
    <mergeCell ref="N10:N11"/>
    <mergeCell ref="A10:A13"/>
    <mergeCell ref="B10:B13"/>
    <mergeCell ref="C10:C13"/>
    <mergeCell ref="D10:D13"/>
    <mergeCell ref="F10:F11"/>
    <mergeCell ref="G10:G11"/>
    <mergeCell ref="H10:H13"/>
    <mergeCell ref="I10:I11"/>
    <mergeCell ref="J10:J13"/>
    <mergeCell ref="K10:K13"/>
    <mergeCell ref="M10:M11"/>
    <mergeCell ref="A1:AF1"/>
    <mergeCell ref="A2:AF2"/>
    <mergeCell ref="Q3:R3"/>
    <mergeCell ref="K4:T6"/>
    <mergeCell ref="F9:K9"/>
    <mergeCell ref="M9:R9"/>
    <mergeCell ref="T9:Y9"/>
    <mergeCell ref="AA9:AF9"/>
  </mergeCells>
  <pageMargins left="0.7" right="0.7" top="0.75" bottom="0.75" header="0.3" footer="0.3"/>
  <pageSetup paperSize="17" scale="82"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4FB7D189-5855-4793-9803-43504B01E2D3}">
          <x14:formula1>
            <xm:f>Units!$A$16:$A$27</xm:f>
          </x14:formula1>
          <xm:sqref>F9:K9 M9:R9 T9:Y9 AA9:AF9</xm:sqref>
        </x14:dataValidation>
        <x14:dataValidation type="list" allowBlank="1" showInputMessage="1" showErrorMessage="1" xr:uid="{F5E6AC47-FE6F-455D-AF90-213A09C9630C}">
          <x14:formula1>
            <xm:f>Units!$B$16:$B$28</xm:f>
          </x14:formula1>
          <xm:sqref>F14:H14 AA14:AC14 T14:V14 M14:O14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F0DF2-8EE3-42F1-8DEC-BC3BC6981C1E}">
  <sheetPr>
    <pageSetUpPr fitToPage="1"/>
  </sheetPr>
  <dimension ref="A1:AF166"/>
  <sheetViews>
    <sheetView zoomScaleNormal="100" workbookViewId="0">
      <pane xSplit="4" ySplit="14" topLeftCell="E141" activePane="bottomRight" state="frozen"/>
      <selection pane="topRight" activeCell="E1" sqref="E1"/>
      <selection pane="bottomLeft" activeCell="A7" sqref="A7"/>
      <selection pane="bottomRight" activeCell="I153" sqref="I153"/>
    </sheetView>
  </sheetViews>
  <sheetFormatPr defaultColWidth="9.1796875" defaultRowHeight="14" x14ac:dyDescent="0.3"/>
  <cols>
    <col min="1" max="1" width="13.1796875" style="126" customWidth="1"/>
    <col min="2" max="2" width="23" style="122" bestFit="1" customWidth="1"/>
    <col min="3" max="3" width="13.26953125" style="122" customWidth="1"/>
    <col min="4" max="4" width="18" style="126" customWidth="1"/>
    <col min="5" max="5" width="2.453125" style="126" customWidth="1"/>
    <col min="6" max="6" width="17.7265625" style="122" customWidth="1"/>
    <col min="7" max="7" width="12.81640625" style="122" bestFit="1" customWidth="1"/>
    <col min="8" max="8" width="13.453125" style="122" bestFit="1" customWidth="1"/>
    <col min="9" max="9" width="17.7265625" style="122" customWidth="1"/>
    <col min="10" max="10" width="12" style="122" bestFit="1" customWidth="1"/>
    <col min="11" max="11" width="13.453125" style="122" bestFit="1" customWidth="1"/>
    <col min="12" max="12" width="2.1796875" style="122" customWidth="1"/>
    <col min="13" max="13" width="17.7265625" style="122" customWidth="1"/>
    <col min="14" max="14" width="13.54296875" style="122" customWidth="1"/>
    <col min="15" max="15" width="13.453125" style="122" customWidth="1"/>
    <col min="16" max="16" width="17.7265625" style="122" customWidth="1"/>
    <col min="17" max="17" width="12.7265625" style="122" bestFit="1" customWidth="1"/>
    <col min="18" max="18" width="14" style="122" bestFit="1" customWidth="1"/>
    <col min="19" max="19" width="1.81640625" style="122" customWidth="1"/>
    <col min="20" max="25" width="13.81640625" style="122" customWidth="1"/>
    <col min="26" max="26" width="1.81640625" style="122" customWidth="1"/>
    <col min="27" max="32" width="13.81640625" style="121" customWidth="1"/>
    <col min="33" max="16384" width="9.1796875" style="121"/>
  </cols>
  <sheetData>
    <row r="1" spans="1:32" s="170" customFormat="1" ht="22.5" x14ac:dyDescent="0.45">
      <c r="A1" s="325" t="s">
        <v>236</v>
      </c>
      <c r="B1" s="325"/>
      <c r="C1" s="325"/>
      <c r="D1" s="325"/>
      <c r="E1" s="325"/>
      <c r="F1" s="325"/>
      <c r="G1" s="325"/>
      <c r="H1" s="325"/>
      <c r="I1" s="325"/>
      <c r="J1" s="325"/>
      <c r="K1" s="325"/>
      <c r="L1" s="325"/>
      <c r="M1" s="325"/>
      <c r="N1" s="325"/>
      <c r="O1" s="325"/>
      <c r="P1" s="325"/>
      <c r="Q1" s="325"/>
      <c r="R1" s="325"/>
      <c r="S1" s="325"/>
      <c r="T1" s="325"/>
      <c r="U1" s="325"/>
      <c r="V1" s="325"/>
      <c r="W1" s="325"/>
      <c r="X1" s="325"/>
      <c r="Y1" s="325"/>
      <c r="Z1" s="325"/>
      <c r="AA1" s="325"/>
      <c r="AB1" s="325"/>
      <c r="AC1" s="325"/>
      <c r="AD1" s="325"/>
      <c r="AE1" s="325"/>
      <c r="AF1" s="325"/>
    </row>
    <row r="2" spans="1:32" s="170" customFormat="1" ht="23" thickBot="1" x14ac:dyDescent="0.5">
      <c r="A2" s="325" t="s">
        <v>181</v>
      </c>
      <c r="B2" s="325"/>
      <c r="C2" s="325"/>
      <c r="D2" s="325"/>
      <c r="E2" s="325"/>
      <c r="F2" s="325"/>
      <c r="G2" s="325"/>
      <c r="H2" s="325"/>
      <c r="I2" s="325"/>
      <c r="J2" s="325"/>
      <c r="K2" s="325"/>
      <c r="L2" s="325"/>
      <c r="M2" s="325"/>
      <c r="N2" s="325"/>
      <c r="O2" s="325"/>
      <c r="P2" s="325"/>
      <c r="Q2" s="325"/>
      <c r="R2" s="325"/>
      <c r="S2" s="325"/>
      <c r="T2" s="325"/>
      <c r="U2" s="325"/>
      <c r="V2" s="325"/>
      <c r="W2" s="325"/>
      <c r="X2" s="325"/>
      <c r="Y2" s="325"/>
      <c r="Z2" s="325"/>
      <c r="AA2" s="325"/>
      <c r="AB2" s="325"/>
      <c r="AC2" s="325"/>
      <c r="AD2" s="325"/>
      <c r="AE2" s="325"/>
      <c r="AF2" s="325"/>
    </row>
    <row r="3" spans="1:32" s="170" customFormat="1" ht="23" thickBot="1" x14ac:dyDescent="0.5">
      <c r="A3" s="211"/>
      <c r="B3" s="211"/>
      <c r="C3" s="211"/>
      <c r="D3" s="211"/>
      <c r="E3" s="211"/>
      <c r="F3" s="211"/>
      <c r="G3" s="211"/>
      <c r="H3" s="211"/>
      <c r="I3" s="211"/>
      <c r="J3" s="211"/>
      <c r="K3" s="211"/>
      <c r="L3" s="211"/>
      <c r="M3" s="211"/>
      <c r="N3" s="211" t="s">
        <v>237</v>
      </c>
      <c r="O3" s="211"/>
      <c r="P3" s="213" t="s">
        <v>238</v>
      </c>
      <c r="Q3" s="314">
        <f>'Tab 1 Savings Calculator'!B5-1</f>
        <v>2022</v>
      </c>
      <c r="R3" s="315"/>
      <c r="S3" s="211"/>
      <c r="T3" s="211"/>
      <c r="U3" s="211"/>
      <c r="V3" s="211"/>
      <c r="W3" s="211"/>
      <c r="X3" s="211"/>
      <c r="Y3" s="211"/>
      <c r="Z3" s="211"/>
      <c r="AA3" s="214"/>
      <c r="AB3" s="214"/>
      <c r="AC3" s="214"/>
      <c r="AD3" s="214"/>
      <c r="AE3" s="214"/>
      <c r="AF3" s="214"/>
    </row>
    <row r="4" spans="1:32" ht="18" customHeight="1" x14ac:dyDescent="0.35">
      <c r="A4" s="168"/>
      <c r="B4" s="168"/>
      <c r="C4" s="168"/>
      <c r="D4" s="168"/>
      <c r="E4" s="168"/>
      <c r="F4" s="168"/>
      <c r="G4" s="171"/>
      <c r="H4" s="212"/>
      <c r="I4" s="212"/>
      <c r="J4" s="212"/>
      <c r="K4" s="328" t="s">
        <v>204</v>
      </c>
      <c r="L4" s="328"/>
      <c r="M4" s="328"/>
      <c r="N4" s="328"/>
      <c r="O4" s="328"/>
      <c r="P4" s="328"/>
      <c r="Q4" s="328"/>
      <c r="R4" s="328"/>
      <c r="S4" s="328"/>
      <c r="T4" s="328"/>
      <c r="U4" s="212"/>
      <c r="V4" s="212"/>
      <c r="W4" s="212"/>
      <c r="X4" s="168"/>
      <c r="Y4" s="168"/>
      <c r="Z4" s="168"/>
      <c r="AA4" s="215"/>
      <c r="AB4" s="215"/>
      <c r="AC4" s="215"/>
      <c r="AD4" s="215"/>
      <c r="AE4" s="215"/>
      <c r="AF4" s="215"/>
    </row>
    <row r="5" spans="1:32" ht="18" customHeight="1" x14ac:dyDescent="0.35">
      <c r="A5" s="169"/>
      <c r="B5" s="169"/>
      <c r="C5" s="169"/>
      <c r="D5" s="169"/>
      <c r="E5" s="167"/>
      <c r="F5" s="167"/>
      <c r="G5" s="171"/>
      <c r="H5" s="212"/>
      <c r="I5" s="212"/>
      <c r="J5" s="212"/>
      <c r="K5" s="328"/>
      <c r="L5" s="328"/>
      <c r="M5" s="328"/>
      <c r="N5" s="328"/>
      <c r="O5" s="328"/>
      <c r="P5" s="328"/>
      <c r="Q5" s="328"/>
      <c r="R5" s="328"/>
      <c r="S5" s="328"/>
      <c r="T5" s="328"/>
      <c r="U5" s="212"/>
      <c r="V5" s="212"/>
      <c r="W5" s="212"/>
      <c r="X5" s="167"/>
      <c r="Y5" s="167"/>
      <c r="Z5" s="167"/>
      <c r="AA5" s="215"/>
      <c r="AB5" s="215"/>
      <c r="AC5" s="215"/>
      <c r="AD5" s="215"/>
      <c r="AE5" s="215"/>
      <c r="AF5" s="215"/>
    </row>
    <row r="6" spans="1:32" ht="25.5" customHeight="1" x14ac:dyDescent="0.35">
      <c r="A6" s="169"/>
      <c r="B6" s="169"/>
      <c r="C6" s="169"/>
      <c r="D6" s="169"/>
      <c r="E6" s="167"/>
      <c r="F6" s="167"/>
      <c r="G6" s="171"/>
      <c r="H6" s="212"/>
      <c r="I6" s="212"/>
      <c r="J6" s="212"/>
      <c r="K6" s="328"/>
      <c r="L6" s="328"/>
      <c r="M6" s="328"/>
      <c r="N6" s="328"/>
      <c r="O6" s="328"/>
      <c r="P6" s="328"/>
      <c r="Q6" s="328"/>
      <c r="R6" s="328"/>
      <c r="S6" s="328"/>
      <c r="T6" s="328"/>
      <c r="U6" s="212"/>
      <c r="V6" s="212"/>
      <c r="W6" s="212"/>
      <c r="X6" s="167"/>
      <c r="Y6" s="167"/>
      <c r="Z6" s="167"/>
      <c r="AA6" s="215"/>
      <c r="AB6" s="215"/>
      <c r="AC6" s="215"/>
      <c r="AD6" s="215"/>
      <c r="AE6" s="215"/>
      <c r="AF6" s="215"/>
    </row>
    <row r="7" spans="1:32" ht="17.5" x14ac:dyDescent="0.35">
      <c r="A7" s="230"/>
      <c r="B7" s="230"/>
      <c r="C7" s="230"/>
      <c r="D7" s="230"/>
      <c r="E7" s="231"/>
      <c r="F7" s="231"/>
      <c r="G7" s="232"/>
      <c r="H7" s="233"/>
      <c r="I7" s="233"/>
      <c r="J7" s="233"/>
      <c r="K7" s="234"/>
      <c r="L7" s="234"/>
      <c r="M7" s="234"/>
      <c r="N7" s="234"/>
      <c r="O7" s="234"/>
      <c r="P7" s="234"/>
      <c r="Q7" s="234"/>
      <c r="R7" s="234"/>
      <c r="S7" s="234"/>
      <c r="T7" s="234"/>
      <c r="U7" s="233"/>
      <c r="V7" s="233"/>
      <c r="W7" s="233"/>
      <c r="X7" s="231"/>
      <c r="Y7" s="231"/>
      <c r="Z7" s="231"/>
    </row>
    <row r="9" spans="1:32" s="173" customFormat="1" ht="14.25" customHeight="1" x14ac:dyDescent="0.25">
      <c r="A9" s="153"/>
      <c r="B9" s="195"/>
      <c r="C9" s="195"/>
      <c r="D9" s="153"/>
      <c r="E9" s="153"/>
      <c r="F9" s="312" t="s">
        <v>292</v>
      </c>
      <c r="G9" s="312"/>
      <c r="H9" s="312"/>
      <c r="I9" s="312"/>
      <c r="J9" s="312"/>
      <c r="K9" s="312"/>
      <c r="L9" s="195"/>
      <c r="M9" s="312" t="s">
        <v>292</v>
      </c>
      <c r="N9" s="312"/>
      <c r="O9" s="312"/>
      <c r="P9" s="312"/>
      <c r="Q9" s="312"/>
      <c r="R9" s="312"/>
      <c r="S9" s="153"/>
      <c r="T9" s="312" t="s">
        <v>292</v>
      </c>
      <c r="U9" s="312"/>
      <c r="V9" s="312"/>
      <c r="W9" s="312"/>
      <c r="X9" s="312"/>
      <c r="Y9" s="312"/>
      <c r="Z9" s="153"/>
      <c r="AA9" s="312" t="s">
        <v>292</v>
      </c>
      <c r="AB9" s="312"/>
      <c r="AC9" s="312"/>
      <c r="AD9" s="312"/>
      <c r="AE9" s="312"/>
      <c r="AF9" s="312"/>
    </row>
    <row r="10" spans="1:32" s="173" customFormat="1" ht="27" customHeight="1" x14ac:dyDescent="0.25">
      <c r="A10" s="319" t="s">
        <v>201</v>
      </c>
      <c r="B10" s="319" t="s">
        <v>202</v>
      </c>
      <c r="C10" s="319" t="s">
        <v>134</v>
      </c>
      <c r="D10" s="322" t="s">
        <v>198</v>
      </c>
      <c r="E10" s="216"/>
      <c r="F10" s="305" t="s">
        <v>264</v>
      </c>
      <c r="G10" s="305" t="s">
        <v>265</v>
      </c>
      <c r="H10" s="305" t="s">
        <v>266</v>
      </c>
      <c r="I10" s="313" t="s">
        <v>133</v>
      </c>
      <c r="J10" s="305" t="s">
        <v>166</v>
      </c>
      <c r="K10" s="305" t="s">
        <v>180</v>
      </c>
      <c r="L10" s="172"/>
      <c r="M10" s="305" t="s">
        <v>264</v>
      </c>
      <c r="N10" s="305" t="s">
        <v>265</v>
      </c>
      <c r="O10" s="305" t="s">
        <v>266</v>
      </c>
      <c r="P10" s="313" t="s">
        <v>133</v>
      </c>
      <c r="Q10" s="305" t="s">
        <v>166</v>
      </c>
      <c r="R10" s="305" t="s">
        <v>180</v>
      </c>
      <c r="S10" s="172"/>
      <c r="T10" s="305" t="s">
        <v>264</v>
      </c>
      <c r="U10" s="305" t="s">
        <v>265</v>
      </c>
      <c r="V10" s="305" t="s">
        <v>266</v>
      </c>
      <c r="W10" s="313" t="s">
        <v>133</v>
      </c>
      <c r="X10" s="316" t="s">
        <v>166</v>
      </c>
      <c r="Y10" s="305" t="s">
        <v>180</v>
      </c>
      <c r="Z10" s="172"/>
      <c r="AA10" s="305" t="s">
        <v>264</v>
      </c>
      <c r="AB10" s="305" t="s">
        <v>265</v>
      </c>
      <c r="AC10" s="305" t="s">
        <v>266</v>
      </c>
      <c r="AD10" s="313" t="s">
        <v>133</v>
      </c>
      <c r="AE10" s="316" t="s">
        <v>166</v>
      </c>
      <c r="AF10" s="305" t="s">
        <v>180</v>
      </c>
    </row>
    <row r="11" spans="1:32" s="173" customFormat="1" ht="24.75" customHeight="1" x14ac:dyDescent="0.25">
      <c r="A11" s="320"/>
      <c r="B11" s="320"/>
      <c r="C11" s="320"/>
      <c r="D11" s="323"/>
      <c r="E11" s="216"/>
      <c r="F11" s="306"/>
      <c r="G11" s="306"/>
      <c r="H11" s="307"/>
      <c r="I11" s="313"/>
      <c r="J11" s="307"/>
      <c r="K11" s="307"/>
      <c r="L11" s="172"/>
      <c r="M11" s="306"/>
      <c r="N11" s="306"/>
      <c r="O11" s="307"/>
      <c r="P11" s="313"/>
      <c r="Q11" s="307"/>
      <c r="R11" s="307"/>
      <c r="S11" s="172"/>
      <c r="T11" s="306"/>
      <c r="U11" s="306"/>
      <c r="V11" s="307"/>
      <c r="W11" s="313"/>
      <c r="X11" s="317"/>
      <c r="Y11" s="307"/>
      <c r="Z11" s="172"/>
      <c r="AA11" s="306"/>
      <c r="AB11" s="306"/>
      <c r="AC11" s="307"/>
      <c r="AD11" s="313"/>
      <c r="AE11" s="317"/>
      <c r="AF11" s="307"/>
    </row>
    <row r="12" spans="1:32" s="173" customFormat="1" ht="35.25" customHeight="1" x14ac:dyDescent="0.25">
      <c r="A12" s="320"/>
      <c r="B12" s="320"/>
      <c r="C12" s="320"/>
      <c r="D12" s="323"/>
      <c r="E12" s="216"/>
      <c r="F12" s="308" t="s">
        <v>179</v>
      </c>
      <c r="G12" s="309"/>
      <c r="H12" s="307"/>
      <c r="I12" s="172" t="str">
        <f>P3</f>
        <v xml:space="preserve">June 30, </v>
      </c>
      <c r="J12" s="307"/>
      <c r="K12" s="307"/>
      <c r="L12" s="172"/>
      <c r="M12" s="308" t="s">
        <v>179</v>
      </c>
      <c r="N12" s="309"/>
      <c r="O12" s="307"/>
      <c r="P12" s="172" t="str">
        <f>P3</f>
        <v xml:space="preserve">June 30, </v>
      </c>
      <c r="Q12" s="307"/>
      <c r="R12" s="307"/>
      <c r="S12" s="172"/>
      <c r="T12" s="308" t="s">
        <v>179</v>
      </c>
      <c r="U12" s="309"/>
      <c r="V12" s="307"/>
      <c r="W12" s="172" t="str">
        <f>P3</f>
        <v xml:space="preserve">June 30, </v>
      </c>
      <c r="X12" s="317"/>
      <c r="Y12" s="307"/>
      <c r="Z12" s="172"/>
      <c r="AA12" s="308" t="s">
        <v>179</v>
      </c>
      <c r="AB12" s="309"/>
      <c r="AC12" s="307"/>
      <c r="AD12" s="172" t="str">
        <f>P3</f>
        <v xml:space="preserve">June 30, </v>
      </c>
      <c r="AE12" s="317"/>
      <c r="AF12" s="307"/>
    </row>
    <row r="13" spans="1:32" s="173" customFormat="1" ht="12.5" x14ac:dyDescent="0.25">
      <c r="A13" s="321"/>
      <c r="B13" s="321"/>
      <c r="C13" s="321"/>
      <c r="D13" s="324"/>
      <c r="E13" s="216"/>
      <c r="F13" s="310"/>
      <c r="G13" s="311"/>
      <c r="H13" s="306"/>
      <c r="I13" s="216">
        <f>Q3</f>
        <v>2022</v>
      </c>
      <c r="J13" s="306"/>
      <c r="K13" s="306"/>
      <c r="L13" s="172"/>
      <c r="M13" s="310"/>
      <c r="N13" s="311"/>
      <c r="O13" s="306"/>
      <c r="P13" s="216">
        <f>Q3</f>
        <v>2022</v>
      </c>
      <c r="Q13" s="306"/>
      <c r="R13" s="306"/>
      <c r="S13" s="172"/>
      <c r="T13" s="310"/>
      <c r="U13" s="311"/>
      <c r="V13" s="306"/>
      <c r="W13" s="216">
        <f>Q3</f>
        <v>2022</v>
      </c>
      <c r="X13" s="318"/>
      <c r="Y13" s="306"/>
      <c r="Z13" s="172"/>
      <c r="AA13" s="310"/>
      <c r="AB13" s="311"/>
      <c r="AC13" s="306"/>
      <c r="AD13" s="216">
        <f>Q3</f>
        <v>2022</v>
      </c>
      <c r="AE13" s="318"/>
      <c r="AF13" s="306"/>
    </row>
    <row r="14" spans="1:32" s="173" customFormat="1" ht="12.5" x14ac:dyDescent="0.25">
      <c r="A14" s="153" t="s">
        <v>203</v>
      </c>
      <c r="B14" s="153" t="s">
        <v>135</v>
      </c>
      <c r="C14" s="153" t="s">
        <v>136</v>
      </c>
      <c r="D14" s="153" t="s">
        <v>137</v>
      </c>
      <c r="E14" s="153"/>
      <c r="F14" s="302" t="s">
        <v>294</v>
      </c>
      <c r="G14" s="303"/>
      <c r="H14" s="304"/>
      <c r="I14" s="172" t="s">
        <v>138</v>
      </c>
      <c r="J14" s="172" t="s">
        <v>139</v>
      </c>
      <c r="K14" s="172" t="s">
        <v>138</v>
      </c>
      <c r="L14" s="172"/>
      <c r="M14" s="302" t="s">
        <v>294</v>
      </c>
      <c r="N14" s="303"/>
      <c r="O14" s="304"/>
      <c r="P14" s="172" t="s">
        <v>138</v>
      </c>
      <c r="Q14" s="172" t="s">
        <v>139</v>
      </c>
      <c r="R14" s="172" t="s">
        <v>138</v>
      </c>
      <c r="S14" s="172"/>
      <c r="T14" s="302" t="s">
        <v>293</v>
      </c>
      <c r="U14" s="303"/>
      <c r="V14" s="304"/>
      <c r="W14" s="172" t="s">
        <v>138</v>
      </c>
      <c r="X14" s="172" t="s">
        <v>139</v>
      </c>
      <c r="Y14" s="172" t="s">
        <v>138</v>
      </c>
      <c r="Z14" s="172"/>
      <c r="AA14" s="302" t="s">
        <v>294</v>
      </c>
      <c r="AB14" s="303"/>
      <c r="AC14" s="304"/>
      <c r="AD14" s="172" t="s">
        <v>138</v>
      </c>
      <c r="AE14" s="172" t="s">
        <v>139</v>
      </c>
      <c r="AF14" s="172" t="s">
        <v>138</v>
      </c>
    </row>
    <row r="15" spans="1:32" s="173" customFormat="1" ht="12.5" x14ac:dyDescent="0.25">
      <c r="A15" s="188" t="s">
        <v>205</v>
      </c>
      <c r="B15" s="188" t="s">
        <v>220</v>
      </c>
      <c r="C15" s="188" t="s">
        <v>141</v>
      </c>
      <c r="D15" s="188">
        <v>0</v>
      </c>
      <c r="E15" s="188"/>
      <c r="F15" s="189">
        <v>5.867</v>
      </c>
      <c r="G15" s="189">
        <v>5.2916666666666696</v>
      </c>
      <c r="H15" s="142">
        <f>IF(F15-G15=0,"",F15-G15)</f>
        <v>0.57533333333333037</v>
      </c>
      <c r="I15" s="202">
        <v>7.5410000000000004</v>
      </c>
      <c r="J15" s="201">
        <f>H15*I15</f>
        <v>4.3385886666666442</v>
      </c>
      <c r="K15" s="201">
        <f>D15*J15</f>
        <v>0</v>
      </c>
      <c r="L15" s="140"/>
      <c r="M15" s="193">
        <v>381.14583333333331</v>
      </c>
      <c r="N15" s="193">
        <v>302.67083333333341</v>
      </c>
      <c r="O15" s="209">
        <f>IF(M15-N15=0,"",M15-N15)</f>
        <v>78.474999999999909</v>
      </c>
      <c r="P15" s="204">
        <v>0.129</v>
      </c>
      <c r="Q15" s="201">
        <f>O15*P15</f>
        <v>10.123274999999989</v>
      </c>
      <c r="R15" s="201">
        <f>D15*Q15</f>
        <v>0</v>
      </c>
      <c r="S15" s="140"/>
      <c r="T15" s="141"/>
      <c r="U15" s="141"/>
      <c r="V15" s="209" t="str">
        <f>IF(T15-U15=0,"",T15-U15)</f>
        <v/>
      </c>
      <c r="W15" s="206"/>
      <c r="X15" s="210">
        <f>IFERROR(V15*W15,0)</f>
        <v>0</v>
      </c>
      <c r="Y15" s="201">
        <f>D15*X15</f>
        <v>0</v>
      </c>
      <c r="Z15" s="201"/>
      <c r="AA15" s="141"/>
      <c r="AB15" s="141"/>
      <c r="AC15" s="209" t="str">
        <f>IF(AA15-AB15=0,"",AA15-AB15)</f>
        <v/>
      </c>
      <c r="AD15" s="206"/>
      <c r="AE15" s="210">
        <f>IFERROR(AC15*AD15,0)</f>
        <v>0</v>
      </c>
      <c r="AF15" s="201">
        <f>D15*AE15</f>
        <v>0</v>
      </c>
    </row>
    <row r="16" spans="1:32" s="173" customFormat="1" ht="12.5" x14ac:dyDescent="0.25">
      <c r="A16" s="188"/>
      <c r="B16" s="188"/>
      <c r="C16" s="188" t="s">
        <v>142</v>
      </c>
      <c r="D16" s="188">
        <v>0</v>
      </c>
      <c r="E16" s="188"/>
      <c r="F16" s="189">
        <v>6.9580000000000002</v>
      </c>
      <c r="G16" s="189">
        <v>6.19166666666667</v>
      </c>
      <c r="H16" s="142">
        <f>IF(F16-G16=0,"",F16-G16)</f>
        <v>0.7663333333333302</v>
      </c>
      <c r="I16" s="202">
        <v>7.3620000000000001</v>
      </c>
      <c r="J16" s="201">
        <f t="shared" ref="J16:J65" si="0">H16*I16</f>
        <v>5.6417459999999773</v>
      </c>
      <c r="K16" s="201">
        <f t="shared" ref="K16:K79" si="1">D16*J16</f>
        <v>0</v>
      </c>
      <c r="L16" s="140"/>
      <c r="M16" s="193">
        <v>486.00166666666672</v>
      </c>
      <c r="N16" s="193">
        <v>405.80305555555555</v>
      </c>
      <c r="O16" s="209">
        <f t="shared" ref="O16:O79" si="2">IF(M16-N16=0,"",M16-N16)</f>
        <v>80.198611111111177</v>
      </c>
      <c r="P16" s="204">
        <v>0.125</v>
      </c>
      <c r="Q16" s="201">
        <f t="shared" ref="Q16:Q17" si="3">O16*P16</f>
        <v>10.024826388888897</v>
      </c>
      <c r="R16" s="201">
        <f t="shared" ref="R16:R79" si="4">D16*Q16</f>
        <v>0</v>
      </c>
      <c r="S16" s="140"/>
      <c r="T16" s="141"/>
      <c r="U16" s="141"/>
      <c r="V16" s="209" t="str">
        <f t="shared" ref="V16:V79" si="5">IF(T16-U16=0,"",T16-U16)</f>
        <v/>
      </c>
      <c r="W16" s="206"/>
      <c r="X16" s="210">
        <f t="shared" ref="X16:X79" si="6">IFERROR(V16*W16,0)</f>
        <v>0</v>
      </c>
      <c r="Y16" s="201">
        <f t="shared" ref="Y16:Y79" si="7">D16*X16</f>
        <v>0</v>
      </c>
      <c r="Z16" s="201"/>
      <c r="AA16" s="141"/>
      <c r="AB16" s="141"/>
      <c r="AC16" s="209" t="str">
        <f t="shared" ref="AC16:AC79" si="8">IF(AA16-AB16=0,"",AA16-AB16)</f>
        <v/>
      </c>
      <c r="AD16" s="206"/>
      <c r="AE16" s="210">
        <f t="shared" ref="AE16:AE79" si="9">IFERROR(AC16*AD16,0)</f>
        <v>0</v>
      </c>
      <c r="AF16" s="201">
        <f t="shared" ref="AF16:AF79" si="10">D16*AE16</f>
        <v>0</v>
      </c>
    </row>
    <row r="17" spans="1:32" s="173" customFormat="1" ht="12.5" x14ac:dyDescent="0.25">
      <c r="A17" s="188"/>
      <c r="B17" s="188"/>
      <c r="C17" s="188" t="s">
        <v>143</v>
      </c>
      <c r="D17" s="188">
        <v>0</v>
      </c>
      <c r="E17" s="188"/>
      <c r="F17" s="189">
        <v>8.0169999999999995</v>
      </c>
      <c r="G17" s="189">
        <v>7.05833333333333</v>
      </c>
      <c r="H17" s="142">
        <f>IF(F17-G17=0,"",F17-G17)</f>
        <v>0.95866666666666944</v>
      </c>
      <c r="I17" s="202">
        <v>7.2329999999999997</v>
      </c>
      <c r="J17" s="201">
        <f t="shared" si="0"/>
        <v>6.9340360000000194</v>
      </c>
      <c r="K17" s="201">
        <f t="shared" si="1"/>
        <v>0</v>
      </c>
      <c r="L17" s="140"/>
      <c r="M17" s="193">
        <v>619.30833333333339</v>
      </c>
      <c r="N17" s="193">
        <v>499.22333333333336</v>
      </c>
      <c r="O17" s="209">
        <f t="shared" si="2"/>
        <v>120.08500000000004</v>
      </c>
      <c r="P17" s="204">
        <v>0.123</v>
      </c>
      <c r="Q17" s="201">
        <f t="shared" si="3"/>
        <v>14.770455000000004</v>
      </c>
      <c r="R17" s="201">
        <f t="shared" si="4"/>
        <v>0</v>
      </c>
      <c r="S17" s="140"/>
      <c r="T17" s="141"/>
      <c r="U17" s="141"/>
      <c r="V17" s="209" t="str">
        <f t="shared" si="5"/>
        <v/>
      </c>
      <c r="W17" s="206"/>
      <c r="X17" s="210">
        <f t="shared" si="6"/>
        <v>0</v>
      </c>
      <c r="Y17" s="201">
        <f t="shared" si="7"/>
        <v>0</v>
      </c>
      <c r="Z17" s="201"/>
      <c r="AA17" s="141"/>
      <c r="AB17" s="141"/>
      <c r="AC17" s="209" t="str">
        <f t="shared" si="8"/>
        <v/>
      </c>
      <c r="AD17" s="206"/>
      <c r="AE17" s="210">
        <f t="shared" si="9"/>
        <v>0</v>
      </c>
      <c r="AF17" s="201">
        <f t="shared" si="10"/>
        <v>0</v>
      </c>
    </row>
    <row r="18" spans="1:32" s="173" customFormat="1" ht="12.5" x14ac:dyDescent="0.25">
      <c r="A18" s="188"/>
      <c r="B18" s="188"/>
      <c r="C18" s="188"/>
      <c r="D18" s="188"/>
      <c r="E18" s="188"/>
      <c r="F18" s="189"/>
      <c r="G18" s="189"/>
      <c r="H18" s="142" t="str">
        <f t="shared" ref="H18:H81" si="11">IF(F18-G18=0,"",F18-G18)</f>
        <v/>
      </c>
      <c r="I18" s="202"/>
      <c r="J18" s="201"/>
      <c r="K18" s="201">
        <f t="shared" si="1"/>
        <v>0</v>
      </c>
      <c r="L18" s="140"/>
      <c r="M18" s="193"/>
      <c r="N18" s="193"/>
      <c r="O18" s="209" t="str">
        <f t="shared" si="2"/>
        <v/>
      </c>
      <c r="P18" s="204"/>
      <c r="Q18" s="201"/>
      <c r="R18" s="201">
        <f t="shared" si="4"/>
        <v>0</v>
      </c>
      <c r="S18" s="140"/>
      <c r="T18" s="141"/>
      <c r="U18" s="141"/>
      <c r="V18" s="209" t="str">
        <f t="shared" si="5"/>
        <v/>
      </c>
      <c r="W18" s="206"/>
      <c r="X18" s="210">
        <f t="shared" si="6"/>
        <v>0</v>
      </c>
      <c r="Y18" s="201">
        <f t="shared" si="7"/>
        <v>0</v>
      </c>
      <c r="Z18" s="201"/>
      <c r="AA18" s="141"/>
      <c r="AB18" s="141"/>
      <c r="AC18" s="209" t="str">
        <f t="shared" si="8"/>
        <v/>
      </c>
      <c r="AD18" s="206"/>
      <c r="AE18" s="210">
        <f t="shared" si="9"/>
        <v>0</v>
      </c>
      <c r="AF18" s="201">
        <f t="shared" si="10"/>
        <v>0</v>
      </c>
    </row>
    <row r="19" spans="1:32" s="173" customFormat="1" ht="12.5" x14ac:dyDescent="0.25">
      <c r="A19" s="188"/>
      <c r="B19" s="188"/>
      <c r="C19" s="188"/>
      <c r="D19" s="188"/>
      <c r="E19" s="188"/>
      <c r="F19" s="189"/>
      <c r="G19" s="189"/>
      <c r="H19" s="142" t="str">
        <f t="shared" si="11"/>
        <v/>
      </c>
      <c r="I19" s="202"/>
      <c r="J19" s="201"/>
      <c r="K19" s="201">
        <f t="shared" si="1"/>
        <v>0</v>
      </c>
      <c r="L19" s="140"/>
      <c r="M19" s="193"/>
      <c r="N19" s="193"/>
      <c r="O19" s="209" t="str">
        <f t="shared" si="2"/>
        <v/>
      </c>
      <c r="P19" s="204"/>
      <c r="Q19" s="201"/>
      <c r="R19" s="201">
        <f t="shared" si="4"/>
        <v>0</v>
      </c>
      <c r="S19" s="140"/>
      <c r="T19" s="141"/>
      <c r="U19" s="141"/>
      <c r="V19" s="209" t="str">
        <f t="shared" si="5"/>
        <v/>
      </c>
      <c r="W19" s="206"/>
      <c r="X19" s="210">
        <f t="shared" si="6"/>
        <v>0</v>
      </c>
      <c r="Y19" s="201">
        <f t="shared" si="7"/>
        <v>0</v>
      </c>
      <c r="Z19" s="201"/>
      <c r="AA19" s="141"/>
      <c r="AB19" s="141"/>
      <c r="AC19" s="209" t="str">
        <f t="shared" si="8"/>
        <v/>
      </c>
      <c r="AD19" s="206"/>
      <c r="AE19" s="210">
        <f t="shared" si="9"/>
        <v>0</v>
      </c>
      <c r="AF19" s="201">
        <f t="shared" si="10"/>
        <v>0</v>
      </c>
    </row>
    <row r="20" spans="1:32" s="173" customFormat="1" ht="12.5" x14ac:dyDescent="0.25">
      <c r="A20" s="188" t="s">
        <v>206</v>
      </c>
      <c r="B20" s="188" t="s">
        <v>221</v>
      </c>
      <c r="C20" s="188" t="s">
        <v>140</v>
      </c>
      <c r="D20" s="188">
        <v>0</v>
      </c>
      <c r="E20" s="188"/>
      <c r="F20" s="189">
        <v>4.8583333333333298</v>
      </c>
      <c r="G20" s="189">
        <v>4.7</v>
      </c>
      <c r="H20" s="142">
        <f t="shared" si="11"/>
        <v>0.15833333333332966</v>
      </c>
      <c r="I20" s="202">
        <v>7.6950000000000003</v>
      </c>
      <c r="J20" s="201">
        <f t="shared" si="0"/>
        <v>1.2183749999999718</v>
      </c>
      <c r="K20" s="201">
        <f t="shared" si="1"/>
        <v>0</v>
      </c>
      <c r="L20" s="140"/>
      <c r="M20" s="193">
        <v>300.17500000000007</v>
      </c>
      <c r="N20" s="193">
        <v>229.42583333333326</v>
      </c>
      <c r="O20" s="209">
        <f t="shared" si="2"/>
        <v>70.74916666666681</v>
      </c>
      <c r="P20" s="204">
        <v>0.13400000000000001</v>
      </c>
      <c r="Q20" s="201">
        <f t="shared" ref="Q20:Q22" si="12">O20*P20</f>
        <v>9.4803883333333534</v>
      </c>
      <c r="R20" s="201">
        <f t="shared" si="4"/>
        <v>0</v>
      </c>
      <c r="S20" s="140"/>
      <c r="T20" s="141"/>
      <c r="U20" s="141"/>
      <c r="V20" s="209" t="str">
        <f t="shared" si="5"/>
        <v/>
      </c>
      <c r="W20" s="206"/>
      <c r="X20" s="210">
        <f t="shared" si="6"/>
        <v>0</v>
      </c>
      <c r="Y20" s="201">
        <f t="shared" si="7"/>
        <v>0</v>
      </c>
      <c r="Z20" s="201"/>
      <c r="AA20" s="141"/>
      <c r="AB20" s="141"/>
      <c r="AC20" s="209" t="str">
        <f t="shared" si="8"/>
        <v/>
      </c>
      <c r="AD20" s="206"/>
      <c r="AE20" s="210">
        <f t="shared" si="9"/>
        <v>0</v>
      </c>
      <c r="AF20" s="201">
        <f t="shared" si="10"/>
        <v>0</v>
      </c>
    </row>
    <row r="21" spans="1:32" s="173" customFormat="1" ht="12.5" x14ac:dyDescent="0.25">
      <c r="A21" s="188"/>
      <c r="B21" s="188"/>
      <c r="C21" s="188" t="s">
        <v>141</v>
      </c>
      <c r="D21" s="188">
        <v>0</v>
      </c>
      <c r="E21" s="188"/>
      <c r="F21" s="189">
        <v>6.8250000000000002</v>
      </c>
      <c r="G21" s="189">
        <v>6.35</v>
      </c>
      <c r="H21" s="142">
        <f t="shared" si="11"/>
        <v>0.47500000000000053</v>
      </c>
      <c r="I21" s="202">
        <v>7.3360000000000003</v>
      </c>
      <c r="J21" s="201">
        <f t="shared" si="0"/>
        <v>3.4846000000000039</v>
      </c>
      <c r="K21" s="201">
        <f t="shared" si="1"/>
        <v>0</v>
      </c>
      <c r="L21" s="140"/>
      <c r="M21" s="193">
        <v>373.05000000000013</v>
      </c>
      <c r="N21" s="193">
        <v>293.35833333333323</v>
      </c>
      <c r="O21" s="209">
        <f t="shared" si="2"/>
        <v>79.69166666666689</v>
      </c>
      <c r="P21" s="204">
        <v>0.129</v>
      </c>
      <c r="Q21" s="201">
        <f t="shared" si="12"/>
        <v>10.28022500000003</v>
      </c>
      <c r="R21" s="201">
        <f t="shared" si="4"/>
        <v>0</v>
      </c>
      <c r="S21" s="140"/>
      <c r="T21" s="141"/>
      <c r="U21" s="141"/>
      <c r="V21" s="209" t="str">
        <f t="shared" si="5"/>
        <v/>
      </c>
      <c r="W21" s="206"/>
      <c r="X21" s="210">
        <f t="shared" si="6"/>
        <v>0</v>
      </c>
      <c r="Y21" s="201">
        <f t="shared" si="7"/>
        <v>0</v>
      </c>
      <c r="Z21" s="201"/>
      <c r="AA21" s="141"/>
      <c r="AB21" s="141"/>
      <c r="AC21" s="209" t="str">
        <f t="shared" si="8"/>
        <v/>
      </c>
      <c r="AD21" s="206"/>
      <c r="AE21" s="210">
        <f t="shared" si="9"/>
        <v>0</v>
      </c>
      <c r="AF21" s="201">
        <f t="shared" si="10"/>
        <v>0</v>
      </c>
    </row>
    <row r="22" spans="1:32" s="173" customFormat="1" ht="12.5" x14ac:dyDescent="0.25">
      <c r="A22" s="188"/>
      <c r="B22" s="188"/>
      <c r="C22" s="188" t="s">
        <v>142</v>
      </c>
      <c r="D22" s="188">
        <v>0</v>
      </c>
      <c r="E22" s="188"/>
      <c r="F22" s="189">
        <v>7.2083333333333304</v>
      </c>
      <c r="G22" s="189">
        <v>6.5750000000000002</v>
      </c>
      <c r="H22" s="142">
        <f t="shared" si="11"/>
        <v>0.6333333333333302</v>
      </c>
      <c r="I22" s="202">
        <v>7.3010000000000002</v>
      </c>
      <c r="J22" s="201">
        <f t="shared" si="0"/>
        <v>4.6239666666666439</v>
      </c>
      <c r="K22" s="201">
        <f t="shared" si="1"/>
        <v>0</v>
      </c>
      <c r="L22" s="140"/>
      <c r="M22" s="193">
        <v>474.92500000000013</v>
      </c>
      <c r="N22" s="193">
        <v>387.93333333333334</v>
      </c>
      <c r="O22" s="209">
        <f t="shared" si="2"/>
        <v>86.991666666666788</v>
      </c>
      <c r="P22" s="204">
        <v>0.126</v>
      </c>
      <c r="Q22" s="201">
        <f t="shared" si="12"/>
        <v>10.960950000000015</v>
      </c>
      <c r="R22" s="201">
        <f t="shared" si="4"/>
        <v>0</v>
      </c>
      <c r="S22" s="140"/>
      <c r="T22" s="141"/>
      <c r="U22" s="141"/>
      <c r="V22" s="209" t="str">
        <f t="shared" si="5"/>
        <v/>
      </c>
      <c r="W22" s="206"/>
      <c r="X22" s="210">
        <f t="shared" si="6"/>
        <v>0</v>
      </c>
      <c r="Y22" s="201">
        <f t="shared" si="7"/>
        <v>0</v>
      </c>
      <c r="Z22" s="201"/>
      <c r="AA22" s="141"/>
      <c r="AB22" s="141"/>
      <c r="AC22" s="209" t="str">
        <f t="shared" si="8"/>
        <v/>
      </c>
      <c r="AD22" s="206"/>
      <c r="AE22" s="210">
        <f t="shared" si="9"/>
        <v>0</v>
      </c>
      <c r="AF22" s="201">
        <f t="shared" si="10"/>
        <v>0</v>
      </c>
    </row>
    <row r="23" spans="1:32" s="173" customFormat="1" ht="12.5" x14ac:dyDescent="0.25">
      <c r="A23" s="188"/>
      <c r="B23" s="188"/>
      <c r="C23" s="188"/>
      <c r="D23" s="188"/>
      <c r="E23" s="188"/>
      <c r="F23" s="189"/>
      <c r="G23" s="189"/>
      <c r="H23" s="142" t="str">
        <f t="shared" si="11"/>
        <v/>
      </c>
      <c r="I23" s="202"/>
      <c r="J23" s="201"/>
      <c r="K23" s="201">
        <f t="shared" si="1"/>
        <v>0</v>
      </c>
      <c r="L23" s="140"/>
      <c r="M23" s="193"/>
      <c r="N23" s="193"/>
      <c r="O23" s="209" t="str">
        <f t="shared" si="2"/>
        <v/>
      </c>
      <c r="P23" s="204"/>
      <c r="Q23" s="201"/>
      <c r="R23" s="201">
        <f t="shared" si="4"/>
        <v>0</v>
      </c>
      <c r="S23" s="140"/>
      <c r="T23" s="141"/>
      <c r="U23" s="141"/>
      <c r="V23" s="209" t="str">
        <f t="shared" si="5"/>
        <v/>
      </c>
      <c r="W23" s="206"/>
      <c r="X23" s="210">
        <f t="shared" si="6"/>
        <v>0</v>
      </c>
      <c r="Y23" s="201">
        <f t="shared" si="7"/>
        <v>0</v>
      </c>
      <c r="Z23" s="201"/>
      <c r="AA23" s="141"/>
      <c r="AB23" s="141"/>
      <c r="AC23" s="209" t="str">
        <f t="shared" si="8"/>
        <v/>
      </c>
      <c r="AD23" s="206"/>
      <c r="AE23" s="210">
        <f t="shared" si="9"/>
        <v>0</v>
      </c>
      <c r="AF23" s="201">
        <f t="shared" si="10"/>
        <v>0</v>
      </c>
    </row>
    <row r="24" spans="1:32" s="173" customFormat="1" ht="12.5" x14ac:dyDescent="0.25">
      <c r="A24" s="188" t="s">
        <v>213</v>
      </c>
      <c r="B24" s="188" t="s">
        <v>222</v>
      </c>
      <c r="C24" s="188"/>
      <c r="D24" s="188">
        <v>0</v>
      </c>
      <c r="E24" s="188"/>
      <c r="F24" s="189"/>
      <c r="G24" s="189"/>
      <c r="H24" s="142" t="str">
        <f t="shared" si="11"/>
        <v/>
      </c>
      <c r="I24" s="202"/>
      <c r="J24" s="201"/>
      <c r="K24" s="201">
        <f t="shared" si="1"/>
        <v>0</v>
      </c>
      <c r="L24" s="140"/>
      <c r="M24" s="193"/>
      <c r="N24" s="193"/>
      <c r="O24" s="209" t="str">
        <f t="shared" si="2"/>
        <v/>
      </c>
      <c r="P24" s="204"/>
      <c r="Q24" s="201"/>
      <c r="R24" s="201">
        <f t="shared" si="4"/>
        <v>0</v>
      </c>
      <c r="S24" s="140"/>
      <c r="T24" s="141"/>
      <c r="U24" s="141"/>
      <c r="V24" s="209" t="str">
        <f t="shared" si="5"/>
        <v/>
      </c>
      <c r="W24" s="206"/>
      <c r="X24" s="210">
        <f t="shared" si="6"/>
        <v>0</v>
      </c>
      <c r="Y24" s="201">
        <f t="shared" si="7"/>
        <v>0</v>
      </c>
      <c r="Z24" s="201"/>
      <c r="AA24" s="141"/>
      <c r="AB24" s="141"/>
      <c r="AC24" s="209" t="str">
        <f t="shared" si="8"/>
        <v/>
      </c>
      <c r="AD24" s="206"/>
      <c r="AE24" s="210">
        <f t="shared" si="9"/>
        <v>0</v>
      </c>
      <c r="AF24" s="201">
        <f t="shared" si="10"/>
        <v>0</v>
      </c>
    </row>
    <row r="25" spans="1:32" s="173" customFormat="1" ht="12.5" x14ac:dyDescent="0.25">
      <c r="A25" s="188"/>
      <c r="B25" s="188"/>
      <c r="C25" s="188"/>
      <c r="D25" s="188"/>
      <c r="E25" s="188"/>
      <c r="F25" s="189"/>
      <c r="G25" s="189"/>
      <c r="H25" s="142" t="str">
        <f t="shared" si="11"/>
        <v/>
      </c>
      <c r="I25" s="202"/>
      <c r="J25" s="201"/>
      <c r="K25" s="201">
        <f t="shared" si="1"/>
        <v>0</v>
      </c>
      <c r="L25" s="140"/>
      <c r="M25" s="193"/>
      <c r="N25" s="193"/>
      <c r="O25" s="209" t="str">
        <f t="shared" si="2"/>
        <v/>
      </c>
      <c r="P25" s="204"/>
      <c r="Q25" s="201"/>
      <c r="R25" s="201">
        <f t="shared" si="4"/>
        <v>0</v>
      </c>
      <c r="S25" s="140"/>
      <c r="T25" s="141"/>
      <c r="U25" s="141"/>
      <c r="V25" s="209" t="str">
        <f t="shared" si="5"/>
        <v/>
      </c>
      <c r="W25" s="206"/>
      <c r="X25" s="210">
        <f t="shared" si="6"/>
        <v>0</v>
      </c>
      <c r="Y25" s="201">
        <f t="shared" si="7"/>
        <v>0</v>
      </c>
      <c r="Z25" s="201"/>
      <c r="AA25" s="141"/>
      <c r="AB25" s="141"/>
      <c r="AC25" s="209" t="str">
        <f t="shared" si="8"/>
        <v/>
      </c>
      <c r="AD25" s="206"/>
      <c r="AE25" s="210">
        <f t="shared" si="9"/>
        <v>0</v>
      </c>
      <c r="AF25" s="201">
        <f t="shared" si="10"/>
        <v>0</v>
      </c>
    </row>
    <row r="26" spans="1:32" s="173" customFormat="1" ht="12.5" x14ac:dyDescent="0.25">
      <c r="A26" s="188" t="s">
        <v>207</v>
      </c>
      <c r="B26" s="188" t="s">
        <v>223</v>
      </c>
      <c r="C26" s="188" t="s">
        <v>141</v>
      </c>
      <c r="D26" s="188">
        <v>0</v>
      </c>
      <c r="E26" s="188"/>
      <c r="F26" s="189">
        <v>5.9833333333333298</v>
      </c>
      <c r="G26" s="189">
        <v>5.6166666666666698</v>
      </c>
      <c r="H26" s="142">
        <f t="shared" si="11"/>
        <v>0.36666666666666003</v>
      </c>
      <c r="I26" s="202">
        <v>7.47</v>
      </c>
      <c r="J26" s="201">
        <f t="shared" si="0"/>
        <v>2.7389999999999506</v>
      </c>
      <c r="K26" s="201">
        <f t="shared" si="1"/>
        <v>0</v>
      </c>
      <c r="L26" s="140"/>
      <c r="M26" s="193">
        <v>460.22916666666674</v>
      </c>
      <c r="N26" s="193">
        <v>317.41277777777771</v>
      </c>
      <c r="O26" s="209">
        <f t="shared" si="2"/>
        <v>142.81638888888904</v>
      </c>
      <c r="P26" s="204">
        <v>0.128</v>
      </c>
      <c r="Q26" s="201">
        <f t="shared" ref="Q26:Q27" si="13">O26*P26</f>
        <v>18.280497777777796</v>
      </c>
      <c r="R26" s="201">
        <f t="shared" si="4"/>
        <v>0</v>
      </c>
      <c r="S26" s="140"/>
      <c r="T26" s="141"/>
      <c r="U26" s="141"/>
      <c r="V26" s="209" t="str">
        <f t="shared" si="5"/>
        <v/>
      </c>
      <c r="W26" s="206"/>
      <c r="X26" s="210">
        <f t="shared" si="6"/>
        <v>0</v>
      </c>
      <c r="Y26" s="201">
        <f t="shared" si="7"/>
        <v>0</v>
      </c>
      <c r="Z26" s="201"/>
      <c r="AA26" s="141"/>
      <c r="AB26" s="141"/>
      <c r="AC26" s="209" t="str">
        <f t="shared" si="8"/>
        <v/>
      </c>
      <c r="AD26" s="206"/>
      <c r="AE26" s="210">
        <f t="shared" si="9"/>
        <v>0</v>
      </c>
      <c r="AF26" s="201">
        <f t="shared" si="10"/>
        <v>0</v>
      </c>
    </row>
    <row r="27" spans="1:32" s="173" customFormat="1" ht="12.5" x14ac:dyDescent="0.25">
      <c r="A27" s="188"/>
      <c r="B27" s="188"/>
      <c r="C27" s="188" t="s">
        <v>142</v>
      </c>
      <c r="D27" s="188">
        <v>0</v>
      </c>
      <c r="E27" s="188"/>
      <c r="F27" s="189">
        <v>8.9166666666666696</v>
      </c>
      <c r="G27" s="189">
        <v>8.4250000000000007</v>
      </c>
      <c r="H27" s="142">
        <f t="shared" si="11"/>
        <v>0.49166666666666892</v>
      </c>
      <c r="I27" s="202">
        <v>7.0839999999999996</v>
      </c>
      <c r="J27" s="201">
        <f t="shared" si="0"/>
        <v>3.4829666666666825</v>
      </c>
      <c r="K27" s="201">
        <f t="shared" si="1"/>
        <v>0</v>
      </c>
      <c r="L27" s="140"/>
      <c r="M27" s="193">
        <v>577.00833333333333</v>
      </c>
      <c r="N27" s="193">
        <v>414.82666666666677</v>
      </c>
      <c r="O27" s="209">
        <f t="shared" si="2"/>
        <v>162.18166666666656</v>
      </c>
      <c r="P27" s="204">
        <v>0.125</v>
      </c>
      <c r="Q27" s="201">
        <f t="shared" si="13"/>
        <v>20.27270833333332</v>
      </c>
      <c r="R27" s="201">
        <f t="shared" si="4"/>
        <v>0</v>
      </c>
      <c r="S27" s="140"/>
      <c r="T27" s="141"/>
      <c r="U27" s="141"/>
      <c r="V27" s="209" t="str">
        <f t="shared" si="5"/>
        <v/>
      </c>
      <c r="W27" s="206"/>
      <c r="X27" s="210">
        <f t="shared" si="6"/>
        <v>0</v>
      </c>
      <c r="Y27" s="201">
        <f t="shared" si="7"/>
        <v>0</v>
      </c>
      <c r="Z27" s="201"/>
      <c r="AA27" s="141"/>
      <c r="AB27" s="141"/>
      <c r="AC27" s="209" t="str">
        <f t="shared" si="8"/>
        <v/>
      </c>
      <c r="AD27" s="206"/>
      <c r="AE27" s="210">
        <f t="shared" si="9"/>
        <v>0</v>
      </c>
      <c r="AF27" s="201">
        <f t="shared" si="10"/>
        <v>0</v>
      </c>
    </row>
    <row r="28" spans="1:32" s="173" customFormat="1" ht="12.5" x14ac:dyDescent="0.25">
      <c r="A28" s="188"/>
      <c r="B28" s="188"/>
      <c r="C28" s="188"/>
      <c r="D28" s="188"/>
      <c r="E28" s="188"/>
      <c r="F28" s="189"/>
      <c r="G28" s="189"/>
      <c r="H28" s="142" t="str">
        <f t="shared" si="11"/>
        <v/>
      </c>
      <c r="I28" s="202"/>
      <c r="J28" s="201"/>
      <c r="K28" s="201">
        <f t="shared" si="1"/>
        <v>0</v>
      </c>
      <c r="L28" s="140"/>
      <c r="M28" s="193"/>
      <c r="N28" s="193"/>
      <c r="O28" s="209" t="str">
        <f t="shared" si="2"/>
        <v/>
      </c>
      <c r="P28" s="204"/>
      <c r="Q28" s="201"/>
      <c r="R28" s="201">
        <f t="shared" si="4"/>
        <v>0</v>
      </c>
      <c r="S28" s="140"/>
      <c r="T28" s="141"/>
      <c r="U28" s="141"/>
      <c r="V28" s="209" t="str">
        <f t="shared" si="5"/>
        <v/>
      </c>
      <c r="W28" s="206"/>
      <c r="X28" s="210">
        <f t="shared" si="6"/>
        <v>0</v>
      </c>
      <c r="Y28" s="201">
        <f t="shared" si="7"/>
        <v>0</v>
      </c>
      <c r="Z28" s="201"/>
      <c r="AA28" s="141"/>
      <c r="AB28" s="141"/>
      <c r="AC28" s="209" t="str">
        <f t="shared" si="8"/>
        <v/>
      </c>
      <c r="AD28" s="206"/>
      <c r="AE28" s="210">
        <f t="shared" si="9"/>
        <v>0</v>
      </c>
      <c r="AF28" s="201">
        <f t="shared" si="10"/>
        <v>0</v>
      </c>
    </row>
    <row r="29" spans="1:32" s="173" customFormat="1" ht="12.5" x14ac:dyDescent="0.25">
      <c r="A29" s="188"/>
      <c r="B29" s="188"/>
      <c r="C29" s="188"/>
      <c r="D29" s="188"/>
      <c r="E29" s="188"/>
      <c r="F29" s="189"/>
      <c r="G29" s="189"/>
      <c r="H29" s="142" t="str">
        <f t="shared" si="11"/>
        <v/>
      </c>
      <c r="I29" s="202"/>
      <c r="J29" s="201"/>
      <c r="K29" s="201">
        <f t="shared" si="1"/>
        <v>0</v>
      </c>
      <c r="L29" s="140"/>
      <c r="M29" s="193"/>
      <c r="N29" s="193"/>
      <c r="O29" s="209" t="str">
        <f t="shared" si="2"/>
        <v/>
      </c>
      <c r="P29" s="204"/>
      <c r="Q29" s="201"/>
      <c r="R29" s="201">
        <f t="shared" si="4"/>
        <v>0</v>
      </c>
      <c r="S29" s="140"/>
      <c r="T29" s="141"/>
      <c r="U29" s="141"/>
      <c r="V29" s="209" t="str">
        <f t="shared" si="5"/>
        <v/>
      </c>
      <c r="W29" s="206"/>
      <c r="X29" s="210">
        <f t="shared" si="6"/>
        <v>0</v>
      </c>
      <c r="Y29" s="201">
        <f t="shared" si="7"/>
        <v>0</v>
      </c>
      <c r="Z29" s="201"/>
      <c r="AA29" s="141"/>
      <c r="AB29" s="141"/>
      <c r="AC29" s="209" t="str">
        <f t="shared" si="8"/>
        <v/>
      </c>
      <c r="AD29" s="206"/>
      <c r="AE29" s="210">
        <f t="shared" si="9"/>
        <v>0</v>
      </c>
      <c r="AF29" s="201">
        <f t="shared" si="10"/>
        <v>0</v>
      </c>
    </row>
    <row r="30" spans="1:32" s="173" customFormat="1" ht="12.5" x14ac:dyDescent="0.25">
      <c r="A30" s="188" t="s">
        <v>208</v>
      </c>
      <c r="B30" s="188" t="s">
        <v>224</v>
      </c>
      <c r="C30" s="188" t="s">
        <v>141</v>
      </c>
      <c r="D30" s="188">
        <v>0</v>
      </c>
      <c r="E30" s="188"/>
      <c r="F30" s="189">
        <v>6.9166666666666696</v>
      </c>
      <c r="G30" s="189">
        <v>6.1666666666666696</v>
      </c>
      <c r="H30" s="142">
        <f t="shared" si="11"/>
        <v>0.75</v>
      </c>
      <c r="I30" s="202">
        <v>7.3659999999999997</v>
      </c>
      <c r="J30" s="201">
        <f t="shared" si="0"/>
        <v>5.5244999999999997</v>
      </c>
      <c r="K30" s="201">
        <f t="shared" si="1"/>
        <v>0</v>
      </c>
      <c r="L30" s="140"/>
      <c r="M30" s="193">
        <v>387.6165789473684</v>
      </c>
      <c r="N30" s="193">
        <v>306.81870614035091</v>
      </c>
      <c r="O30" s="209">
        <f t="shared" si="2"/>
        <v>80.797872807017484</v>
      </c>
      <c r="P30" s="204">
        <v>0.129</v>
      </c>
      <c r="Q30" s="201">
        <f t="shared" ref="Q30:Q31" si="14">O30*P30</f>
        <v>10.422925592105255</v>
      </c>
      <c r="R30" s="201">
        <f t="shared" si="4"/>
        <v>0</v>
      </c>
      <c r="S30" s="140"/>
      <c r="T30" s="141"/>
      <c r="U30" s="141"/>
      <c r="V30" s="209" t="str">
        <f t="shared" si="5"/>
        <v/>
      </c>
      <c r="W30" s="206"/>
      <c r="X30" s="210">
        <f t="shared" si="6"/>
        <v>0</v>
      </c>
      <c r="Y30" s="201">
        <f t="shared" si="7"/>
        <v>0</v>
      </c>
      <c r="Z30" s="201"/>
      <c r="AA30" s="141"/>
      <c r="AB30" s="141"/>
      <c r="AC30" s="209" t="str">
        <f t="shared" si="8"/>
        <v/>
      </c>
      <c r="AD30" s="206"/>
      <c r="AE30" s="210">
        <f t="shared" si="9"/>
        <v>0</v>
      </c>
      <c r="AF30" s="201">
        <f t="shared" si="10"/>
        <v>0</v>
      </c>
    </row>
    <row r="31" spans="1:32" s="173" customFormat="1" ht="12.5" x14ac:dyDescent="0.25">
      <c r="A31" s="188"/>
      <c r="B31" s="188"/>
      <c r="C31" s="188" t="s">
        <v>142</v>
      </c>
      <c r="D31" s="188">
        <v>0</v>
      </c>
      <c r="E31" s="188"/>
      <c r="F31" s="189">
        <v>9.43333333333333</v>
      </c>
      <c r="G31" s="189">
        <v>8.4166666666666696</v>
      </c>
      <c r="H31" s="142">
        <f t="shared" si="11"/>
        <v>1.0166666666666604</v>
      </c>
      <c r="I31" s="202">
        <v>7.085</v>
      </c>
      <c r="J31" s="201">
        <f t="shared" si="0"/>
        <v>7.2030833333332884</v>
      </c>
      <c r="K31" s="201">
        <f t="shared" si="1"/>
        <v>0</v>
      </c>
      <c r="L31" s="140"/>
      <c r="M31" s="193">
        <v>490.50333333333316</v>
      </c>
      <c r="N31" s="193">
        <v>409.8383333333332</v>
      </c>
      <c r="O31" s="209">
        <f t="shared" si="2"/>
        <v>80.664999999999964</v>
      </c>
      <c r="P31" s="204">
        <v>0.125</v>
      </c>
      <c r="Q31" s="201">
        <f t="shared" si="14"/>
        <v>10.083124999999995</v>
      </c>
      <c r="R31" s="201">
        <f t="shared" si="4"/>
        <v>0</v>
      </c>
      <c r="S31" s="140"/>
      <c r="T31" s="141"/>
      <c r="U31" s="141"/>
      <c r="V31" s="209" t="str">
        <f t="shared" si="5"/>
        <v/>
      </c>
      <c r="W31" s="206"/>
      <c r="X31" s="210">
        <f t="shared" si="6"/>
        <v>0</v>
      </c>
      <c r="Y31" s="201">
        <f t="shared" si="7"/>
        <v>0</v>
      </c>
      <c r="Z31" s="201"/>
      <c r="AA31" s="141"/>
      <c r="AB31" s="141"/>
      <c r="AC31" s="209" t="str">
        <f t="shared" si="8"/>
        <v/>
      </c>
      <c r="AD31" s="206"/>
      <c r="AE31" s="210">
        <f t="shared" si="9"/>
        <v>0</v>
      </c>
      <c r="AF31" s="201">
        <f t="shared" si="10"/>
        <v>0</v>
      </c>
    </row>
    <row r="32" spans="1:32" s="173" customFormat="1" ht="12.5" x14ac:dyDescent="0.25">
      <c r="A32" s="188"/>
      <c r="B32" s="188"/>
      <c r="C32" s="188"/>
      <c r="D32" s="188"/>
      <c r="E32" s="188"/>
      <c r="F32" s="189"/>
      <c r="G32" s="189"/>
      <c r="H32" s="142" t="str">
        <f t="shared" si="11"/>
        <v/>
      </c>
      <c r="I32" s="202"/>
      <c r="J32" s="201"/>
      <c r="K32" s="201">
        <f t="shared" si="1"/>
        <v>0</v>
      </c>
      <c r="L32" s="140"/>
      <c r="M32" s="193"/>
      <c r="N32" s="193"/>
      <c r="O32" s="209" t="str">
        <f t="shared" si="2"/>
        <v/>
      </c>
      <c r="P32" s="204"/>
      <c r="Q32" s="201"/>
      <c r="R32" s="201">
        <f t="shared" si="4"/>
        <v>0</v>
      </c>
      <c r="S32" s="140"/>
      <c r="T32" s="141"/>
      <c r="U32" s="141"/>
      <c r="V32" s="209" t="str">
        <f t="shared" si="5"/>
        <v/>
      </c>
      <c r="W32" s="206"/>
      <c r="X32" s="210">
        <f t="shared" si="6"/>
        <v>0</v>
      </c>
      <c r="Y32" s="201">
        <f t="shared" si="7"/>
        <v>0</v>
      </c>
      <c r="Z32" s="201"/>
      <c r="AA32" s="141"/>
      <c r="AB32" s="141"/>
      <c r="AC32" s="209" t="str">
        <f t="shared" si="8"/>
        <v/>
      </c>
      <c r="AD32" s="206"/>
      <c r="AE32" s="210">
        <f t="shared" si="9"/>
        <v>0</v>
      </c>
      <c r="AF32" s="201">
        <f t="shared" si="10"/>
        <v>0</v>
      </c>
    </row>
    <row r="33" spans="1:32" s="173" customFormat="1" ht="12.5" x14ac:dyDescent="0.25">
      <c r="A33" s="188"/>
      <c r="B33" s="188"/>
      <c r="C33" s="188"/>
      <c r="D33" s="188"/>
      <c r="E33" s="188"/>
      <c r="F33" s="189"/>
      <c r="G33" s="189"/>
      <c r="H33" s="142" t="str">
        <f t="shared" si="11"/>
        <v/>
      </c>
      <c r="I33" s="202"/>
      <c r="J33" s="201"/>
      <c r="K33" s="201">
        <f t="shared" si="1"/>
        <v>0</v>
      </c>
      <c r="L33" s="140"/>
      <c r="M33" s="193"/>
      <c r="N33" s="193"/>
      <c r="O33" s="209" t="str">
        <f t="shared" si="2"/>
        <v/>
      </c>
      <c r="P33" s="204"/>
      <c r="Q33" s="201"/>
      <c r="R33" s="201">
        <f t="shared" si="4"/>
        <v>0</v>
      </c>
      <c r="S33" s="140"/>
      <c r="T33" s="141"/>
      <c r="U33" s="141"/>
      <c r="V33" s="209" t="str">
        <f t="shared" si="5"/>
        <v/>
      </c>
      <c r="W33" s="206"/>
      <c r="X33" s="210">
        <f t="shared" si="6"/>
        <v>0</v>
      </c>
      <c r="Y33" s="201">
        <f t="shared" si="7"/>
        <v>0</v>
      </c>
      <c r="Z33" s="201"/>
      <c r="AA33" s="141"/>
      <c r="AB33" s="141"/>
      <c r="AC33" s="209" t="str">
        <f t="shared" si="8"/>
        <v/>
      </c>
      <c r="AD33" s="206"/>
      <c r="AE33" s="210">
        <f t="shared" si="9"/>
        <v>0</v>
      </c>
      <c r="AF33" s="201">
        <f t="shared" si="10"/>
        <v>0</v>
      </c>
    </row>
    <row r="34" spans="1:32" s="173" customFormat="1" ht="12.5" x14ac:dyDescent="0.25">
      <c r="A34" s="188" t="s">
        <v>209</v>
      </c>
      <c r="B34" s="188" t="s">
        <v>225</v>
      </c>
      <c r="C34" s="188" t="s">
        <v>140</v>
      </c>
      <c r="D34" s="188">
        <v>0</v>
      </c>
      <c r="E34" s="188"/>
      <c r="F34" s="189">
        <v>4.1666666666666696</v>
      </c>
      <c r="G34" s="189">
        <v>3.708333333333333</v>
      </c>
      <c r="H34" s="142">
        <f t="shared" si="11"/>
        <v>0.45833333333333659</v>
      </c>
      <c r="I34" s="202">
        <v>8.0649999999999995</v>
      </c>
      <c r="J34" s="201">
        <f t="shared" si="0"/>
        <v>3.6964583333333594</v>
      </c>
      <c r="K34" s="201">
        <f t="shared" si="1"/>
        <v>0</v>
      </c>
      <c r="L34" s="140"/>
      <c r="M34" s="193">
        <v>256.09999999999997</v>
      </c>
      <c r="N34" s="193">
        <v>202.38416666666669</v>
      </c>
      <c r="O34" s="209">
        <f t="shared" si="2"/>
        <v>53.715833333333279</v>
      </c>
      <c r="P34" s="204">
        <v>0.13600000000000001</v>
      </c>
      <c r="Q34" s="201">
        <f t="shared" ref="Q34" si="15">O34*P34</f>
        <v>7.3053533333333265</v>
      </c>
      <c r="R34" s="201">
        <f t="shared" si="4"/>
        <v>0</v>
      </c>
      <c r="S34" s="140"/>
      <c r="T34" s="141"/>
      <c r="U34" s="141"/>
      <c r="V34" s="209" t="str">
        <f t="shared" si="5"/>
        <v/>
      </c>
      <c r="W34" s="206"/>
      <c r="X34" s="210">
        <f t="shared" si="6"/>
        <v>0</v>
      </c>
      <c r="Y34" s="201">
        <f t="shared" si="7"/>
        <v>0</v>
      </c>
      <c r="Z34" s="201"/>
      <c r="AA34" s="141"/>
      <c r="AB34" s="141"/>
      <c r="AC34" s="209" t="str">
        <f t="shared" si="8"/>
        <v/>
      </c>
      <c r="AD34" s="206"/>
      <c r="AE34" s="210">
        <f t="shared" si="9"/>
        <v>0</v>
      </c>
      <c r="AF34" s="201">
        <f t="shared" si="10"/>
        <v>0</v>
      </c>
    </row>
    <row r="35" spans="1:32" s="173" customFormat="1" ht="12.5" x14ac:dyDescent="0.25">
      <c r="A35" s="188"/>
      <c r="B35" s="188"/>
      <c r="C35" s="188"/>
      <c r="D35" s="188"/>
      <c r="E35" s="188"/>
      <c r="F35" s="189"/>
      <c r="G35" s="189"/>
      <c r="H35" s="142" t="str">
        <f t="shared" si="11"/>
        <v/>
      </c>
      <c r="I35" s="202"/>
      <c r="J35" s="201"/>
      <c r="K35" s="201">
        <f t="shared" si="1"/>
        <v>0</v>
      </c>
      <c r="L35" s="140"/>
      <c r="M35" s="193"/>
      <c r="N35" s="193"/>
      <c r="O35" s="209" t="str">
        <f t="shared" si="2"/>
        <v/>
      </c>
      <c r="P35" s="204"/>
      <c r="Q35" s="201"/>
      <c r="R35" s="201">
        <f t="shared" si="4"/>
        <v>0</v>
      </c>
      <c r="S35" s="140"/>
      <c r="T35" s="141"/>
      <c r="U35" s="141"/>
      <c r="V35" s="209" t="str">
        <f t="shared" si="5"/>
        <v/>
      </c>
      <c r="W35" s="206"/>
      <c r="X35" s="210">
        <f t="shared" si="6"/>
        <v>0</v>
      </c>
      <c r="Y35" s="201">
        <f t="shared" si="7"/>
        <v>0</v>
      </c>
      <c r="Z35" s="201"/>
      <c r="AA35" s="141"/>
      <c r="AB35" s="141"/>
      <c r="AC35" s="209" t="str">
        <f t="shared" si="8"/>
        <v/>
      </c>
      <c r="AD35" s="206"/>
      <c r="AE35" s="210">
        <f t="shared" si="9"/>
        <v>0</v>
      </c>
      <c r="AF35" s="201">
        <f t="shared" si="10"/>
        <v>0</v>
      </c>
    </row>
    <row r="36" spans="1:32" s="173" customFormat="1" ht="12.5" x14ac:dyDescent="0.25">
      <c r="A36" s="188"/>
      <c r="B36" s="188"/>
      <c r="C36" s="188"/>
      <c r="D36" s="188"/>
      <c r="E36" s="188"/>
      <c r="F36" s="189"/>
      <c r="G36" s="189"/>
      <c r="H36" s="142" t="str">
        <f t="shared" si="11"/>
        <v/>
      </c>
      <c r="I36" s="202"/>
      <c r="J36" s="201"/>
      <c r="K36" s="201">
        <f t="shared" si="1"/>
        <v>0</v>
      </c>
      <c r="L36" s="140"/>
      <c r="M36" s="193"/>
      <c r="N36" s="193"/>
      <c r="O36" s="209" t="str">
        <f t="shared" si="2"/>
        <v/>
      </c>
      <c r="P36" s="204"/>
      <c r="Q36" s="201"/>
      <c r="R36" s="201">
        <f t="shared" si="4"/>
        <v>0</v>
      </c>
      <c r="S36" s="140"/>
      <c r="T36" s="141"/>
      <c r="U36" s="141"/>
      <c r="V36" s="209" t="str">
        <f t="shared" si="5"/>
        <v/>
      </c>
      <c r="W36" s="206"/>
      <c r="X36" s="210">
        <f t="shared" si="6"/>
        <v>0</v>
      </c>
      <c r="Y36" s="201">
        <f t="shared" si="7"/>
        <v>0</v>
      </c>
      <c r="Z36" s="201"/>
      <c r="AA36" s="141"/>
      <c r="AB36" s="141"/>
      <c r="AC36" s="209" t="str">
        <f t="shared" si="8"/>
        <v/>
      </c>
      <c r="AD36" s="206"/>
      <c r="AE36" s="210">
        <f t="shared" si="9"/>
        <v>0</v>
      </c>
      <c r="AF36" s="201">
        <f t="shared" si="10"/>
        <v>0</v>
      </c>
    </row>
    <row r="37" spans="1:32" s="173" customFormat="1" ht="12.5" x14ac:dyDescent="0.25">
      <c r="A37" s="188" t="s">
        <v>210</v>
      </c>
      <c r="B37" s="188" t="s">
        <v>226</v>
      </c>
      <c r="C37" s="188" t="s">
        <v>141</v>
      </c>
      <c r="D37" s="188">
        <v>0</v>
      </c>
      <c r="E37" s="188"/>
      <c r="F37" s="189">
        <v>6.19166666666667</v>
      </c>
      <c r="G37" s="189">
        <v>5.7166666666666703</v>
      </c>
      <c r="H37" s="142">
        <f t="shared" si="11"/>
        <v>0.47499999999999964</v>
      </c>
      <c r="I37" s="202">
        <v>7.4489999999999998</v>
      </c>
      <c r="J37" s="201">
        <f t="shared" si="0"/>
        <v>3.5382749999999974</v>
      </c>
      <c r="K37" s="201">
        <f t="shared" si="1"/>
        <v>0</v>
      </c>
      <c r="L37" s="140"/>
      <c r="M37" s="193">
        <v>358.27249999999998</v>
      </c>
      <c r="N37" s="193">
        <v>308.02416666666664</v>
      </c>
      <c r="O37" s="209">
        <f t="shared" si="2"/>
        <v>50.248333333333335</v>
      </c>
      <c r="P37" s="204">
        <v>0.129</v>
      </c>
      <c r="Q37" s="201">
        <f t="shared" ref="Q37:Q38" si="16">O37*P37</f>
        <v>6.4820350000000007</v>
      </c>
      <c r="R37" s="201">
        <f t="shared" si="4"/>
        <v>0</v>
      </c>
      <c r="S37" s="140"/>
      <c r="T37" s="141"/>
      <c r="U37" s="141"/>
      <c r="V37" s="209" t="str">
        <f t="shared" si="5"/>
        <v/>
      </c>
      <c r="W37" s="206"/>
      <c r="X37" s="210">
        <f t="shared" si="6"/>
        <v>0</v>
      </c>
      <c r="Y37" s="201">
        <f t="shared" si="7"/>
        <v>0</v>
      </c>
      <c r="Z37" s="201"/>
      <c r="AA37" s="141"/>
      <c r="AB37" s="141"/>
      <c r="AC37" s="209" t="str">
        <f t="shared" si="8"/>
        <v/>
      </c>
      <c r="AD37" s="206"/>
      <c r="AE37" s="210">
        <f t="shared" si="9"/>
        <v>0</v>
      </c>
      <c r="AF37" s="201">
        <f t="shared" si="10"/>
        <v>0</v>
      </c>
    </row>
    <row r="38" spans="1:32" s="173" customFormat="1" ht="12.5" x14ac:dyDescent="0.25">
      <c r="A38" s="188"/>
      <c r="B38" s="188"/>
      <c r="C38" s="188" t="s">
        <v>142</v>
      </c>
      <c r="D38" s="188">
        <v>0</v>
      </c>
      <c r="E38" s="188"/>
      <c r="F38" s="189">
        <v>6.8916666666666702</v>
      </c>
      <c r="G38" s="189">
        <v>6.2583333333333302</v>
      </c>
      <c r="H38" s="142">
        <f t="shared" si="11"/>
        <v>0.63333333333333997</v>
      </c>
      <c r="I38" s="202">
        <v>7.351</v>
      </c>
      <c r="J38" s="201">
        <f t="shared" si="0"/>
        <v>4.6556333333333821</v>
      </c>
      <c r="K38" s="201">
        <f t="shared" si="1"/>
        <v>0</v>
      </c>
      <c r="L38" s="140"/>
      <c r="M38" s="193">
        <v>453.6991666666666</v>
      </c>
      <c r="N38" s="193">
        <v>403.32916666666659</v>
      </c>
      <c r="O38" s="209">
        <f t="shared" si="2"/>
        <v>50.370000000000005</v>
      </c>
      <c r="P38" s="204">
        <v>0.126</v>
      </c>
      <c r="Q38" s="201">
        <f t="shared" si="16"/>
        <v>6.3466200000000006</v>
      </c>
      <c r="R38" s="201">
        <f t="shared" si="4"/>
        <v>0</v>
      </c>
      <c r="S38" s="140"/>
      <c r="T38" s="141"/>
      <c r="U38" s="141"/>
      <c r="V38" s="209" t="str">
        <f t="shared" si="5"/>
        <v/>
      </c>
      <c r="W38" s="206"/>
      <c r="X38" s="210">
        <f t="shared" si="6"/>
        <v>0</v>
      </c>
      <c r="Y38" s="201">
        <f t="shared" si="7"/>
        <v>0</v>
      </c>
      <c r="Z38" s="201"/>
      <c r="AA38" s="141"/>
      <c r="AB38" s="141"/>
      <c r="AC38" s="209" t="str">
        <f t="shared" si="8"/>
        <v/>
      </c>
      <c r="AD38" s="206"/>
      <c r="AE38" s="210">
        <f t="shared" si="9"/>
        <v>0</v>
      </c>
      <c r="AF38" s="201">
        <f t="shared" si="10"/>
        <v>0</v>
      </c>
    </row>
    <row r="39" spans="1:32" s="173" customFormat="1" ht="12.5" x14ac:dyDescent="0.25">
      <c r="A39" s="188"/>
      <c r="B39" s="188"/>
      <c r="C39" s="188"/>
      <c r="D39" s="188"/>
      <c r="E39" s="188"/>
      <c r="F39" s="189"/>
      <c r="G39" s="189"/>
      <c r="H39" s="142" t="str">
        <f t="shared" si="11"/>
        <v/>
      </c>
      <c r="I39" s="202"/>
      <c r="J39" s="201"/>
      <c r="K39" s="201">
        <f t="shared" si="1"/>
        <v>0</v>
      </c>
      <c r="L39" s="140"/>
      <c r="M39" s="193"/>
      <c r="N39" s="193"/>
      <c r="O39" s="209" t="str">
        <f t="shared" si="2"/>
        <v/>
      </c>
      <c r="P39" s="204"/>
      <c r="Q39" s="201"/>
      <c r="R39" s="201">
        <f t="shared" si="4"/>
        <v>0</v>
      </c>
      <c r="S39" s="140"/>
      <c r="T39" s="141"/>
      <c r="U39" s="141"/>
      <c r="V39" s="209" t="str">
        <f t="shared" si="5"/>
        <v/>
      </c>
      <c r="W39" s="206"/>
      <c r="X39" s="210">
        <f t="shared" si="6"/>
        <v>0</v>
      </c>
      <c r="Y39" s="201">
        <f t="shared" si="7"/>
        <v>0</v>
      </c>
      <c r="Z39" s="201"/>
      <c r="AA39" s="141"/>
      <c r="AB39" s="141"/>
      <c r="AC39" s="209" t="str">
        <f t="shared" si="8"/>
        <v/>
      </c>
      <c r="AD39" s="206"/>
      <c r="AE39" s="210">
        <f t="shared" si="9"/>
        <v>0</v>
      </c>
      <c r="AF39" s="201">
        <f t="shared" si="10"/>
        <v>0</v>
      </c>
    </row>
    <row r="40" spans="1:32" s="173" customFormat="1" ht="12.5" x14ac:dyDescent="0.25">
      <c r="A40" s="188"/>
      <c r="B40" s="188"/>
      <c r="C40" s="188"/>
      <c r="D40" s="188"/>
      <c r="E40" s="188"/>
      <c r="F40" s="189"/>
      <c r="G40" s="189"/>
      <c r="H40" s="142" t="str">
        <f t="shared" si="11"/>
        <v/>
      </c>
      <c r="I40" s="202"/>
      <c r="J40" s="201"/>
      <c r="K40" s="201">
        <f t="shared" si="1"/>
        <v>0</v>
      </c>
      <c r="L40" s="140"/>
      <c r="M40" s="193"/>
      <c r="N40" s="193"/>
      <c r="O40" s="209" t="str">
        <f t="shared" si="2"/>
        <v/>
      </c>
      <c r="P40" s="204"/>
      <c r="Q40" s="201"/>
      <c r="R40" s="201">
        <f t="shared" si="4"/>
        <v>0</v>
      </c>
      <c r="S40" s="140"/>
      <c r="T40" s="141"/>
      <c r="U40" s="141"/>
      <c r="V40" s="209" t="str">
        <f t="shared" si="5"/>
        <v/>
      </c>
      <c r="W40" s="206"/>
      <c r="X40" s="210">
        <f t="shared" si="6"/>
        <v>0</v>
      </c>
      <c r="Y40" s="201">
        <f t="shared" si="7"/>
        <v>0</v>
      </c>
      <c r="Z40" s="201"/>
      <c r="AA40" s="141"/>
      <c r="AB40" s="141"/>
      <c r="AC40" s="209" t="str">
        <f t="shared" si="8"/>
        <v/>
      </c>
      <c r="AD40" s="206"/>
      <c r="AE40" s="210">
        <f t="shared" si="9"/>
        <v>0</v>
      </c>
      <c r="AF40" s="201">
        <f t="shared" si="10"/>
        <v>0</v>
      </c>
    </row>
    <row r="41" spans="1:32" s="173" customFormat="1" ht="12.5" x14ac:dyDescent="0.25">
      <c r="A41" s="188" t="s">
        <v>214</v>
      </c>
      <c r="B41" s="188" t="s">
        <v>227</v>
      </c>
      <c r="C41" s="188" t="s">
        <v>142</v>
      </c>
      <c r="D41" s="188">
        <v>0</v>
      </c>
      <c r="E41" s="188"/>
      <c r="F41" s="189">
        <v>8.6666666666666696</v>
      </c>
      <c r="G41" s="189">
        <v>7.4749999999999996</v>
      </c>
      <c r="H41" s="142">
        <f t="shared" si="11"/>
        <v>1.19166666666667</v>
      </c>
      <c r="I41" s="202">
        <v>7.1820000000000004</v>
      </c>
      <c r="J41" s="201">
        <f t="shared" si="0"/>
        <v>8.5585500000000234</v>
      </c>
      <c r="K41" s="201">
        <f t="shared" si="1"/>
        <v>0</v>
      </c>
      <c r="L41" s="140"/>
      <c r="M41" s="193">
        <v>620.4041666666667</v>
      </c>
      <c r="N41" s="193">
        <v>440.09416666666675</v>
      </c>
      <c r="O41" s="209">
        <f t="shared" si="2"/>
        <v>180.30999999999995</v>
      </c>
      <c r="P41" s="204">
        <v>0.125</v>
      </c>
      <c r="Q41" s="201">
        <f t="shared" ref="Q41" si="17">O41*P41</f>
        <v>22.538749999999993</v>
      </c>
      <c r="R41" s="201">
        <f t="shared" si="4"/>
        <v>0</v>
      </c>
      <c r="S41" s="140"/>
      <c r="T41" s="143">
        <v>21.39329601158645</v>
      </c>
      <c r="U41" s="143">
        <v>17.978943850267378</v>
      </c>
      <c r="V41" s="209">
        <f t="shared" si="5"/>
        <v>3.4143521613190728</v>
      </c>
      <c r="W41" s="207">
        <v>6.1349999999999998</v>
      </c>
      <c r="X41" s="210">
        <f t="shared" si="6"/>
        <v>20.947050509692509</v>
      </c>
      <c r="Y41" s="201">
        <f>D41*X41</f>
        <v>0</v>
      </c>
      <c r="Z41" s="201"/>
      <c r="AA41" s="143">
        <v>21.39329601158645</v>
      </c>
      <c r="AB41" s="143">
        <v>17.978943850267378</v>
      </c>
      <c r="AC41" s="209">
        <f t="shared" si="8"/>
        <v>3.4143521613190728</v>
      </c>
      <c r="AD41" s="207">
        <v>6.1349999999999998</v>
      </c>
      <c r="AE41" s="210">
        <f t="shared" si="9"/>
        <v>20.947050509692509</v>
      </c>
      <c r="AF41" s="201">
        <f t="shared" si="10"/>
        <v>0</v>
      </c>
    </row>
    <row r="42" spans="1:32" s="173" customFormat="1" ht="12.5" x14ac:dyDescent="0.25">
      <c r="A42" s="188"/>
      <c r="B42" s="188"/>
      <c r="C42" s="188"/>
      <c r="D42" s="188"/>
      <c r="E42" s="188"/>
      <c r="F42" s="189"/>
      <c r="G42" s="189"/>
      <c r="H42" s="142" t="str">
        <f t="shared" si="11"/>
        <v/>
      </c>
      <c r="I42" s="202"/>
      <c r="J42" s="201"/>
      <c r="K42" s="201">
        <f t="shared" si="1"/>
        <v>0</v>
      </c>
      <c r="L42" s="140"/>
      <c r="M42" s="193"/>
      <c r="N42" s="193"/>
      <c r="O42" s="209" t="str">
        <f t="shared" si="2"/>
        <v/>
      </c>
      <c r="P42" s="204"/>
      <c r="Q42" s="201"/>
      <c r="R42" s="201">
        <f t="shared" si="4"/>
        <v>0</v>
      </c>
      <c r="S42" s="140"/>
      <c r="T42" s="143"/>
      <c r="U42" s="143"/>
      <c r="V42" s="209" t="str">
        <f t="shared" si="5"/>
        <v/>
      </c>
      <c r="W42" s="207"/>
      <c r="X42" s="210">
        <f t="shared" si="6"/>
        <v>0</v>
      </c>
      <c r="Y42" s="201">
        <f t="shared" si="7"/>
        <v>0</v>
      </c>
      <c r="Z42" s="201"/>
      <c r="AA42" s="143"/>
      <c r="AB42" s="143"/>
      <c r="AC42" s="209" t="str">
        <f t="shared" si="8"/>
        <v/>
      </c>
      <c r="AD42" s="207"/>
      <c r="AE42" s="210">
        <f t="shared" si="9"/>
        <v>0</v>
      </c>
      <c r="AF42" s="201">
        <f t="shared" si="10"/>
        <v>0</v>
      </c>
    </row>
    <row r="43" spans="1:32" s="173" customFormat="1" ht="12.5" x14ac:dyDescent="0.25">
      <c r="A43" s="188"/>
      <c r="B43" s="188"/>
      <c r="C43" s="188"/>
      <c r="D43" s="188"/>
      <c r="E43" s="188"/>
      <c r="F43" s="189"/>
      <c r="G43" s="189"/>
      <c r="H43" s="142" t="str">
        <f t="shared" si="11"/>
        <v/>
      </c>
      <c r="I43" s="202"/>
      <c r="J43" s="201"/>
      <c r="K43" s="201">
        <f t="shared" si="1"/>
        <v>0</v>
      </c>
      <c r="L43" s="140"/>
      <c r="M43" s="193"/>
      <c r="N43" s="193"/>
      <c r="O43" s="209" t="str">
        <f t="shared" si="2"/>
        <v/>
      </c>
      <c r="P43" s="204"/>
      <c r="Q43" s="201"/>
      <c r="R43" s="201">
        <f t="shared" si="4"/>
        <v>0</v>
      </c>
      <c r="S43" s="140"/>
      <c r="T43" s="143"/>
      <c r="U43" s="143"/>
      <c r="V43" s="209" t="str">
        <f t="shared" si="5"/>
        <v/>
      </c>
      <c r="W43" s="207"/>
      <c r="X43" s="210">
        <f t="shared" si="6"/>
        <v>0</v>
      </c>
      <c r="Y43" s="201">
        <f t="shared" si="7"/>
        <v>0</v>
      </c>
      <c r="Z43" s="201"/>
      <c r="AA43" s="143"/>
      <c r="AB43" s="143"/>
      <c r="AC43" s="209" t="str">
        <f t="shared" si="8"/>
        <v/>
      </c>
      <c r="AD43" s="207"/>
      <c r="AE43" s="210">
        <f t="shared" si="9"/>
        <v>0</v>
      </c>
      <c r="AF43" s="201">
        <f t="shared" si="10"/>
        <v>0</v>
      </c>
    </row>
    <row r="44" spans="1:32" s="173" customFormat="1" ht="12.5" x14ac:dyDescent="0.25">
      <c r="A44" s="188" t="s">
        <v>215</v>
      </c>
      <c r="B44" s="188" t="s">
        <v>228</v>
      </c>
      <c r="C44" s="188" t="s">
        <v>142</v>
      </c>
      <c r="D44" s="188">
        <v>0</v>
      </c>
      <c r="E44" s="188"/>
      <c r="F44" s="189">
        <v>7.9666666666666668</v>
      </c>
      <c r="G44" s="189">
        <v>7.4749999999999996</v>
      </c>
      <c r="H44" s="142">
        <f t="shared" si="11"/>
        <v>0.49166666666666714</v>
      </c>
      <c r="I44" s="202">
        <v>7.1820000000000004</v>
      </c>
      <c r="J44" s="201">
        <f t="shared" si="0"/>
        <v>3.5311500000000038</v>
      </c>
      <c r="K44" s="201">
        <f t="shared" si="1"/>
        <v>0</v>
      </c>
      <c r="L44" s="140"/>
      <c r="M44" s="193">
        <v>620.4041666666667</v>
      </c>
      <c r="N44" s="193">
        <v>440.09416666666675</v>
      </c>
      <c r="O44" s="209">
        <f t="shared" si="2"/>
        <v>180.30999999999995</v>
      </c>
      <c r="P44" s="204">
        <v>0.125</v>
      </c>
      <c r="Q44" s="201">
        <f t="shared" ref="Q44:Q45" si="18">O44*P44</f>
        <v>22.538749999999993</v>
      </c>
      <c r="R44" s="201">
        <f t="shared" si="4"/>
        <v>0</v>
      </c>
      <c r="S44" s="140"/>
      <c r="T44" s="143">
        <v>21.39329601158645</v>
      </c>
      <c r="U44" s="143">
        <v>17.978943850267378</v>
      </c>
      <c r="V44" s="209">
        <f t="shared" si="5"/>
        <v>3.4143521613190728</v>
      </c>
      <c r="W44" s="207">
        <v>6.1349999999999998</v>
      </c>
      <c r="X44" s="210">
        <f t="shared" si="6"/>
        <v>20.947050509692509</v>
      </c>
      <c r="Y44" s="201">
        <f t="shared" si="7"/>
        <v>0</v>
      </c>
      <c r="Z44" s="201"/>
      <c r="AA44" s="143">
        <v>21.39329601158645</v>
      </c>
      <c r="AB44" s="143">
        <v>17.978943850267378</v>
      </c>
      <c r="AC44" s="209">
        <f t="shared" si="8"/>
        <v>3.4143521613190728</v>
      </c>
      <c r="AD44" s="207">
        <v>6.1349999999999998</v>
      </c>
      <c r="AE44" s="210">
        <f t="shared" si="9"/>
        <v>20.947050509692509</v>
      </c>
      <c r="AF44" s="201">
        <f t="shared" si="10"/>
        <v>0</v>
      </c>
    </row>
    <row r="45" spans="1:32" s="173" customFormat="1" ht="12.5" x14ac:dyDescent="0.25">
      <c r="A45" s="188"/>
      <c r="B45" s="188"/>
      <c r="C45" s="188" t="s">
        <v>143</v>
      </c>
      <c r="D45" s="188">
        <v>0</v>
      </c>
      <c r="E45" s="188"/>
      <c r="F45" s="189">
        <v>9.1166666666666671</v>
      </c>
      <c r="G45" s="189">
        <v>8.5</v>
      </c>
      <c r="H45" s="142">
        <f t="shared" si="11"/>
        <v>0.61666666666666714</v>
      </c>
      <c r="I45" s="202">
        <v>7.077</v>
      </c>
      <c r="J45" s="201">
        <f t="shared" si="0"/>
        <v>4.3641500000000031</v>
      </c>
      <c r="K45" s="201">
        <f t="shared" si="1"/>
        <v>0</v>
      </c>
      <c r="L45" s="140"/>
      <c r="M45" s="193">
        <v>724.4375</v>
      </c>
      <c r="N45" s="193">
        <v>535.36749999999995</v>
      </c>
      <c r="O45" s="209">
        <f t="shared" si="2"/>
        <v>189.07000000000005</v>
      </c>
      <c r="P45" s="204">
        <v>0.123</v>
      </c>
      <c r="Q45" s="201">
        <f t="shared" si="18"/>
        <v>23.255610000000004</v>
      </c>
      <c r="R45" s="201">
        <f t="shared" si="4"/>
        <v>0</v>
      </c>
      <c r="S45" s="140"/>
      <c r="T45" s="143">
        <v>23.600995014483061</v>
      </c>
      <c r="U45" s="143">
        <v>19.33305481283422</v>
      </c>
      <c r="V45" s="209">
        <f t="shared" si="5"/>
        <v>4.267940201648841</v>
      </c>
      <c r="W45" s="207">
        <v>6.1630000000000003</v>
      </c>
      <c r="X45" s="210">
        <f t="shared" si="6"/>
        <v>26.303315462761809</v>
      </c>
      <c r="Y45" s="201">
        <f t="shared" si="7"/>
        <v>0</v>
      </c>
      <c r="Z45" s="201"/>
      <c r="AA45" s="143">
        <v>23.600995014483061</v>
      </c>
      <c r="AB45" s="143">
        <v>19.33305481283422</v>
      </c>
      <c r="AC45" s="209">
        <f t="shared" si="8"/>
        <v>4.267940201648841</v>
      </c>
      <c r="AD45" s="207">
        <v>6.1630000000000003</v>
      </c>
      <c r="AE45" s="210">
        <f t="shared" si="9"/>
        <v>26.303315462761809</v>
      </c>
      <c r="AF45" s="201">
        <f t="shared" si="10"/>
        <v>0</v>
      </c>
    </row>
    <row r="46" spans="1:32" s="173" customFormat="1" ht="12.5" x14ac:dyDescent="0.25">
      <c r="A46" s="188"/>
      <c r="B46" s="188"/>
      <c r="C46" s="188"/>
      <c r="D46" s="188"/>
      <c r="E46" s="188"/>
      <c r="F46" s="189"/>
      <c r="G46" s="189"/>
      <c r="H46" s="142" t="str">
        <f t="shared" si="11"/>
        <v/>
      </c>
      <c r="I46" s="202"/>
      <c r="J46" s="201"/>
      <c r="K46" s="201">
        <f t="shared" si="1"/>
        <v>0</v>
      </c>
      <c r="L46" s="140"/>
      <c r="M46" s="193"/>
      <c r="N46" s="193"/>
      <c r="O46" s="209" t="str">
        <f t="shared" si="2"/>
        <v/>
      </c>
      <c r="P46" s="204"/>
      <c r="Q46" s="201"/>
      <c r="R46" s="201">
        <f t="shared" si="4"/>
        <v>0</v>
      </c>
      <c r="S46" s="140"/>
      <c r="T46" s="143"/>
      <c r="U46" s="143"/>
      <c r="V46" s="209" t="str">
        <f t="shared" si="5"/>
        <v/>
      </c>
      <c r="W46" s="207"/>
      <c r="X46" s="210">
        <f t="shared" si="6"/>
        <v>0</v>
      </c>
      <c r="Y46" s="201">
        <f t="shared" si="7"/>
        <v>0</v>
      </c>
      <c r="Z46" s="201"/>
      <c r="AA46" s="143"/>
      <c r="AB46" s="143"/>
      <c r="AC46" s="209" t="str">
        <f t="shared" si="8"/>
        <v/>
      </c>
      <c r="AD46" s="207"/>
      <c r="AE46" s="210">
        <f t="shared" si="9"/>
        <v>0</v>
      </c>
      <c r="AF46" s="201">
        <f t="shared" si="10"/>
        <v>0</v>
      </c>
    </row>
    <row r="47" spans="1:32" s="173" customFormat="1" ht="12.5" x14ac:dyDescent="0.25">
      <c r="A47" s="188"/>
      <c r="B47" s="188"/>
      <c r="C47" s="188"/>
      <c r="D47" s="188"/>
      <c r="E47" s="188"/>
      <c r="F47" s="189"/>
      <c r="G47" s="189"/>
      <c r="H47" s="142" t="str">
        <f t="shared" si="11"/>
        <v/>
      </c>
      <c r="I47" s="202"/>
      <c r="J47" s="201"/>
      <c r="K47" s="201">
        <f t="shared" si="1"/>
        <v>0</v>
      </c>
      <c r="L47" s="140"/>
      <c r="M47" s="193"/>
      <c r="N47" s="193"/>
      <c r="O47" s="209" t="str">
        <f t="shared" si="2"/>
        <v/>
      </c>
      <c r="P47" s="204"/>
      <c r="Q47" s="201"/>
      <c r="R47" s="201">
        <f t="shared" si="4"/>
        <v>0</v>
      </c>
      <c r="S47" s="140"/>
      <c r="T47" s="143"/>
      <c r="U47" s="143"/>
      <c r="V47" s="209" t="str">
        <f t="shared" si="5"/>
        <v/>
      </c>
      <c r="W47" s="207"/>
      <c r="X47" s="210">
        <f t="shared" si="6"/>
        <v>0</v>
      </c>
      <c r="Y47" s="201">
        <f t="shared" si="7"/>
        <v>0</v>
      </c>
      <c r="Z47" s="201"/>
      <c r="AA47" s="143"/>
      <c r="AB47" s="143"/>
      <c r="AC47" s="209" t="str">
        <f t="shared" si="8"/>
        <v/>
      </c>
      <c r="AD47" s="207"/>
      <c r="AE47" s="210">
        <f t="shared" si="9"/>
        <v>0</v>
      </c>
      <c r="AF47" s="201">
        <f t="shared" si="10"/>
        <v>0</v>
      </c>
    </row>
    <row r="48" spans="1:32" s="173" customFormat="1" ht="12.5" x14ac:dyDescent="0.25">
      <c r="A48" s="188" t="s">
        <v>216</v>
      </c>
      <c r="B48" s="188" t="s">
        <v>229</v>
      </c>
      <c r="C48" s="188" t="s">
        <v>142</v>
      </c>
      <c r="D48" s="188">
        <v>0</v>
      </c>
      <c r="E48" s="188"/>
      <c r="F48" s="189">
        <v>8.6666666666666696</v>
      </c>
      <c r="G48" s="189">
        <v>7.4749999999999996</v>
      </c>
      <c r="H48" s="142">
        <f t="shared" si="11"/>
        <v>1.19166666666667</v>
      </c>
      <c r="I48" s="202">
        <v>7.1820000000000004</v>
      </c>
      <c r="J48" s="201">
        <f t="shared" si="0"/>
        <v>8.5585500000000234</v>
      </c>
      <c r="K48" s="201">
        <f t="shared" si="1"/>
        <v>0</v>
      </c>
      <c r="L48" s="140"/>
      <c r="M48" s="193">
        <v>620.4041666666667</v>
      </c>
      <c r="N48" s="193">
        <v>440.09416666666675</v>
      </c>
      <c r="O48" s="209">
        <f t="shared" si="2"/>
        <v>180.30999999999995</v>
      </c>
      <c r="P48" s="204">
        <v>0.125</v>
      </c>
      <c r="Q48" s="201">
        <f t="shared" ref="Q48" si="19">O48*P48</f>
        <v>22.538749999999993</v>
      </c>
      <c r="R48" s="201">
        <f t="shared" si="4"/>
        <v>0</v>
      </c>
      <c r="S48" s="140"/>
      <c r="T48" s="143">
        <v>21.39329601158645</v>
      </c>
      <c r="U48" s="143">
        <v>17.978943850267378</v>
      </c>
      <c r="V48" s="209">
        <f t="shared" si="5"/>
        <v>3.4143521613190728</v>
      </c>
      <c r="W48" s="207">
        <v>6.1349999999999998</v>
      </c>
      <c r="X48" s="210">
        <f t="shared" si="6"/>
        <v>20.947050509692509</v>
      </c>
      <c r="Y48" s="201">
        <f t="shared" si="7"/>
        <v>0</v>
      </c>
      <c r="Z48" s="201"/>
      <c r="AA48" s="143">
        <v>21.39329601158645</v>
      </c>
      <c r="AB48" s="143">
        <v>17.978943850267378</v>
      </c>
      <c r="AC48" s="209">
        <f t="shared" si="8"/>
        <v>3.4143521613190728</v>
      </c>
      <c r="AD48" s="207">
        <v>6.1349999999999998</v>
      </c>
      <c r="AE48" s="210">
        <f t="shared" si="9"/>
        <v>20.947050509692509</v>
      </c>
      <c r="AF48" s="201">
        <f t="shared" si="10"/>
        <v>0</v>
      </c>
    </row>
    <row r="49" spans="1:32" s="173" customFormat="1" ht="12.5" x14ac:dyDescent="0.25">
      <c r="A49" s="188"/>
      <c r="B49" s="188"/>
      <c r="C49" s="188"/>
      <c r="D49" s="188"/>
      <c r="E49" s="188"/>
      <c r="F49" s="189"/>
      <c r="G49" s="189"/>
      <c r="H49" s="142" t="str">
        <f t="shared" si="11"/>
        <v/>
      </c>
      <c r="I49" s="202"/>
      <c r="J49" s="201"/>
      <c r="K49" s="201">
        <f t="shared" si="1"/>
        <v>0</v>
      </c>
      <c r="L49" s="140"/>
      <c r="M49" s="193"/>
      <c r="N49" s="193"/>
      <c r="O49" s="209" t="str">
        <f t="shared" si="2"/>
        <v/>
      </c>
      <c r="P49" s="204"/>
      <c r="Q49" s="201"/>
      <c r="R49" s="201">
        <f t="shared" si="4"/>
        <v>0</v>
      </c>
      <c r="S49" s="140"/>
      <c r="T49" s="143"/>
      <c r="U49" s="143"/>
      <c r="V49" s="209" t="str">
        <f t="shared" si="5"/>
        <v/>
      </c>
      <c r="W49" s="207"/>
      <c r="X49" s="210">
        <f t="shared" si="6"/>
        <v>0</v>
      </c>
      <c r="Y49" s="201">
        <f t="shared" si="7"/>
        <v>0</v>
      </c>
      <c r="Z49" s="201"/>
      <c r="AA49" s="143"/>
      <c r="AB49" s="143"/>
      <c r="AC49" s="209" t="str">
        <f t="shared" si="8"/>
        <v/>
      </c>
      <c r="AD49" s="207"/>
      <c r="AE49" s="210">
        <f t="shared" si="9"/>
        <v>0</v>
      </c>
      <c r="AF49" s="201">
        <f t="shared" si="10"/>
        <v>0</v>
      </c>
    </row>
    <row r="50" spans="1:32" s="173" customFormat="1" ht="12.5" x14ac:dyDescent="0.25">
      <c r="A50" s="188"/>
      <c r="B50" s="188"/>
      <c r="C50" s="188"/>
      <c r="D50" s="188"/>
      <c r="E50" s="188"/>
      <c r="F50" s="189"/>
      <c r="G50" s="189"/>
      <c r="H50" s="142" t="str">
        <f t="shared" si="11"/>
        <v/>
      </c>
      <c r="I50" s="202"/>
      <c r="J50" s="201"/>
      <c r="K50" s="201">
        <f t="shared" si="1"/>
        <v>0</v>
      </c>
      <c r="L50" s="140"/>
      <c r="M50" s="193"/>
      <c r="N50" s="193"/>
      <c r="O50" s="209" t="str">
        <f t="shared" si="2"/>
        <v/>
      </c>
      <c r="P50" s="204"/>
      <c r="Q50" s="201"/>
      <c r="R50" s="201">
        <f t="shared" si="4"/>
        <v>0</v>
      </c>
      <c r="S50" s="140"/>
      <c r="T50" s="143"/>
      <c r="U50" s="143"/>
      <c r="V50" s="209" t="str">
        <f t="shared" si="5"/>
        <v/>
      </c>
      <c r="W50" s="207"/>
      <c r="X50" s="210">
        <f t="shared" si="6"/>
        <v>0</v>
      </c>
      <c r="Y50" s="201">
        <f t="shared" si="7"/>
        <v>0</v>
      </c>
      <c r="Z50" s="201"/>
      <c r="AA50" s="143"/>
      <c r="AB50" s="143"/>
      <c r="AC50" s="209" t="str">
        <f t="shared" si="8"/>
        <v/>
      </c>
      <c r="AD50" s="207"/>
      <c r="AE50" s="210">
        <f t="shared" si="9"/>
        <v>0</v>
      </c>
      <c r="AF50" s="201">
        <f t="shared" si="10"/>
        <v>0</v>
      </c>
    </row>
    <row r="51" spans="1:32" s="173" customFormat="1" ht="12.5" x14ac:dyDescent="0.25">
      <c r="A51" s="188" t="s">
        <v>217</v>
      </c>
      <c r="B51" s="188" t="s">
        <v>230</v>
      </c>
      <c r="C51" s="188" t="s">
        <v>142</v>
      </c>
      <c r="D51" s="188">
        <v>0</v>
      </c>
      <c r="E51" s="188"/>
      <c r="F51" s="189">
        <v>7.9666666666666668</v>
      </c>
      <c r="G51" s="189">
        <v>7.4749999999999996</v>
      </c>
      <c r="H51" s="142">
        <f t="shared" si="11"/>
        <v>0.49166666666666714</v>
      </c>
      <c r="I51" s="202">
        <v>7.1280000000000001</v>
      </c>
      <c r="J51" s="201">
        <f t="shared" si="0"/>
        <v>3.5046000000000035</v>
      </c>
      <c r="K51" s="201">
        <f t="shared" si="1"/>
        <v>0</v>
      </c>
      <c r="L51" s="140"/>
      <c r="M51" s="193">
        <v>620.4041666666667</v>
      </c>
      <c r="N51" s="193">
        <v>440.09416666666675</v>
      </c>
      <c r="O51" s="209">
        <f t="shared" si="2"/>
        <v>180.30999999999995</v>
      </c>
      <c r="P51" s="204">
        <v>0.125</v>
      </c>
      <c r="Q51" s="201">
        <f t="shared" ref="Q51:Q52" si="20">O51*P51</f>
        <v>22.538749999999993</v>
      </c>
      <c r="R51" s="201">
        <f t="shared" si="4"/>
        <v>0</v>
      </c>
      <c r="S51" s="140"/>
      <c r="T51" s="143">
        <v>21.39329601158645</v>
      </c>
      <c r="U51" s="143">
        <v>17.978943850267378</v>
      </c>
      <c r="V51" s="209">
        <f t="shared" si="5"/>
        <v>3.4143521613190728</v>
      </c>
      <c r="W51" s="207">
        <v>6.1349999999999998</v>
      </c>
      <c r="X51" s="210">
        <f t="shared" si="6"/>
        <v>20.947050509692509</v>
      </c>
      <c r="Y51" s="201">
        <f t="shared" si="7"/>
        <v>0</v>
      </c>
      <c r="Z51" s="201"/>
      <c r="AA51" s="143">
        <v>21.39329601158645</v>
      </c>
      <c r="AB51" s="143">
        <v>17.978943850267378</v>
      </c>
      <c r="AC51" s="209">
        <f t="shared" si="8"/>
        <v>3.4143521613190728</v>
      </c>
      <c r="AD51" s="207">
        <v>6.1349999999999998</v>
      </c>
      <c r="AE51" s="210">
        <f t="shared" si="9"/>
        <v>20.947050509692509</v>
      </c>
      <c r="AF51" s="201">
        <f t="shared" si="10"/>
        <v>0</v>
      </c>
    </row>
    <row r="52" spans="1:32" s="173" customFormat="1" ht="12.5" x14ac:dyDescent="0.25">
      <c r="A52" s="188"/>
      <c r="B52" s="188"/>
      <c r="C52" s="188" t="s">
        <v>143</v>
      </c>
      <c r="D52" s="188">
        <v>0</v>
      </c>
      <c r="E52" s="188"/>
      <c r="F52" s="189">
        <v>9.1166666666666671</v>
      </c>
      <c r="G52" s="189">
        <v>8.5</v>
      </c>
      <c r="H52" s="142">
        <f t="shared" si="11"/>
        <v>0.61666666666666714</v>
      </c>
      <c r="I52" s="202">
        <v>7.077</v>
      </c>
      <c r="J52" s="201">
        <f t="shared" si="0"/>
        <v>4.3641500000000031</v>
      </c>
      <c r="K52" s="201">
        <f t="shared" si="1"/>
        <v>0</v>
      </c>
      <c r="L52" s="140"/>
      <c r="M52" s="193">
        <v>724.4375</v>
      </c>
      <c r="N52" s="193">
        <v>535.36749999999995</v>
      </c>
      <c r="O52" s="209">
        <f t="shared" si="2"/>
        <v>189.07000000000005</v>
      </c>
      <c r="P52" s="204">
        <v>0.123</v>
      </c>
      <c r="Q52" s="201">
        <f t="shared" si="20"/>
        <v>23.255610000000004</v>
      </c>
      <c r="R52" s="201">
        <f t="shared" si="4"/>
        <v>0</v>
      </c>
      <c r="S52" s="140"/>
      <c r="T52" s="143">
        <v>23.600995014483061</v>
      </c>
      <c r="U52" s="143">
        <v>19.33305481283422</v>
      </c>
      <c r="V52" s="209">
        <f t="shared" si="5"/>
        <v>4.267940201648841</v>
      </c>
      <c r="W52" s="207">
        <v>6.1630000000000003</v>
      </c>
      <c r="X52" s="210">
        <f t="shared" si="6"/>
        <v>26.303315462761809</v>
      </c>
      <c r="Y52" s="201">
        <f t="shared" si="7"/>
        <v>0</v>
      </c>
      <c r="Z52" s="201"/>
      <c r="AA52" s="143">
        <v>23.600995014483061</v>
      </c>
      <c r="AB52" s="143">
        <v>19.33305481283422</v>
      </c>
      <c r="AC52" s="209">
        <f t="shared" si="8"/>
        <v>4.267940201648841</v>
      </c>
      <c r="AD52" s="207">
        <v>6.1630000000000003</v>
      </c>
      <c r="AE52" s="210">
        <f t="shared" si="9"/>
        <v>26.303315462761809</v>
      </c>
      <c r="AF52" s="201">
        <f t="shared" si="10"/>
        <v>0</v>
      </c>
    </row>
    <row r="53" spans="1:32" s="173" customFormat="1" ht="12.5" x14ac:dyDescent="0.25">
      <c r="A53" s="188"/>
      <c r="B53" s="188"/>
      <c r="C53" s="188"/>
      <c r="D53" s="188"/>
      <c r="E53" s="188"/>
      <c r="F53" s="189"/>
      <c r="G53" s="189"/>
      <c r="H53" s="142" t="str">
        <f t="shared" si="11"/>
        <v/>
      </c>
      <c r="I53" s="202"/>
      <c r="J53" s="201"/>
      <c r="K53" s="201">
        <f t="shared" si="1"/>
        <v>0</v>
      </c>
      <c r="L53" s="140"/>
      <c r="M53" s="193"/>
      <c r="N53" s="193"/>
      <c r="O53" s="209" t="str">
        <f t="shared" si="2"/>
        <v/>
      </c>
      <c r="P53" s="204"/>
      <c r="Q53" s="201"/>
      <c r="R53" s="201">
        <f t="shared" si="4"/>
        <v>0</v>
      </c>
      <c r="S53" s="140"/>
      <c r="T53" s="143"/>
      <c r="U53" s="143"/>
      <c r="V53" s="209" t="str">
        <f t="shared" si="5"/>
        <v/>
      </c>
      <c r="W53" s="207"/>
      <c r="X53" s="210">
        <f t="shared" si="6"/>
        <v>0</v>
      </c>
      <c r="Y53" s="201">
        <f t="shared" si="7"/>
        <v>0</v>
      </c>
      <c r="Z53" s="201"/>
      <c r="AA53" s="143"/>
      <c r="AB53" s="143"/>
      <c r="AC53" s="209" t="str">
        <f t="shared" si="8"/>
        <v/>
      </c>
      <c r="AD53" s="207"/>
      <c r="AE53" s="210">
        <f t="shared" si="9"/>
        <v>0</v>
      </c>
      <c r="AF53" s="201">
        <f t="shared" si="10"/>
        <v>0</v>
      </c>
    </row>
    <row r="54" spans="1:32" s="173" customFormat="1" ht="12.5" x14ac:dyDescent="0.25">
      <c r="A54" s="188"/>
      <c r="B54" s="188"/>
      <c r="C54" s="188"/>
      <c r="D54" s="188"/>
      <c r="E54" s="188"/>
      <c r="F54" s="189"/>
      <c r="G54" s="189"/>
      <c r="H54" s="142" t="str">
        <f t="shared" si="11"/>
        <v/>
      </c>
      <c r="I54" s="202"/>
      <c r="J54" s="201"/>
      <c r="K54" s="201">
        <f t="shared" si="1"/>
        <v>0</v>
      </c>
      <c r="L54" s="140"/>
      <c r="M54" s="193"/>
      <c r="N54" s="193"/>
      <c r="O54" s="209" t="str">
        <f t="shared" si="2"/>
        <v/>
      </c>
      <c r="P54" s="204"/>
      <c r="Q54" s="201"/>
      <c r="R54" s="201">
        <f t="shared" si="4"/>
        <v>0</v>
      </c>
      <c r="S54" s="140"/>
      <c r="T54" s="143"/>
      <c r="U54" s="143"/>
      <c r="V54" s="209" t="str">
        <f t="shared" si="5"/>
        <v/>
      </c>
      <c r="W54" s="207"/>
      <c r="X54" s="210">
        <f t="shared" si="6"/>
        <v>0</v>
      </c>
      <c r="Y54" s="201">
        <f t="shared" si="7"/>
        <v>0</v>
      </c>
      <c r="Z54" s="201"/>
      <c r="AA54" s="143"/>
      <c r="AB54" s="143"/>
      <c r="AC54" s="209" t="str">
        <f t="shared" si="8"/>
        <v/>
      </c>
      <c r="AD54" s="207"/>
      <c r="AE54" s="210">
        <f t="shared" si="9"/>
        <v>0</v>
      </c>
      <c r="AF54" s="201">
        <f t="shared" si="10"/>
        <v>0</v>
      </c>
    </row>
    <row r="55" spans="1:32" s="173" customFormat="1" ht="12.5" x14ac:dyDescent="0.25">
      <c r="A55" s="188" t="s">
        <v>211</v>
      </c>
      <c r="B55" s="188" t="s">
        <v>231</v>
      </c>
      <c r="C55" s="188" t="s">
        <v>142</v>
      </c>
      <c r="D55" s="188">
        <v>0</v>
      </c>
      <c r="E55" s="188" t="s">
        <v>128</v>
      </c>
      <c r="F55" s="189">
        <v>8.6666666666666696</v>
      </c>
      <c r="G55" s="189">
        <v>7.4749999999999996</v>
      </c>
      <c r="H55" s="142">
        <f t="shared" si="11"/>
        <v>1.19166666666667</v>
      </c>
      <c r="I55" s="202">
        <v>7.1820000000000004</v>
      </c>
      <c r="J55" s="201">
        <f t="shared" si="0"/>
        <v>8.5585500000000234</v>
      </c>
      <c r="K55" s="201">
        <f t="shared" si="1"/>
        <v>0</v>
      </c>
      <c r="L55" s="140"/>
      <c r="M55" s="193">
        <v>620.4041666666667</v>
      </c>
      <c r="N55" s="193">
        <v>440.09416666666675</v>
      </c>
      <c r="O55" s="209">
        <f t="shared" si="2"/>
        <v>180.30999999999995</v>
      </c>
      <c r="P55" s="204">
        <v>0.125</v>
      </c>
      <c r="Q55" s="201">
        <f t="shared" ref="Q55" si="21">O55*P55</f>
        <v>22.538749999999993</v>
      </c>
      <c r="R55" s="201">
        <f t="shared" si="4"/>
        <v>0</v>
      </c>
      <c r="S55" s="140"/>
      <c r="T55" s="143">
        <v>21.39329601158645</v>
      </c>
      <c r="U55" s="143">
        <v>17.978943850267378</v>
      </c>
      <c r="V55" s="209">
        <f t="shared" si="5"/>
        <v>3.4143521613190728</v>
      </c>
      <c r="W55" s="207">
        <v>6.1349999999999998</v>
      </c>
      <c r="X55" s="210">
        <f t="shared" si="6"/>
        <v>20.947050509692509</v>
      </c>
      <c r="Y55" s="201">
        <f t="shared" si="7"/>
        <v>0</v>
      </c>
      <c r="Z55" s="201"/>
      <c r="AA55" s="143">
        <v>21.39329601158645</v>
      </c>
      <c r="AB55" s="143">
        <v>17.978943850267378</v>
      </c>
      <c r="AC55" s="209">
        <f t="shared" si="8"/>
        <v>3.4143521613190728</v>
      </c>
      <c r="AD55" s="207">
        <v>6.1349999999999998</v>
      </c>
      <c r="AE55" s="210">
        <f t="shared" si="9"/>
        <v>20.947050509692509</v>
      </c>
      <c r="AF55" s="201">
        <f t="shared" si="10"/>
        <v>0</v>
      </c>
    </row>
    <row r="56" spans="1:32" s="173" customFormat="1" ht="12.5" x14ac:dyDescent="0.25">
      <c r="A56" s="188"/>
      <c r="B56" s="188"/>
      <c r="C56" s="188"/>
      <c r="D56" s="188"/>
      <c r="E56" s="188"/>
      <c r="F56" s="189"/>
      <c r="G56" s="189"/>
      <c r="H56" s="142" t="str">
        <f t="shared" si="11"/>
        <v/>
      </c>
      <c r="I56" s="202"/>
      <c r="J56" s="201"/>
      <c r="K56" s="201">
        <f t="shared" si="1"/>
        <v>0</v>
      </c>
      <c r="L56" s="140"/>
      <c r="M56" s="193"/>
      <c r="N56" s="193"/>
      <c r="O56" s="209" t="str">
        <f t="shared" si="2"/>
        <v/>
      </c>
      <c r="P56" s="204"/>
      <c r="Q56" s="201"/>
      <c r="R56" s="201">
        <f t="shared" si="4"/>
        <v>0</v>
      </c>
      <c r="S56" s="140"/>
      <c r="T56" s="143"/>
      <c r="U56" s="143"/>
      <c r="V56" s="209" t="str">
        <f t="shared" si="5"/>
        <v/>
      </c>
      <c r="W56" s="207"/>
      <c r="X56" s="210">
        <f t="shared" si="6"/>
        <v>0</v>
      </c>
      <c r="Y56" s="201">
        <f t="shared" si="7"/>
        <v>0</v>
      </c>
      <c r="Z56" s="201"/>
      <c r="AA56" s="143"/>
      <c r="AB56" s="143"/>
      <c r="AC56" s="209" t="str">
        <f t="shared" si="8"/>
        <v/>
      </c>
      <c r="AD56" s="207"/>
      <c r="AE56" s="210">
        <f t="shared" si="9"/>
        <v>0</v>
      </c>
      <c r="AF56" s="201">
        <f t="shared" si="10"/>
        <v>0</v>
      </c>
    </row>
    <row r="57" spans="1:32" s="173" customFormat="1" ht="12.5" x14ac:dyDescent="0.25">
      <c r="A57" s="188"/>
      <c r="B57" s="188"/>
      <c r="C57" s="188"/>
      <c r="D57" s="188"/>
      <c r="E57" s="188"/>
      <c r="F57" s="189"/>
      <c r="G57" s="189"/>
      <c r="H57" s="142" t="str">
        <f t="shared" si="11"/>
        <v/>
      </c>
      <c r="I57" s="202"/>
      <c r="J57" s="201"/>
      <c r="K57" s="201">
        <f t="shared" si="1"/>
        <v>0</v>
      </c>
      <c r="L57" s="140"/>
      <c r="M57" s="193"/>
      <c r="N57" s="193"/>
      <c r="O57" s="209" t="str">
        <f t="shared" si="2"/>
        <v/>
      </c>
      <c r="P57" s="204"/>
      <c r="Q57" s="201"/>
      <c r="R57" s="201">
        <f t="shared" si="4"/>
        <v>0</v>
      </c>
      <c r="S57" s="140"/>
      <c r="T57" s="143"/>
      <c r="U57" s="143"/>
      <c r="V57" s="209" t="str">
        <f t="shared" si="5"/>
        <v/>
      </c>
      <c r="W57" s="207"/>
      <c r="X57" s="210">
        <f t="shared" si="6"/>
        <v>0</v>
      </c>
      <c r="Y57" s="201">
        <f t="shared" si="7"/>
        <v>0</v>
      </c>
      <c r="Z57" s="201"/>
      <c r="AA57" s="143"/>
      <c r="AB57" s="143"/>
      <c r="AC57" s="209" t="str">
        <f t="shared" si="8"/>
        <v/>
      </c>
      <c r="AD57" s="207"/>
      <c r="AE57" s="210">
        <f t="shared" si="9"/>
        <v>0</v>
      </c>
      <c r="AF57" s="201">
        <f t="shared" si="10"/>
        <v>0</v>
      </c>
    </row>
    <row r="58" spans="1:32" s="173" customFormat="1" ht="12.5" x14ac:dyDescent="0.25">
      <c r="A58" s="188" t="s">
        <v>218</v>
      </c>
      <c r="B58" s="188" t="s">
        <v>232</v>
      </c>
      <c r="C58" s="188" t="s">
        <v>142</v>
      </c>
      <c r="D58" s="188">
        <v>0</v>
      </c>
      <c r="E58" s="188"/>
      <c r="F58" s="189">
        <v>7.9666666666666668</v>
      </c>
      <c r="G58" s="189">
        <v>7.4749999999999996</v>
      </c>
      <c r="H58" s="142">
        <f t="shared" si="11"/>
        <v>0.49166666666666714</v>
      </c>
      <c r="I58" s="202">
        <v>7.1820000000000004</v>
      </c>
      <c r="J58" s="201">
        <f t="shared" si="0"/>
        <v>3.5311500000000038</v>
      </c>
      <c r="K58" s="201">
        <f t="shared" si="1"/>
        <v>0</v>
      </c>
      <c r="L58" s="140"/>
      <c r="M58" s="193">
        <v>620.4041666666667</v>
      </c>
      <c r="N58" s="193">
        <v>440.09416666666675</v>
      </c>
      <c r="O58" s="209">
        <f t="shared" si="2"/>
        <v>180.30999999999995</v>
      </c>
      <c r="P58" s="204">
        <v>0.125</v>
      </c>
      <c r="Q58" s="201">
        <f t="shared" ref="Q58" si="22">O58*P58</f>
        <v>22.538749999999993</v>
      </c>
      <c r="R58" s="201">
        <f t="shared" si="4"/>
        <v>0</v>
      </c>
      <c r="S58" s="140"/>
      <c r="T58" s="143">
        <v>21.39329601158645</v>
      </c>
      <c r="U58" s="143">
        <v>17.978943850267378</v>
      </c>
      <c r="V58" s="209">
        <f t="shared" si="5"/>
        <v>3.4143521613190728</v>
      </c>
      <c r="W58" s="207">
        <v>6.1349999999999998</v>
      </c>
      <c r="X58" s="210">
        <f t="shared" si="6"/>
        <v>20.947050509692509</v>
      </c>
      <c r="Y58" s="201">
        <f t="shared" si="7"/>
        <v>0</v>
      </c>
      <c r="Z58" s="201"/>
      <c r="AA58" s="143">
        <v>21.39329601158645</v>
      </c>
      <c r="AB58" s="143">
        <v>17.978943850267378</v>
      </c>
      <c r="AC58" s="209">
        <f t="shared" si="8"/>
        <v>3.4143521613190728</v>
      </c>
      <c r="AD58" s="207">
        <v>6.1349999999999998</v>
      </c>
      <c r="AE58" s="210">
        <f t="shared" si="9"/>
        <v>20.947050509692509</v>
      </c>
      <c r="AF58" s="201">
        <f t="shared" si="10"/>
        <v>0</v>
      </c>
    </row>
    <row r="59" spans="1:32" s="173" customFormat="1" ht="12.5" x14ac:dyDescent="0.25">
      <c r="A59" s="188"/>
      <c r="B59" s="188"/>
      <c r="C59" s="188"/>
      <c r="D59" s="188"/>
      <c r="E59" s="188"/>
      <c r="F59" s="189"/>
      <c r="G59" s="189"/>
      <c r="H59" s="142" t="str">
        <f t="shared" si="11"/>
        <v/>
      </c>
      <c r="I59" s="202"/>
      <c r="J59" s="201"/>
      <c r="K59" s="201">
        <f t="shared" si="1"/>
        <v>0</v>
      </c>
      <c r="L59" s="140"/>
      <c r="M59" s="193"/>
      <c r="N59" s="193"/>
      <c r="O59" s="209" t="str">
        <f t="shared" si="2"/>
        <v/>
      </c>
      <c r="P59" s="204"/>
      <c r="Q59" s="201"/>
      <c r="R59" s="201">
        <f t="shared" si="4"/>
        <v>0</v>
      </c>
      <c r="S59" s="140"/>
      <c r="T59" s="143"/>
      <c r="U59" s="143"/>
      <c r="V59" s="209" t="str">
        <f t="shared" si="5"/>
        <v/>
      </c>
      <c r="W59" s="207"/>
      <c r="X59" s="210">
        <f t="shared" si="6"/>
        <v>0</v>
      </c>
      <c r="Y59" s="201">
        <f t="shared" si="7"/>
        <v>0</v>
      </c>
      <c r="Z59" s="201"/>
      <c r="AA59" s="143"/>
      <c r="AB59" s="143"/>
      <c r="AC59" s="209" t="str">
        <f t="shared" si="8"/>
        <v/>
      </c>
      <c r="AD59" s="207"/>
      <c r="AE59" s="210">
        <f t="shared" si="9"/>
        <v>0</v>
      </c>
      <c r="AF59" s="201">
        <f t="shared" si="10"/>
        <v>0</v>
      </c>
    </row>
    <row r="60" spans="1:32" s="173" customFormat="1" ht="12.5" x14ac:dyDescent="0.25">
      <c r="A60" s="188"/>
      <c r="B60" s="188"/>
      <c r="C60" s="188"/>
      <c r="D60" s="188"/>
      <c r="E60" s="188"/>
      <c r="F60" s="189"/>
      <c r="G60" s="189"/>
      <c r="H60" s="142" t="str">
        <f t="shared" si="11"/>
        <v/>
      </c>
      <c r="I60" s="202"/>
      <c r="J60" s="201"/>
      <c r="K60" s="201">
        <f t="shared" si="1"/>
        <v>0</v>
      </c>
      <c r="L60" s="140"/>
      <c r="M60" s="193"/>
      <c r="N60" s="193"/>
      <c r="O60" s="209" t="str">
        <f t="shared" si="2"/>
        <v/>
      </c>
      <c r="P60" s="204"/>
      <c r="Q60" s="201"/>
      <c r="R60" s="201">
        <f t="shared" si="4"/>
        <v>0</v>
      </c>
      <c r="S60" s="140"/>
      <c r="T60" s="143"/>
      <c r="U60" s="143"/>
      <c r="V60" s="209" t="str">
        <f t="shared" si="5"/>
        <v/>
      </c>
      <c r="W60" s="207"/>
      <c r="X60" s="210">
        <f t="shared" si="6"/>
        <v>0</v>
      </c>
      <c r="Y60" s="201">
        <f t="shared" si="7"/>
        <v>0</v>
      </c>
      <c r="Z60" s="201"/>
      <c r="AA60" s="143"/>
      <c r="AB60" s="143"/>
      <c r="AC60" s="209" t="str">
        <f t="shared" si="8"/>
        <v/>
      </c>
      <c r="AD60" s="207"/>
      <c r="AE60" s="210">
        <f t="shared" si="9"/>
        <v>0</v>
      </c>
      <c r="AF60" s="201">
        <f t="shared" si="10"/>
        <v>0</v>
      </c>
    </row>
    <row r="61" spans="1:32" s="173" customFormat="1" ht="12.5" x14ac:dyDescent="0.25">
      <c r="A61" s="188" t="s">
        <v>212</v>
      </c>
      <c r="B61" s="188" t="s">
        <v>233</v>
      </c>
      <c r="C61" s="188" t="s">
        <v>142</v>
      </c>
      <c r="D61" s="188">
        <v>0</v>
      </c>
      <c r="E61" s="188"/>
      <c r="F61" s="189">
        <v>8.6666666666666696</v>
      </c>
      <c r="G61" s="189">
        <v>7.4749999999999996</v>
      </c>
      <c r="H61" s="142">
        <f t="shared" si="11"/>
        <v>1.19166666666667</v>
      </c>
      <c r="I61" s="202">
        <v>7.1820000000000004</v>
      </c>
      <c r="J61" s="201">
        <f t="shared" si="0"/>
        <v>8.5585500000000234</v>
      </c>
      <c r="K61" s="201">
        <f t="shared" si="1"/>
        <v>0</v>
      </c>
      <c r="L61" s="140"/>
      <c r="M61" s="193">
        <v>620.4041666666667</v>
      </c>
      <c r="N61" s="193">
        <v>440.09416666666675</v>
      </c>
      <c r="O61" s="209">
        <f t="shared" si="2"/>
        <v>180.30999999999995</v>
      </c>
      <c r="P61" s="204">
        <v>0.125</v>
      </c>
      <c r="Q61" s="201">
        <f t="shared" ref="Q61" si="23">O61*P61</f>
        <v>22.538749999999993</v>
      </c>
      <c r="R61" s="201">
        <f t="shared" si="4"/>
        <v>0</v>
      </c>
      <c r="S61" s="140"/>
      <c r="T61" s="143">
        <v>21.39329601158645</v>
      </c>
      <c r="U61" s="143">
        <v>17.978943850267378</v>
      </c>
      <c r="V61" s="209">
        <f t="shared" si="5"/>
        <v>3.4143521613190728</v>
      </c>
      <c r="W61" s="207">
        <v>6.1349999999999998</v>
      </c>
      <c r="X61" s="210">
        <f t="shared" si="6"/>
        <v>20.947050509692509</v>
      </c>
      <c r="Y61" s="201">
        <f t="shared" si="7"/>
        <v>0</v>
      </c>
      <c r="Z61" s="201"/>
      <c r="AA61" s="143">
        <v>21.39329601158645</v>
      </c>
      <c r="AB61" s="143">
        <v>17.978943850267378</v>
      </c>
      <c r="AC61" s="209">
        <f t="shared" si="8"/>
        <v>3.4143521613190728</v>
      </c>
      <c r="AD61" s="207">
        <v>6.1349999999999998</v>
      </c>
      <c r="AE61" s="210">
        <f t="shared" si="9"/>
        <v>20.947050509692509</v>
      </c>
      <c r="AF61" s="201">
        <f t="shared" si="10"/>
        <v>0</v>
      </c>
    </row>
    <row r="62" spans="1:32" s="173" customFormat="1" ht="12.5" x14ac:dyDescent="0.25">
      <c r="A62" s="188"/>
      <c r="B62" s="188"/>
      <c r="C62" s="188"/>
      <c r="D62" s="188"/>
      <c r="E62" s="188"/>
      <c r="F62" s="189"/>
      <c r="G62" s="189"/>
      <c r="H62" s="142" t="str">
        <f t="shared" si="11"/>
        <v/>
      </c>
      <c r="I62" s="202"/>
      <c r="J62" s="201"/>
      <c r="K62" s="201">
        <f t="shared" si="1"/>
        <v>0</v>
      </c>
      <c r="L62" s="140"/>
      <c r="M62" s="193"/>
      <c r="N62" s="193"/>
      <c r="O62" s="209" t="str">
        <f t="shared" si="2"/>
        <v/>
      </c>
      <c r="P62" s="204"/>
      <c r="Q62" s="201"/>
      <c r="R62" s="201">
        <f t="shared" si="4"/>
        <v>0</v>
      </c>
      <c r="S62" s="140"/>
      <c r="T62" s="143"/>
      <c r="U62" s="143"/>
      <c r="V62" s="209" t="str">
        <f t="shared" si="5"/>
        <v/>
      </c>
      <c r="W62" s="207"/>
      <c r="X62" s="210">
        <f t="shared" si="6"/>
        <v>0</v>
      </c>
      <c r="Y62" s="201">
        <f t="shared" si="7"/>
        <v>0</v>
      </c>
      <c r="Z62" s="201"/>
      <c r="AA62" s="143"/>
      <c r="AB62" s="143"/>
      <c r="AC62" s="209" t="str">
        <f t="shared" si="8"/>
        <v/>
      </c>
      <c r="AD62" s="207"/>
      <c r="AE62" s="210">
        <f t="shared" si="9"/>
        <v>0</v>
      </c>
      <c r="AF62" s="201">
        <f t="shared" si="10"/>
        <v>0</v>
      </c>
    </row>
    <row r="63" spans="1:32" s="173" customFormat="1" ht="12.5" x14ac:dyDescent="0.25">
      <c r="A63" s="188"/>
      <c r="B63" s="188"/>
      <c r="C63" s="188"/>
      <c r="D63" s="188"/>
      <c r="E63" s="188"/>
      <c r="F63" s="189"/>
      <c r="G63" s="189"/>
      <c r="H63" s="142" t="str">
        <f t="shared" si="11"/>
        <v/>
      </c>
      <c r="I63" s="202"/>
      <c r="J63" s="201"/>
      <c r="K63" s="201">
        <f t="shared" si="1"/>
        <v>0</v>
      </c>
      <c r="L63" s="140"/>
      <c r="M63" s="193"/>
      <c r="N63" s="193"/>
      <c r="O63" s="209" t="str">
        <f t="shared" si="2"/>
        <v/>
      </c>
      <c r="P63" s="204"/>
      <c r="Q63" s="201"/>
      <c r="R63" s="201">
        <f t="shared" si="4"/>
        <v>0</v>
      </c>
      <c r="S63" s="140"/>
      <c r="T63" s="143"/>
      <c r="U63" s="143"/>
      <c r="V63" s="209" t="str">
        <f t="shared" si="5"/>
        <v/>
      </c>
      <c r="W63" s="207"/>
      <c r="X63" s="210">
        <f t="shared" si="6"/>
        <v>0</v>
      </c>
      <c r="Y63" s="201">
        <f t="shared" si="7"/>
        <v>0</v>
      </c>
      <c r="Z63" s="201"/>
      <c r="AA63" s="143"/>
      <c r="AB63" s="143"/>
      <c r="AC63" s="209" t="str">
        <f t="shared" si="8"/>
        <v/>
      </c>
      <c r="AD63" s="207"/>
      <c r="AE63" s="210">
        <f t="shared" si="9"/>
        <v>0</v>
      </c>
      <c r="AF63" s="201">
        <f t="shared" si="10"/>
        <v>0</v>
      </c>
    </row>
    <row r="64" spans="1:32" s="173" customFormat="1" ht="12.5" x14ac:dyDescent="0.25">
      <c r="A64" s="188" t="s">
        <v>219</v>
      </c>
      <c r="B64" s="188" t="s">
        <v>234</v>
      </c>
      <c r="C64" s="188" t="s">
        <v>142</v>
      </c>
      <c r="D64" s="188">
        <v>0</v>
      </c>
      <c r="E64" s="188"/>
      <c r="F64" s="189">
        <v>7.9666666666666668</v>
      </c>
      <c r="G64" s="189">
        <v>7.4749999999999996</v>
      </c>
      <c r="H64" s="142">
        <f t="shared" si="11"/>
        <v>0.49166666666666714</v>
      </c>
      <c r="I64" s="202">
        <v>7.1820000000000004</v>
      </c>
      <c r="J64" s="201">
        <f t="shared" si="0"/>
        <v>3.5311500000000038</v>
      </c>
      <c r="K64" s="201">
        <f t="shared" si="1"/>
        <v>0</v>
      </c>
      <c r="L64" s="140"/>
      <c r="M64" s="193">
        <v>620.4041666666667</v>
      </c>
      <c r="N64" s="193">
        <v>440.09416666666675</v>
      </c>
      <c r="O64" s="209">
        <f t="shared" si="2"/>
        <v>180.30999999999995</v>
      </c>
      <c r="P64" s="204">
        <v>0.125</v>
      </c>
      <c r="Q64" s="201">
        <f>O64*P64</f>
        <v>22.538749999999993</v>
      </c>
      <c r="R64" s="201">
        <f t="shared" si="4"/>
        <v>0</v>
      </c>
      <c r="S64" s="140"/>
      <c r="T64" s="143">
        <v>21.39329601158645</v>
      </c>
      <c r="U64" s="143">
        <v>17.978943850267378</v>
      </c>
      <c r="V64" s="209">
        <f t="shared" si="5"/>
        <v>3.4143521613190728</v>
      </c>
      <c r="W64" s="207">
        <v>6.1349999999999998</v>
      </c>
      <c r="X64" s="210">
        <f t="shared" si="6"/>
        <v>20.947050509692509</v>
      </c>
      <c r="Y64" s="201">
        <f t="shared" si="7"/>
        <v>0</v>
      </c>
      <c r="Z64" s="201"/>
      <c r="AA64" s="143">
        <v>21.39329601158645</v>
      </c>
      <c r="AB64" s="143">
        <v>17.978943850267378</v>
      </c>
      <c r="AC64" s="209">
        <f t="shared" si="8"/>
        <v>3.4143521613190728</v>
      </c>
      <c r="AD64" s="207">
        <v>6.1349999999999998</v>
      </c>
      <c r="AE64" s="210">
        <f t="shared" si="9"/>
        <v>20.947050509692509</v>
      </c>
      <c r="AF64" s="201">
        <f t="shared" si="10"/>
        <v>0</v>
      </c>
    </row>
    <row r="65" spans="1:32" s="173" customFormat="1" ht="12.5" x14ac:dyDescent="0.25">
      <c r="A65" s="188"/>
      <c r="B65" s="188"/>
      <c r="C65" s="188" t="s">
        <v>143</v>
      </c>
      <c r="D65" s="188">
        <v>0</v>
      </c>
      <c r="E65" s="188"/>
      <c r="F65" s="189">
        <v>9.1166666666666671</v>
      </c>
      <c r="G65" s="189">
        <v>8.5</v>
      </c>
      <c r="H65" s="142">
        <f t="shared" si="11"/>
        <v>0.61666666666666714</v>
      </c>
      <c r="I65" s="202">
        <v>7.077</v>
      </c>
      <c r="J65" s="201">
        <f t="shared" si="0"/>
        <v>4.3641500000000031</v>
      </c>
      <c r="K65" s="201">
        <f t="shared" si="1"/>
        <v>0</v>
      </c>
      <c r="L65" s="140"/>
      <c r="M65" s="193">
        <v>724.4375</v>
      </c>
      <c r="N65" s="193">
        <v>535.36749999999995</v>
      </c>
      <c r="O65" s="209">
        <f t="shared" si="2"/>
        <v>189.07000000000005</v>
      </c>
      <c r="P65" s="204">
        <v>0.123</v>
      </c>
      <c r="Q65" s="201">
        <f t="shared" ref="Q65" si="24">O65*P65</f>
        <v>23.255610000000004</v>
      </c>
      <c r="R65" s="201">
        <f t="shared" si="4"/>
        <v>0</v>
      </c>
      <c r="S65" s="140"/>
      <c r="T65" s="143">
        <v>23.600995014483061</v>
      </c>
      <c r="U65" s="143">
        <v>19.33305481283422</v>
      </c>
      <c r="V65" s="209">
        <f t="shared" si="5"/>
        <v>4.267940201648841</v>
      </c>
      <c r="W65" s="207">
        <v>6.1360000000000001</v>
      </c>
      <c r="X65" s="210">
        <f t="shared" si="6"/>
        <v>26.188081077317289</v>
      </c>
      <c r="Y65" s="201">
        <f t="shared" si="7"/>
        <v>0</v>
      </c>
      <c r="Z65" s="201"/>
      <c r="AA65" s="143">
        <v>23.600995014483061</v>
      </c>
      <c r="AB65" s="143">
        <v>19.33305481283422</v>
      </c>
      <c r="AC65" s="209">
        <f t="shared" si="8"/>
        <v>4.267940201648841</v>
      </c>
      <c r="AD65" s="207">
        <v>6.1360000000000001</v>
      </c>
      <c r="AE65" s="210">
        <f t="shared" si="9"/>
        <v>26.188081077317289</v>
      </c>
      <c r="AF65" s="201">
        <f t="shared" si="10"/>
        <v>0</v>
      </c>
    </row>
    <row r="66" spans="1:32" s="173" customFormat="1" ht="12.5" x14ac:dyDescent="0.25">
      <c r="A66" s="188"/>
      <c r="B66" s="188"/>
      <c r="C66" s="188"/>
      <c r="D66" s="188"/>
      <c r="E66" s="188"/>
      <c r="F66" s="189"/>
      <c r="G66" s="189"/>
      <c r="H66" s="142" t="str">
        <f t="shared" si="11"/>
        <v/>
      </c>
      <c r="I66" s="202"/>
      <c r="J66" s="201"/>
      <c r="K66" s="201">
        <f t="shared" si="1"/>
        <v>0</v>
      </c>
      <c r="L66" s="140"/>
      <c r="M66" s="193"/>
      <c r="N66" s="193"/>
      <c r="O66" s="209" t="str">
        <f t="shared" si="2"/>
        <v/>
      </c>
      <c r="P66" s="204"/>
      <c r="Q66" s="201"/>
      <c r="R66" s="201">
        <f t="shared" si="4"/>
        <v>0</v>
      </c>
      <c r="S66" s="140"/>
      <c r="T66" s="143"/>
      <c r="U66" s="143"/>
      <c r="V66" s="209" t="str">
        <f t="shared" si="5"/>
        <v/>
      </c>
      <c r="W66" s="207"/>
      <c r="X66" s="210">
        <f t="shared" si="6"/>
        <v>0</v>
      </c>
      <c r="Y66" s="201">
        <f t="shared" si="7"/>
        <v>0</v>
      </c>
      <c r="Z66" s="201"/>
      <c r="AA66" s="143"/>
      <c r="AB66" s="143"/>
      <c r="AC66" s="209" t="str">
        <f t="shared" si="8"/>
        <v/>
      </c>
      <c r="AD66" s="207"/>
      <c r="AE66" s="210">
        <f t="shared" si="9"/>
        <v>0</v>
      </c>
      <c r="AF66" s="201">
        <f t="shared" si="10"/>
        <v>0</v>
      </c>
    </row>
    <row r="67" spans="1:32" s="173" customFormat="1" ht="12.5" x14ac:dyDescent="0.25">
      <c r="A67" s="188"/>
      <c r="B67" s="188"/>
      <c r="C67" s="188"/>
      <c r="D67" s="188"/>
      <c r="E67" s="188"/>
      <c r="F67" s="189"/>
      <c r="G67" s="189"/>
      <c r="H67" s="142" t="str">
        <f t="shared" si="11"/>
        <v/>
      </c>
      <c r="I67" s="202"/>
      <c r="J67" s="201"/>
      <c r="K67" s="201">
        <f t="shared" si="1"/>
        <v>0</v>
      </c>
      <c r="L67" s="140"/>
      <c r="M67" s="193"/>
      <c r="N67" s="193"/>
      <c r="O67" s="209" t="str">
        <f t="shared" si="2"/>
        <v/>
      </c>
      <c r="P67" s="204"/>
      <c r="Q67" s="201"/>
      <c r="R67" s="201">
        <f t="shared" si="4"/>
        <v>0</v>
      </c>
      <c r="S67" s="140"/>
      <c r="T67" s="143"/>
      <c r="U67" s="143"/>
      <c r="V67" s="209" t="str">
        <f t="shared" si="5"/>
        <v/>
      </c>
      <c r="W67" s="207"/>
      <c r="X67" s="210">
        <f t="shared" si="6"/>
        <v>0</v>
      </c>
      <c r="Y67" s="201">
        <f t="shared" si="7"/>
        <v>0</v>
      </c>
      <c r="Z67" s="201"/>
      <c r="AA67" s="143"/>
      <c r="AB67" s="143"/>
      <c r="AC67" s="209" t="str">
        <f t="shared" si="8"/>
        <v/>
      </c>
      <c r="AD67" s="207"/>
      <c r="AE67" s="210">
        <f t="shared" si="9"/>
        <v>0</v>
      </c>
      <c r="AF67" s="201">
        <f t="shared" si="10"/>
        <v>0</v>
      </c>
    </row>
    <row r="68" spans="1:32" s="173" customFormat="1" ht="12.5" x14ac:dyDescent="0.25">
      <c r="A68" s="188"/>
      <c r="B68" s="188"/>
      <c r="C68" s="188"/>
      <c r="D68" s="188"/>
      <c r="E68" s="188"/>
      <c r="F68" s="189"/>
      <c r="G68" s="189"/>
      <c r="H68" s="142" t="str">
        <f t="shared" si="11"/>
        <v/>
      </c>
      <c r="I68" s="202"/>
      <c r="J68" s="201"/>
      <c r="K68" s="201">
        <f t="shared" si="1"/>
        <v>0</v>
      </c>
      <c r="L68" s="140"/>
      <c r="M68" s="193"/>
      <c r="N68" s="193"/>
      <c r="O68" s="209" t="str">
        <f t="shared" si="2"/>
        <v/>
      </c>
      <c r="P68" s="204"/>
      <c r="Q68" s="201"/>
      <c r="R68" s="201">
        <f t="shared" si="4"/>
        <v>0</v>
      </c>
      <c r="S68" s="140"/>
      <c r="T68" s="143"/>
      <c r="U68" s="143"/>
      <c r="V68" s="209" t="str">
        <f t="shared" si="5"/>
        <v/>
      </c>
      <c r="W68" s="207"/>
      <c r="X68" s="210">
        <f t="shared" si="6"/>
        <v>0</v>
      </c>
      <c r="Y68" s="201">
        <f t="shared" si="7"/>
        <v>0</v>
      </c>
      <c r="Z68" s="201"/>
      <c r="AA68" s="143"/>
      <c r="AB68" s="143"/>
      <c r="AC68" s="209" t="str">
        <f t="shared" si="8"/>
        <v/>
      </c>
      <c r="AD68" s="207"/>
      <c r="AE68" s="210">
        <f t="shared" si="9"/>
        <v>0</v>
      </c>
      <c r="AF68" s="201">
        <f t="shared" si="10"/>
        <v>0</v>
      </c>
    </row>
    <row r="69" spans="1:32" s="173" customFormat="1" ht="12.5" x14ac:dyDescent="0.25">
      <c r="A69" s="188"/>
      <c r="B69" s="188"/>
      <c r="C69" s="188"/>
      <c r="D69" s="188"/>
      <c r="E69" s="188"/>
      <c r="F69" s="189"/>
      <c r="G69" s="189"/>
      <c r="H69" s="142" t="str">
        <f t="shared" si="11"/>
        <v/>
      </c>
      <c r="I69" s="202"/>
      <c r="J69" s="201"/>
      <c r="K69" s="201">
        <f t="shared" si="1"/>
        <v>0</v>
      </c>
      <c r="L69" s="140"/>
      <c r="M69" s="193"/>
      <c r="N69" s="193"/>
      <c r="O69" s="209" t="str">
        <f t="shared" si="2"/>
        <v/>
      </c>
      <c r="P69" s="204"/>
      <c r="Q69" s="201"/>
      <c r="R69" s="201">
        <f t="shared" si="4"/>
        <v>0</v>
      </c>
      <c r="S69" s="140"/>
      <c r="T69" s="143"/>
      <c r="U69" s="143"/>
      <c r="V69" s="209" t="str">
        <f t="shared" si="5"/>
        <v/>
      </c>
      <c r="W69" s="207"/>
      <c r="X69" s="210">
        <f t="shared" si="6"/>
        <v>0</v>
      </c>
      <c r="Y69" s="201">
        <f t="shared" si="7"/>
        <v>0</v>
      </c>
      <c r="Z69" s="201"/>
      <c r="AA69" s="143"/>
      <c r="AB69" s="143"/>
      <c r="AC69" s="209" t="str">
        <f t="shared" si="8"/>
        <v/>
      </c>
      <c r="AD69" s="207"/>
      <c r="AE69" s="210">
        <f t="shared" si="9"/>
        <v>0</v>
      </c>
      <c r="AF69" s="201">
        <f t="shared" si="10"/>
        <v>0</v>
      </c>
    </row>
    <row r="70" spans="1:32" s="173" customFormat="1" ht="12.5" x14ac:dyDescent="0.25">
      <c r="A70" s="188"/>
      <c r="B70" s="188"/>
      <c r="C70" s="188"/>
      <c r="D70" s="188"/>
      <c r="E70" s="188"/>
      <c r="F70" s="189"/>
      <c r="G70" s="189"/>
      <c r="H70" s="142" t="str">
        <f t="shared" si="11"/>
        <v/>
      </c>
      <c r="I70" s="202"/>
      <c r="J70" s="201"/>
      <c r="K70" s="201">
        <f t="shared" si="1"/>
        <v>0</v>
      </c>
      <c r="L70" s="140"/>
      <c r="M70" s="193"/>
      <c r="N70" s="193"/>
      <c r="O70" s="209" t="str">
        <f t="shared" si="2"/>
        <v/>
      </c>
      <c r="P70" s="204"/>
      <c r="Q70" s="201"/>
      <c r="R70" s="201">
        <f t="shared" si="4"/>
        <v>0</v>
      </c>
      <c r="S70" s="140"/>
      <c r="T70" s="143"/>
      <c r="U70" s="143"/>
      <c r="V70" s="209" t="str">
        <f t="shared" si="5"/>
        <v/>
      </c>
      <c r="W70" s="207"/>
      <c r="X70" s="210">
        <f t="shared" si="6"/>
        <v>0</v>
      </c>
      <c r="Y70" s="201">
        <f t="shared" si="7"/>
        <v>0</v>
      </c>
      <c r="Z70" s="201"/>
      <c r="AA70" s="143"/>
      <c r="AB70" s="143"/>
      <c r="AC70" s="209" t="str">
        <f t="shared" si="8"/>
        <v/>
      </c>
      <c r="AD70" s="207"/>
      <c r="AE70" s="210">
        <f t="shared" si="9"/>
        <v>0</v>
      </c>
      <c r="AF70" s="201">
        <f t="shared" si="10"/>
        <v>0</v>
      </c>
    </row>
    <row r="71" spans="1:32" s="173" customFormat="1" ht="12.5" x14ac:dyDescent="0.25">
      <c r="A71" s="188"/>
      <c r="B71" s="188"/>
      <c r="C71" s="188"/>
      <c r="D71" s="188"/>
      <c r="E71" s="188"/>
      <c r="F71" s="189"/>
      <c r="G71" s="189"/>
      <c r="H71" s="142" t="str">
        <f t="shared" si="11"/>
        <v/>
      </c>
      <c r="I71" s="202"/>
      <c r="J71" s="201"/>
      <c r="K71" s="201">
        <f t="shared" si="1"/>
        <v>0</v>
      </c>
      <c r="L71" s="140"/>
      <c r="M71" s="193"/>
      <c r="N71" s="193"/>
      <c r="O71" s="209" t="str">
        <f t="shared" si="2"/>
        <v/>
      </c>
      <c r="P71" s="204"/>
      <c r="Q71" s="201"/>
      <c r="R71" s="201">
        <f t="shared" si="4"/>
        <v>0</v>
      </c>
      <c r="S71" s="140"/>
      <c r="T71" s="143"/>
      <c r="U71" s="143"/>
      <c r="V71" s="209" t="str">
        <f t="shared" si="5"/>
        <v/>
      </c>
      <c r="W71" s="207"/>
      <c r="X71" s="210">
        <f t="shared" si="6"/>
        <v>0</v>
      </c>
      <c r="Y71" s="201">
        <f t="shared" si="7"/>
        <v>0</v>
      </c>
      <c r="Z71" s="201"/>
      <c r="AA71" s="143"/>
      <c r="AB71" s="143"/>
      <c r="AC71" s="209" t="str">
        <f t="shared" si="8"/>
        <v/>
      </c>
      <c r="AD71" s="207"/>
      <c r="AE71" s="210">
        <f t="shared" si="9"/>
        <v>0</v>
      </c>
      <c r="AF71" s="201">
        <f t="shared" si="10"/>
        <v>0</v>
      </c>
    </row>
    <row r="72" spans="1:32" s="173" customFormat="1" ht="12.5" x14ac:dyDescent="0.25">
      <c r="A72" s="188"/>
      <c r="B72" s="188"/>
      <c r="C72" s="188"/>
      <c r="D72" s="188"/>
      <c r="E72" s="188"/>
      <c r="F72" s="189"/>
      <c r="G72" s="189"/>
      <c r="H72" s="142" t="str">
        <f t="shared" si="11"/>
        <v/>
      </c>
      <c r="I72" s="202"/>
      <c r="J72" s="201"/>
      <c r="K72" s="201">
        <f t="shared" si="1"/>
        <v>0</v>
      </c>
      <c r="L72" s="140"/>
      <c r="M72" s="193"/>
      <c r="N72" s="193"/>
      <c r="O72" s="209" t="str">
        <f t="shared" si="2"/>
        <v/>
      </c>
      <c r="P72" s="204"/>
      <c r="Q72" s="201"/>
      <c r="R72" s="201">
        <f t="shared" si="4"/>
        <v>0</v>
      </c>
      <c r="S72" s="140"/>
      <c r="T72" s="143"/>
      <c r="U72" s="143"/>
      <c r="V72" s="209" t="str">
        <f t="shared" si="5"/>
        <v/>
      </c>
      <c r="W72" s="207"/>
      <c r="X72" s="210">
        <f t="shared" si="6"/>
        <v>0</v>
      </c>
      <c r="Y72" s="201">
        <f t="shared" si="7"/>
        <v>0</v>
      </c>
      <c r="Z72" s="201"/>
      <c r="AA72" s="143"/>
      <c r="AB72" s="143"/>
      <c r="AC72" s="209" t="str">
        <f t="shared" si="8"/>
        <v/>
      </c>
      <c r="AD72" s="207"/>
      <c r="AE72" s="210">
        <f t="shared" si="9"/>
        <v>0</v>
      </c>
      <c r="AF72" s="201">
        <f t="shared" si="10"/>
        <v>0</v>
      </c>
    </row>
    <row r="73" spans="1:32" s="173" customFormat="1" ht="12.5" x14ac:dyDescent="0.25">
      <c r="A73" s="188"/>
      <c r="B73" s="188"/>
      <c r="C73" s="188"/>
      <c r="D73" s="188"/>
      <c r="E73" s="188"/>
      <c r="F73" s="189"/>
      <c r="G73" s="189"/>
      <c r="H73" s="142" t="str">
        <f t="shared" si="11"/>
        <v/>
      </c>
      <c r="I73" s="202"/>
      <c r="J73" s="201"/>
      <c r="K73" s="201">
        <f t="shared" si="1"/>
        <v>0</v>
      </c>
      <c r="L73" s="140"/>
      <c r="M73" s="193"/>
      <c r="N73" s="193"/>
      <c r="O73" s="209" t="str">
        <f t="shared" si="2"/>
        <v/>
      </c>
      <c r="P73" s="204"/>
      <c r="Q73" s="201"/>
      <c r="R73" s="201">
        <f t="shared" si="4"/>
        <v>0</v>
      </c>
      <c r="S73" s="140"/>
      <c r="T73" s="143"/>
      <c r="U73" s="143"/>
      <c r="V73" s="209" t="str">
        <f t="shared" si="5"/>
        <v/>
      </c>
      <c r="W73" s="207"/>
      <c r="X73" s="210">
        <f t="shared" si="6"/>
        <v>0</v>
      </c>
      <c r="Y73" s="201">
        <f t="shared" si="7"/>
        <v>0</v>
      </c>
      <c r="Z73" s="201"/>
      <c r="AA73" s="143"/>
      <c r="AB73" s="143"/>
      <c r="AC73" s="209" t="str">
        <f t="shared" si="8"/>
        <v/>
      </c>
      <c r="AD73" s="207"/>
      <c r="AE73" s="210">
        <f t="shared" si="9"/>
        <v>0</v>
      </c>
      <c r="AF73" s="201">
        <f t="shared" si="10"/>
        <v>0</v>
      </c>
    </row>
    <row r="74" spans="1:32" s="173" customFormat="1" ht="12.5" x14ac:dyDescent="0.25">
      <c r="A74" s="188"/>
      <c r="B74" s="188"/>
      <c r="C74" s="188"/>
      <c r="D74" s="188"/>
      <c r="E74" s="188"/>
      <c r="F74" s="189"/>
      <c r="G74" s="189"/>
      <c r="H74" s="142" t="str">
        <f t="shared" si="11"/>
        <v/>
      </c>
      <c r="I74" s="202"/>
      <c r="J74" s="201"/>
      <c r="K74" s="201">
        <f t="shared" si="1"/>
        <v>0</v>
      </c>
      <c r="L74" s="140"/>
      <c r="M74" s="193"/>
      <c r="N74" s="193"/>
      <c r="O74" s="209" t="str">
        <f t="shared" si="2"/>
        <v/>
      </c>
      <c r="P74" s="204"/>
      <c r="Q74" s="201"/>
      <c r="R74" s="201">
        <f t="shared" si="4"/>
        <v>0</v>
      </c>
      <c r="S74" s="140"/>
      <c r="T74" s="143"/>
      <c r="U74" s="143"/>
      <c r="V74" s="209" t="str">
        <f t="shared" si="5"/>
        <v/>
      </c>
      <c r="W74" s="207"/>
      <c r="X74" s="210">
        <f t="shared" si="6"/>
        <v>0</v>
      </c>
      <c r="Y74" s="201">
        <f t="shared" si="7"/>
        <v>0</v>
      </c>
      <c r="Z74" s="201"/>
      <c r="AA74" s="143"/>
      <c r="AB74" s="143"/>
      <c r="AC74" s="209" t="str">
        <f t="shared" si="8"/>
        <v/>
      </c>
      <c r="AD74" s="207"/>
      <c r="AE74" s="210">
        <f t="shared" si="9"/>
        <v>0</v>
      </c>
      <c r="AF74" s="201">
        <f t="shared" si="10"/>
        <v>0</v>
      </c>
    </row>
    <row r="75" spans="1:32" s="173" customFormat="1" ht="12.5" x14ac:dyDescent="0.25">
      <c r="A75" s="188"/>
      <c r="B75" s="188"/>
      <c r="C75" s="188"/>
      <c r="D75" s="188"/>
      <c r="E75" s="188"/>
      <c r="F75" s="189"/>
      <c r="G75" s="189"/>
      <c r="H75" s="142" t="str">
        <f t="shared" si="11"/>
        <v/>
      </c>
      <c r="I75" s="202"/>
      <c r="J75" s="201"/>
      <c r="K75" s="201">
        <f t="shared" si="1"/>
        <v>0</v>
      </c>
      <c r="L75" s="140"/>
      <c r="M75" s="193"/>
      <c r="N75" s="193"/>
      <c r="O75" s="209" t="str">
        <f t="shared" si="2"/>
        <v/>
      </c>
      <c r="P75" s="204"/>
      <c r="Q75" s="201"/>
      <c r="R75" s="201">
        <f t="shared" si="4"/>
        <v>0</v>
      </c>
      <c r="S75" s="140"/>
      <c r="T75" s="143"/>
      <c r="U75" s="143"/>
      <c r="V75" s="209" t="str">
        <f t="shared" si="5"/>
        <v/>
      </c>
      <c r="W75" s="207"/>
      <c r="X75" s="210">
        <f t="shared" si="6"/>
        <v>0</v>
      </c>
      <c r="Y75" s="201">
        <f t="shared" si="7"/>
        <v>0</v>
      </c>
      <c r="Z75" s="201"/>
      <c r="AA75" s="143"/>
      <c r="AB75" s="143"/>
      <c r="AC75" s="209" t="str">
        <f t="shared" si="8"/>
        <v/>
      </c>
      <c r="AD75" s="207"/>
      <c r="AE75" s="210">
        <f t="shared" si="9"/>
        <v>0</v>
      </c>
      <c r="AF75" s="201">
        <f t="shared" si="10"/>
        <v>0</v>
      </c>
    </row>
    <row r="76" spans="1:32" s="173" customFormat="1" ht="12.5" x14ac:dyDescent="0.25">
      <c r="A76" s="188"/>
      <c r="B76" s="188"/>
      <c r="C76" s="188"/>
      <c r="D76" s="188"/>
      <c r="E76" s="188"/>
      <c r="F76" s="189"/>
      <c r="G76" s="189"/>
      <c r="H76" s="142" t="str">
        <f t="shared" si="11"/>
        <v/>
      </c>
      <c r="I76" s="202"/>
      <c r="J76" s="201"/>
      <c r="K76" s="201">
        <f t="shared" si="1"/>
        <v>0</v>
      </c>
      <c r="L76" s="140"/>
      <c r="M76" s="193"/>
      <c r="N76" s="193"/>
      <c r="O76" s="209" t="str">
        <f t="shared" si="2"/>
        <v/>
      </c>
      <c r="P76" s="204"/>
      <c r="Q76" s="201"/>
      <c r="R76" s="201">
        <f t="shared" si="4"/>
        <v>0</v>
      </c>
      <c r="S76" s="140"/>
      <c r="T76" s="143"/>
      <c r="U76" s="143"/>
      <c r="V76" s="209" t="str">
        <f t="shared" si="5"/>
        <v/>
      </c>
      <c r="W76" s="207"/>
      <c r="X76" s="210">
        <f t="shared" si="6"/>
        <v>0</v>
      </c>
      <c r="Y76" s="201">
        <f t="shared" si="7"/>
        <v>0</v>
      </c>
      <c r="Z76" s="201"/>
      <c r="AA76" s="143"/>
      <c r="AB76" s="143"/>
      <c r="AC76" s="209" t="str">
        <f t="shared" si="8"/>
        <v/>
      </c>
      <c r="AD76" s="207"/>
      <c r="AE76" s="210">
        <f t="shared" si="9"/>
        <v>0</v>
      </c>
      <c r="AF76" s="201">
        <f t="shared" si="10"/>
        <v>0</v>
      </c>
    </row>
    <row r="77" spans="1:32" s="173" customFormat="1" ht="12.5" x14ac:dyDescent="0.25">
      <c r="A77" s="188"/>
      <c r="B77" s="188"/>
      <c r="C77" s="188"/>
      <c r="D77" s="188"/>
      <c r="E77" s="188"/>
      <c r="F77" s="189"/>
      <c r="G77" s="189"/>
      <c r="H77" s="142" t="str">
        <f t="shared" si="11"/>
        <v/>
      </c>
      <c r="I77" s="202"/>
      <c r="J77" s="201"/>
      <c r="K77" s="201">
        <f t="shared" si="1"/>
        <v>0</v>
      </c>
      <c r="L77" s="140"/>
      <c r="M77" s="193"/>
      <c r="N77" s="193"/>
      <c r="O77" s="209" t="str">
        <f t="shared" si="2"/>
        <v/>
      </c>
      <c r="P77" s="204"/>
      <c r="Q77" s="201"/>
      <c r="R77" s="201">
        <f t="shared" si="4"/>
        <v>0</v>
      </c>
      <c r="S77" s="140"/>
      <c r="T77" s="143"/>
      <c r="U77" s="143"/>
      <c r="V77" s="209" t="str">
        <f t="shared" si="5"/>
        <v/>
      </c>
      <c r="W77" s="207"/>
      <c r="X77" s="210">
        <f t="shared" si="6"/>
        <v>0</v>
      </c>
      <c r="Y77" s="201">
        <f t="shared" si="7"/>
        <v>0</v>
      </c>
      <c r="Z77" s="201"/>
      <c r="AA77" s="143"/>
      <c r="AB77" s="143"/>
      <c r="AC77" s="209" t="str">
        <f t="shared" si="8"/>
        <v/>
      </c>
      <c r="AD77" s="207"/>
      <c r="AE77" s="210">
        <f t="shared" si="9"/>
        <v>0</v>
      </c>
      <c r="AF77" s="201">
        <f t="shared" si="10"/>
        <v>0</v>
      </c>
    </row>
    <row r="78" spans="1:32" s="173" customFormat="1" ht="12.5" x14ac:dyDescent="0.25">
      <c r="A78" s="188"/>
      <c r="B78" s="188"/>
      <c r="C78" s="188"/>
      <c r="D78" s="188"/>
      <c r="E78" s="188"/>
      <c r="F78" s="189"/>
      <c r="G78" s="189"/>
      <c r="H78" s="142" t="str">
        <f t="shared" si="11"/>
        <v/>
      </c>
      <c r="I78" s="202"/>
      <c r="J78" s="201"/>
      <c r="K78" s="201">
        <f t="shared" si="1"/>
        <v>0</v>
      </c>
      <c r="L78" s="140"/>
      <c r="M78" s="193"/>
      <c r="N78" s="193"/>
      <c r="O78" s="209" t="str">
        <f t="shared" si="2"/>
        <v/>
      </c>
      <c r="P78" s="204"/>
      <c r="Q78" s="201"/>
      <c r="R78" s="201">
        <f t="shared" si="4"/>
        <v>0</v>
      </c>
      <c r="S78" s="140"/>
      <c r="T78" s="143"/>
      <c r="U78" s="143"/>
      <c r="V78" s="209" t="str">
        <f t="shared" si="5"/>
        <v/>
      </c>
      <c r="W78" s="207"/>
      <c r="X78" s="210">
        <f t="shared" si="6"/>
        <v>0</v>
      </c>
      <c r="Y78" s="201">
        <f t="shared" si="7"/>
        <v>0</v>
      </c>
      <c r="Z78" s="201"/>
      <c r="AA78" s="143"/>
      <c r="AB78" s="143"/>
      <c r="AC78" s="209" t="str">
        <f t="shared" si="8"/>
        <v/>
      </c>
      <c r="AD78" s="207"/>
      <c r="AE78" s="210">
        <f t="shared" si="9"/>
        <v>0</v>
      </c>
      <c r="AF78" s="201">
        <f t="shared" si="10"/>
        <v>0</v>
      </c>
    </row>
    <row r="79" spans="1:32" s="173" customFormat="1" ht="12.5" x14ac:dyDescent="0.25">
      <c r="A79" s="188"/>
      <c r="B79" s="188"/>
      <c r="C79" s="188"/>
      <c r="D79" s="188"/>
      <c r="E79" s="188"/>
      <c r="F79" s="189"/>
      <c r="G79" s="189"/>
      <c r="H79" s="142" t="str">
        <f t="shared" si="11"/>
        <v/>
      </c>
      <c r="I79" s="202"/>
      <c r="J79" s="201"/>
      <c r="K79" s="201">
        <f t="shared" si="1"/>
        <v>0</v>
      </c>
      <c r="L79" s="140"/>
      <c r="M79" s="193"/>
      <c r="N79" s="193"/>
      <c r="O79" s="209" t="str">
        <f t="shared" si="2"/>
        <v/>
      </c>
      <c r="P79" s="204"/>
      <c r="Q79" s="201"/>
      <c r="R79" s="201">
        <f t="shared" si="4"/>
        <v>0</v>
      </c>
      <c r="S79" s="140"/>
      <c r="T79" s="143"/>
      <c r="U79" s="143"/>
      <c r="V79" s="209" t="str">
        <f t="shared" si="5"/>
        <v/>
      </c>
      <c r="W79" s="207"/>
      <c r="X79" s="210">
        <f t="shared" si="6"/>
        <v>0</v>
      </c>
      <c r="Y79" s="201">
        <f t="shared" si="7"/>
        <v>0</v>
      </c>
      <c r="Z79" s="201"/>
      <c r="AA79" s="143"/>
      <c r="AB79" s="143"/>
      <c r="AC79" s="209" t="str">
        <f t="shared" si="8"/>
        <v/>
      </c>
      <c r="AD79" s="207"/>
      <c r="AE79" s="210">
        <f t="shared" si="9"/>
        <v>0</v>
      </c>
      <c r="AF79" s="201">
        <f t="shared" si="10"/>
        <v>0</v>
      </c>
    </row>
    <row r="80" spans="1:32" s="173" customFormat="1" ht="12.5" x14ac:dyDescent="0.25">
      <c r="A80" s="188"/>
      <c r="B80" s="188"/>
      <c r="C80" s="188"/>
      <c r="D80" s="188"/>
      <c r="E80" s="188"/>
      <c r="F80" s="189"/>
      <c r="G80" s="189"/>
      <c r="H80" s="142" t="str">
        <f t="shared" si="11"/>
        <v/>
      </c>
      <c r="I80" s="202"/>
      <c r="J80" s="201"/>
      <c r="K80" s="201">
        <f t="shared" ref="K80:K124" si="25">D80*J80</f>
        <v>0</v>
      </c>
      <c r="L80" s="140"/>
      <c r="M80" s="193"/>
      <c r="N80" s="193"/>
      <c r="O80" s="209" t="str">
        <f t="shared" ref="O80:O124" si="26">IF(M80-N80=0,"",M80-N80)</f>
        <v/>
      </c>
      <c r="P80" s="204"/>
      <c r="Q80" s="201"/>
      <c r="R80" s="201">
        <f t="shared" ref="R80:R124" si="27">D80*Q80</f>
        <v>0</v>
      </c>
      <c r="S80" s="140"/>
      <c r="T80" s="143"/>
      <c r="U80" s="143"/>
      <c r="V80" s="209" t="str">
        <f t="shared" ref="V80:V124" si="28">IF(T80-U80=0,"",T80-U80)</f>
        <v/>
      </c>
      <c r="W80" s="207"/>
      <c r="X80" s="210">
        <f t="shared" ref="X80:X124" si="29">IFERROR(V80*W80,0)</f>
        <v>0</v>
      </c>
      <c r="Y80" s="201">
        <f t="shared" ref="Y80:Y124" si="30">D80*X80</f>
        <v>0</v>
      </c>
      <c r="Z80" s="201"/>
      <c r="AA80" s="143"/>
      <c r="AB80" s="143"/>
      <c r="AC80" s="209" t="str">
        <f t="shared" ref="AC80:AC124" si="31">IF(AA80-AB80=0,"",AA80-AB80)</f>
        <v/>
      </c>
      <c r="AD80" s="207"/>
      <c r="AE80" s="210">
        <f t="shared" ref="AE80:AE124" si="32">IFERROR(AC80*AD80,0)</f>
        <v>0</v>
      </c>
      <c r="AF80" s="201">
        <f t="shared" ref="AF80:AF124" si="33">D80*AE80</f>
        <v>0</v>
      </c>
    </row>
    <row r="81" spans="1:32" s="173" customFormat="1" ht="12.5" x14ac:dyDescent="0.25">
      <c r="A81" s="188"/>
      <c r="B81" s="188"/>
      <c r="C81" s="188"/>
      <c r="D81" s="188"/>
      <c r="E81" s="188"/>
      <c r="F81" s="189"/>
      <c r="G81" s="189"/>
      <c r="H81" s="142" t="str">
        <f t="shared" si="11"/>
        <v/>
      </c>
      <c r="I81" s="202"/>
      <c r="J81" s="201"/>
      <c r="K81" s="201">
        <f t="shared" si="25"/>
        <v>0</v>
      </c>
      <c r="L81" s="140"/>
      <c r="M81" s="193"/>
      <c r="N81" s="193"/>
      <c r="O81" s="209" t="str">
        <f t="shared" si="26"/>
        <v/>
      </c>
      <c r="P81" s="204"/>
      <c r="Q81" s="201"/>
      <c r="R81" s="201">
        <f t="shared" si="27"/>
        <v>0</v>
      </c>
      <c r="S81" s="140"/>
      <c r="T81" s="143"/>
      <c r="U81" s="143"/>
      <c r="V81" s="209" t="str">
        <f t="shared" si="28"/>
        <v/>
      </c>
      <c r="W81" s="207"/>
      <c r="X81" s="210">
        <f t="shared" si="29"/>
        <v>0</v>
      </c>
      <c r="Y81" s="201">
        <f t="shared" si="30"/>
        <v>0</v>
      </c>
      <c r="Z81" s="201"/>
      <c r="AA81" s="143"/>
      <c r="AB81" s="143"/>
      <c r="AC81" s="209" t="str">
        <f t="shared" si="31"/>
        <v/>
      </c>
      <c r="AD81" s="207"/>
      <c r="AE81" s="210">
        <f t="shared" si="32"/>
        <v>0</v>
      </c>
      <c r="AF81" s="201">
        <f t="shared" si="33"/>
        <v>0</v>
      </c>
    </row>
    <row r="82" spans="1:32" s="173" customFormat="1" ht="12.5" x14ac:dyDescent="0.25">
      <c r="A82" s="188"/>
      <c r="B82" s="188"/>
      <c r="C82" s="188"/>
      <c r="D82" s="188"/>
      <c r="E82" s="188"/>
      <c r="F82" s="189"/>
      <c r="G82" s="189"/>
      <c r="H82" s="142" t="str">
        <f t="shared" ref="H82:H124" si="34">IF(F82-G82=0,"",F82-G82)</f>
        <v/>
      </c>
      <c r="I82" s="202"/>
      <c r="J82" s="201"/>
      <c r="K82" s="201">
        <f t="shared" si="25"/>
        <v>0</v>
      </c>
      <c r="L82" s="140"/>
      <c r="M82" s="193"/>
      <c r="N82" s="193"/>
      <c r="O82" s="209" t="str">
        <f t="shared" si="26"/>
        <v/>
      </c>
      <c r="P82" s="204"/>
      <c r="Q82" s="201"/>
      <c r="R82" s="201">
        <f t="shared" si="27"/>
        <v>0</v>
      </c>
      <c r="S82" s="140"/>
      <c r="T82" s="143"/>
      <c r="U82" s="143"/>
      <c r="V82" s="209" t="str">
        <f t="shared" si="28"/>
        <v/>
      </c>
      <c r="W82" s="207"/>
      <c r="X82" s="210">
        <f t="shared" si="29"/>
        <v>0</v>
      </c>
      <c r="Y82" s="201">
        <f t="shared" si="30"/>
        <v>0</v>
      </c>
      <c r="Z82" s="201"/>
      <c r="AA82" s="143"/>
      <c r="AB82" s="143"/>
      <c r="AC82" s="209" t="str">
        <f t="shared" si="31"/>
        <v/>
      </c>
      <c r="AD82" s="207"/>
      <c r="AE82" s="210">
        <f t="shared" si="32"/>
        <v>0</v>
      </c>
      <c r="AF82" s="201">
        <f t="shared" si="33"/>
        <v>0</v>
      </c>
    </row>
    <row r="83" spans="1:32" s="173" customFormat="1" ht="12.5" x14ac:dyDescent="0.25">
      <c r="A83" s="188"/>
      <c r="B83" s="188"/>
      <c r="C83" s="188"/>
      <c r="D83" s="188"/>
      <c r="E83" s="188"/>
      <c r="F83" s="189"/>
      <c r="G83" s="189"/>
      <c r="H83" s="142" t="str">
        <f t="shared" si="34"/>
        <v/>
      </c>
      <c r="I83" s="202"/>
      <c r="J83" s="201"/>
      <c r="K83" s="201">
        <f t="shared" si="25"/>
        <v>0</v>
      </c>
      <c r="L83" s="140"/>
      <c r="M83" s="193"/>
      <c r="N83" s="193"/>
      <c r="O83" s="209" t="str">
        <f t="shared" si="26"/>
        <v/>
      </c>
      <c r="P83" s="204"/>
      <c r="Q83" s="201"/>
      <c r="R83" s="201">
        <f t="shared" si="27"/>
        <v>0</v>
      </c>
      <c r="S83" s="140"/>
      <c r="T83" s="143"/>
      <c r="U83" s="143"/>
      <c r="V83" s="209" t="str">
        <f t="shared" si="28"/>
        <v/>
      </c>
      <c r="W83" s="207"/>
      <c r="X83" s="210">
        <f t="shared" si="29"/>
        <v>0</v>
      </c>
      <c r="Y83" s="201">
        <f t="shared" si="30"/>
        <v>0</v>
      </c>
      <c r="Z83" s="201"/>
      <c r="AA83" s="143"/>
      <c r="AB83" s="143"/>
      <c r="AC83" s="209" t="str">
        <f t="shared" si="31"/>
        <v/>
      </c>
      <c r="AD83" s="207"/>
      <c r="AE83" s="210">
        <f t="shared" si="32"/>
        <v>0</v>
      </c>
      <c r="AF83" s="201">
        <f t="shared" si="33"/>
        <v>0</v>
      </c>
    </row>
    <row r="84" spans="1:32" s="173" customFormat="1" ht="12.5" x14ac:dyDescent="0.25">
      <c r="A84" s="188"/>
      <c r="B84" s="188"/>
      <c r="C84" s="188"/>
      <c r="D84" s="188"/>
      <c r="E84" s="188"/>
      <c r="F84" s="189"/>
      <c r="G84" s="189"/>
      <c r="H84" s="142" t="str">
        <f t="shared" si="34"/>
        <v/>
      </c>
      <c r="I84" s="202"/>
      <c r="J84" s="201"/>
      <c r="K84" s="201">
        <f t="shared" si="25"/>
        <v>0</v>
      </c>
      <c r="L84" s="140"/>
      <c r="M84" s="193"/>
      <c r="N84" s="193"/>
      <c r="O84" s="209" t="str">
        <f t="shared" si="26"/>
        <v/>
      </c>
      <c r="P84" s="204"/>
      <c r="Q84" s="201"/>
      <c r="R84" s="201">
        <f t="shared" si="27"/>
        <v>0</v>
      </c>
      <c r="S84" s="140"/>
      <c r="T84" s="143"/>
      <c r="U84" s="143"/>
      <c r="V84" s="209" t="str">
        <f t="shared" si="28"/>
        <v/>
      </c>
      <c r="W84" s="207"/>
      <c r="X84" s="210">
        <f t="shared" si="29"/>
        <v>0</v>
      </c>
      <c r="Y84" s="201">
        <f t="shared" si="30"/>
        <v>0</v>
      </c>
      <c r="Z84" s="201"/>
      <c r="AA84" s="143"/>
      <c r="AB84" s="143"/>
      <c r="AC84" s="209" t="str">
        <f t="shared" si="31"/>
        <v/>
      </c>
      <c r="AD84" s="207"/>
      <c r="AE84" s="210">
        <f t="shared" si="32"/>
        <v>0</v>
      </c>
      <c r="AF84" s="201">
        <f t="shared" si="33"/>
        <v>0</v>
      </c>
    </row>
    <row r="85" spans="1:32" s="173" customFormat="1" ht="12.5" x14ac:dyDescent="0.25">
      <c r="A85" s="188"/>
      <c r="B85" s="188"/>
      <c r="C85" s="188"/>
      <c r="D85" s="188"/>
      <c r="E85" s="188"/>
      <c r="F85" s="189"/>
      <c r="G85" s="189"/>
      <c r="H85" s="142" t="str">
        <f t="shared" si="34"/>
        <v/>
      </c>
      <c r="I85" s="202"/>
      <c r="J85" s="201"/>
      <c r="K85" s="201">
        <f t="shared" si="25"/>
        <v>0</v>
      </c>
      <c r="L85" s="140"/>
      <c r="M85" s="193"/>
      <c r="N85" s="193"/>
      <c r="O85" s="209" t="str">
        <f t="shared" si="26"/>
        <v/>
      </c>
      <c r="P85" s="204"/>
      <c r="Q85" s="201"/>
      <c r="R85" s="201">
        <f t="shared" si="27"/>
        <v>0</v>
      </c>
      <c r="S85" s="140"/>
      <c r="T85" s="143"/>
      <c r="U85" s="143"/>
      <c r="V85" s="209" t="str">
        <f t="shared" si="28"/>
        <v/>
      </c>
      <c r="W85" s="207"/>
      <c r="X85" s="210">
        <f t="shared" si="29"/>
        <v>0</v>
      </c>
      <c r="Y85" s="201">
        <f t="shared" si="30"/>
        <v>0</v>
      </c>
      <c r="Z85" s="201"/>
      <c r="AA85" s="143"/>
      <c r="AB85" s="143"/>
      <c r="AC85" s="209" t="str">
        <f t="shared" si="31"/>
        <v/>
      </c>
      <c r="AD85" s="207"/>
      <c r="AE85" s="210">
        <f t="shared" si="32"/>
        <v>0</v>
      </c>
      <c r="AF85" s="201">
        <f t="shared" si="33"/>
        <v>0</v>
      </c>
    </row>
    <row r="86" spans="1:32" s="173" customFormat="1" ht="12.5" x14ac:dyDescent="0.25">
      <c r="A86" s="188"/>
      <c r="B86" s="188"/>
      <c r="C86" s="188"/>
      <c r="D86" s="188"/>
      <c r="E86" s="188"/>
      <c r="F86" s="189"/>
      <c r="G86" s="189"/>
      <c r="H86" s="142" t="str">
        <f t="shared" si="34"/>
        <v/>
      </c>
      <c r="I86" s="202"/>
      <c r="J86" s="201"/>
      <c r="K86" s="201">
        <f t="shared" si="25"/>
        <v>0</v>
      </c>
      <c r="L86" s="140"/>
      <c r="M86" s="193"/>
      <c r="N86" s="193"/>
      <c r="O86" s="209" t="str">
        <f t="shared" si="26"/>
        <v/>
      </c>
      <c r="P86" s="204"/>
      <c r="Q86" s="201"/>
      <c r="R86" s="201">
        <f t="shared" si="27"/>
        <v>0</v>
      </c>
      <c r="S86" s="140"/>
      <c r="T86" s="143"/>
      <c r="U86" s="143"/>
      <c r="V86" s="209" t="str">
        <f t="shared" si="28"/>
        <v/>
      </c>
      <c r="W86" s="207"/>
      <c r="X86" s="210">
        <f t="shared" si="29"/>
        <v>0</v>
      </c>
      <c r="Y86" s="201">
        <f t="shared" si="30"/>
        <v>0</v>
      </c>
      <c r="Z86" s="201"/>
      <c r="AA86" s="143"/>
      <c r="AB86" s="143"/>
      <c r="AC86" s="209" t="str">
        <f t="shared" si="31"/>
        <v/>
      </c>
      <c r="AD86" s="207"/>
      <c r="AE86" s="210">
        <f t="shared" si="32"/>
        <v>0</v>
      </c>
      <c r="AF86" s="201">
        <f t="shared" si="33"/>
        <v>0</v>
      </c>
    </row>
    <row r="87" spans="1:32" s="173" customFormat="1" ht="12.5" x14ac:dyDescent="0.25">
      <c r="A87" s="188"/>
      <c r="B87" s="188"/>
      <c r="C87" s="188"/>
      <c r="D87" s="188"/>
      <c r="E87" s="188"/>
      <c r="F87" s="189"/>
      <c r="G87" s="189"/>
      <c r="H87" s="142" t="str">
        <f t="shared" si="34"/>
        <v/>
      </c>
      <c r="I87" s="202"/>
      <c r="J87" s="201"/>
      <c r="K87" s="201">
        <f t="shared" si="25"/>
        <v>0</v>
      </c>
      <c r="L87" s="140"/>
      <c r="M87" s="193"/>
      <c r="N87" s="193"/>
      <c r="O87" s="209" t="str">
        <f t="shared" si="26"/>
        <v/>
      </c>
      <c r="P87" s="204"/>
      <c r="Q87" s="201"/>
      <c r="R87" s="201">
        <f t="shared" si="27"/>
        <v>0</v>
      </c>
      <c r="S87" s="140"/>
      <c r="T87" s="143"/>
      <c r="U87" s="143"/>
      <c r="V87" s="209" t="str">
        <f t="shared" si="28"/>
        <v/>
      </c>
      <c r="W87" s="207"/>
      <c r="X87" s="210">
        <f t="shared" si="29"/>
        <v>0</v>
      </c>
      <c r="Y87" s="201">
        <f t="shared" si="30"/>
        <v>0</v>
      </c>
      <c r="Z87" s="201"/>
      <c r="AA87" s="143"/>
      <c r="AB87" s="143"/>
      <c r="AC87" s="209" t="str">
        <f t="shared" si="31"/>
        <v/>
      </c>
      <c r="AD87" s="207"/>
      <c r="AE87" s="210">
        <f t="shared" si="32"/>
        <v>0</v>
      </c>
      <c r="AF87" s="201">
        <f t="shared" si="33"/>
        <v>0</v>
      </c>
    </row>
    <row r="88" spans="1:32" s="173" customFormat="1" ht="12.5" x14ac:dyDescent="0.25">
      <c r="A88" s="188"/>
      <c r="B88" s="188"/>
      <c r="C88" s="188"/>
      <c r="D88" s="188"/>
      <c r="E88" s="188"/>
      <c r="F88" s="189"/>
      <c r="G88" s="189"/>
      <c r="H88" s="142" t="str">
        <f t="shared" si="34"/>
        <v/>
      </c>
      <c r="I88" s="202"/>
      <c r="J88" s="201"/>
      <c r="K88" s="201">
        <f t="shared" si="25"/>
        <v>0</v>
      </c>
      <c r="L88" s="140"/>
      <c r="M88" s="193"/>
      <c r="N88" s="193"/>
      <c r="O88" s="209" t="str">
        <f t="shared" si="26"/>
        <v/>
      </c>
      <c r="P88" s="204"/>
      <c r="Q88" s="201"/>
      <c r="R88" s="201">
        <f t="shared" si="27"/>
        <v>0</v>
      </c>
      <c r="S88" s="140"/>
      <c r="T88" s="143"/>
      <c r="U88" s="143"/>
      <c r="V88" s="209" t="str">
        <f t="shared" si="28"/>
        <v/>
      </c>
      <c r="W88" s="207"/>
      <c r="X88" s="210">
        <f t="shared" si="29"/>
        <v>0</v>
      </c>
      <c r="Y88" s="201">
        <f t="shared" si="30"/>
        <v>0</v>
      </c>
      <c r="Z88" s="201"/>
      <c r="AA88" s="143"/>
      <c r="AB88" s="143"/>
      <c r="AC88" s="209" t="str">
        <f t="shared" si="31"/>
        <v/>
      </c>
      <c r="AD88" s="207"/>
      <c r="AE88" s="210">
        <f t="shared" si="32"/>
        <v>0</v>
      </c>
      <c r="AF88" s="201">
        <f t="shared" si="33"/>
        <v>0</v>
      </c>
    </row>
    <row r="89" spans="1:32" s="173" customFormat="1" ht="12.5" x14ac:dyDescent="0.25">
      <c r="A89" s="188"/>
      <c r="B89" s="188"/>
      <c r="C89" s="188"/>
      <c r="D89" s="188"/>
      <c r="E89" s="188"/>
      <c r="F89" s="189"/>
      <c r="G89" s="189"/>
      <c r="H89" s="142" t="str">
        <f t="shared" si="34"/>
        <v/>
      </c>
      <c r="I89" s="202"/>
      <c r="J89" s="201"/>
      <c r="K89" s="201">
        <f t="shared" si="25"/>
        <v>0</v>
      </c>
      <c r="L89" s="140"/>
      <c r="M89" s="193"/>
      <c r="N89" s="193"/>
      <c r="O89" s="209" t="str">
        <f t="shared" si="26"/>
        <v/>
      </c>
      <c r="P89" s="204"/>
      <c r="Q89" s="201"/>
      <c r="R89" s="201">
        <f t="shared" si="27"/>
        <v>0</v>
      </c>
      <c r="S89" s="140"/>
      <c r="T89" s="143"/>
      <c r="U89" s="143"/>
      <c r="V89" s="209" t="str">
        <f t="shared" si="28"/>
        <v/>
      </c>
      <c r="W89" s="207"/>
      <c r="X89" s="210">
        <f t="shared" si="29"/>
        <v>0</v>
      </c>
      <c r="Y89" s="201">
        <f t="shared" si="30"/>
        <v>0</v>
      </c>
      <c r="Z89" s="201"/>
      <c r="AA89" s="143"/>
      <c r="AB89" s="143"/>
      <c r="AC89" s="209" t="str">
        <f t="shared" si="31"/>
        <v/>
      </c>
      <c r="AD89" s="207"/>
      <c r="AE89" s="210">
        <f t="shared" si="32"/>
        <v>0</v>
      </c>
      <c r="AF89" s="201">
        <f t="shared" si="33"/>
        <v>0</v>
      </c>
    </row>
    <row r="90" spans="1:32" s="173" customFormat="1" ht="12.5" x14ac:dyDescent="0.25">
      <c r="A90" s="188"/>
      <c r="B90" s="188"/>
      <c r="C90" s="188"/>
      <c r="D90" s="188"/>
      <c r="E90" s="188"/>
      <c r="F90" s="189"/>
      <c r="G90" s="189"/>
      <c r="H90" s="142" t="str">
        <f t="shared" si="34"/>
        <v/>
      </c>
      <c r="I90" s="202"/>
      <c r="J90" s="201"/>
      <c r="K90" s="201">
        <f t="shared" si="25"/>
        <v>0</v>
      </c>
      <c r="L90" s="140"/>
      <c r="M90" s="193"/>
      <c r="N90" s="193"/>
      <c r="O90" s="209" t="str">
        <f t="shared" si="26"/>
        <v/>
      </c>
      <c r="P90" s="204"/>
      <c r="Q90" s="201"/>
      <c r="R90" s="201">
        <f t="shared" si="27"/>
        <v>0</v>
      </c>
      <c r="S90" s="140"/>
      <c r="T90" s="143"/>
      <c r="U90" s="143"/>
      <c r="V90" s="209" t="str">
        <f t="shared" si="28"/>
        <v/>
      </c>
      <c r="W90" s="207"/>
      <c r="X90" s="210">
        <f t="shared" si="29"/>
        <v>0</v>
      </c>
      <c r="Y90" s="201">
        <f t="shared" si="30"/>
        <v>0</v>
      </c>
      <c r="Z90" s="201"/>
      <c r="AA90" s="143"/>
      <c r="AB90" s="143"/>
      <c r="AC90" s="209" t="str">
        <f t="shared" si="31"/>
        <v/>
      </c>
      <c r="AD90" s="207"/>
      <c r="AE90" s="210">
        <f t="shared" si="32"/>
        <v>0</v>
      </c>
      <c r="AF90" s="201">
        <f t="shared" si="33"/>
        <v>0</v>
      </c>
    </row>
    <row r="91" spans="1:32" s="173" customFormat="1" ht="12.5" x14ac:dyDescent="0.25">
      <c r="A91" s="188"/>
      <c r="B91" s="188"/>
      <c r="C91" s="188"/>
      <c r="D91" s="188"/>
      <c r="E91" s="188"/>
      <c r="F91" s="189"/>
      <c r="G91" s="189"/>
      <c r="H91" s="142" t="str">
        <f t="shared" si="34"/>
        <v/>
      </c>
      <c r="I91" s="202"/>
      <c r="J91" s="201"/>
      <c r="K91" s="201">
        <f t="shared" si="25"/>
        <v>0</v>
      </c>
      <c r="L91" s="140"/>
      <c r="M91" s="193"/>
      <c r="N91" s="193"/>
      <c r="O91" s="209" t="str">
        <f t="shared" si="26"/>
        <v/>
      </c>
      <c r="P91" s="204"/>
      <c r="Q91" s="201"/>
      <c r="R91" s="201">
        <f t="shared" si="27"/>
        <v>0</v>
      </c>
      <c r="S91" s="140"/>
      <c r="T91" s="143"/>
      <c r="U91" s="143"/>
      <c r="V91" s="209" t="str">
        <f t="shared" si="28"/>
        <v/>
      </c>
      <c r="W91" s="207"/>
      <c r="X91" s="210">
        <f t="shared" si="29"/>
        <v>0</v>
      </c>
      <c r="Y91" s="201">
        <f t="shared" si="30"/>
        <v>0</v>
      </c>
      <c r="Z91" s="201"/>
      <c r="AA91" s="143"/>
      <c r="AB91" s="143"/>
      <c r="AC91" s="209" t="str">
        <f t="shared" si="31"/>
        <v/>
      </c>
      <c r="AD91" s="207"/>
      <c r="AE91" s="210">
        <f t="shared" si="32"/>
        <v>0</v>
      </c>
      <c r="AF91" s="201">
        <f t="shared" si="33"/>
        <v>0</v>
      </c>
    </row>
    <row r="92" spans="1:32" s="173" customFormat="1" ht="12.5" x14ac:dyDescent="0.25">
      <c r="A92" s="188"/>
      <c r="B92" s="188"/>
      <c r="C92" s="188"/>
      <c r="D92" s="188"/>
      <c r="E92" s="188"/>
      <c r="F92" s="189"/>
      <c r="G92" s="189"/>
      <c r="H92" s="142" t="str">
        <f t="shared" si="34"/>
        <v/>
      </c>
      <c r="I92" s="202"/>
      <c r="J92" s="201"/>
      <c r="K92" s="201">
        <f t="shared" si="25"/>
        <v>0</v>
      </c>
      <c r="L92" s="140"/>
      <c r="M92" s="193"/>
      <c r="N92" s="193"/>
      <c r="O92" s="209" t="str">
        <f t="shared" si="26"/>
        <v/>
      </c>
      <c r="P92" s="204"/>
      <c r="Q92" s="201"/>
      <c r="R92" s="201">
        <f t="shared" si="27"/>
        <v>0</v>
      </c>
      <c r="S92" s="140"/>
      <c r="T92" s="143"/>
      <c r="U92" s="143"/>
      <c r="V92" s="209" t="str">
        <f t="shared" si="28"/>
        <v/>
      </c>
      <c r="W92" s="207"/>
      <c r="X92" s="210">
        <f t="shared" si="29"/>
        <v>0</v>
      </c>
      <c r="Y92" s="201">
        <f t="shared" si="30"/>
        <v>0</v>
      </c>
      <c r="Z92" s="201"/>
      <c r="AA92" s="143"/>
      <c r="AB92" s="143"/>
      <c r="AC92" s="209" t="str">
        <f t="shared" si="31"/>
        <v/>
      </c>
      <c r="AD92" s="207"/>
      <c r="AE92" s="210">
        <f t="shared" si="32"/>
        <v>0</v>
      </c>
      <c r="AF92" s="201">
        <f t="shared" si="33"/>
        <v>0</v>
      </c>
    </row>
    <row r="93" spans="1:32" s="173" customFormat="1" ht="12.5" x14ac:dyDescent="0.25">
      <c r="A93" s="188"/>
      <c r="B93" s="188"/>
      <c r="C93" s="188"/>
      <c r="D93" s="188"/>
      <c r="E93" s="188"/>
      <c r="F93" s="189"/>
      <c r="G93" s="189"/>
      <c r="H93" s="142" t="str">
        <f t="shared" si="34"/>
        <v/>
      </c>
      <c r="I93" s="202"/>
      <c r="J93" s="201"/>
      <c r="K93" s="201">
        <f t="shared" si="25"/>
        <v>0</v>
      </c>
      <c r="L93" s="140"/>
      <c r="M93" s="193"/>
      <c r="N93" s="193"/>
      <c r="O93" s="209" t="str">
        <f t="shared" si="26"/>
        <v/>
      </c>
      <c r="P93" s="204"/>
      <c r="Q93" s="201"/>
      <c r="R93" s="201">
        <f t="shared" si="27"/>
        <v>0</v>
      </c>
      <c r="S93" s="140"/>
      <c r="T93" s="143"/>
      <c r="U93" s="143"/>
      <c r="V93" s="209" t="str">
        <f t="shared" si="28"/>
        <v/>
      </c>
      <c r="W93" s="207"/>
      <c r="X93" s="210">
        <f t="shared" si="29"/>
        <v>0</v>
      </c>
      <c r="Y93" s="201">
        <f t="shared" si="30"/>
        <v>0</v>
      </c>
      <c r="Z93" s="201"/>
      <c r="AA93" s="143"/>
      <c r="AB93" s="143"/>
      <c r="AC93" s="209" t="str">
        <f t="shared" si="31"/>
        <v/>
      </c>
      <c r="AD93" s="207"/>
      <c r="AE93" s="210">
        <f t="shared" si="32"/>
        <v>0</v>
      </c>
      <c r="AF93" s="201">
        <f t="shared" si="33"/>
        <v>0</v>
      </c>
    </row>
    <row r="94" spans="1:32" s="173" customFormat="1" ht="12.5" x14ac:dyDescent="0.25">
      <c r="A94" s="188"/>
      <c r="B94" s="188"/>
      <c r="C94" s="188"/>
      <c r="D94" s="188"/>
      <c r="E94" s="188"/>
      <c r="F94" s="189"/>
      <c r="G94" s="189"/>
      <c r="H94" s="142" t="str">
        <f t="shared" si="34"/>
        <v/>
      </c>
      <c r="I94" s="202"/>
      <c r="J94" s="201"/>
      <c r="K94" s="201">
        <f t="shared" si="25"/>
        <v>0</v>
      </c>
      <c r="L94" s="140"/>
      <c r="M94" s="193"/>
      <c r="N94" s="193"/>
      <c r="O94" s="209" t="str">
        <f t="shared" si="26"/>
        <v/>
      </c>
      <c r="P94" s="204"/>
      <c r="Q94" s="201"/>
      <c r="R94" s="201">
        <f t="shared" si="27"/>
        <v>0</v>
      </c>
      <c r="S94" s="140"/>
      <c r="T94" s="143"/>
      <c r="U94" s="143"/>
      <c r="V94" s="209" t="str">
        <f t="shared" si="28"/>
        <v/>
      </c>
      <c r="W94" s="207"/>
      <c r="X94" s="210">
        <f t="shared" si="29"/>
        <v>0</v>
      </c>
      <c r="Y94" s="201">
        <f t="shared" si="30"/>
        <v>0</v>
      </c>
      <c r="Z94" s="201"/>
      <c r="AA94" s="143"/>
      <c r="AB94" s="143"/>
      <c r="AC94" s="209" t="str">
        <f t="shared" si="31"/>
        <v/>
      </c>
      <c r="AD94" s="207"/>
      <c r="AE94" s="210">
        <f t="shared" si="32"/>
        <v>0</v>
      </c>
      <c r="AF94" s="201">
        <f t="shared" si="33"/>
        <v>0</v>
      </c>
    </row>
    <row r="95" spans="1:32" s="173" customFormat="1" ht="12.5" x14ac:dyDescent="0.25">
      <c r="A95" s="188"/>
      <c r="B95" s="188"/>
      <c r="C95" s="188"/>
      <c r="D95" s="188"/>
      <c r="E95" s="188"/>
      <c r="F95" s="189"/>
      <c r="G95" s="189"/>
      <c r="H95" s="142" t="str">
        <f t="shared" si="34"/>
        <v/>
      </c>
      <c r="I95" s="202"/>
      <c r="J95" s="201"/>
      <c r="K95" s="201">
        <f t="shared" si="25"/>
        <v>0</v>
      </c>
      <c r="L95" s="140"/>
      <c r="M95" s="193"/>
      <c r="N95" s="193"/>
      <c r="O95" s="209" t="str">
        <f t="shared" si="26"/>
        <v/>
      </c>
      <c r="P95" s="204"/>
      <c r="Q95" s="201"/>
      <c r="R95" s="201">
        <f t="shared" si="27"/>
        <v>0</v>
      </c>
      <c r="S95" s="140"/>
      <c r="T95" s="143"/>
      <c r="U95" s="143"/>
      <c r="V95" s="209" t="str">
        <f t="shared" si="28"/>
        <v/>
      </c>
      <c r="W95" s="207"/>
      <c r="X95" s="210">
        <f t="shared" si="29"/>
        <v>0</v>
      </c>
      <c r="Y95" s="201">
        <f t="shared" si="30"/>
        <v>0</v>
      </c>
      <c r="Z95" s="201"/>
      <c r="AA95" s="143"/>
      <c r="AB95" s="143"/>
      <c r="AC95" s="209" t="str">
        <f t="shared" si="31"/>
        <v/>
      </c>
      <c r="AD95" s="207"/>
      <c r="AE95" s="210">
        <f t="shared" si="32"/>
        <v>0</v>
      </c>
      <c r="AF95" s="201">
        <f t="shared" si="33"/>
        <v>0</v>
      </c>
    </row>
    <row r="96" spans="1:32" s="173" customFormat="1" ht="12.5" x14ac:dyDescent="0.25">
      <c r="A96" s="188"/>
      <c r="B96" s="188"/>
      <c r="C96" s="188"/>
      <c r="D96" s="188"/>
      <c r="E96" s="188"/>
      <c r="F96" s="189"/>
      <c r="G96" s="189"/>
      <c r="H96" s="142" t="str">
        <f t="shared" si="34"/>
        <v/>
      </c>
      <c r="I96" s="202"/>
      <c r="J96" s="201"/>
      <c r="K96" s="201">
        <f t="shared" si="25"/>
        <v>0</v>
      </c>
      <c r="L96" s="140"/>
      <c r="M96" s="193"/>
      <c r="N96" s="193"/>
      <c r="O96" s="209" t="str">
        <f t="shared" si="26"/>
        <v/>
      </c>
      <c r="P96" s="204"/>
      <c r="Q96" s="201"/>
      <c r="R96" s="201">
        <f t="shared" si="27"/>
        <v>0</v>
      </c>
      <c r="S96" s="140"/>
      <c r="T96" s="143"/>
      <c r="U96" s="143"/>
      <c r="V96" s="209" t="str">
        <f t="shared" si="28"/>
        <v/>
      </c>
      <c r="W96" s="207"/>
      <c r="X96" s="210">
        <f t="shared" si="29"/>
        <v>0</v>
      </c>
      <c r="Y96" s="201">
        <f t="shared" si="30"/>
        <v>0</v>
      </c>
      <c r="Z96" s="201"/>
      <c r="AA96" s="143"/>
      <c r="AB96" s="143"/>
      <c r="AC96" s="209" t="str">
        <f t="shared" si="31"/>
        <v/>
      </c>
      <c r="AD96" s="207"/>
      <c r="AE96" s="210">
        <f t="shared" si="32"/>
        <v>0</v>
      </c>
      <c r="AF96" s="201">
        <f t="shared" si="33"/>
        <v>0</v>
      </c>
    </row>
    <row r="97" spans="1:32" s="173" customFormat="1" ht="12.5" x14ac:dyDescent="0.25">
      <c r="A97" s="188"/>
      <c r="B97" s="188"/>
      <c r="C97" s="188"/>
      <c r="D97" s="188"/>
      <c r="E97" s="188"/>
      <c r="F97" s="189"/>
      <c r="G97" s="189"/>
      <c r="H97" s="142" t="str">
        <f t="shared" si="34"/>
        <v/>
      </c>
      <c r="I97" s="202"/>
      <c r="J97" s="201"/>
      <c r="K97" s="201">
        <f t="shared" si="25"/>
        <v>0</v>
      </c>
      <c r="L97" s="140"/>
      <c r="M97" s="193"/>
      <c r="N97" s="193"/>
      <c r="O97" s="209" t="str">
        <f t="shared" si="26"/>
        <v/>
      </c>
      <c r="P97" s="204"/>
      <c r="Q97" s="201"/>
      <c r="R97" s="201">
        <f t="shared" si="27"/>
        <v>0</v>
      </c>
      <c r="S97" s="140"/>
      <c r="T97" s="143"/>
      <c r="U97" s="143"/>
      <c r="V97" s="209" t="str">
        <f t="shared" si="28"/>
        <v/>
      </c>
      <c r="W97" s="207"/>
      <c r="X97" s="210">
        <f t="shared" si="29"/>
        <v>0</v>
      </c>
      <c r="Y97" s="201">
        <f t="shared" si="30"/>
        <v>0</v>
      </c>
      <c r="Z97" s="201"/>
      <c r="AA97" s="143"/>
      <c r="AB97" s="143"/>
      <c r="AC97" s="209" t="str">
        <f t="shared" si="31"/>
        <v/>
      </c>
      <c r="AD97" s="207"/>
      <c r="AE97" s="210">
        <f t="shared" si="32"/>
        <v>0</v>
      </c>
      <c r="AF97" s="201">
        <f t="shared" si="33"/>
        <v>0</v>
      </c>
    </row>
    <row r="98" spans="1:32" s="173" customFormat="1" ht="12.5" x14ac:dyDescent="0.25">
      <c r="A98" s="188"/>
      <c r="B98" s="188"/>
      <c r="C98" s="188"/>
      <c r="D98" s="188"/>
      <c r="E98" s="188"/>
      <c r="F98" s="189"/>
      <c r="G98" s="189"/>
      <c r="H98" s="142" t="str">
        <f t="shared" si="34"/>
        <v/>
      </c>
      <c r="I98" s="202"/>
      <c r="J98" s="201"/>
      <c r="K98" s="201">
        <f t="shared" si="25"/>
        <v>0</v>
      </c>
      <c r="L98" s="140"/>
      <c r="M98" s="193"/>
      <c r="N98" s="193"/>
      <c r="O98" s="209" t="str">
        <f t="shared" si="26"/>
        <v/>
      </c>
      <c r="P98" s="204"/>
      <c r="Q98" s="201"/>
      <c r="R98" s="201">
        <f t="shared" si="27"/>
        <v>0</v>
      </c>
      <c r="S98" s="140"/>
      <c r="T98" s="143"/>
      <c r="U98" s="143"/>
      <c r="V98" s="209" t="str">
        <f t="shared" si="28"/>
        <v/>
      </c>
      <c r="W98" s="207"/>
      <c r="X98" s="210">
        <f t="shared" si="29"/>
        <v>0</v>
      </c>
      <c r="Y98" s="201">
        <f t="shared" si="30"/>
        <v>0</v>
      </c>
      <c r="Z98" s="201"/>
      <c r="AA98" s="143"/>
      <c r="AB98" s="143"/>
      <c r="AC98" s="209" t="str">
        <f t="shared" si="31"/>
        <v/>
      </c>
      <c r="AD98" s="207"/>
      <c r="AE98" s="210">
        <f t="shared" si="32"/>
        <v>0</v>
      </c>
      <c r="AF98" s="201">
        <f t="shared" si="33"/>
        <v>0</v>
      </c>
    </row>
    <row r="99" spans="1:32" s="173" customFormat="1" ht="12.5" x14ac:dyDescent="0.25">
      <c r="A99" s="188"/>
      <c r="B99" s="188"/>
      <c r="C99" s="188"/>
      <c r="D99" s="188"/>
      <c r="E99" s="188"/>
      <c r="F99" s="189"/>
      <c r="G99" s="189"/>
      <c r="H99" s="142" t="str">
        <f t="shared" si="34"/>
        <v/>
      </c>
      <c r="I99" s="202"/>
      <c r="J99" s="201"/>
      <c r="K99" s="201">
        <f t="shared" si="25"/>
        <v>0</v>
      </c>
      <c r="L99" s="140"/>
      <c r="M99" s="193"/>
      <c r="N99" s="193"/>
      <c r="O99" s="209" t="str">
        <f t="shared" si="26"/>
        <v/>
      </c>
      <c r="P99" s="204"/>
      <c r="Q99" s="201"/>
      <c r="R99" s="201">
        <f t="shared" si="27"/>
        <v>0</v>
      </c>
      <c r="S99" s="140"/>
      <c r="T99" s="143"/>
      <c r="U99" s="143"/>
      <c r="V99" s="209" t="str">
        <f t="shared" si="28"/>
        <v/>
      </c>
      <c r="W99" s="207"/>
      <c r="X99" s="210">
        <f t="shared" si="29"/>
        <v>0</v>
      </c>
      <c r="Y99" s="201">
        <f t="shared" si="30"/>
        <v>0</v>
      </c>
      <c r="Z99" s="201"/>
      <c r="AA99" s="143"/>
      <c r="AB99" s="143"/>
      <c r="AC99" s="209" t="str">
        <f t="shared" si="31"/>
        <v/>
      </c>
      <c r="AD99" s="207"/>
      <c r="AE99" s="210">
        <f t="shared" si="32"/>
        <v>0</v>
      </c>
      <c r="AF99" s="201">
        <f t="shared" si="33"/>
        <v>0</v>
      </c>
    </row>
    <row r="100" spans="1:32" s="173" customFormat="1" ht="12.5" x14ac:dyDescent="0.25">
      <c r="A100" s="188"/>
      <c r="B100" s="188"/>
      <c r="C100" s="188"/>
      <c r="D100" s="188"/>
      <c r="E100" s="188"/>
      <c r="F100" s="189"/>
      <c r="G100" s="189"/>
      <c r="H100" s="142" t="str">
        <f t="shared" si="34"/>
        <v/>
      </c>
      <c r="I100" s="202"/>
      <c r="J100" s="201"/>
      <c r="K100" s="201">
        <f t="shared" si="25"/>
        <v>0</v>
      </c>
      <c r="L100" s="140"/>
      <c r="M100" s="193"/>
      <c r="N100" s="193"/>
      <c r="O100" s="209" t="str">
        <f t="shared" si="26"/>
        <v/>
      </c>
      <c r="P100" s="204"/>
      <c r="Q100" s="201"/>
      <c r="R100" s="201">
        <f t="shared" si="27"/>
        <v>0</v>
      </c>
      <c r="S100" s="140"/>
      <c r="T100" s="143"/>
      <c r="U100" s="143"/>
      <c r="V100" s="209" t="str">
        <f t="shared" si="28"/>
        <v/>
      </c>
      <c r="W100" s="207"/>
      <c r="X100" s="210">
        <f t="shared" si="29"/>
        <v>0</v>
      </c>
      <c r="Y100" s="201">
        <f t="shared" si="30"/>
        <v>0</v>
      </c>
      <c r="Z100" s="201"/>
      <c r="AA100" s="143"/>
      <c r="AB100" s="143"/>
      <c r="AC100" s="209" t="str">
        <f t="shared" si="31"/>
        <v/>
      </c>
      <c r="AD100" s="207"/>
      <c r="AE100" s="210">
        <f t="shared" si="32"/>
        <v>0</v>
      </c>
      <c r="AF100" s="201">
        <f t="shared" si="33"/>
        <v>0</v>
      </c>
    </row>
    <row r="101" spans="1:32" s="173" customFormat="1" ht="12.5" x14ac:dyDescent="0.25">
      <c r="A101" s="188"/>
      <c r="B101" s="188"/>
      <c r="C101" s="188"/>
      <c r="D101" s="188"/>
      <c r="E101" s="188"/>
      <c r="F101" s="189"/>
      <c r="G101" s="189"/>
      <c r="H101" s="142" t="str">
        <f t="shared" si="34"/>
        <v/>
      </c>
      <c r="I101" s="202"/>
      <c r="J101" s="201"/>
      <c r="K101" s="201">
        <f t="shared" si="25"/>
        <v>0</v>
      </c>
      <c r="L101" s="140"/>
      <c r="M101" s="193"/>
      <c r="N101" s="193"/>
      <c r="O101" s="209" t="str">
        <f t="shared" si="26"/>
        <v/>
      </c>
      <c r="P101" s="204"/>
      <c r="Q101" s="201"/>
      <c r="R101" s="201">
        <f t="shared" si="27"/>
        <v>0</v>
      </c>
      <c r="S101" s="140"/>
      <c r="T101" s="143"/>
      <c r="U101" s="143"/>
      <c r="V101" s="209" t="str">
        <f t="shared" si="28"/>
        <v/>
      </c>
      <c r="W101" s="207"/>
      <c r="X101" s="210">
        <f t="shared" si="29"/>
        <v>0</v>
      </c>
      <c r="Y101" s="201">
        <f t="shared" si="30"/>
        <v>0</v>
      </c>
      <c r="Z101" s="201"/>
      <c r="AA101" s="143"/>
      <c r="AB101" s="143"/>
      <c r="AC101" s="209" t="str">
        <f t="shared" si="31"/>
        <v/>
      </c>
      <c r="AD101" s="207"/>
      <c r="AE101" s="210">
        <f t="shared" si="32"/>
        <v>0</v>
      </c>
      <c r="AF101" s="201">
        <f t="shared" si="33"/>
        <v>0</v>
      </c>
    </row>
    <row r="102" spans="1:32" s="173" customFormat="1" ht="12.5" x14ac:dyDescent="0.25">
      <c r="A102" s="188"/>
      <c r="B102" s="188"/>
      <c r="C102" s="188"/>
      <c r="D102" s="188"/>
      <c r="E102" s="188"/>
      <c r="F102" s="189"/>
      <c r="G102" s="189"/>
      <c r="H102" s="142" t="str">
        <f t="shared" si="34"/>
        <v/>
      </c>
      <c r="I102" s="202"/>
      <c r="J102" s="201"/>
      <c r="K102" s="201">
        <f t="shared" si="25"/>
        <v>0</v>
      </c>
      <c r="L102" s="140"/>
      <c r="M102" s="193"/>
      <c r="N102" s="193"/>
      <c r="O102" s="209" t="str">
        <f t="shared" si="26"/>
        <v/>
      </c>
      <c r="P102" s="204"/>
      <c r="Q102" s="201"/>
      <c r="R102" s="201">
        <f t="shared" si="27"/>
        <v>0</v>
      </c>
      <c r="S102" s="140"/>
      <c r="T102" s="143"/>
      <c r="U102" s="143"/>
      <c r="V102" s="209" t="str">
        <f t="shared" si="28"/>
        <v/>
      </c>
      <c r="W102" s="207"/>
      <c r="X102" s="210">
        <f t="shared" si="29"/>
        <v>0</v>
      </c>
      <c r="Y102" s="201">
        <f t="shared" si="30"/>
        <v>0</v>
      </c>
      <c r="Z102" s="201"/>
      <c r="AA102" s="143"/>
      <c r="AB102" s="143"/>
      <c r="AC102" s="209" t="str">
        <f t="shared" si="31"/>
        <v/>
      </c>
      <c r="AD102" s="207"/>
      <c r="AE102" s="210">
        <f t="shared" si="32"/>
        <v>0</v>
      </c>
      <c r="AF102" s="201">
        <f t="shared" si="33"/>
        <v>0</v>
      </c>
    </row>
    <row r="103" spans="1:32" s="173" customFormat="1" ht="12.5" x14ac:dyDescent="0.25">
      <c r="A103" s="188"/>
      <c r="B103" s="188"/>
      <c r="C103" s="188"/>
      <c r="D103" s="188"/>
      <c r="E103" s="188"/>
      <c r="F103" s="189"/>
      <c r="G103" s="189"/>
      <c r="H103" s="142" t="str">
        <f t="shared" si="34"/>
        <v/>
      </c>
      <c r="I103" s="202"/>
      <c r="J103" s="201"/>
      <c r="K103" s="201">
        <f t="shared" si="25"/>
        <v>0</v>
      </c>
      <c r="L103" s="140"/>
      <c r="M103" s="193"/>
      <c r="N103" s="193"/>
      <c r="O103" s="209" t="str">
        <f t="shared" si="26"/>
        <v/>
      </c>
      <c r="P103" s="204"/>
      <c r="Q103" s="201"/>
      <c r="R103" s="201">
        <f t="shared" si="27"/>
        <v>0</v>
      </c>
      <c r="S103" s="140"/>
      <c r="T103" s="143"/>
      <c r="U103" s="143"/>
      <c r="V103" s="209" t="str">
        <f t="shared" si="28"/>
        <v/>
      </c>
      <c r="W103" s="207"/>
      <c r="X103" s="210">
        <f t="shared" si="29"/>
        <v>0</v>
      </c>
      <c r="Y103" s="201">
        <f t="shared" si="30"/>
        <v>0</v>
      </c>
      <c r="Z103" s="201"/>
      <c r="AA103" s="143"/>
      <c r="AB103" s="143"/>
      <c r="AC103" s="209" t="str">
        <f t="shared" si="31"/>
        <v/>
      </c>
      <c r="AD103" s="207"/>
      <c r="AE103" s="210">
        <f t="shared" si="32"/>
        <v>0</v>
      </c>
      <c r="AF103" s="201">
        <f t="shared" si="33"/>
        <v>0</v>
      </c>
    </row>
    <row r="104" spans="1:32" s="173" customFormat="1" ht="12.5" x14ac:dyDescent="0.25">
      <c r="A104" s="188"/>
      <c r="B104" s="188"/>
      <c r="C104" s="188"/>
      <c r="D104" s="188"/>
      <c r="E104" s="188"/>
      <c r="F104" s="189"/>
      <c r="G104" s="189"/>
      <c r="H104" s="142" t="str">
        <f t="shared" si="34"/>
        <v/>
      </c>
      <c r="I104" s="202"/>
      <c r="J104" s="201"/>
      <c r="K104" s="201">
        <f t="shared" si="25"/>
        <v>0</v>
      </c>
      <c r="L104" s="140"/>
      <c r="M104" s="193"/>
      <c r="N104" s="193"/>
      <c r="O104" s="209" t="str">
        <f t="shared" si="26"/>
        <v/>
      </c>
      <c r="P104" s="204"/>
      <c r="Q104" s="201"/>
      <c r="R104" s="201">
        <f t="shared" si="27"/>
        <v>0</v>
      </c>
      <c r="S104" s="140"/>
      <c r="T104" s="143"/>
      <c r="U104" s="143"/>
      <c r="V104" s="209" t="str">
        <f t="shared" si="28"/>
        <v/>
      </c>
      <c r="W104" s="207"/>
      <c r="X104" s="210">
        <f t="shared" si="29"/>
        <v>0</v>
      </c>
      <c r="Y104" s="201">
        <f t="shared" si="30"/>
        <v>0</v>
      </c>
      <c r="Z104" s="201"/>
      <c r="AA104" s="143"/>
      <c r="AB104" s="143"/>
      <c r="AC104" s="209" t="str">
        <f t="shared" si="31"/>
        <v/>
      </c>
      <c r="AD104" s="207"/>
      <c r="AE104" s="210">
        <f t="shared" si="32"/>
        <v>0</v>
      </c>
      <c r="AF104" s="201">
        <f t="shared" si="33"/>
        <v>0</v>
      </c>
    </row>
    <row r="105" spans="1:32" s="173" customFormat="1" ht="12.5" x14ac:dyDescent="0.25">
      <c r="A105" s="188"/>
      <c r="B105" s="188"/>
      <c r="C105" s="188"/>
      <c r="D105" s="188"/>
      <c r="E105" s="188"/>
      <c r="F105" s="189"/>
      <c r="G105" s="189"/>
      <c r="H105" s="142" t="str">
        <f t="shared" si="34"/>
        <v/>
      </c>
      <c r="I105" s="202"/>
      <c r="J105" s="201"/>
      <c r="K105" s="201">
        <f t="shared" si="25"/>
        <v>0</v>
      </c>
      <c r="L105" s="140"/>
      <c r="M105" s="193"/>
      <c r="N105" s="193"/>
      <c r="O105" s="209" t="str">
        <f t="shared" si="26"/>
        <v/>
      </c>
      <c r="P105" s="204"/>
      <c r="Q105" s="201"/>
      <c r="R105" s="201">
        <f t="shared" si="27"/>
        <v>0</v>
      </c>
      <c r="S105" s="140"/>
      <c r="T105" s="143"/>
      <c r="U105" s="143"/>
      <c r="V105" s="209" t="str">
        <f t="shared" si="28"/>
        <v/>
      </c>
      <c r="W105" s="207"/>
      <c r="X105" s="210">
        <f t="shared" si="29"/>
        <v>0</v>
      </c>
      <c r="Y105" s="201">
        <f t="shared" si="30"/>
        <v>0</v>
      </c>
      <c r="Z105" s="201"/>
      <c r="AA105" s="143"/>
      <c r="AB105" s="143"/>
      <c r="AC105" s="209" t="str">
        <f t="shared" si="31"/>
        <v/>
      </c>
      <c r="AD105" s="207"/>
      <c r="AE105" s="210">
        <f t="shared" si="32"/>
        <v>0</v>
      </c>
      <c r="AF105" s="201">
        <f t="shared" si="33"/>
        <v>0</v>
      </c>
    </row>
    <row r="106" spans="1:32" s="173" customFormat="1" ht="12.5" x14ac:dyDescent="0.25">
      <c r="A106" s="188"/>
      <c r="B106" s="188"/>
      <c r="C106" s="188"/>
      <c r="D106" s="188"/>
      <c r="E106" s="188"/>
      <c r="F106" s="189"/>
      <c r="G106" s="189"/>
      <c r="H106" s="142" t="str">
        <f t="shared" si="34"/>
        <v/>
      </c>
      <c r="I106" s="202"/>
      <c r="J106" s="201"/>
      <c r="K106" s="201">
        <f t="shared" si="25"/>
        <v>0</v>
      </c>
      <c r="L106" s="140"/>
      <c r="M106" s="193"/>
      <c r="N106" s="193"/>
      <c r="O106" s="209" t="str">
        <f t="shared" si="26"/>
        <v/>
      </c>
      <c r="P106" s="204"/>
      <c r="Q106" s="201"/>
      <c r="R106" s="201">
        <f t="shared" si="27"/>
        <v>0</v>
      </c>
      <c r="S106" s="140"/>
      <c r="T106" s="143"/>
      <c r="U106" s="143"/>
      <c r="V106" s="209" t="str">
        <f t="shared" si="28"/>
        <v/>
      </c>
      <c r="W106" s="207"/>
      <c r="X106" s="210">
        <f t="shared" si="29"/>
        <v>0</v>
      </c>
      <c r="Y106" s="201">
        <f t="shared" si="30"/>
        <v>0</v>
      </c>
      <c r="Z106" s="201"/>
      <c r="AA106" s="143"/>
      <c r="AB106" s="143"/>
      <c r="AC106" s="209" t="str">
        <f t="shared" si="31"/>
        <v/>
      </c>
      <c r="AD106" s="207"/>
      <c r="AE106" s="210">
        <f t="shared" si="32"/>
        <v>0</v>
      </c>
      <c r="AF106" s="201">
        <f t="shared" si="33"/>
        <v>0</v>
      </c>
    </row>
    <row r="107" spans="1:32" s="173" customFormat="1" ht="12.5" x14ac:dyDescent="0.25">
      <c r="A107" s="188"/>
      <c r="B107" s="188"/>
      <c r="C107" s="188"/>
      <c r="D107" s="188"/>
      <c r="E107" s="188"/>
      <c r="F107" s="189"/>
      <c r="G107" s="189"/>
      <c r="H107" s="142" t="str">
        <f t="shared" si="34"/>
        <v/>
      </c>
      <c r="I107" s="202"/>
      <c r="J107" s="201"/>
      <c r="K107" s="201">
        <f t="shared" si="25"/>
        <v>0</v>
      </c>
      <c r="L107" s="140"/>
      <c r="M107" s="193"/>
      <c r="N107" s="193"/>
      <c r="O107" s="209" t="str">
        <f t="shared" si="26"/>
        <v/>
      </c>
      <c r="P107" s="204"/>
      <c r="Q107" s="201"/>
      <c r="R107" s="201">
        <f t="shared" si="27"/>
        <v>0</v>
      </c>
      <c r="S107" s="140"/>
      <c r="T107" s="143"/>
      <c r="U107" s="143"/>
      <c r="V107" s="209" t="str">
        <f t="shared" si="28"/>
        <v/>
      </c>
      <c r="W107" s="207"/>
      <c r="X107" s="210">
        <f t="shared" si="29"/>
        <v>0</v>
      </c>
      <c r="Y107" s="201">
        <f t="shared" si="30"/>
        <v>0</v>
      </c>
      <c r="Z107" s="201"/>
      <c r="AA107" s="143"/>
      <c r="AB107" s="143"/>
      <c r="AC107" s="209" t="str">
        <f t="shared" si="31"/>
        <v/>
      </c>
      <c r="AD107" s="207"/>
      <c r="AE107" s="210">
        <f t="shared" si="32"/>
        <v>0</v>
      </c>
      <c r="AF107" s="201">
        <f t="shared" si="33"/>
        <v>0</v>
      </c>
    </row>
    <row r="108" spans="1:32" s="173" customFormat="1" ht="12.5" x14ac:dyDescent="0.25">
      <c r="A108" s="188"/>
      <c r="B108" s="188"/>
      <c r="C108" s="188"/>
      <c r="D108" s="188"/>
      <c r="E108" s="188"/>
      <c r="F108" s="189"/>
      <c r="G108" s="189"/>
      <c r="H108" s="142" t="str">
        <f t="shared" si="34"/>
        <v/>
      </c>
      <c r="I108" s="202"/>
      <c r="J108" s="201"/>
      <c r="K108" s="201">
        <f t="shared" si="25"/>
        <v>0</v>
      </c>
      <c r="L108" s="140"/>
      <c r="M108" s="193"/>
      <c r="N108" s="193"/>
      <c r="O108" s="209" t="str">
        <f t="shared" si="26"/>
        <v/>
      </c>
      <c r="P108" s="204"/>
      <c r="Q108" s="201"/>
      <c r="R108" s="201">
        <f t="shared" si="27"/>
        <v>0</v>
      </c>
      <c r="S108" s="140"/>
      <c r="T108" s="143"/>
      <c r="U108" s="143"/>
      <c r="V108" s="209" t="str">
        <f t="shared" si="28"/>
        <v/>
      </c>
      <c r="W108" s="207"/>
      <c r="X108" s="210">
        <f t="shared" si="29"/>
        <v>0</v>
      </c>
      <c r="Y108" s="201">
        <f t="shared" si="30"/>
        <v>0</v>
      </c>
      <c r="Z108" s="201"/>
      <c r="AA108" s="143"/>
      <c r="AB108" s="143"/>
      <c r="AC108" s="209" t="str">
        <f t="shared" si="31"/>
        <v/>
      </c>
      <c r="AD108" s="207"/>
      <c r="AE108" s="210">
        <f t="shared" si="32"/>
        <v>0</v>
      </c>
      <c r="AF108" s="201">
        <f t="shared" si="33"/>
        <v>0</v>
      </c>
    </row>
    <row r="109" spans="1:32" s="173" customFormat="1" ht="12.5" x14ac:dyDescent="0.25">
      <c r="A109" s="188"/>
      <c r="B109" s="188"/>
      <c r="C109" s="188"/>
      <c r="D109" s="188"/>
      <c r="E109" s="188"/>
      <c r="F109" s="189"/>
      <c r="G109" s="189"/>
      <c r="H109" s="142" t="str">
        <f t="shared" si="34"/>
        <v/>
      </c>
      <c r="I109" s="202"/>
      <c r="J109" s="201"/>
      <c r="K109" s="201">
        <f t="shared" si="25"/>
        <v>0</v>
      </c>
      <c r="L109" s="140"/>
      <c r="M109" s="193"/>
      <c r="N109" s="193"/>
      <c r="O109" s="209" t="str">
        <f t="shared" si="26"/>
        <v/>
      </c>
      <c r="P109" s="204"/>
      <c r="Q109" s="201"/>
      <c r="R109" s="201">
        <f t="shared" si="27"/>
        <v>0</v>
      </c>
      <c r="S109" s="140"/>
      <c r="T109" s="143"/>
      <c r="U109" s="143"/>
      <c r="V109" s="209" t="str">
        <f t="shared" si="28"/>
        <v/>
      </c>
      <c r="W109" s="207"/>
      <c r="X109" s="210">
        <f t="shared" si="29"/>
        <v>0</v>
      </c>
      <c r="Y109" s="201">
        <f t="shared" si="30"/>
        <v>0</v>
      </c>
      <c r="Z109" s="201"/>
      <c r="AA109" s="143"/>
      <c r="AB109" s="143"/>
      <c r="AC109" s="209" t="str">
        <f t="shared" si="31"/>
        <v/>
      </c>
      <c r="AD109" s="207"/>
      <c r="AE109" s="210">
        <f t="shared" si="32"/>
        <v>0</v>
      </c>
      <c r="AF109" s="201">
        <f t="shared" si="33"/>
        <v>0</v>
      </c>
    </row>
    <row r="110" spans="1:32" s="173" customFormat="1" ht="12.5" x14ac:dyDescent="0.25">
      <c r="A110" s="188"/>
      <c r="B110" s="188"/>
      <c r="C110" s="188"/>
      <c r="D110" s="188"/>
      <c r="E110" s="188"/>
      <c r="F110" s="189"/>
      <c r="G110" s="189"/>
      <c r="H110" s="142" t="str">
        <f t="shared" si="34"/>
        <v/>
      </c>
      <c r="I110" s="202"/>
      <c r="J110" s="201"/>
      <c r="K110" s="201">
        <f t="shared" si="25"/>
        <v>0</v>
      </c>
      <c r="L110" s="140"/>
      <c r="M110" s="193"/>
      <c r="N110" s="193"/>
      <c r="O110" s="209" t="str">
        <f t="shared" si="26"/>
        <v/>
      </c>
      <c r="P110" s="204"/>
      <c r="Q110" s="201"/>
      <c r="R110" s="201">
        <f t="shared" si="27"/>
        <v>0</v>
      </c>
      <c r="S110" s="140"/>
      <c r="T110" s="143"/>
      <c r="U110" s="143"/>
      <c r="V110" s="209" t="str">
        <f t="shared" si="28"/>
        <v/>
      </c>
      <c r="W110" s="207"/>
      <c r="X110" s="210">
        <f t="shared" si="29"/>
        <v>0</v>
      </c>
      <c r="Y110" s="201">
        <f t="shared" si="30"/>
        <v>0</v>
      </c>
      <c r="Z110" s="201"/>
      <c r="AA110" s="143"/>
      <c r="AB110" s="143"/>
      <c r="AC110" s="209" t="str">
        <f t="shared" si="31"/>
        <v/>
      </c>
      <c r="AD110" s="207"/>
      <c r="AE110" s="210">
        <f t="shared" si="32"/>
        <v>0</v>
      </c>
      <c r="AF110" s="201">
        <f t="shared" si="33"/>
        <v>0</v>
      </c>
    </row>
    <row r="111" spans="1:32" s="173" customFormat="1" ht="12.5" x14ac:dyDescent="0.25">
      <c r="A111" s="188"/>
      <c r="B111" s="188"/>
      <c r="C111" s="188"/>
      <c r="D111" s="188"/>
      <c r="E111" s="188"/>
      <c r="F111" s="189"/>
      <c r="G111" s="189"/>
      <c r="H111" s="142" t="str">
        <f t="shared" si="34"/>
        <v/>
      </c>
      <c r="I111" s="202"/>
      <c r="J111" s="201"/>
      <c r="K111" s="201">
        <f t="shared" si="25"/>
        <v>0</v>
      </c>
      <c r="L111" s="140"/>
      <c r="M111" s="193"/>
      <c r="N111" s="193"/>
      <c r="O111" s="209" t="str">
        <f t="shared" si="26"/>
        <v/>
      </c>
      <c r="P111" s="204"/>
      <c r="Q111" s="201"/>
      <c r="R111" s="201">
        <f t="shared" si="27"/>
        <v>0</v>
      </c>
      <c r="S111" s="140"/>
      <c r="T111" s="143"/>
      <c r="U111" s="143"/>
      <c r="V111" s="209" t="str">
        <f t="shared" si="28"/>
        <v/>
      </c>
      <c r="W111" s="207"/>
      <c r="X111" s="210">
        <f t="shared" si="29"/>
        <v>0</v>
      </c>
      <c r="Y111" s="201">
        <f t="shared" si="30"/>
        <v>0</v>
      </c>
      <c r="Z111" s="201"/>
      <c r="AA111" s="143"/>
      <c r="AB111" s="143"/>
      <c r="AC111" s="209" t="str">
        <f t="shared" si="31"/>
        <v/>
      </c>
      <c r="AD111" s="207"/>
      <c r="AE111" s="210">
        <f t="shared" si="32"/>
        <v>0</v>
      </c>
      <c r="AF111" s="201">
        <f t="shared" si="33"/>
        <v>0</v>
      </c>
    </row>
    <row r="112" spans="1:32" s="173" customFormat="1" ht="12.5" x14ac:dyDescent="0.25">
      <c r="A112" s="188"/>
      <c r="B112" s="188"/>
      <c r="C112" s="188"/>
      <c r="D112" s="188"/>
      <c r="E112" s="188"/>
      <c r="F112" s="189"/>
      <c r="G112" s="189"/>
      <c r="H112" s="142" t="str">
        <f t="shared" si="34"/>
        <v/>
      </c>
      <c r="I112" s="202"/>
      <c r="J112" s="201"/>
      <c r="K112" s="201">
        <f t="shared" si="25"/>
        <v>0</v>
      </c>
      <c r="L112" s="140"/>
      <c r="M112" s="193"/>
      <c r="N112" s="193"/>
      <c r="O112" s="209" t="str">
        <f t="shared" si="26"/>
        <v/>
      </c>
      <c r="P112" s="204"/>
      <c r="Q112" s="201"/>
      <c r="R112" s="201">
        <f t="shared" si="27"/>
        <v>0</v>
      </c>
      <c r="S112" s="140"/>
      <c r="T112" s="143"/>
      <c r="U112" s="143"/>
      <c r="V112" s="209" t="str">
        <f t="shared" si="28"/>
        <v/>
      </c>
      <c r="W112" s="207"/>
      <c r="X112" s="210">
        <f t="shared" si="29"/>
        <v>0</v>
      </c>
      <c r="Y112" s="201">
        <f t="shared" si="30"/>
        <v>0</v>
      </c>
      <c r="Z112" s="201"/>
      <c r="AA112" s="143"/>
      <c r="AB112" s="143"/>
      <c r="AC112" s="209" t="str">
        <f t="shared" si="31"/>
        <v/>
      </c>
      <c r="AD112" s="207"/>
      <c r="AE112" s="210">
        <f t="shared" si="32"/>
        <v>0</v>
      </c>
      <c r="AF112" s="201">
        <f t="shared" si="33"/>
        <v>0</v>
      </c>
    </row>
    <row r="113" spans="1:32" s="173" customFormat="1" ht="12.5" x14ac:dyDescent="0.25">
      <c r="A113" s="188"/>
      <c r="B113" s="188"/>
      <c r="C113" s="188"/>
      <c r="D113" s="188"/>
      <c r="E113" s="188"/>
      <c r="F113" s="189"/>
      <c r="G113" s="189"/>
      <c r="H113" s="142" t="str">
        <f t="shared" si="34"/>
        <v/>
      </c>
      <c r="I113" s="202"/>
      <c r="J113" s="201"/>
      <c r="K113" s="201">
        <f t="shared" si="25"/>
        <v>0</v>
      </c>
      <c r="L113" s="140"/>
      <c r="M113" s="193"/>
      <c r="N113" s="193"/>
      <c r="O113" s="209" t="str">
        <f t="shared" si="26"/>
        <v/>
      </c>
      <c r="P113" s="204"/>
      <c r="Q113" s="201"/>
      <c r="R113" s="201">
        <f t="shared" si="27"/>
        <v>0</v>
      </c>
      <c r="S113" s="140"/>
      <c r="T113" s="143"/>
      <c r="U113" s="143"/>
      <c r="V113" s="209" t="str">
        <f t="shared" si="28"/>
        <v/>
      </c>
      <c r="W113" s="207"/>
      <c r="X113" s="210">
        <f t="shared" si="29"/>
        <v>0</v>
      </c>
      <c r="Y113" s="201">
        <f t="shared" si="30"/>
        <v>0</v>
      </c>
      <c r="Z113" s="201"/>
      <c r="AA113" s="143"/>
      <c r="AB113" s="143"/>
      <c r="AC113" s="209" t="str">
        <f t="shared" si="31"/>
        <v/>
      </c>
      <c r="AD113" s="207"/>
      <c r="AE113" s="210">
        <f t="shared" si="32"/>
        <v>0</v>
      </c>
      <c r="AF113" s="201">
        <f t="shared" si="33"/>
        <v>0</v>
      </c>
    </row>
    <row r="114" spans="1:32" s="173" customFormat="1" ht="12.5" x14ac:dyDescent="0.25">
      <c r="A114" s="188"/>
      <c r="B114" s="188"/>
      <c r="C114" s="188"/>
      <c r="D114" s="188"/>
      <c r="E114" s="188"/>
      <c r="F114" s="189"/>
      <c r="G114" s="189"/>
      <c r="H114" s="142" t="str">
        <f t="shared" si="34"/>
        <v/>
      </c>
      <c r="I114" s="202"/>
      <c r="J114" s="201"/>
      <c r="K114" s="201">
        <f t="shared" si="25"/>
        <v>0</v>
      </c>
      <c r="L114" s="140"/>
      <c r="M114" s="193"/>
      <c r="N114" s="193"/>
      <c r="O114" s="209" t="str">
        <f t="shared" si="26"/>
        <v/>
      </c>
      <c r="P114" s="204"/>
      <c r="Q114" s="201"/>
      <c r="R114" s="201">
        <f t="shared" si="27"/>
        <v>0</v>
      </c>
      <c r="S114" s="140"/>
      <c r="T114" s="143"/>
      <c r="U114" s="143"/>
      <c r="V114" s="209" t="str">
        <f t="shared" si="28"/>
        <v/>
      </c>
      <c r="W114" s="207"/>
      <c r="X114" s="210">
        <f t="shared" si="29"/>
        <v>0</v>
      </c>
      <c r="Y114" s="201">
        <f t="shared" si="30"/>
        <v>0</v>
      </c>
      <c r="Z114" s="201"/>
      <c r="AA114" s="143"/>
      <c r="AB114" s="143"/>
      <c r="AC114" s="209" t="str">
        <f t="shared" si="31"/>
        <v/>
      </c>
      <c r="AD114" s="207"/>
      <c r="AE114" s="210">
        <f t="shared" si="32"/>
        <v>0</v>
      </c>
      <c r="AF114" s="201">
        <f t="shared" si="33"/>
        <v>0</v>
      </c>
    </row>
    <row r="115" spans="1:32" s="173" customFormat="1" ht="12.5" x14ac:dyDescent="0.25">
      <c r="A115" s="188"/>
      <c r="B115" s="188"/>
      <c r="C115" s="188"/>
      <c r="D115" s="188"/>
      <c r="E115" s="188"/>
      <c r="F115" s="189"/>
      <c r="G115" s="189"/>
      <c r="H115" s="142" t="str">
        <f t="shared" si="34"/>
        <v/>
      </c>
      <c r="I115" s="202"/>
      <c r="J115" s="201"/>
      <c r="K115" s="201">
        <f t="shared" si="25"/>
        <v>0</v>
      </c>
      <c r="L115" s="140"/>
      <c r="M115" s="193"/>
      <c r="N115" s="193"/>
      <c r="O115" s="209" t="str">
        <f t="shared" si="26"/>
        <v/>
      </c>
      <c r="P115" s="204"/>
      <c r="Q115" s="201"/>
      <c r="R115" s="201">
        <f t="shared" si="27"/>
        <v>0</v>
      </c>
      <c r="S115" s="140"/>
      <c r="T115" s="143"/>
      <c r="U115" s="143"/>
      <c r="V115" s="209" t="str">
        <f t="shared" si="28"/>
        <v/>
      </c>
      <c r="W115" s="207"/>
      <c r="X115" s="210">
        <f t="shared" si="29"/>
        <v>0</v>
      </c>
      <c r="Y115" s="201">
        <f t="shared" si="30"/>
        <v>0</v>
      </c>
      <c r="Z115" s="201"/>
      <c r="AA115" s="143"/>
      <c r="AB115" s="143"/>
      <c r="AC115" s="209" t="str">
        <f t="shared" si="31"/>
        <v/>
      </c>
      <c r="AD115" s="207"/>
      <c r="AE115" s="210">
        <f t="shared" si="32"/>
        <v>0</v>
      </c>
      <c r="AF115" s="201">
        <f t="shared" si="33"/>
        <v>0</v>
      </c>
    </row>
    <row r="116" spans="1:32" s="173" customFormat="1" ht="12.5" x14ac:dyDescent="0.25">
      <c r="A116" s="188"/>
      <c r="B116" s="188"/>
      <c r="C116" s="188"/>
      <c r="D116" s="188"/>
      <c r="E116" s="188"/>
      <c r="F116" s="189"/>
      <c r="G116" s="189"/>
      <c r="H116" s="142" t="str">
        <f t="shared" si="34"/>
        <v/>
      </c>
      <c r="I116" s="202"/>
      <c r="J116" s="201"/>
      <c r="K116" s="201">
        <f t="shared" si="25"/>
        <v>0</v>
      </c>
      <c r="L116" s="140"/>
      <c r="M116" s="193"/>
      <c r="N116" s="193"/>
      <c r="O116" s="209" t="str">
        <f t="shared" si="26"/>
        <v/>
      </c>
      <c r="P116" s="204"/>
      <c r="Q116" s="201"/>
      <c r="R116" s="201">
        <f t="shared" si="27"/>
        <v>0</v>
      </c>
      <c r="S116" s="140"/>
      <c r="T116" s="143"/>
      <c r="U116" s="143"/>
      <c r="V116" s="209" t="str">
        <f t="shared" si="28"/>
        <v/>
      </c>
      <c r="W116" s="207"/>
      <c r="X116" s="210">
        <f t="shared" si="29"/>
        <v>0</v>
      </c>
      <c r="Y116" s="201">
        <f t="shared" si="30"/>
        <v>0</v>
      </c>
      <c r="Z116" s="201"/>
      <c r="AA116" s="143"/>
      <c r="AB116" s="143"/>
      <c r="AC116" s="209" t="str">
        <f t="shared" si="31"/>
        <v/>
      </c>
      <c r="AD116" s="207"/>
      <c r="AE116" s="210">
        <f t="shared" si="32"/>
        <v>0</v>
      </c>
      <c r="AF116" s="201">
        <f t="shared" si="33"/>
        <v>0</v>
      </c>
    </row>
    <row r="117" spans="1:32" s="173" customFormat="1" ht="12.5" x14ac:dyDescent="0.25">
      <c r="A117" s="188"/>
      <c r="B117" s="188"/>
      <c r="C117" s="188"/>
      <c r="D117" s="188"/>
      <c r="E117" s="188"/>
      <c r="F117" s="189"/>
      <c r="G117" s="189"/>
      <c r="H117" s="142" t="str">
        <f t="shared" si="34"/>
        <v/>
      </c>
      <c r="I117" s="202"/>
      <c r="J117" s="201"/>
      <c r="K117" s="201">
        <f t="shared" si="25"/>
        <v>0</v>
      </c>
      <c r="L117" s="140"/>
      <c r="M117" s="193"/>
      <c r="N117" s="193"/>
      <c r="O117" s="209" t="str">
        <f t="shared" si="26"/>
        <v/>
      </c>
      <c r="P117" s="204"/>
      <c r="Q117" s="201"/>
      <c r="R117" s="201">
        <f t="shared" si="27"/>
        <v>0</v>
      </c>
      <c r="S117" s="140"/>
      <c r="T117" s="143"/>
      <c r="U117" s="143"/>
      <c r="V117" s="209" t="str">
        <f t="shared" si="28"/>
        <v/>
      </c>
      <c r="W117" s="207"/>
      <c r="X117" s="210">
        <f t="shared" si="29"/>
        <v>0</v>
      </c>
      <c r="Y117" s="201">
        <f t="shared" si="30"/>
        <v>0</v>
      </c>
      <c r="Z117" s="201"/>
      <c r="AA117" s="143"/>
      <c r="AB117" s="143"/>
      <c r="AC117" s="209" t="str">
        <f t="shared" si="31"/>
        <v/>
      </c>
      <c r="AD117" s="207"/>
      <c r="AE117" s="210">
        <f t="shared" si="32"/>
        <v>0</v>
      </c>
      <c r="AF117" s="201">
        <f t="shared" si="33"/>
        <v>0</v>
      </c>
    </row>
    <row r="118" spans="1:32" s="173" customFormat="1" ht="12.5" x14ac:dyDescent="0.25">
      <c r="A118" s="188"/>
      <c r="B118" s="188"/>
      <c r="C118" s="188"/>
      <c r="D118" s="188"/>
      <c r="E118" s="188"/>
      <c r="F118" s="189"/>
      <c r="G118" s="189"/>
      <c r="H118" s="142" t="str">
        <f t="shared" si="34"/>
        <v/>
      </c>
      <c r="I118" s="202"/>
      <c r="J118" s="201"/>
      <c r="K118" s="201">
        <f t="shared" si="25"/>
        <v>0</v>
      </c>
      <c r="L118" s="140"/>
      <c r="M118" s="193"/>
      <c r="N118" s="193"/>
      <c r="O118" s="209" t="str">
        <f t="shared" si="26"/>
        <v/>
      </c>
      <c r="P118" s="204"/>
      <c r="Q118" s="201"/>
      <c r="R118" s="201">
        <f t="shared" si="27"/>
        <v>0</v>
      </c>
      <c r="S118" s="140"/>
      <c r="T118" s="143"/>
      <c r="U118" s="143"/>
      <c r="V118" s="209" t="str">
        <f t="shared" si="28"/>
        <v/>
      </c>
      <c r="W118" s="207"/>
      <c r="X118" s="210">
        <f t="shared" si="29"/>
        <v>0</v>
      </c>
      <c r="Y118" s="201">
        <f t="shared" si="30"/>
        <v>0</v>
      </c>
      <c r="Z118" s="201"/>
      <c r="AA118" s="143"/>
      <c r="AB118" s="143"/>
      <c r="AC118" s="209" t="str">
        <f t="shared" si="31"/>
        <v/>
      </c>
      <c r="AD118" s="207"/>
      <c r="AE118" s="210">
        <f t="shared" si="32"/>
        <v>0</v>
      </c>
      <c r="AF118" s="201">
        <f t="shared" si="33"/>
        <v>0</v>
      </c>
    </row>
    <row r="119" spans="1:32" s="173" customFormat="1" ht="12.5" x14ac:dyDescent="0.25">
      <c r="A119" s="188"/>
      <c r="B119" s="188"/>
      <c r="C119" s="188"/>
      <c r="D119" s="188"/>
      <c r="E119" s="188"/>
      <c r="F119" s="189"/>
      <c r="G119" s="189"/>
      <c r="H119" s="142" t="str">
        <f t="shared" si="34"/>
        <v/>
      </c>
      <c r="I119" s="202"/>
      <c r="J119" s="201"/>
      <c r="K119" s="201">
        <f t="shared" si="25"/>
        <v>0</v>
      </c>
      <c r="L119" s="140"/>
      <c r="M119" s="193"/>
      <c r="N119" s="193"/>
      <c r="O119" s="209" t="str">
        <f t="shared" si="26"/>
        <v/>
      </c>
      <c r="P119" s="204"/>
      <c r="Q119" s="201"/>
      <c r="R119" s="201">
        <f t="shared" si="27"/>
        <v>0</v>
      </c>
      <c r="S119" s="140"/>
      <c r="T119" s="143"/>
      <c r="U119" s="143"/>
      <c r="V119" s="209" t="str">
        <f t="shared" si="28"/>
        <v/>
      </c>
      <c r="W119" s="207"/>
      <c r="X119" s="210">
        <f t="shared" si="29"/>
        <v>0</v>
      </c>
      <c r="Y119" s="201">
        <f t="shared" si="30"/>
        <v>0</v>
      </c>
      <c r="Z119" s="201"/>
      <c r="AA119" s="143"/>
      <c r="AB119" s="143"/>
      <c r="AC119" s="209" t="str">
        <f t="shared" si="31"/>
        <v/>
      </c>
      <c r="AD119" s="207"/>
      <c r="AE119" s="210">
        <f t="shared" si="32"/>
        <v>0</v>
      </c>
      <c r="AF119" s="201">
        <f t="shared" si="33"/>
        <v>0</v>
      </c>
    </row>
    <row r="120" spans="1:32" s="173" customFormat="1" ht="12.5" x14ac:dyDescent="0.25">
      <c r="A120" s="188"/>
      <c r="B120" s="188"/>
      <c r="C120" s="188"/>
      <c r="D120" s="188"/>
      <c r="E120" s="188"/>
      <c r="F120" s="189"/>
      <c r="G120" s="189"/>
      <c r="H120" s="142" t="str">
        <f t="shared" si="34"/>
        <v/>
      </c>
      <c r="I120" s="202"/>
      <c r="J120" s="201"/>
      <c r="K120" s="201">
        <f t="shared" si="25"/>
        <v>0</v>
      </c>
      <c r="L120" s="140"/>
      <c r="M120" s="193"/>
      <c r="N120" s="193"/>
      <c r="O120" s="209" t="str">
        <f t="shared" si="26"/>
        <v/>
      </c>
      <c r="P120" s="204"/>
      <c r="Q120" s="201"/>
      <c r="R120" s="201">
        <f t="shared" si="27"/>
        <v>0</v>
      </c>
      <c r="S120" s="140"/>
      <c r="T120" s="143"/>
      <c r="U120" s="143"/>
      <c r="V120" s="209" t="str">
        <f t="shared" si="28"/>
        <v/>
      </c>
      <c r="W120" s="207"/>
      <c r="X120" s="210">
        <f t="shared" si="29"/>
        <v>0</v>
      </c>
      <c r="Y120" s="201">
        <f t="shared" si="30"/>
        <v>0</v>
      </c>
      <c r="Z120" s="201"/>
      <c r="AA120" s="143"/>
      <c r="AB120" s="143"/>
      <c r="AC120" s="209" t="str">
        <f t="shared" si="31"/>
        <v/>
      </c>
      <c r="AD120" s="207"/>
      <c r="AE120" s="210">
        <f t="shared" si="32"/>
        <v>0</v>
      </c>
      <c r="AF120" s="201">
        <f t="shared" si="33"/>
        <v>0</v>
      </c>
    </row>
    <row r="121" spans="1:32" s="173" customFormat="1" ht="12.5" x14ac:dyDescent="0.25">
      <c r="A121" s="188"/>
      <c r="B121" s="188"/>
      <c r="C121" s="188"/>
      <c r="D121" s="188"/>
      <c r="E121" s="188"/>
      <c r="F121" s="189"/>
      <c r="G121" s="189"/>
      <c r="H121" s="142" t="str">
        <f t="shared" si="34"/>
        <v/>
      </c>
      <c r="I121" s="202"/>
      <c r="J121" s="201"/>
      <c r="K121" s="201">
        <f t="shared" si="25"/>
        <v>0</v>
      </c>
      <c r="L121" s="140"/>
      <c r="M121" s="193"/>
      <c r="N121" s="193"/>
      <c r="O121" s="209" t="str">
        <f t="shared" si="26"/>
        <v/>
      </c>
      <c r="P121" s="204"/>
      <c r="Q121" s="201"/>
      <c r="R121" s="201">
        <f t="shared" si="27"/>
        <v>0</v>
      </c>
      <c r="S121" s="140"/>
      <c r="T121" s="143"/>
      <c r="U121" s="143"/>
      <c r="V121" s="209" t="str">
        <f t="shared" si="28"/>
        <v/>
      </c>
      <c r="W121" s="207"/>
      <c r="X121" s="210">
        <f t="shared" si="29"/>
        <v>0</v>
      </c>
      <c r="Y121" s="201">
        <f t="shared" si="30"/>
        <v>0</v>
      </c>
      <c r="Z121" s="201"/>
      <c r="AA121" s="143"/>
      <c r="AB121" s="143"/>
      <c r="AC121" s="209" t="str">
        <f t="shared" si="31"/>
        <v/>
      </c>
      <c r="AD121" s="207"/>
      <c r="AE121" s="210">
        <f t="shared" si="32"/>
        <v>0</v>
      </c>
      <c r="AF121" s="201">
        <f t="shared" si="33"/>
        <v>0</v>
      </c>
    </row>
    <row r="122" spans="1:32" s="173" customFormat="1" ht="12.5" x14ac:dyDescent="0.25">
      <c r="A122" s="188"/>
      <c r="B122" s="188"/>
      <c r="C122" s="188"/>
      <c r="D122" s="188"/>
      <c r="E122" s="188"/>
      <c r="F122" s="189"/>
      <c r="G122" s="189"/>
      <c r="H122" s="142" t="str">
        <f t="shared" si="34"/>
        <v/>
      </c>
      <c r="I122" s="202"/>
      <c r="J122" s="201"/>
      <c r="K122" s="201">
        <f t="shared" si="25"/>
        <v>0</v>
      </c>
      <c r="L122" s="140"/>
      <c r="M122" s="193"/>
      <c r="N122" s="193"/>
      <c r="O122" s="209" t="str">
        <f t="shared" si="26"/>
        <v/>
      </c>
      <c r="P122" s="204"/>
      <c r="Q122" s="201"/>
      <c r="R122" s="201">
        <f t="shared" si="27"/>
        <v>0</v>
      </c>
      <c r="S122" s="140"/>
      <c r="T122" s="143"/>
      <c r="U122" s="143"/>
      <c r="V122" s="209" t="str">
        <f t="shared" si="28"/>
        <v/>
      </c>
      <c r="W122" s="207"/>
      <c r="X122" s="210">
        <f t="shared" si="29"/>
        <v>0</v>
      </c>
      <c r="Y122" s="201">
        <f t="shared" si="30"/>
        <v>0</v>
      </c>
      <c r="Z122" s="201"/>
      <c r="AA122" s="143"/>
      <c r="AB122" s="143"/>
      <c r="AC122" s="209" t="str">
        <f t="shared" si="31"/>
        <v/>
      </c>
      <c r="AD122" s="207"/>
      <c r="AE122" s="210">
        <f t="shared" si="32"/>
        <v>0</v>
      </c>
      <c r="AF122" s="201">
        <f t="shared" si="33"/>
        <v>0</v>
      </c>
    </row>
    <row r="123" spans="1:32" s="173" customFormat="1" ht="12.5" x14ac:dyDescent="0.25">
      <c r="A123" s="188"/>
      <c r="B123" s="188"/>
      <c r="C123" s="188"/>
      <c r="D123" s="188"/>
      <c r="E123" s="188"/>
      <c r="F123" s="189"/>
      <c r="G123" s="189"/>
      <c r="H123" s="142" t="str">
        <f t="shared" si="34"/>
        <v/>
      </c>
      <c r="I123" s="202"/>
      <c r="J123" s="201"/>
      <c r="K123" s="201">
        <f t="shared" si="25"/>
        <v>0</v>
      </c>
      <c r="L123" s="140"/>
      <c r="M123" s="193"/>
      <c r="N123" s="193"/>
      <c r="O123" s="209" t="str">
        <f t="shared" si="26"/>
        <v/>
      </c>
      <c r="P123" s="204"/>
      <c r="Q123" s="201"/>
      <c r="R123" s="201">
        <f t="shared" si="27"/>
        <v>0</v>
      </c>
      <c r="S123" s="140"/>
      <c r="T123" s="143"/>
      <c r="U123" s="143"/>
      <c r="V123" s="209" t="str">
        <f t="shared" si="28"/>
        <v/>
      </c>
      <c r="W123" s="207"/>
      <c r="X123" s="210">
        <f t="shared" si="29"/>
        <v>0</v>
      </c>
      <c r="Y123" s="201">
        <f t="shared" si="30"/>
        <v>0</v>
      </c>
      <c r="Z123" s="201"/>
      <c r="AA123" s="143"/>
      <c r="AB123" s="143"/>
      <c r="AC123" s="209" t="str">
        <f t="shared" si="31"/>
        <v/>
      </c>
      <c r="AD123" s="207"/>
      <c r="AE123" s="210">
        <f t="shared" si="32"/>
        <v>0</v>
      </c>
      <c r="AF123" s="201">
        <f t="shared" si="33"/>
        <v>0</v>
      </c>
    </row>
    <row r="124" spans="1:32" s="173" customFormat="1" ht="12.5" x14ac:dyDescent="0.25">
      <c r="A124" s="188"/>
      <c r="B124" s="190"/>
      <c r="C124" s="188"/>
      <c r="D124" s="191"/>
      <c r="E124" s="188"/>
      <c r="F124" s="192"/>
      <c r="G124" s="192"/>
      <c r="H124" s="142" t="str">
        <f t="shared" si="34"/>
        <v/>
      </c>
      <c r="I124" s="203"/>
      <c r="J124" s="125"/>
      <c r="K124" s="201">
        <f t="shared" si="25"/>
        <v>0</v>
      </c>
      <c r="L124" s="123"/>
      <c r="M124" s="192"/>
      <c r="N124" s="194"/>
      <c r="O124" s="209" t="str">
        <f t="shared" si="26"/>
        <v/>
      </c>
      <c r="P124" s="205"/>
      <c r="Q124" s="125"/>
      <c r="R124" s="201">
        <f t="shared" si="27"/>
        <v>0</v>
      </c>
      <c r="S124" s="125"/>
      <c r="T124" s="125"/>
      <c r="U124" s="125"/>
      <c r="V124" s="209" t="str">
        <f t="shared" si="28"/>
        <v/>
      </c>
      <c r="W124" s="208"/>
      <c r="X124" s="210">
        <f t="shared" si="29"/>
        <v>0</v>
      </c>
      <c r="Y124" s="201">
        <f t="shared" si="30"/>
        <v>0</v>
      </c>
      <c r="Z124" s="201"/>
      <c r="AA124" s="125"/>
      <c r="AB124" s="125"/>
      <c r="AC124" s="209" t="str">
        <f t="shared" si="31"/>
        <v/>
      </c>
      <c r="AD124" s="208"/>
      <c r="AE124" s="210">
        <f t="shared" si="32"/>
        <v>0</v>
      </c>
      <c r="AF124" s="201">
        <f t="shared" si="33"/>
        <v>0</v>
      </c>
    </row>
    <row r="125" spans="1:32" s="177" customFormat="1" ht="13.5" thickBot="1" x14ac:dyDescent="0.35">
      <c r="A125" s="174"/>
      <c r="B125" s="173"/>
      <c r="C125" s="174"/>
      <c r="D125" s="175">
        <f>SUM(D15:D124)</f>
        <v>0</v>
      </c>
      <c r="E125" s="174"/>
      <c r="F125" s="123"/>
      <c r="G125" s="123"/>
      <c r="H125" s="124"/>
      <c r="I125" s="154"/>
      <c r="J125" s="155" t="s">
        <v>144</v>
      </c>
      <c r="K125" s="156">
        <f>SUM(K15:K65)</f>
        <v>0</v>
      </c>
      <c r="L125" s="157"/>
      <c r="M125" s="123"/>
      <c r="N125" s="127"/>
      <c r="O125" s="124"/>
      <c r="P125" s="176"/>
      <c r="Q125" s="155" t="s">
        <v>144</v>
      </c>
      <c r="R125" s="156">
        <f>SUM(R15:R65)</f>
        <v>0</v>
      </c>
      <c r="S125" s="125"/>
      <c r="T125" s="125"/>
      <c r="U125" s="125"/>
      <c r="V125" s="125"/>
      <c r="W125" s="176"/>
      <c r="X125" s="155" t="s">
        <v>144</v>
      </c>
      <c r="Y125" s="156">
        <f>SUM(Y15:Y65)</f>
        <v>0</v>
      </c>
      <c r="Z125" s="236"/>
      <c r="AA125" s="125"/>
      <c r="AB125" s="125"/>
      <c r="AC125" s="125"/>
      <c r="AD125" s="176"/>
      <c r="AE125" s="155" t="s">
        <v>144</v>
      </c>
      <c r="AF125" s="156">
        <f>SUM(AF15:AF65)</f>
        <v>0</v>
      </c>
    </row>
    <row r="126" spans="1:32" ht="14.5" thickTop="1" x14ac:dyDescent="0.3">
      <c r="C126" s="126"/>
      <c r="F126" s="123"/>
      <c r="G126" s="123"/>
      <c r="H126" s="123"/>
      <c r="I126" s="123"/>
      <c r="J126" s="123"/>
      <c r="K126" s="123"/>
      <c r="L126" s="123"/>
      <c r="M126" s="123"/>
      <c r="N126" s="127"/>
      <c r="O126" s="123"/>
      <c r="P126" s="128"/>
      <c r="Q126" s="125"/>
      <c r="R126" s="129"/>
      <c r="S126" s="125"/>
      <c r="T126" s="125"/>
      <c r="U126" s="125"/>
      <c r="V126" s="125"/>
      <c r="W126" s="125"/>
      <c r="X126" s="125"/>
      <c r="Y126" s="125"/>
      <c r="Z126" s="125"/>
    </row>
    <row r="128" spans="1:32" s="131" customFormat="1" ht="15" customHeight="1" x14ac:dyDescent="0.35">
      <c r="A128" s="130"/>
      <c r="B128" s="327"/>
      <c r="C128" s="327"/>
      <c r="D128" s="327"/>
      <c r="E128" s="327"/>
      <c r="F128" s="327"/>
      <c r="G128" s="327"/>
      <c r="H128" s="327"/>
      <c r="I128" s="327"/>
      <c r="J128" s="327"/>
      <c r="K128" s="327"/>
      <c r="L128" s="327"/>
      <c r="M128" s="327"/>
    </row>
    <row r="129" spans="4:21" x14ac:dyDescent="0.3">
      <c r="D129" s="137"/>
    </row>
    <row r="130" spans="4:21" x14ac:dyDescent="0.3">
      <c r="D130" s="126" t="s">
        <v>121</v>
      </c>
      <c r="F130" s="122" t="s">
        <v>145</v>
      </c>
    </row>
    <row r="131" spans="4:21" ht="13.5" customHeight="1" x14ac:dyDescent="0.3">
      <c r="D131" s="137"/>
    </row>
    <row r="132" spans="4:21" ht="68.25" customHeight="1" x14ac:dyDescent="0.3">
      <c r="D132" s="137"/>
      <c r="F132" s="326" t="s">
        <v>186</v>
      </c>
      <c r="G132" s="326"/>
      <c r="H132" s="326"/>
      <c r="I132" s="326"/>
      <c r="J132" s="326"/>
      <c r="K132" s="326"/>
      <c r="L132" s="326"/>
      <c r="M132" s="326"/>
    </row>
    <row r="133" spans="4:21" ht="18.75" customHeight="1" x14ac:dyDescent="0.3">
      <c r="D133" s="137"/>
      <c r="F133" s="132"/>
      <c r="G133" s="132"/>
      <c r="H133" s="132"/>
      <c r="I133" s="132"/>
      <c r="J133" s="132"/>
      <c r="K133" s="132"/>
      <c r="L133" s="132"/>
      <c r="M133" s="132"/>
    </row>
    <row r="134" spans="4:21" x14ac:dyDescent="0.3">
      <c r="D134" s="137"/>
      <c r="F134" s="122" t="s">
        <v>189</v>
      </c>
    </row>
    <row r="135" spans="4:21" x14ac:dyDescent="0.3">
      <c r="D135" s="137"/>
      <c r="F135" s="133" t="s">
        <v>187</v>
      </c>
    </row>
    <row r="136" spans="4:21" x14ac:dyDescent="0.3">
      <c r="D136" s="137"/>
      <c r="F136" s="133" t="s">
        <v>188</v>
      </c>
    </row>
    <row r="137" spans="4:21" x14ac:dyDescent="0.3">
      <c r="D137" s="137"/>
      <c r="F137" s="133" t="s">
        <v>146</v>
      </c>
    </row>
    <row r="138" spans="4:21" x14ac:dyDescent="0.3">
      <c r="D138" s="137"/>
      <c r="F138" s="133" t="s">
        <v>147</v>
      </c>
    </row>
    <row r="139" spans="4:21" x14ac:dyDescent="0.3">
      <c r="D139" s="137"/>
      <c r="F139" s="133" t="s">
        <v>148</v>
      </c>
    </row>
    <row r="140" spans="4:21" x14ac:dyDescent="0.3">
      <c r="D140" s="137"/>
      <c r="G140" s="134"/>
    </row>
    <row r="141" spans="4:21" x14ac:dyDescent="0.3">
      <c r="D141" s="137" t="s">
        <v>183</v>
      </c>
      <c r="F141" s="199" t="str">
        <f>F9</f>
        <v>Select Utility Type</v>
      </c>
      <c r="G141" s="196">
        <f>K125</f>
        <v>0</v>
      </c>
      <c r="I141" s="199" t="str">
        <f>M9</f>
        <v>Select Utility Type</v>
      </c>
      <c r="J141" s="197">
        <f>R125</f>
        <v>0</v>
      </c>
      <c r="M141" s="217" t="str">
        <f>T9</f>
        <v>Select Utility Type</v>
      </c>
      <c r="N141" s="197">
        <f>Y125</f>
        <v>0</v>
      </c>
      <c r="P141" s="199" t="str">
        <f>AA9</f>
        <v>Select Utility Type</v>
      </c>
      <c r="Q141" s="197">
        <f>AF125</f>
        <v>0</v>
      </c>
      <c r="T141" s="199" t="s">
        <v>185</v>
      </c>
      <c r="U141" s="197">
        <f>G141+J141+N141</f>
        <v>0</v>
      </c>
    </row>
    <row r="142" spans="4:21" x14ac:dyDescent="0.3">
      <c r="D142" s="137" t="s">
        <v>184</v>
      </c>
      <c r="F142" s="199" t="str">
        <f>F9</f>
        <v>Select Utility Type</v>
      </c>
      <c r="G142" s="196">
        <f>G141*12</f>
        <v>0</v>
      </c>
      <c r="I142" s="199" t="str">
        <f>M9</f>
        <v>Select Utility Type</v>
      </c>
      <c r="J142" s="196">
        <f>J141*12</f>
        <v>0</v>
      </c>
      <c r="M142" s="217" t="str">
        <f>T9</f>
        <v>Select Utility Type</v>
      </c>
      <c r="N142" s="197">
        <f>N141*12</f>
        <v>0</v>
      </c>
      <c r="P142" s="199" t="str">
        <f>AA9</f>
        <v>Select Utility Type</v>
      </c>
      <c r="Q142" s="197">
        <f>Q141*12</f>
        <v>0</v>
      </c>
      <c r="T142" s="218" t="s">
        <v>185</v>
      </c>
      <c r="U142" s="198">
        <f>G142+J142+N142</f>
        <v>0</v>
      </c>
    </row>
    <row r="143" spans="4:21" x14ac:dyDescent="0.3">
      <c r="D143" s="137"/>
      <c r="F143" s="133"/>
    </row>
    <row r="144" spans="4:21" x14ac:dyDescent="0.3">
      <c r="D144" s="126" t="s">
        <v>129</v>
      </c>
      <c r="F144" s="122" t="s">
        <v>190</v>
      </c>
    </row>
    <row r="145" spans="1:16" x14ac:dyDescent="0.3">
      <c r="D145" s="137"/>
      <c r="F145" s="133"/>
      <c r="G145" s="135" t="s">
        <v>194</v>
      </c>
    </row>
    <row r="146" spans="1:16" x14ac:dyDescent="0.3">
      <c r="D146" s="137"/>
      <c r="F146" s="133"/>
      <c r="G146" s="163" t="s">
        <v>185</v>
      </c>
      <c r="H146" s="198">
        <f>U142</f>
        <v>0</v>
      </c>
    </row>
    <row r="147" spans="1:16" x14ac:dyDescent="0.3">
      <c r="D147" s="137"/>
      <c r="F147" s="133"/>
      <c r="G147" s="161"/>
      <c r="H147" s="162"/>
    </row>
    <row r="148" spans="1:16" x14ac:dyDescent="0.3">
      <c r="D148" s="137"/>
      <c r="F148" s="133"/>
      <c r="G148" s="122" t="s">
        <v>193</v>
      </c>
    </row>
    <row r="149" spans="1:16" x14ac:dyDescent="0.3">
      <c r="D149" s="137"/>
      <c r="F149" s="133"/>
      <c r="G149" s="159" t="s">
        <v>192</v>
      </c>
      <c r="H149" s="159"/>
      <c r="I149" s="200">
        <v>3288</v>
      </c>
    </row>
    <row r="150" spans="1:16" x14ac:dyDescent="0.3">
      <c r="D150" s="137"/>
      <c r="F150" s="133"/>
      <c r="G150" s="160"/>
      <c r="H150" s="160"/>
      <c r="I150" s="164"/>
    </row>
    <row r="151" spans="1:16" x14ac:dyDescent="0.3">
      <c r="D151" s="137"/>
      <c r="F151" s="133"/>
      <c r="G151" s="122" t="s">
        <v>199</v>
      </c>
      <c r="H151" s="160"/>
      <c r="I151" s="160"/>
    </row>
    <row r="152" spans="1:16" x14ac:dyDescent="0.3">
      <c r="D152" s="137"/>
      <c r="F152" s="122" t="s">
        <v>149</v>
      </c>
      <c r="G152" s="166">
        <f>(H146/I149)*-1</f>
        <v>0</v>
      </c>
    </row>
    <row r="153" spans="1:16" x14ac:dyDescent="0.3">
      <c r="D153" s="137"/>
      <c r="G153" s="165"/>
    </row>
    <row r="154" spans="1:16" x14ac:dyDescent="0.3">
      <c r="D154" s="137"/>
      <c r="G154" s="135" t="s">
        <v>200</v>
      </c>
    </row>
    <row r="155" spans="1:16" s="131" customFormat="1" x14ac:dyDescent="0.3">
      <c r="A155" s="136"/>
      <c r="D155" s="137"/>
      <c r="E155" s="126"/>
      <c r="F155" s="122"/>
      <c r="G155" s="122"/>
      <c r="H155" s="122"/>
      <c r="I155" s="122"/>
      <c r="J155" s="122"/>
      <c r="K155" s="122"/>
      <c r="L155" s="122"/>
      <c r="M155" s="122"/>
      <c r="N155" s="122"/>
      <c r="O155" s="122"/>
      <c r="P155" s="122"/>
    </row>
    <row r="156" spans="1:16" s="131" customFormat="1" x14ac:dyDescent="0.3">
      <c r="A156" s="136"/>
      <c r="D156" s="126" t="s">
        <v>150</v>
      </c>
      <c r="E156" s="126"/>
      <c r="F156" s="122" t="s">
        <v>191</v>
      </c>
      <c r="G156" s="122"/>
      <c r="H156" s="122"/>
      <c r="I156" s="122"/>
      <c r="J156" s="122"/>
      <c r="K156" s="122"/>
      <c r="L156" s="122"/>
      <c r="M156" s="122"/>
      <c r="N156" s="122"/>
      <c r="O156" s="122"/>
      <c r="P156" s="122"/>
    </row>
    <row r="157" spans="1:16" s="131" customFormat="1" x14ac:dyDescent="0.3">
      <c r="A157" s="136"/>
      <c r="D157" s="137"/>
      <c r="E157" s="126"/>
      <c r="F157" s="122"/>
      <c r="G157" s="122"/>
      <c r="H157" s="122"/>
      <c r="I157" s="122"/>
      <c r="J157" s="122"/>
      <c r="K157" s="122"/>
      <c r="L157" s="122"/>
      <c r="M157" s="122"/>
      <c r="N157" s="122"/>
      <c r="O157" s="122"/>
      <c r="P157" s="122"/>
    </row>
    <row r="158" spans="1:16" x14ac:dyDescent="0.3">
      <c r="A158" s="136"/>
      <c r="B158" s="131"/>
      <c r="C158" s="131"/>
      <c r="D158" s="137"/>
    </row>
    <row r="159" spans="1:16" x14ac:dyDescent="0.3">
      <c r="A159" s="136"/>
      <c r="B159" s="131"/>
      <c r="C159" s="131"/>
    </row>
    <row r="160" spans="1:16" x14ac:dyDescent="0.3">
      <c r="A160" s="136"/>
      <c r="B160" s="131"/>
      <c r="C160" s="131"/>
    </row>
    <row r="164" spans="4:5" x14ac:dyDescent="0.3">
      <c r="D164" s="138"/>
      <c r="E164" s="122"/>
    </row>
    <row r="165" spans="4:5" x14ac:dyDescent="0.3">
      <c r="D165" s="138"/>
      <c r="E165" s="122"/>
    </row>
    <row r="166" spans="4:5" x14ac:dyDescent="0.3">
      <c r="D166" s="158"/>
      <c r="E166" s="122"/>
    </row>
  </sheetData>
  <mergeCells count="46">
    <mergeCell ref="F14:H14"/>
    <mergeCell ref="M14:O14"/>
    <mergeCell ref="T14:V14"/>
    <mergeCell ref="AA14:AC14"/>
    <mergeCell ref="B128:M128"/>
    <mergeCell ref="F132:M132"/>
    <mergeCell ref="AC10:AC13"/>
    <mergeCell ref="AD10:AD11"/>
    <mergeCell ref="AE10:AE13"/>
    <mergeCell ref="AF10:AF13"/>
    <mergeCell ref="F12:G13"/>
    <mergeCell ref="M12:N13"/>
    <mergeCell ref="T12:U13"/>
    <mergeCell ref="AA12:AB13"/>
    <mergeCell ref="V10:V13"/>
    <mergeCell ref="W10:W11"/>
    <mergeCell ref="X10:X13"/>
    <mergeCell ref="Y10:Y13"/>
    <mergeCell ref="AA10:AA11"/>
    <mergeCell ref="AB10:AB11"/>
    <mergeCell ref="O10:O13"/>
    <mergeCell ref="P10:P11"/>
    <mergeCell ref="Q10:Q13"/>
    <mergeCell ref="R10:R13"/>
    <mergeCell ref="T10:T11"/>
    <mergeCell ref="U10:U11"/>
    <mergeCell ref="N10:N11"/>
    <mergeCell ref="A10:A13"/>
    <mergeCell ref="B10:B13"/>
    <mergeCell ref="C10:C13"/>
    <mergeCell ref="D10:D13"/>
    <mergeCell ref="F10:F11"/>
    <mergeCell ref="G10:G11"/>
    <mergeCell ref="H10:H13"/>
    <mergeCell ref="I10:I11"/>
    <mergeCell ref="J10:J13"/>
    <mergeCell ref="K10:K13"/>
    <mergeCell ref="M10:M11"/>
    <mergeCell ref="A1:AF1"/>
    <mergeCell ref="A2:AF2"/>
    <mergeCell ref="Q3:R3"/>
    <mergeCell ref="K4:T6"/>
    <mergeCell ref="F9:K9"/>
    <mergeCell ref="M9:R9"/>
    <mergeCell ref="T9:Y9"/>
    <mergeCell ref="AA9:AF9"/>
  </mergeCells>
  <pageMargins left="0.7" right="0.7" top="0.75" bottom="0.75" header="0.3" footer="0.3"/>
  <pageSetup paperSize="17" scale="82"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D9C330AE-A7F5-45AD-B599-C7E7D0C9EE5D}">
          <x14:formula1>
            <xm:f>Units!$A$16:$A$27</xm:f>
          </x14:formula1>
          <xm:sqref>F9:K9 M9:R9 T9:Y9 AA9:AF9</xm:sqref>
        </x14:dataValidation>
        <x14:dataValidation type="list" allowBlank="1" showInputMessage="1" showErrorMessage="1" xr:uid="{AF02BBBD-9FE2-4DEC-B222-A81DE7D958B3}">
          <x14:formula1>
            <xm:f>Units!$B$16:$B$28</xm:f>
          </x14:formula1>
          <xm:sqref>F14:H14 AA14:AC14 T14:V14 M14:O14</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5038D-9328-41D6-B3BA-CDAFC7214D56}">
  <sheetPr>
    <pageSetUpPr fitToPage="1"/>
  </sheetPr>
  <dimension ref="A1:AF166"/>
  <sheetViews>
    <sheetView zoomScaleNormal="100" workbookViewId="0">
      <pane xSplit="4" ySplit="14" topLeftCell="E141" activePane="bottomRight" state="frozen"/>
      <selection pane="topRight" activeCell="E1" sqref="E1"/>
      <selection pane="bottomLeft" activeCell="A7" sqref="A7"/>
      <selection pane="bottomRight" activeCell="I153" sqref="I153"/>
    </sheetView>
  </sheetViews>
  <sheetFormatPr defaultColWidth="9.1796875" defaultRowHeight="14" x14ac:dyDescent="0.3"/>
  <cols>
    <col min="1" max="1" width="13.1796875" style="126" customWidth="1"/>
    <col min="2" max="2" width="23" style="122" bestFit="1" customWidth="1"/>
    <col min="3" max="3" width="13.26953125" style="122" customWidth="1"/>
    <col min="4" max="4" width="18" style="126" customWidth="1"/>
    <col min="5" max="5" width="2.453125" style="126" customWidth="1"/>
    <col min="6" max="6" width="17.7265625" style="122" customWidth="1"/>
    <col min="7" max="7" width="12.81640625" style="122" bestFit="1" customWidth="1"/>
    <col min="8" max="8" width="13.453125" style="122" bestFit="1" customWidth="1"/>
    <col min="9" max="9" width="17.7265625" style="122" customWidth="1"/>
    <col min="10" max="10" width="12" style="122" bestFit="1" customWidth="1"/>
    <col min="11" max="11" width="13.453125" style="122" bestFit="1" customWidth="1"/>
    <col min="12" max="12" width="2.1796875" style="122" customWidth="1"/>
    <col min="13" max="13" width="17.7265625" style="122" customWidth="1"/>
    <col min="14" max="14" width="13.54296875" style="122" customWidth="1"/>
    <col min="15" max="15" width="13.453125" style="122" customWidth="1"/>
    <col min="16" max="16" width="17.7265625" style="122" customWidth="1"/>
    <col min="17" max="17" width="12.7265625" style="122" bestFit="1" customWidth="1"/>
    <col min="18" max="18" width="14" style="122" bestFit="1" customWidth="1"/>
    <col min="19" max="19" width="1.81640625" style="122" customWidth="1"/>
    <col min="20" max="25" width="13.81640625" style="122" customWidth="1"/>
    <col min="26" max="26" width="1.81640625" style="122" customWidth="1"/>
    <col min="27" max="32" width="13.81640625" style="121" customWidth="1"/>
    <col min="33" max="16384" width="9.1796875" style="121"/>
  </cols>
  <sheetData>
    <row r="1" spans="1:32" s="170" customFormat="1" ht="22.5" x14ac:dyDescent="0.45">
      <c r="A1" s="325" t="s">
        <v>236</v>
      </c>
      <c r="B1" s="325"/>
      <c r="C1" s="325"/>
      <c r="D1" s="325"/>
      <c r="E1" s="325"/>
      <c r="F1" s="325"/>
      <c r="G1" s="325"/>
      <c r="H1" s="325"/>
      <c r="I1" s="325"/>
      <c r="J1" s="325"/>
      <c r="K1" s="325"/>
      <c r="L1" s="325"/>
      <c r="M1" s="325"/>
      <c r="N1" s="325"/>
      <c r="O1" s="325"/>
      <c r="P1" s="325"/>
      <c r="Q1" s="325"/>
      <c r="R1" s="325"/>
      <c r="S1" s="325"/>
      <c r="T1" s="325"/>
      <c r="U1" s="325"/>
      <c r="V1" s="325"/>
      <c r="W1" s="325"/>
      <c r="X1" s="325"/>
      <c r="Y1" s="325"/>
      <c r="Z1" s="325"/>
      <c r="AA1" s="325"/>
      <c r="AB1" s="325"/>
      <c r="AC1" s="325"/>
      <c r="AD1" s="325"/>
      <c r="AE1" s="325"/>
      <c r="AF1" s="325"/>
    </row>
    <row r="2" spans="1:32" s="170" customFormat="1" ht="23" thickBot="1" x14ac:dyDescent="0.5">
      <c r="A2" s="325" t="s">
        <v>181</v>
      </c>
      <c r="B2" s="325"/>
      <c r="C2" s="325"/>
      <c r="D2" s="325"/>
      <c r="E2" s="325"/>
      <c r="F2" s="325"/>
      <c r="G2" s="325"/>
      <c r="H2" s="325"/>
      <c r="I2" s="325"/>
      <c r="J2" s="325"/>
      <c r="K2" s="325"/>
      <c r="L2" s="325"/>
      <c r="M2" s="325"/>
      <c r="N2" s="325"/>
      <c r="O2" s="325"/>
      <c r="P2" s="325"/>
      <c r="Q2" s="325"/>
      <c r="R2" s="325"/>
      <c r="S2" s="325"/>
      <c r="T2" s="325"/>
      <c r="U2" s="325"/>
      <c r="V2" s="325"/>
      <c r="W2" s="325"/>
      <c r="X2" s="325"/>
      <c r="Y2" s="325"/>
      <c r="Z2" s="325"/>
      <c r="AA2" s="325"/>
      <c r="AB2" s="325"/>
      <c r="AC2" s="325"/>
      <c r="AD2" s="325"/>
      <c r="AE2" s="325"/>
      <c r="AF2" s="325"/>
    </row>
    <row r="3" spans="1:32" s="170" customFormat="1" ht="23" thickBot="1" x14ac:dyDescent="0.5">
      <c r="A3" s="211"/>
      <c r="B3" s="211"/>
      <c r="C3" s="211"/>
      <c r="D3" s="211"/>
      <c r="E3" s="211"/>
      <c r="F3" s="211"/>
      <c r="G3" s="211"/>
      <c r="H3" s="211"/>
      <c r="I3" s="211"/>
      <c r="J3" s="211"/>
      <c r="K3" s="211"/>
      <c r="L3" s="211"/>
      <c r="M3" s="211"/>
      <c r="N3" s="211" t="s">
        <v>237</v>
      </c>
      <c r="O3" s="211"/>
      <c r="P3" s="213" t="s">
        <v>238</v>
      </c>
      <c r="Q3" s="314">
        <f>'Tab 1 Savings Calculator'!B5-1</f>
        <v>2022</v>
      </c>
      <c r="R3" s="315"/>
      <c r="S3" s="211"/>
      <c r="T3" s="211"/>
      <c r="U3" s="211"/>
      <c r="V3" s="211"/>
      <c r="W3" s="211"/>
      <c r="X3" s="211"/>
      <c r="Y3" s="211"/>
      <c r="Z3" s="211"/>
      <c r="AA3" s="214"/>
      <c r="AB3" s="214"/>
      <c r="AC3" s="214"/>
      <c r="AD3" s="214"/>
      <c r="AE3" s="214"/>
      <c r="AF3" s="214"/>
    </row>
    <row r="4" spans="1:32" ht="18" customHeight="1" x14ac:dyDescent="0.35">
      <c r="A4" s="168"/>
      <c r="B4" s="168"/>
      <c r="C4" s="168"/>
      <c r="D4" s="168"/>
      <c r="E4" s="168"/>
      <c r="F4" s="168"/>
      <c r="G4" s="171"/>
      <c r="H4" s="212"/>
      <c r="I4" s="212"/>
      <c r="J4" s="212"/>
      <c r="K4" s="328" t="s">
        <v>204</v>
      </c>
      <c r="L4" s="328"/>
      <c r="M4" s="328"/>
      <c r="N4" s="328"/>
      <c r="O4" s="328"/>
      <c r="P4" s="328"/>
      <c r="Q4" s="328"/>
      <c r="R4" s="328"/>
      <c r="S4" s="328"/>
      <c r="T4" s="328"/>
      <c r="U4" s="212"/>
      <c r="V4" s="212"/>
      <c r="W4" s="212"/>
      <c r="X4" s="168"/>
      <c r="Y4" s="168"/>
      <c r="Z4" s="168"/>
      <c r="AA4" s="215"/>
      <c r="AB4" s="215"/>
      <c r="AC4" s="215"/>
      <c r="AD4" s="215"/>
      <c r="AE4" s="215"/>
      <c r="AF4" s="215"/>
    </row>
    <row r="5" spans="1:32" ht="18" customHeight="1" x14ac:dyDescent="0.35">
      <c r="A5" s="169"/>
      <c r="B5" s="169"/>
      <c r="C5" s="169"/>
      <c r="D5" s="169"/>
      <c r="E5" s="167"/>
      <c r="F5" s="167"/>
      <c r="G5" s="171"/>
      <c r="H5" s="212"/>
      <c r="I5" s="212"/>
      <c r="J5" s="212"/>
      <c r="K5" s="328"/>
      <c r="L5" s="328"/>
      <c r="M5" s="328"/>
      <c r="N5" s="328"/>
      <c r="O5" s="328"/>
      <c r="P5" s="328"/>
      <c r="Q5" s="328"/>
      <c r="R5" s="328"/>
      <c r="S5" s="328"/>
      <c r="T5" s="328"/>
      <c r="U5" s="212"/>
      <c r="V5" s="212"/>
      <c r="W5" s="212"/>
      <c r="X5" s="167"/>
      <c r="Y5" s="167"/>
      <c r="Z5" s="167"/>
      <c r="AA5" s="215"/>
      <c r="AB5" s="215"/>
      <c r="AC5" s="215"/>
      <c r="AD5" s="215"/>
      <c r="AE5" s="215"/>
      <c r="AF5" s="215"/>
    </row>
    <row r="6" spans="1:32" ht="25.5" customHeight="1" x14ac:dyDescent="0.35">
      <c r="A6" s="169"/>
      <c r="B6" s="169"/>
      <c r="C6" s="169"/>
      <c r="D6" s="169"/>
      <c r="E6" s="167"/>
      <c r="F6" s="167"/>
      <c r="G6" s="171"/>
      <c r="H6" s="212"/>
      <c r="I6" s="212"/>
      <c r="J6" s="212"/>
      <c r="K6" s="328"/>
      <c r="L6" s="328"/>
      <c r="M6" s="328"/>
      <c r="N6" s="328"/>
      <c r="O6" s="328"/>
      <c r="P6" s="328"/>
      <c r="Q6" s="328"/>
      <c r="R6" s="328"/>
      <c r="S6" s="328"/>
      <c r="T6" s="328"/>
      <c r="U6" s="212"/>
      <c r="V6" s="212"/>
      <c r="W6" s="212"/>
      <c r="X6" s="167"/>
      <c r="Y6" s="167"/>
      <c r="Z6" s="167"/>
      <c r="AA6" s="215"/>
      <c r="AB6" s="215"/>
      <c r="AC6" s="215"/>
      <c r="AD6" s="215"/>
      <c r="AE6" s="215"/>
      <c r="AF6" s="215"/>
    </row>
    <row r="7" spans="1:32" ht="17.5" x14ac:dyDescent="0.35">
      <c r="A7" s="230"/>
      <c r="B7" s="230"/>
      <c r="C7" s="230"/>
      <c r="D7" s="230"/>
      <c r="E7" s="231"/>
      <c r="F7" s="231"/>
      <c r="G7" s="232"/>
      <c r="H7" s="233"/>
      <c r="I7" s="233"/>
      <c r="J7" s="233"/>
      <c r="K7" s="234"/>
      <c r="L7" s="234"/>
      <c r="M7" s="234"/>
      <c r="N7" s="234"/>
      <c r="O7" s="234"/>
      <c r="P7" s="234"/>
      <c r="Q7" s="234"/>
      <c r="R7" s="234"/>
      <c r="S7" s="234"/>
      <c r="T7" s="234"/>
      <c r="U7" s="233"/>
      <c r="V7" s="233"/>
      <c r="W7" s="233"/>
      <c r="X7" s="231"/>
      <c r="Y7" s="231"/>
      <c r="Z7" s="231"/>
    </row>
    <row r="9" spans="1:32" s="173" customFormat="1" ht="14.25" customHeight="1" x14ac:dyDescent="0.25">
      <c r="A9" s="153"/>
      <c r="B9" s="195"/>
      <c r="C9" s="195"/>
      <c r="D9" s="153"/>
      <c r="E9" s="153"/>
      <c r="F9" s="312" t="s">
        <v>292</v>
      </c>
      <c r="G9" s="312"/>
      <c r="H9" s="312"/>
      <c r="I9" s="312"/>
      <c r="J9" s="312"/>
      <c r="K9" s="312"/>
      <c r="L9" s="195"/>
      <c r="M9" s="312" t="s">
        <v>292</v>
      </c>
      <c r="N9" s="312"/>
      <c r="O9" s="312"/>
      <c r="P9" s="312"/>
      <c r="Q9" s="312"/>
      <c r="R9" s="312"/>
      <c r="S9" s="153"/>
      <c r="T9" s="312" t="s">
        <v>292</v>
      </c>
      <c r="U9" s="312"/>
      <c r="V9" s="312"/>
      <c r="W9" s="312"/>
      <c r="X9" s="312"/>
      <c r="Y9" s="312"/>
      <c r="Z9" s="153"/>
      <c r="AA9" s="312" t="s">
        <v>292</v>
      </c>
      <c r="AB9" s="312"/>
      <c r="AC9" s="312"/>
      <c r="AD9" s="312"/>
      <c r="AE9" s="312"/>
      <c r="AF9" s="312"/>
    </row>
    <row r="10" spans="1:32" s="173" customFormat="1" ht="27" customHeight="1" x14ac:dyDescent="0.25">
      <c r="A10" s="319" t="s">
        <v>201</v>
      </c>
      <c r="B10" s="319" t="s">
        <v>202</v>
      </c>
      <c r="C10" s="319" t="s">
        <v>134</v>
      </c>
      <c r="D10" s="322" t="s">
        <v>198</v>
      </c>
      <c r="E10" s="216"/>
      <c r="F10" s="305" t="s">
        <v>264</v>
      </c>
      <c r="G10" s="305" t="s">
        <v>265</v>
      </c>
      <c r="H10" s="305" t="s">
        <v>266</v>
      </c>
      <c r="I10" s="313" t="s">
        <v>133</v>
      </c>
      <c r="J10" s="305" t="s">
        <v>166</v>
      </c>
      <c r="K10" s="305" t="s">
        <v>180</v>
      </c>
      <c r="L10" s="172"/>
      <c r="M10" s="305" t="s">
        <v>264</v>
      </c>
      <c r="N10" s="305" t="s">
        <v>265</v>
      </c>
      <c r="O10" s="305" t="s">
        <v>266</v>
      </c>
      <c r="P10" s="313" t="s">
        <v>133</v>
      </c>
      <c r="Q10" s="305" t="s">
        <v>166</v>
      </c>
      <c r="R10" s="305" t="s">
        <v>180</v>
      </c>
      <c r="S10" s="172"/>
      <c r="T10" s="305" t="s">
        <v>264</v>
      </c>
      <c r="U10" s="305" t="s">
        <v>265</v>
      </c>
      <c r="V10" s="305" t="s">
        <v>266</v>
      </c>
      <c r="W10" s="313" t="s">
        <v>133</v>
      </c>
      <c r="X10" s="316" t="s">
        <v>166</v>
      </c>
      <c r="Y10" s="305" t="s">
        <v>180</v>
      </c>
      <c r="Z10" s="172"/>
      <c r="AA10" s="305" t="s">
        <v>264</v>
      </c>
      <c r="AB10" s="305" t="s">
        <v>265</v>
      </c>
      <c r="AC10" s="305" t="s">
        <v>266</v>
      </c>
      <c r="AD10" s="313" t="s">
        <v>133</v>
      </c>
      <c r="AE10" s="316" t="s">
        <v>166</v>
      </c>
      <c r="AF10" s="305" t="s">
        <v>180</v>
      </c>
    </row>
    <row r="11" spans="1:32" s="173" customFormat="1" ht="24.75" customHeight="1" x14ac:dyDescent="0.25">
      <c r="A11" s="320"/>
      <c r="B11" s="320"/>
      <c r="C11" s="320"/>
      <c r="D11" s="323"/>
      <c r="E11" s="216"/>
      <c r="F11" s="306"/>
      <c r="G11" s="306"/>
      <c r="H11" s="307"/>
      <c r="I11" s="313"/>
      <c r="J11" s="307"/>
      <c r="K11" s="307"/>
      <c r="L11" s="172"/>
      <c r="M11" s="306"/>
      <c r="N11" s="306"/>
      <c r="O11" s="307"/>
      <c r="P11" s="313"/>
      <c r="Q11" s="307"/>
      <c r="R11" s="307"/>
      <c r="S11" s="172"/>
      <c r="T11" s="306"/>
      <c r="U11" s="306"/>
      <c r="V11" s="307"/>
      <c r="W11" s="313"/>
      <c r="X11" s="317"/>
      <c r="Y11" s="307"/>
      <c r="Z11" s="172"/>
      <c r="AA11" s="306"/>
      <c r="AB11" s="306"/>
      <c r="AC11" s="307"/>
      <c r="AD11" s="313"/>
      <c r="AE11" s="317"/>
      <c r="AF11" s="307"/>
    </row>
    <row r="12" spans="1:32" s="173" customFormat="1" ht="35.25" customHeight="1" x14ac:dyDescent="0.25">
      <c r="A12" s="320"/>
      <c r="B12" s="320"/>
      <c r="C12" s="320"/>
      <c r="D12" s="323"/>
      <c r="E12" s="216"/>
      <c r="F12" s="308" t="s">
        <v>179</v>
      </c>
      <c r="G12" s="309"/>
      <c r="H12" s="307"/>
      <c r="I12" s="172" t="str">
        <f>P3</f>
        <v xml:space="preserve">June 30, </v>
      </c>
      <c r="J12" s="307"/>
      <c r="K12" s="307"/>
      <c r="L12" s="172"/>
      <c r="M12" s="308" t="s">
        <v>179</v>
      </c>
      <c r="N12" s="309"/>
      <c r="O12" s="307"/>
      <c r="P12" s="172" t="str">
        <f>P3</f>
        <v xml:space="preserve">June 30, </v>
      </c>
      <c r="Q12" s="307"/>
      <c r="R12" s="307"/>
      <c r="S12" s="172"/>
      <c r="T12" s="308" t="s">
        <v>179</v>
      </c>
      <c r="U12" s="309"/>
      <c r="V12" s="307"/>
      <c r="W12" s="172" t="str">
        <f>P3</f>
        <v xml:space="preserve">June 30, </v>
      </c>
      <c r="X12" s="317"/>
      <c r="Y12" s="307"/>
      <c r="Z12" s="172"/>
      <c r="AA12" s="308" t="s">
        <v>179</v>
      </c>
      <c r="AB12" s="309"/>
      <c r="AC12" s="307"/>
      <c r="AD12" s="172" t="str">
        <f>P3</f>
        <v xml:space="preserve">June 30, </v>
      </c>
      <c r="AE12" s="317"/>
      <c r="AF12" s="307"/>
    </row>
    <row r="13" spans="1:32" s="173" customFormat="1" ht="12.5" x14ac:dyDescent="0.25">
      <c r="A13" s="321"/>
      <c r="B13" s="321"/>
      <c r="C13" s="321"/>
      <c r="D13" s="324"/>
      <c r="E13" s="216"/>
      <c r="F13" s="310"/>
      <c r="G13" s="311"/>
      <c r="H13" s="306"/>
      <c r="I13" s="216">
        <f>Q3</f>
        <v>2022</v>
      </c>
      <c r="J13" s="306"/>
      <c r="K13" s="306"/>
      <c r="L13" s="172"/>
      <c r="M13" s="310"/>
      <c r="N13" s="311"/>
      <c r="O13" s="306"/>
      <c r="P13" s="216">
        <f>Q3</f>
        <v>2022</v>
      </c>
      <c r="Q13" s="306"/>
      <c r="R13" s="306"/>
      <c r="S13" s="172"/>
      <c r="T13" s="310"/>
      <c r="U13" s="311"/>
      <c r="V13" s="306"/>
      <c r="W13" s="216">
        <f>Q3</f>
        <v>2022</v>
      </c>
      <c r="X13" s="318"/>
      <c r="Y13" s="306"/>
      <c r="Z13" s="172"/>
      <c r="AA13" s="310"/>
      <c r="AB13" s="311"/>
      <c r="AC13" s="306"/>
      <c r="AD13" s="216">
        <f>Q3</f>
        <v>2022</v>
      </c>
      <c r="AE13" s="318"/>
      <c r="AF13" s="306"/>
    </row>
    <row r="14" spans="1:32" s="173" customFormat="1" ht="12.5" x14ac:dyDescent="0.25">
      <c r="A14" s="153" t="s">
        <v>203</v>
      </c>
      <c r="B14" s="153" t="s">
        <v>135</v>
      </c>
      <c r="C14" s="153" t="s">
        <v>136</v>
      </c>
      <c r="D14" s="153" t="s">
        <v>137</v>
      </c>
      <c r="E14" s="153"/>
      <c r="F14" s="302" t="s">
        <v>294</v>
      </c>
      <c r="G14" s="303"/>
      <c r="H14" s="304"/>
      <c r="I14" s="172" t="s">
        <v>138</v>
      </c>
      <c r="J14" s="172" t="s">
        <v>139</v>
      </c>
      <c r="K14" s="172" t="s">
        <v>138</v>
      </c>
      <c r="L14" s="172"/>
      <c r="M14" s="302" t="s">
        <v>294</v>
      </c>
      <c r="N14" s="303"/>
      <c r="O14" s="304"/>
      <c r="P14" s="172" t="s">
        <v>138</v>
      </c>
      <c r="Q14" s="172" t="s">
        <v>139</v>
      </c>
      <c r="R14" s="172" t="s">
        <v>138</v>
      </c>
      <c r="S14" s="172"/>
      <c r="T14" s="302" t="s">
        <v>293</v>
      </c>
      <c r="U14" s="303"/>
      <c r="V14" s="304"/>
      <c r="W14" s="172" t="s">
        <v>138</v>
      </c>
      <c r="X14" s="172" t="s">
        <v>139</v>
      </c>
      <c r="Y14" s="172" t="s">
        <v>138</v>
      </c>
      <c r="Z14" s="172"/>
      <c r="AA14" s="302" t="s">
        <v>294</v>
      </c>
      <c r="AB14" s="303"/>
      <c r="AC14" s="304"/>
      <c r="AD14" s="172" t="s">
        <v>138</v>
      </c>
      <c r="AE14" s="172" t="s">
        <v>139</v>
      </c>
      <c r="AF14" s="172" t="s">
        <v>138</v>
      </c>
    </row>
    <row r="15" spans="1:32" s="173" customFormat="1" ht="12.5" x14ac:dyDescent="0.25">
      <c r="A15" s="188" t="s">
        <v>205</v>
      </c>
      <c r="B15" s="188" t="s">
        <v>220</v>
      </c>
      <c r="C15" s="188" t="s">
        <v>141</v>
      </c>
      <c r="D15" s="188">
        <v>0</v>
      </c>
      <c r="E15" s="188"/>
      <c r="F15" s="189">
        <v>5.867</v>
      </c>
      <c r="G15" s="189">
        <v>5.2916666666666696</v>
      </c>
      <c r="H15" s="142">
        <f>IF(F15-G15=0,"",F15-G15)</f>
        <v>0.57533333333333037</v>
      </c>
      <c r="I15" s="202">
        <v>7.5410000000000004</v>
      </c>
      <c r="J15" s="201">
        <f>H15*I15</f>
        <v>4.3385886666666442</v>
      </c>
      <c r="K15" s="201">
        <f>D15*J15</f>
        <v>0</v>
      </c>
      <c r="L15" s="140"/>
      <c r="M15" s="193">
        <v>381.14583333333331</v>
      </c>
      <c r="N15" s="193">
        <v>302.67083333333341</v>
      </c>
      <c r="O15" s="209">
        <f>IF(M15-N15=0,"",M15-N15)</f>
        <v>78.474999999999909</v>
      </c>
      <c r="P15" s="204">
        <v>0.129</v>
      </c>
      <c r="Q15" s="201">
        <f>O15*P15</f>
        <v>10.123274999999989</v>
      </c>
      <c r="R15" s="201">
        <f>D15*Q15</f>
        <v>0</v>
      </c>
      <c r="S15" s="140"/>
      <c r="T15" s="141"/>
      <c r="U15" s="141"/>
      <c r="V15" s="209" t="str">
        <f>IF(T15-U15=0,"",T15-U15)</f>
        <v/>
      </c>
      <c r="W15" s="206"/>
      <c r="X15" s="210">
        <f>IFERROR(V15*W15,0)</f>
        <v>0</v>
      </c>
      <c r="Y15" s="201">
        <f>D15*X15</f>
        <v>0</v>
      </c>
      <c r="Z15" s="201"/>
      <c r="AA15" s="141"/>
      <c r="AB15" s="141"/>
      <c r="AC15" s="209" t="str">
        <f>IF(AA15-AB15=0,"",AA15-AB15)</f>
        <v/>
      </c>
      <c r="AD15" s="206"/>
      <c r="AE15" s="210">
        <f>IFERROR(AC15*AD15,0)</f>
        <v>0</v>
      </c>
      <c r="AF15" s="201">
        <f>D15*AE15</f>
        <v>0</v>
      </c>
    </row>
    <row r="16" spans="1:32" s="173" customFormat="1" ht="12.5" x14ac:dyDescent="0.25">
      <c r="A16" s="188"/>
      <c r="B16" s="188"/>
      <c r="C16" s="188" t="s">
        <v>142</v>
      </c>
      <c r="D16" s="188">
        <v>0</v>
      </c>
      <c r="E16" s="188"/>
      <c r="F16" s="189">
        <v>6.9580000000000002</v>
      </c>
      <c r="G16" s="189">
        <v>6.19166666666667</v>
      </c>
      <c r="H16" s="142">
        <f>IF(F16-G16=0,"",F16-G16)</f>
        <v>0.7663333333333302</v>
      </c>
      <c r="I16" s="202">
        <v>7.3620000000000001</v>
      </c>
      <c r="J16" s="201">
        <f t="shared" ref="J16:J65" si="0">H16*I16</f>
        <v>5.6417459999999773</v>
      </c>
      <c r="K16" s="201">
        <f t="shared" ref="K16:K79" si="1">D16*J16</f>
        <v>0</v>
      </c>
      <c r="L16" s="140"/>
      <c r="M16" s="193">
        <v>486.00166666666672</v>
      </c>
      <c r="N16" s="193">
        <v>405.80305555555555</v>
      </c>
      <c r="O16" s="209">
        <f t="shared" ref="O16:O79" si="2">IF(M16-N16=0,"",M16-N16)</f>
        <v>80.198611111111177</v>
      </c>
      <c r="P16" s="204">
        <v>0.125</v>
      </c>
      <c r="Q16" s="201">
        <f t="shared" ref="Q16:Q17" si="3">O16*P16</f>
        <v>10.024826388888897</v>
      </c>
      <c r="R16" s="201">
        <f t="shared" ref="R16:R79" si="4">D16*Q16</f>
        <v>0</v>
      </c>
      <c r="S16" s="140"/>
      <c r="T16" s="141"/>
      <c r="U16" s="141"/>
      <c r="V16" s="209" t="str">
        <f t="shared" ref="V16:V79" si="5">IF(T16-U16=0,"",T16-U16)</f>
        <v/>
      </c>
      <c r="W16" s="206"/>
      <c r="X16" s="210">
        <f t="shared" ref="X16:X79" si="6">IFERROR(V16*W16,0)</f>
        <v>0</v>
      </c>
      <c r="Y16" s="201">
        <f t="shared" ref="Y16:Y79" si="7">D16*X16</f>
        <v>0</v>
      </c>
      <c r="Z16" s="201"/>
      <c r="AA16" s="141"/>
      <c r="AB16" s="141"/>
      <c r="AC16" s="209" t="str">
        <f t="shared" ref="AC16:AC79" si="8">IF(AA16-AB16=0,"",AA16-AB16)</f>
        <v/>
      </c>
      <c r="AD16" s="206"/>
      <c r="AE16" s="210">
        <f t="shared" ref="AE16:AE79" si="9">IFERROR(AC16*AD16,0)</f>
        <v>0</v>
      </c>
      <c r="AF16" s="201">
        <f t="shared" ref="AF16:AF79" si="10">D16*AE16</f>
        <v>0</v>
      </c>
    </row>
    <row r="17" spans="1:32" s="173" customFormat="1" ht="12.5" x14ac:dyDescent="0.25">
      <c r="A17" s="188"/>
      <c r="B17" s="188"/>
      <c r="C17" s="188" t="s">
        <v>143</v>
      </c>
      <c r="D17" s="188">
        <v>0</v>
      </c>
      <c r="E17" s="188"/>
      <c r="F17" s="189">
        <v>8.0169999999999995</v>
      </c>
      <c r="G17" s="189">
        <v>7.05833333333333</v>
      </c>
      <c r="H17" s="142">
        <f>IF(F17-G17=0,"",F17-G17)</f>
        <v>0.95866666666666944</v>
      </c>
      <c r="I17" s="202">
        <v>7.2329999999999997</v>
      </c>
      <c r="J17" s="201">
        <f t="shared" si="0"/>
        <v>6.9340360000000194</v>
      </c>
      <c r="K17" s="201">
        <f t="shared" si="1"/>
        <v>0</v>
      </c>
      <c r="L17" s="140"/>
      <c r="M17" s="193">
        <v>619.30833333333339</v>
      </c>
      <c r="N17" s="193">
        <v>499.22333333333336</v>
      </c>
      <c r="O17" s="209">
        <f t="shared" si="2"/>
        <v>120.08500000000004</v>
      </c>
      <c r="P17" s="204">
        <v>0.123</v>
      </c>
      <c r="Q17" s="201">
        <f t="shared" si="3"/>
        <v>14.770455000000004</v>
      </c>
      <c r="R17" s="201">
        <f t="shared" si="4"/>
        <v>0</v>
      </c>
      <c r="S17" s="140"/>
      <c r="T17" s="141"/>
      <c r="U17" s="141"/>
      <c r="V17" s="209" t="str">
        <f t="shared" si="5"/>
        <v/>
      </c>
      <c r="W17" s="206"/>
      <c r="X17" s="210">
        <f t="shared" si="6"/>
        <v>0</v>
      </c>
      <c r="Y17" s="201">
        <f t="shared" si="7"/>
        <v>0</v>
      </c>
      <c r="Z17" s="201"/>
      <c r="AA17" s="141"/>
      <c r="AB17" s="141"/>
      <c r="AC17" s="209" t="str">
        <f t="shared" si="8"/>
        <v/>
      </c>
      <c r="AD17" s="206"/>
      <c r="AE17" s="210">
        <f t="shared" si="9"/>
        <v>0</v>
      </c>
      <c r="AF17" s="201">
        <f t="shared" si="10"/>
        <v>0</v>
      </c>
    </row>
    <row r="18" spans="1:32" s="173" customFormat="1" ht="12.5" x14ac:dyDescent="0.25">
      <c r="A18" s="188"/>
      <c r="B18" s="188"/>
      <c r="C18" s="188"/>
      <c r="D18" s="188"/>
      <c r="E18" s="188"/>
      <c r="F18" s="189"/>
      <c r="G18" s="189"/>
      <c r="H18" s="142" t="str">
        <f t="shared" ref="H18:H81" si="11">IF(F18-G18=0,"",F18-G18)</f>
        <v/>
      </c>
      <c r="I18" s="202"/>
      <c r="J18" s="201"/>
      <c r="K18" s="201">
        <f t="shared" si="1"/>
        <v>0</v>
      </c>
      <c r="L18" s="140"/>
      <c r="M18" s="193"/>
      <c r="N18" s="193"/>
      <c r="O18" s="209" t="str">
        <f t="shared" si="2"/>
        <v/>
      </c>
      <c r="P18" s="204"/>
      <c r="Q18" s="201"/>
      <c r="R18" s="201">
        <f t="shared" si="4"/>
        <v>0</v>
      </c>
      <c r="S18" s="140"/>
      <c r="T18" s="141"/>
      <c r="U18" s="141"/>
      <c r="V18" s="209" t="str">
        <f t="shared" si="5"/>
        <v/>
      </c>
      <c r="W18" s="206"/>
      <c r="X18" s="210">
        <f t="shared" si="6"/>
        <v>0</v>
      </c>
      <c r="Y18" s="201">
        <f t="shared" si="7"/>
        <v>0</v>
      </c>
      <c r="Z18" s="201"/>
      <c r="AA18" s="141"/>
      <c r="AB18" s="141"/>
      <c r="AC18" s="209" t="str">
        <f t="shared" si="8"/>
        <v/>
      </c>
      <c r="AD18" s="206"/>
      <c r="AE18" s="210">
        <f t="shared" si="9"/>
        <v>0</v>
      </c>
      <c r="AF18" s="201">
        <f t="shared" si="10"/>
        <v>0</v>
      </c>
    </row>
    <row r="19" spans="1:32" s="173" customFormat="1" ht="12.5" x14ac:dyDescent="0.25">
      <c r="A19" s="188"/>
      <c r="B19" s="188"/>
      <c r="C19" s="188"/>
      <c r="D19" s="188"/>
      <c r="E19" s="188"/>
      <c r="F19" s="189"/>
      <c r="G19" s="189"/>
      <c r="H19" s="142" t="str">
        <f t="shared" si="11"/>
        <v/>
      </c>
      <c r="I19" s="202"/>
      <c r="J19" s="201"/>
      <c r="K19" s="201">
        <f t="shared" si="1"/>
        <v>0</v>
      </c>
      <c r="L19" s="140"/>
      <c r="M19" s="193"/>
      <c r="N19" s="193"/>
      <c r="O19" s="209" t="str">
        <f t="shared" si="2"/>
        <v/>
      </c>
      <c r="P19" s="204"/>
      <c r="Q19" s="201"/>
      <c r="R19" s="201">
        <f t="shared" si="4"/>
        <v>0</v>
      </c>
      <c r="S19" s="140"/>
      <c r="T19" s="141"/>
      <c r="U19" s="141"/>
      <c r="V19" s="209" t="str">
        <f t="shared" si="5"/>
        <v/>
      </c>
      <c r="W19" s="206"/>
      <c r="X19" s="210">
        <f t="shared" si="6"/>
        <v>0</v>
      </c>
      <c r="Y19" s="201">
        <f t="shared" si="7"/>
        <v>0</v>
      </c>
      <c r="Z19" s="201"/>
      <c r="AA19" s="141"/>
      <c r="AB19" s="141"/>
      <c r="AC19" s="209" t="str">
        <f t="shared" si="8"/>
        <v/>
      </c>
      <c r="AD19" s="206"/>
      <c r="AE19" s="210">
        <f t="shared" si="9"/>
        <v>0</v>
      </c>
      <c r="AF19" s="201">
        <f t="shared" si="10"/>
        <v>0</v>
      </c>
    </row>
    <row r="20" spans="1:32" s="173" customFormat="1" ht="12.5" x14ac:dyDescent="0.25">
      <c r="A20" s="188" t="s">
        <v>206</v>
      </c>
      <c r="B20" s="188" t="s">
        <v>221</v>
      </c>
      <c r="C20" s="188" t="s">
        <v>140</v>
      </c>
      <c r="D20" s="188">
        <v>0</v>
      </c>
      <c r="E20" s="188"/>
      <c r="F20" s="189">
        <v>4.8583333333333298</v>
      </c>
      <c r="G20" s="189">
        <v>4.7</v>
      </c>
      <c r="H20" s="142">
        <f t="shared" si="11"/>
        <v>0.15833333333332966</v>
      </c>
      <c r="I20" s="202">
        <v>7.6950000000000003</v>
      </c>
      <c r="J20" s="201">
        <f t="shared" si="0"/>
        <v>1.2183749999999718</v>
      </c>
      <c r="K20" s="201">
        <f t="shared" si="1"/>
        <v>0</v>
      </c>
      <c r="L20" s="140"/>
      <c r="M20" s="193">
        <v>300.17500000000007</v>
      </c>
      <c r="N20" s="193">
        <v>229.42583333333326</v>
      </c>
      <c r="O20" s="209">
        <f t="shared" si="2"/>
        <v>70.74916666666681</v>
      </c>
      <c r="P20" s="204">
        <v>0.13400000000000001</v>
      </c>
      <c r="Q20" s="201">
        <f t="shared" ref="Q20:Q22" si="12">O20*P20</f>
        <v>9.4803883333333534</v>
      </c>
      <c r="R20" s="201">
        <f t="shared" si="4"/>
        <v>0</v>
      </c>
      <c r="S20" s="140"/>
      <c r="T20" s="141"/>
      <c r="U20" s="141"/>
      <c r="V20" s="209" t="str">
        <f t="shared" si="5"/>
        <v/>
      </c>
      <c r="W20" s="206"/>
      <c r="X20" s="210">
        <f t="shared" si="6"/>
        <v>0</v>
      </c>
      <c r="Y20" s="201">
        <f t="shared" si="7"/>
        <v>0</v>
      </c>
      <c r="Z20" s="201"/>
      <c r="AA20" s="141"/>
      <c r="AB20" s="141"/>
      <c r="AC20" s="209" t="str">
        <f t="shared" si="8"/>
        <v/>
      </c>
      <c r="AD20" s="206"/>
      <c r="AE20" s="210">
        <f t="shared" si="9"/>
        <v>0</v>
      </c>
      <c r="AF20" s="201">
        <f t="shared" si="10"/>
        <v>0</v>
      </c>
    </row>
    <row r="21" spans="1:32" s="173" customFormat="1" ht="12.5" x14ac:dyDescent="0.25">
      <c r="A21" s="188"/>
      <c r="B21" s="188"/>
      <c r="C21" s="188" t="s">
        <v>141</v>
      </c>
      <c r="D21" s="188">
        <v>0</v>
      </c>
      <c r="E21" s="188"/>
      <c r="F21" s="189">
        <v>6.8250000000000002</v>
      </c>
      <c r="G21" s="189">
        <v>6.35</v>
      </c>
      <c r="H21" s="142">
        <f t="shared" si="11"/>
        <v>0.47500000000000053</v>
      </c>
      <c r="I21" s="202">
        <v>7.3360000000000003</v>
      </c>
      <c r="J21" s="201">
        <f t="shared" si="0"/>
        <v>3.4846000000000039</v>
      </c>
      <c r="K21" s="201">
        <f t="shared" si="1"/>
        <v>0</v>
      </c>
      <c r="L21" s="140"/>
      <c r="M21" s="193">
        <v>373.05000000000013</v>
      </c>
      <c r="N21" s="193">
        <v>293.35833333333323</v>
      </c>
      <c r="O21" s="209">
        <f t="shared" si="2"/>
        <v>79.69166666666689</v>
      </c>
      <c r="P21" s="204">
        <v>0.129</v>
      </c>
      <c r="Q21" s="201">
        <f t="shared" si="12"/>
        <v>10.28022500000003</v>
      </c>
      <c r="R21" s="201">
        <f t="shared" si="4"/>
        <v>0</v>
      </c>
      <c r="S21" s="140"/>
      <c r="T21" s="141"/>
      <c r="U21" s="141"/>
      <c r="V21" s="209" t="str">
        <f t="shared" si="5"/>
        <v/>
      </c>
      <c r="W21" s="206"/>
      <c r="X21" s="210">
        <f t="shared" si="6"/>
        <v>0</v>
      </c>
      <c r="Y21" s="201">
        <f t="shared" si="7"/>
        <v>0</v>
      </c>
      <c r="Z21" s="201"/>
      <c r="AA21" s="141"/>
      <c r="AB21" s="141"/>
      <c r="AC21" s="209" t="str">
        <f t="shared" si="8"/>
        <v/>
      </c>
      <c r="AD21" s="206"/>
      <c r="AE21" s="210">
        <f t="shared" si="9"/>
        <v>0</v>
      </c>
      <c r="AF21" s="201">
        <f t="shared" si="10"/>
        <v>0</v>
      </c>
    </row>
    <row r="22" spans="1:32" s="173" customFormat="1" ht="12.5" x14ac:dyDescent="0.25">
      <c r="A22" s="188"/>
      <c r="B22" s="188"/>
      <c r="C22" s="188" t="s">
        <v>142</v>
      </c>
      <c r="D22" s="188">
        <v>0</v>
      </c>
      <c r="E22" s="188"/>
      <c r="F22" s="189">
        <v>7.2083333333333304</v>
      </c>
      <c r="G22" s="189">
        <v>6.5750000000000002</v>
      </c>
      <c r="H22" s="142">
        <f t="shared" si="11"/>
        <v>0.6333333333333302</v>
      </c>
      <c r="I22" s="202">
        <v>7.3010000000000002</v>
      </c>
      <c r="J22" s="201">
        <f t="shared" si="0"/>
        <v>4.6239666666666439</v>
      </c>
      <c r="K22" s="201">
        <f t="shared" si="1"/>
        <v>0</v>
      </c>
      <c r="L22" s="140"/>
      <c r="M22" s="193">
        <v>474.92500000000013</v>
      </c>
      <c r="N22" s="193">
        <v>387.93333333333334</v>
      </c>
      <c r="O22" s="209">
        <f t="shared" si="2"/>
        <v>86.991666666666788</v>
      </c>
      <c r="P22" s="204">
        <v>0.126</v>
      </c>
      <c r="Q22" s="201">
        <f t="shared" si="12"/>
        <v>10.960950000000015</v>
      </c>
      <c r="R22" s="201">
        <f t="shared" si="4"/>
        <v>0</v>
      </c>
      <c r="S22" s="140"/>
      <c r="T22" s="141"/>
      <c r="U22" s="141"/>
      <c r="V22" s="209" t="str">
        <f t="shared" si="5"/>
        <v/>
      </c>
      <c r="W22" s="206"/>
      <c r="X22" s="210">
        <f t="shared" si="6"/>
        <v>0</v>
      </c>
      <c r="Y22" s="201">
        <f t="shared" si="7"/>
        <v>0</v>
      </c>
      <c r="Z22" s="201"/>
      <c r="AA22" s="141"/>
      <c r="AB22" s="141"/>
      <c r="AC22" s="209" t="str">
        <f t="shared" si="8"/>
        <v/>
      </c>
      <c r="AD22" s="206"/>
      <c r="AE22" s="210">
        <f t="shared" si="9"/>
        <v>0</v>
      </c>
      <c r="AF22" s="201">
        <f t="shared" si="10"/>
        <v>0</v>
      </c>
    </row>
    <row r="23" spans="1:32" s="173" customFormat="1" ht="12.5" x14ac:dyDescent="0.25">
      <c r="A23" s="188"/>
      <c r="B23" s="188"/>
      <c r="C23" s="188"/>
      <c r="D23" s="188"/>
      <c r="E23" s="188"/>
      <c r="F23" s="189"/>
      <c r="G23" s="189"/>
      <c r="H23" s="142" t="str">
        <f t="shared" si="11"/>
        <v/>
      </c>
      <c r="I23" s="202"/>
      <c r="J23" s="201"/>
      <c r="K23" s="201">
        <f t="shared" si="1"/>
        <v>0</v>
      </c>
      <c r="L23" s="140"/>
      <c r="M23" s="193"/>
      <c r="N23" s="193"/>
      <c r="O23" s="209" t="str">
        <f t="shared" si="2"/>
        <v/>
      </c>
      <c r="P23" s="204"/>
      <c r="Q23" s="201"/>
      <c r="R23" s="201">
        <f t="shared" si="4"/>
        <v>0</v>
      </c>
      <c r="S23" s="140"/>
      <c r="T23" s="141"/>
      <c r="U23" s="141"/>
      <c r="V23" s="209" t="str">
        <f t="shared" si="5"/>
        <v/>
      </c>
      <c r="W23" s="206"/>
      <c r="X23" s="210">
        <f t="shared" si="6"/>
        <v>0</v>
      </c>
      <c r="Y23" s="201">
        <f t="shared" si="7"/>
        <v>0</v>
      </c>
      <c r="Z23" s="201"/>
      <c r="AA23" s="141"/>
      <c r="AB23" s="141"/>
      <c r="AC23" s="209" t="str">
        <f t="shared" si="8"/>
        <v/>
      </c>
      <c r="AD23" s="206"/>
      <c r="AE23" s="210">
        <f t="shared" si="9"/>
        <v>0</v>
      </c>
      <c r="AF23" s="201">
        <f t="shared" si="10"/>
        <v>0</v>
      </c>
    </row>
    <row r="24" spans="1:32" s="173" customFormat="1" ht="12.5" x14ac:dyDescent="0.25">
      <c r="A24" s="188" t="s">
        <v>213</v>
      </c>
      <c r="B24" s="188" t="s">
        <v>222</v>
      </c>
      <c r="C24" s="188"/>
      <c r="D24" s="188">
        <v>0</v>
      </c>
      <c r="E24" s="188"/>
      <c r="F24" s="189"/>
      <c r="G24" s="189"/>
      <c r="H24" s="142" t="str">
        <f t="shared" si="11"/>
        <v/>
      </c>
      <c r="I24" s="202"/>
      <c r="J24" s="201"/>
      <c r="K24" s="201">
        <f t="shared" si="1"/>
        <v>0</v>
      </c>
      <c r="L24" s="140"/>
      <c r="M24" s="193"/>
      <c r="N24" s="193"/>
      <c r="O24" s="209" t="str">
        <f t="shared" si="2"/>
        <v/>
      </c>
      <c r="P24" s="204"/>
      <c r="Q24" s="201"/>
      <c r="R24" s="201">
        <f t="shared" si="4"/>
        <v>0</v>
      </c>
      <c r="S24" s="140"/>
      <c r="T24" s="141"/>
      <c r="U24" s="141"/>
      <c r="V24" s="209" t="str">
        <f t="shared" si="5"/>
        <v/>
      </c>
      <c r="W24" s="206"/>
      <c r="X24" s="210">
        <f t="shared" si="6"/>
        <v>0</v>
      </c>
      <c r="Y24" s="201">
        <f t="shared" si="7"/>
        <v>0</v>
      </c>
      <c r="Z24" s="201"/>
      <c r="AA24" s="141"/>
      <c r="AB24" s="141"/>
      <c r="AC24" s="209" t="str">
        <f t="shared" si="8"/>
        <v/>
      </c>
      <c r="AD24" s="206"/>
      <c r="AE24" s="210">
        <f t="shared" si="9"/>
        <v>0</v>
      </c>
      <c r="AF24" s="201">
        <f t="shared" si="10"/>
        <v>0</v>
      </c>
    </row>
    <row r="25" spans="1:32" s="173" customFormat="1" ht="12.5" x14ac:dyDescent="0.25">
      <c r="A25" s="188"/>
      <c r="B25" s="188"/>
      <c r="C25" s="188"/>
      <c r="D25" s="188"/>
      <c r="E25" s="188"/>
      <c r="F25" s="189"/>
      <c r="G25" s="189"/>
      <c r="H25" s="142" t="str">
        <f t="shared" si="11"/>
        <v/>
      </c>
      <c r="I25" s="202"/>
      <c r="J25" s="201"/>
      <c r="K25" s="201">
        <f t="shared" si="1"/>
        <v>0</v>
      </c>
      <c r="L25" s="140"/>
      <c r="M25" s="193"/>
      <c r="N25" s="193"/>
      <c r="O25" s="209" t="str">
        <f t="shared" si="2"/>
        <v/>
      </c>
      <c r="P25" s="204"/>
      <c r="Q25" s="201"/>
      <c r="R25" s="201">
        <f t="shared" si="4"/>
        <v>0</v>
      </c>
      <c r="S25" s="140"/>
      <c r="T25" s="141"/>
      <c r="U25" s="141"/>
      <c r="V25" s="209" t="str">
        <f t="shared" si="5"/>
        <v/>
      </c>
      <c r="W25" s="206"/>
      <c r="X25" s="210">
        <f t="shared" si="6"/>
        <v>0</v>
      </c>
      <c r="Y25" s="201">
        <f t="shared" si="7"/>
        <v>0</v>
      </c>
      <c r="Z25" s="201"/>
      <c r="AA25" s="141"/>
      <c r="AB25" s="141"/>
      <c r="AC25" s="209" t="str">
        <f t="shared" si="8"/>
        <v/>
      </c>
      <c r="AD25" s="206"/>
      <c r="AE25" s="210">
        <f t="shared" si="9"/>
        <v>0</v>
      </c>
      <c r="AF25" s="201">
        <f t="shared" si="10"/>
        <v>0</v>
      </c>
    </row>
    <row r="26" spans="1:32" s="173" customFormat="1" ht="12.5" x14ac:dyDescent="0.25">
      <c r="A26" s="188" t="s">
        <v>207</v>
      </c>
      <c r="B26" s="188" t="s">
        <v>223</v>
      </c>
      <c r="C26" s="188" t="s">
        <v>141</v>
      </c>
      <c r="D26" s="188">
        <v>0</v>
      </c>
      <c r="E26" s="188"/>
      <c r="F26" s="189">
        <v>5.9833333333333298</v>
      </c>
      <c r="G26" s="189">
        <v>5.6166666666666698</v>
      </c>
      <c r="H26" s="142">
        <f t="shared" si="11"/>
        <v>0.36666666666666003</v>
      </c>
      <c r="I26" s="202">
        <v>7.47</v>
      </c>
      <c r="J26" s="201">
        <f t="shared" si="0"/>
        <v>2.7389999999999506</v>
      </c>
      <c r="K26" s="201">
        <f t="shared" si="1"/>
        <v>0</v>
      </c>
      <c r="L26" s="140"/>
      <c r="M26" s="193">
        <v>460.22916666666674</v>
      </c>
      <c r="N26" s="193">
        <v>317.41277777777771</v>
      </c>
      <c r="O26" s="209">
        <f t="shared" si="2"/>
        <v>142.81638888888904</v>
      </c>
      <c r="P26" s="204">
        <v>0.128</v>
      </c>
      <c r="Q26" s="201">
        <f t="shared" ref="Q26:Q27" si="13">O26*P26</f>
        <v>18.280497777777796</v>
      </c>
      <c r="R26" s="201">
        <f t="shared" si="4"/>
        <v>0</v>
      </c>
      <c r="S26" s="140"/>
      <c r="T26" s="141"/>
      <c r="U26" s="141"/>
      <c r="V26" s="209" t="str">
        <f t="shared" si="5"/>
        <v/>
      </c>
      <c r="W26" s="206"/>
      <c r="X26" s="210">
        <f t="shared" si="6"/>
        <v>0</v>
      </c>
      <c r="Y26" s="201">
        <f t="shared" si="7"/>
        <v>0</v>
      </c>
      <c r="Z26" s="201"/>
      <c r="AA26" s="141"/>
      <c r="AB26" s="141"/>
      <c r="AC26" s="209" t="str">
        <f t="shared" si="8"/>
        <v/>
      </c>
      <c r="AD26" s="206"/>
      <c r="AE26" s="210">
        <f t="shared" si="9"/>
        <v>0</v>
      </c>
      <c r="AF26" s="201">
        <f t="shared" si="10"/>
        <v>0</v>
      </c>
    </row>
    <row r="27" spans="1:32" s="173" customFormat="1" ht="12.5" x14ac:dyDescent="0.25">
      <c r="A27" s="188"/>
      <c r="B27" s="188"/>
      <c r="C27" s="188" t="s">
        <v>142</v>
      </c>
      <c r="D27" s="188">
        <v>0</v>
      </c>
      <c r="E27" s="188"/>
      <c r="F27" s="189">
        <v>8.9166666666666696</v>
      </c>
      <c r="G27" s="189">
        <v>8.4250000000000007</v>
      </c>
      <c r="H27" s="142">
        <f t="shared" si="11"/>
        <v>0.49166666666666892</v>
      </c>
      <c r="I27" s="202">
        <v>7.0839999999999996</v>
      </c>
      <c r="J27" s="201">
        <f t="shared" si="0"/>
        <v>3.4829666666666825</v>
      </c>
      <c r="K27" s="201">
        <f t="shared" si="1"/>
        <v>0</v>
      </c>
      <c r="L27" s="140"/>
      <c r="M27" s="193">
        <v>577.00833333333333</v>
      </c>
      <c r="N27" s="193">
        <v>414.82666666666677</v>
      </c>
      <c r="O27" s="209">
        <f t="shared" si="2"/>
        <v>162.18166666666656</v>
      </c>
      <c r="P27" s="204">
        <v>0.125</v>
      </c>
      <c r="Q27" s="201">
        <f t="shared" si="13"/>
        <v>20.27270833333332</v>
      </c>
      <c r="R27" s="201">
        <f t="shared" si="4"/>
        <v>0</v>
      </c>
      <c r="S27" s="140"/>
      <c r="T27" s="141"/>
      <c r="U27" s="141"/>
      <c r="V27" s="209" t="str">
        <f t="shared" si="5"/>
        <v/>
      </c>
      <c r="W27" s="206"/>
      <c r="X27" s="210">
        <f t="shared" si="6"/>
        <v>0</v>
      </c>
      <c r="Y27" s="201">
        <f t="shared" si="7"/>
        <v>0</v>
      </c>
      <c r="Z27" s="201"/>
      <c r="AA27" s="141"/>
      <c r="AB27" s="141"/>
      <c r="AC27" s="209" t="str">
        <f t="shared" si="8"/>
        <v/>
      </c>
      <c r="AD27" s="206"/>
      <c r="AE27" s="210">
        <f t="shared" si="9"/>
        <v>0</v>
      </c>
      <c r="AF27" s="201">
        <f t="shared" si="10"/>
        <v>0</v>
      </c>
    </row>
    <row r="28" spans="1:32" s="173" customFormat="1" ht="12.5" x14ac:dyDescent="0.25">
      <c r="A28" s="188"/>
      <c r="B28" s="188"/>
      <c r="C28" s="188"/>
      <c r="D28" s="188"/>
      <c r="E28" s="188"/>
      <c r="F28" s="189"/>
      <c r="G28" s="189"/>
      <c r="H28" s="142" t="str">
        <f t="shared" si="11"/>
        <v/>
      </c>
      <c r="I28" s="202"/>
      <c r="J28" s="201"/>
      <c r="K28" s="201">
        <f t="shared" si="1"/>
        <v>0</v>
      </c>
      <c r="L28" s="140"/>
      <c r="M28" s="193"/>
      <c r="N28" s="193"/>
      <c r="O28" s="209" t="str">
        <f t="shared" si="2"/>
        <v/>
      </c>
      <c r="P28" s="204"/>
      <c r="Q28" s="201"/>
      <c r="R28" s="201">
        <f t="shared" si="4"/>
        <v>0</v>
      </c>
      <c r="S28" s="140"/>
      <c r="T28" s="141"/>
      <c r="U28" s="141"/>
      <c r="V28" s="209" t="str">
        <f t="shared" si="5"/>
        <v/>
      </c>
      <c r="W28" s="206"/>
      <c r="X28" s="210">
        <f t="shared" si="6"/>
        <v>0</v>
      </c>
      <c r="Y28" s="201">
        <f t="shared" si="7"/>
        <v>0</v>
      </c>
      <c r="Z28" s="201"/>
      <c r="AA28" s="141"/>
      <c r="AB28" s="141"/>
      <c r="AC28" s="209" t="str">
        <f t="shared" si="8"/>
        <v/>
      </c>
      <c r="AD28" s="206"/>
      <c r="AE28" s="210">
        <f t="shared" si="9"/>
        <v>0</v>
      </c>
      <c r="AF28" s="201">
        <f t="shared" si="10"/>
        <v>0</v>
      </c>
    </row>
    <row r="29" spans="1:32" s="173" customFormat="1" ht="12.5" x14ac:dyDescent="0.25">
      <c r="A29" s="188"/>
      <c r="B29" s="188"/>
      <c r="C29" s="188"/>
      <c r="D29" s="188"/>
      <c r="E29" s="188"/>
      <c r="F29" s="189"/>
      <c r="G29" s="189"/>
      <c r="H29" s="142" t="str">
        <f t="shared" si="11"/>
        <v/>
      </c>
      <c r="I29" s="202"/>
      <c r="J29" s="201"/>
      <c r="K29" s="201">
        <f t="shared" si="1"/>
        <v>0</v>
      </c>
      <c r="L29" s="140"/>
      <c r="M29" s="193"/>
      <c r="N29" s="193"/>
      <c r="O29" s="209" t="str">
        <f t="shared" si="2"/>
        <v/>
      </c>
      <c r="P29" s="204"/>
      <c r="Q29" s="201"/>
      <c r="R29" s="201">
        <f t="shared" si="4"/>
        <v>0</v>
      </c>
      <c r="S29" s="140"/>
      <c r="T29" s="141"/>
      <c r="U29" s="141"/>
      <c r="V29" s="209" t="str">
        <f t="shared" si="5"/>
        <v/>
      </c>
      <c r="W29" s="206"/>
      <c r="X29" s="210">
        <f t="shared" si="6"/>
        <v>0</v>
      </c>
      <c r="Y29" s="201">
        <f t="shared" si="7"/>
        <v>0</v>
      </c>
      <c r="Z29" s="201"/>
      <c r="AA29" s="141"/>
      <c r="AB29" s="141"/>
      <c r="AC29" s="209" t="str">
        <f t="shared" si="8"/>
        <v/>
      </c>
      <c r="AD29" s="206"/>
      <c r="AE29" s="210">
        <f t="shared" si="9"/>
        <v>0</v>
      </c>
      <c r="AF29" s="201">
        <f t="shared" si="10"/>
        <v>0</v>
      </c>
    </row>
    <row r="30" spans="1:32" s="173" customFormat="1" ht="12.5" x14ac:dyDescent="0.25">
      <c r="A30" s="188" t="s">
        <v>208</v>
      </c>
      <c r="B30" s="188" t="s">
        <v>224</v>
      </c>
      <c r="C30" s="188" t="s">
        <v>141</v>
      </c>
      <c r="D30" s="188">
        <v>0</v>
      </c>
      <c r="E30" s="188"/>
      <c r="F30" s="189">
        <v>6.9166666666666696</v>
      </c>
      <c r="G30" s="189">
        <v>6.1666666666666696</v>
      </c>
      <c r="H30" s="142">
        <f t="shared" si="11"/>
        <v>0.75</v>
      </c>
      <c r="I30" s="202">
        <v>7.3659999999999997</v>
      </c>
      <c r="J30" s="201">
        <f t="shared" si="0"/>
        <v>5.5244999999999997</v>
      </c>
      <c r="K30" s="201">
        <f t="shared" si="1"/>
        <v>0</v>
      </c>
      <c r="L30" s="140"/>
      <c r="M30" s="193">
        <v>387.6165789473684</v>
      </c>
      <c r="N30" s="193">
        <v>306.81870614035091</v>
      </c>
      <c r="O30" s="209">
        <f t="shared" si="2"/>
        <v>80.797872807017484</v>
      </c>
      <c r="P30" s="204">
        <v>0.129</v>
      </c>
      <c r="Q30" s="201">
        <f t="shared" ref="Q30:Q31" si="14">O30*P30</f>
        <v>10.422925592105255</v>
      </c>
      <c r="R30" s="201">
        <f t="shared" si="4"/>
        <v>0</v>
      </c>
      <c r="S30" s="140"/>
      <c r="T30" s="141"/>
      <c r="U30" s="141"/>
      <c r="V30" s="209" t="str">
        <f t="shared" si="5"/>
        <v/>
      </c>
      <c r="W30" s="206"/>
      <c r="X30" s="210">
        <f t="shared" si="6"/>
        <v>0</v>
      </c>
      <c r="Y30" s="201">
        <f t="shared" si="7"/>
        <v>0</v>
      </c>
      <c r="Z30" s="201"/>
      <c r="AA30" s="141"/>
      <c r="AB30" s="141"/>
      <c r="AC30" s="209" t="str">
        <f t="shared" si="8"/>
        <v/>
      </c>
      <c r="AD30" s="206"/>
      <c r="AE30" s="210">
        <f t="shared" si="9"/>
        <v>0</v>
      </c>
      <c r="AF30" s="201">
        <f t="shared" si="10"/>
        <v>0</v>
      </c>
    </row>
    <row r="31" spans="1:32" s="173" customFormat="1" ht="12.5" x14ac:dyDescent="0.25">
      <c r="A31" s="188"/>
      <c r="B31" s="188"/>
      <c r="C31" s="188" t="s">
        <v>142</v>
      </c>
      <c r="D31" s="188">
        <v>0</v>
      </c>
      <c r="E31" s="188"/>
      <c r="F31" s="189">
        <v>9.43333333333333</v>
      </c>
      <c r="G31" s="189">
        <v>8.4166666666666696</v>
      </c>
      <c r="H31" s="142">
        <f t="shared" si="11"/>
        <v>1.0166666666666604</v>
      </c>
      <c r="I31" s="202">
        <v>7.085</v>
      </c>
      <c r="J31" s="201">
        <f t="shared" si="0"/>
        <v>7.2030833333332884</v>
      </c>
      <c r="K31" s="201">
        <f t="shared" si="1"/>
        <v>0</v>
      </c>
      <c r="L31" s="140"/>
      <c r="M31" s="193">
        <v>490.50333333333316</v>
      </c>
      <c r="N31" s="193">
        <v>409.8383333333332</v>
      </c>
      <c r="O31" s="209">
        <f t="shared" si="2"/>
        <v>80.664999999999964</v>
      </c>
      <c r="P31" s="204">
        <v>0.125</v>
      </c>
      <c r="Q31" s="201">
        <f t="shared" si="14"/>
        <v>10.083124999999995</v>
      </c>
      <c r="R31" s="201">
        <f t="shared" si="4"/>
        <v>0</v>
      </c>
      <c r="S31" s="140"/>
      <c r="T31" s="141"/>
      <c r="U31" s="141"/>
      <c r="V31" s="209" t="str">
        <f t="shared" si="5"/>
        <v/>
      </c>
      <c r="W31" s="206"/>
      <c r="X31" s="210">
        <f t="shared" si="6"/>
        <v>0</v>
      </c>
      <c r="Y31" s="201">
        <f t="shared" si="7"/>
        <v>0</v>
      </c>
      <c r="Z31" s="201"/>
      <c r="AA31" s="141"/>
      <c r="AB31" s="141"/>
      <c r="AC31" s="209" t="str">
        <f t="shared" si="8"/>
        <v/>
      </c>
      <c r="AD31" s="206"/>
      <c r="AE31" s="210">
        <f t="shared" si="9"/>
        <v>0</v>
      </c>
      <c r="AF31" s="201">
        <f t="shared" si="10"/>
        <v>0</v>
      </c>
    </row>
    <row r="32" spans="1:32" s="173" customFormat="1" ht="12.5" x14ac:dyDescent="0.25">
      <c r="A32" s="188"/>
      <c r="B32" s="188"/>
      <c r="C32" s="188"/>
      <c r="D32" s="188"/>
      <c r="E32" s="188"/>
      <c r="F32" s="189"/>
      <c r="G32" s="189"/>
      <c r="H32" s="142" t="str">
        <f t="shared" si="11"/>
        <v/>
      </c>
      <c r="I32" s="202"/>
      <c r="J32" s="201"/>
      <c r="K32" s="201">
        <f t="shared" si="1"/>
        <v>0</v>
      </c>
      <c r="L32" s="140"/>
      <c r="M32" s="193"/>
      <c r="N32" s="193"/>
      <c r="O32" s="209" t="str">
        <f t="shared" si="2"/>
        <v/>
      </c>
      <c r="P32" s="204"/>
      <c r="Q32" s="201"/>
      <c r="R32" s="201">
        <f t="shared" si="4"/>
        <v>0</v>
      </c>
      <c r="S32" s="140"/>
      <c r="T32" s="141"/>
      <c r="U32" s="141"/>
      <c r="V32" s="209" t="str">
        <f t="shared" si="5"/>
        <v/>
      </c>
      <c r="W32" s="206"/>
      <c r="X32" s="210">
        <f t="shared" si="6"/>
        <v>0</v>
      </c>
      <c r="Y32" s="201">
        <f t="shared" si="7"/>
        <v>0</v>
      </c>
      <c r="Z32" s="201"/>
      <c r="AA32" s="141"/>
      <c r="AB32" s="141"/>
      <c r="AC32" s="209" t="str">
        <f t="shared" si="8"/>
        <v/>
      </c>
      <c r="AD32" s="206"/>
      <c r="AE32" s="210">
        <f t="shared" si="9"/>
        <v>0</v>
      </c>
      <c r="AF32" s="201">
        <f t="shared" si="10"/>
        <v>0</v>
      </c>
    </row>
    <row r="33" spans="1:32" s="173" customFormat="1" ht="12.5" x14ac:dyDescent="0.25">
      <c r="A33" s="188"/>
      <c r="B33" s="188"/>
      <c r="C33" s="188"/>
      <c r="D33" s="188"/>
      <c r="E33" s="188"/>
      <c r="F33" s="189"/>
      <c r="G33" s="189"/>
      <c r="H33" s="142" t="str">
        <f t="shared" si="11"/>
        <v/>
      </c>
      <c r="I33" s="202"/>
      <c r="J33" s="201"/>
      <c r="K33" s="201">
        <f t="shared" si="1"/>
        <v>0</v>
      </c>
      <c r="L33" s="140"/>
      <c r="M33" s="193"/>
      <c r="N33" s="193"/>
      <c r="O33" s="209" t="str">
        <f t="shared" si="2"/>
        <v/>
      </c>
      <c r="P33" s="204"/>
      <c r="Q33" s="201"/>
      <c r="R33" s="201">
        <f t="shared" si="4"/>
        <v>0</v>
      </c>
      <c r="S33" s="140"/>
      <c r="T33" s="141"/>
      <c r="U33" s="141"/>
      <c r="V33" s="209" t="str">
        <f t="shared" si="5"/>
        <v/>
      </c>
      <c r="W33" s="206"/>
      <c r="X33" s="210">
        <f t="shared" si="6"/>
        <v>0</v>
      </c>
      <c r="Y33" s="201">
        <f t="shared" si="7"/>
        <v>0</v>
      </c>
      <c r="Z33" s="201"/>
      <c r="AA33" s="141"/>
      <c r="AB33" s="141"/>
      <c r="AC33" s="209" t="str">
        <f t="shared" si="8"/>
        <v/>
      </c>
      <c r="AD33" s="206"/>
      <c r="AE33" s="210">
        <f t="shared" si="9"/>
        <v>0</v>
      </c>
      <c r="AF33" s="201">
        <f t="shared" si="10"/>
        <v>0</v>
      </c>
    </row>
    <row r="34" spans="1:32" s="173" customFormat="1" ht="12.5" x14ac:dyDescent="0.25">
      <c r="A34" s="188" t="s">
        <v>209</v>
      </c>
      <c r="B34" s="188" t="s">
        <v>225</v>
      </c>
      <c r="C34" s="188" t="s">
        <v>140</v>
      </c>
      <c r="D34" s="188">
        <v>0</v>
      </c>
      <c r="E34" s="188"/>
      <c r="F34" s="189">
        <v>4.1666666666666696</v>
      </c>
      <c r="G34" s="189">
        <v>3.708333333333333</v>
      </c>
      <c r="H34" s="142">
        <f t="shared" si="11"/>
        <v>0.45833333333333659</v>
      </c>
      <c r="I34" s="202">
        <v>8.0649999999999995</v>
      </c>
      <c r="J34" s="201">
        <f t="shared" si="0"/>
        <v>3.6964583333333594</v>
      </c>
      <c r="K34" s="201">
        <f t="shared" si="1"/>
        <v>0</v>
      </c>
      <c r="L34" s="140"/>
      <c r="M34" s="193">
        <v>256.09999999999997</v>
      </c>
      <c r="N34" s="193">
        <v>202.38416666666669</v>
      </c>
      <c r="O34" s="209">
        <f t="shared" si="2"/>
        <v>53.715833333333279</v>
      </c>
      <c r="P34" s="204">
        <v>0.13600000000000001</v>
      </c>
      <c r="Q34" s="201">
        <f t="shared" ref="Q34" si="15">O34*P34</f>
        <v>7.3053533333333265</v>
      </c>
      <c r="R34" s="201">
        <f t="shared" si="4"/>
        <v>0</v>
      </c>
      <c r="S34" s="140"/>
      <c r="T34" s="141"/>
      <c r="U34" s="141"/>
      <c r="V34" s="209" t="str">
        <f t="shared" si="5"/>
        <v/>
      </c>
      <c r="W34" s="206"/>
      <c r="X34" s="210">
        <f t="shared" si="6"/>
        <v>0</v>
      </c>
      <c r="Y34" s="201">
        <f t="shared" si="7"/>
        <v>0</v>
      </c>
      <c r="Z34" s="201"/>
      <c r="AA34" s="141"/>
      <c r="AB34" s="141"/>
      <c r="AC34" s="209" t="str">
        <f t="shared" si="8"/>
        <v/>
      </c>
      <c r="AD34" s="206"/>
      <c r="AE34" s="210">
        <f t="shared" si="9"/>
        <v>0</v>
      </c>
      <c r="AF34" s="201">
        <f t="shared" si="10"/>
        <v>0</v>
      </c>
    </row>
    <row r="35" spans="1:32" s="173" customFormat="1" ht="12.5" x14ac:dyDescent="0.25">
      <c r="A35" s="188"/>
      <c r="B35" s="188"/>
      <c r="C35" s="188"/>
      <c r="D35" s="188"/>
      <c r="E35" s="188"/>
      <c r="F35" s="189"/>
      <c r="G35" s="189"/>
      <c r="H35" s="142" t="str">
        <f t="shared" si="11"/>
        <v/>
      </c>
      <c r="I35" s="202"/>
      <c r="J35" s="201"/>
      <c r="K35" s="201">
        <f t="shared" si="1"/>
        <v>0</v>
      </c>
      <c r="L35" s="140"/>
      <c r="M35" s="193"/>
      <c r="N35" s="193"/>
      <c r="O35" s="209" t="str">
        <f t="shared" si="2"/>
        <v/>
      </c>
      <c r="P35" s="204"/>
      <c r="Q35" s="201"/>
      <c r="R35" s="201">
        <f t="shared" si="4"/>
        <v>0</v>
      </c>
      <c r="S35" s="140"/>
      <c r="T35" s="141"/>
      <c r="U35" s="141"/>
      <c r="V35" s="209" t="str">
        <f t="shared" si="5"/>
        <v/>
      </c>
      <c r="W35" s="206"/>
      <c r="X35" s="210">
        <f t="shared" si="6"/>
        <v>0</v>
      </c>
      <c r="Y35" s="201">
        <f t="shared" si="7"/>
        <v>0</v>
      </c>
      <c r="Z35" s="201"/>
      <c r="AA35" s="141"/>
      <c r="AB35" s="141"/>
      <c r="AC35" s="209" t="str">
        <f t="shared" si="8"/>
        <v/>
      </c>
      <c r="AD35" s="206"/>
      <c r="AE35" s="210">
        <f t="shared" si="9"/>
        <v>0</v>
      </c>
      <c r="AF35" s="201">
        <f t="shared" si="10"/>
        <v>0</v>
      </c>
    </row>
    <row r="36" spans="1:32" s="173" customFormat="1" ht="12.5" x14ac:dyDescent="0.25">
      <c r="A36" s="188"/>
      <c r="B36" s="188"/>
      <c r="C36" s="188"/>
      <c r="D36" s="188"/>
      <c r="E36" s="188"/>
      <c r="F36" s="189"/>
      <c r="G36" s="189"/>
      <c r="H36" s="142" t="str">
        <f t="shared" si="11"/>
        <v/>
      </c>
      <c r="I36" s="202"/>
      <c r="J36" s="201"/>
      <c r="K36" s="201">
        <f t="shared" si="1"/>
        <v>0</v>
      </c>
      <c r="L36" s="140"/>
      <c r="M36" s="193"/>
      <c r="N36" s="193"/>
      <c r="O36" s="209" t="str">
        <f t="shared" si="2"/>
        <v/>
      </c>
      <c r="P36" s="204"/>
      <c r="Q36" s="201"/>
      <c r="R36" s="201">
        <f t="shared" si="4"/>
        <v>0</v>
      </c>
      <c r="S36" s="140"/>
      <c r="T36" s="141"/>
      <c r="U36" s="141"/>
      <c r="V36" s="209" t="str">
        <f t="shared" si="5"/>
        <v/>
      </c>
      <c r="W36" s="206"/>
      <c r="X36" s="210">
        <f t="shared" si="6"/>
        <v>0</v>
      </c>
      <c r="Y36" s="201">
        <f t="shared" si="7"/>
        <v>0</v>
      </c>
      <c r="Z36" s="201"/>
      <c r="AA36" s="141"/>
      <c r="AB36" s="141"/>
      <c r="AC36" s="209" t="str">
        <f t="shared" si="8"/>
        <v/>
      </c>
      <c r="AD36" s="206"/>
      <c r="AE36" s="210">
        <f t="shared" si="9"/>
        <v>0</v>
      </c>
      <c r="AF36" s="201">
        <f t="shared" si="10"/>
        <v>0</v>
      </c>
    </row>
    <row r="37" spans="1:32" s="173" customFormat="1" ht="12.5" x14ac:dyDescent="0.25">
      <c r="A37" s="188" t="s">
        <v>210</v>
      </c>
      <c r="B37" s="188" t="s">
        <v>226</v>
      </c>
      <c r="C37" s="188" t="s">
        <v>141</v>
      </c>
      <c r="D37" s="188">
        <v>0</v>
      </c>
      <c r="E37" s="188"/>
      <c r="F37" s="189">
        <v>6.19166666666667</v>
      </c>
      <c r="G37" s="189">
        <v>5.7166666666666703</v>
      </c>
      <c r="H37" s="142">
        <f t="shared" si="11"/>
        <v>0.47499999999999964</v>
      </c>
      <c r="I37" s="202">
        <v>7.4489999999999998</v>
      </c>
      <c r="J37" s="201">
        <f t="shared" si="0"/>
        <v>3.5382749999999974</v>
      </c>
      <c r="K37" s="201">
        <f t="shared" si="1"/>
        <v>0</v>
      </c>
      <c r="L37" s="140"/>
      <c r="M37" s="193">
        <v>358.27249999999998</v>
      </c>
      <c r="N37" s="193">
        <v>308.02416666666664</v>
      </c>
      <c r="O37" s="209">
        <f t="shared" si="2"/>
        <v>50.248333333333335</v>
      </c>
      <c r="P37" s="204">
        <v>0.129</v>
      </c>
      <c r="Q37" s="201">
        <f t="shared" ref="Q37:Q38" si="16">O37*P37</f>
        <v>6.4820350000000007</v>
      </c>
      <c r="R37" s="201">
        <f t="shared" si="4"/>
        <v>0</v>
      </c>
      <c r="S37" s="140"/>
      <c r="T37" s="141"/>
      <c r="U37" s="141"/>
      <c r="V37" s="209" t="str">
        <f t="shared" si="5"/>
        <v/>
      </c>
      <c r="W37" s="206"/>
      <c r="X37" s="210">
        <f t="shared" si="6"/>
        <v>0</v>
      </c>
      <c r="Y37" s="201">
        <f t="shared" si="7"/>
        <v>0</v>
      </c>
      <c r="Z37" s="201"/>
      <c r="AA37" s="141"/>
      <c r="AB37" s="141"/>
      <c r="AC37" s="209" t="str">
        <f t="shared" si="8"/>
        <v/>
      </c>
      <c r="AD37" s="206"/>
      <c r="AE37" s="210">
        <f t="shared" si="9"/>
        <v>0</v>
      </c>
      <c r="AF37" s="201">
        <f t="shared" si="10"/>
        <v>0</v>
      </c>
    </row>
    <row r="38" spans="1:32" s="173" customFormat="1" ht="12.5" x14ac:dyDescent="0.25">
      <c r="A38" s="188"/>
      <c r="B38" s="188"/>
      <c r="C38" s="188" t="s">
        <v>142</v>
      </c>
      <c r="D38" s="188">
        <v>0</v>
      </c>
      <c r="E38" s="188"/>
      <c r="F38" s="189">
        <v>6.8916666666666702</v>
      </c>
      <c r="G38" s="189">
        <v>6.2583333333333302</v>
      </c>
      <c r="H38" s="142">
        <f t="shared" si="11"/>
        <v>0.63333333333333997</v>
      </c>
      <c r="I38" s="202">
        <v>7.351</v>
      </c>
      <c r="J38" s="201">
        <f t="shared" si="0"/>
        <v>4.6556333333333821</v>
      </c>
      <c r="K38" s="201">
        <f t="shared" si="1"/>
        <v>0</v>
      </c>
      <c r="L38" s="140"/>
      <c r="M38" s="193">
        <v>453.6991666666666</v>
      </c>
      <c r="N38" s="193">
        <v>403.32916666666659</v>
      </c>
      <c r="O38" s="209">
        <f t="shared" si="2"/>
        <v>50.370000000000005</v>
      </c>
      <c r="P38" s="204">
        <v>0.126</v>
      </c>
      <c r="Q38" s="201">
        <f t="shared" si="16"/>
        <v>6.3466200000000006</v>
      </c>
      <c r="R38" s="201">
        <f t="shared" si="4"/>
        <v>0</v>
      </c>
      <c r="S38" s="140"/>
      <c r="T38" s="141"/>
      <c r="U38" s="141"/>
      <c r="V38" s="209" t="str">
        <f t="shared" si="5"/>
        <v/>
      </c>
      <c r="W38" s="206"/>
      <c r="X38" s="210">
        <f t="shared" si="6"/>
        <v>0</v>
      </c>
      <c r="Y38" s="201">
        <f t="shared" si="7"/>
        <v>0</v>
      </c>
      <c r="Z38" s="201"/>
      <c r="AA38" s="141"/>
      <c r="AB38" s="141"/>
      <c r="AC38" s="209" t="str">
        <f t="shared" si="8"/>
        <v/>
      </c>
      <c r="AD38" s="206"/>
      <c r="AE38" s="210">
        <f t="shared" si="9"/>
        <v>0</v>
      </c>
      <c r="AF38" s="201">
        <f t="shared" si="10"/>
        <v>0</v>
      </c>
    </row>
    <row r="39" spans="1:32" s="173" customFormat="1" ht="12.5" x14ac:dyDescent="0.25">
      <c r="A39" s="188"/>
      <c r="B39" s="188"/>
      <c r="C39" s="188"/>
      <c r="D39" s="188"/>
      <c r="E39" s="188"/>
      <c r="F39" s="189"/>
      <c r="G39" s="189"/>
      <c r="H39" s="142" t="str">
        <f t="shared" si="11"/>
        <v/>
      </c>
      <c r="I39" s="202"/>
      <c r="J39" s="201"/>
      <c r="K39" s="201">
        <f t="shared" si="1"/>
        <v>0</v>
      </c>
      <c r="L39" s="140"/>
      <c r="M39" s="193"/>
      <c r="N39" s="193"/>
      <c r="O39" s="209" t="str">
        <f t="shared" si="2"/>
        <v/>
      </c>
      <c r="P39" s="204"/>
      <c r="Q39" s="201"/>
      <c r="R39" s="201">
        <f t="shared" si="4"/>
        <v>0</v>
      </c>
      <c r="S39" s="140"/>
      <c r="T39" s="141"/>
      <c r="U39" s="141"/>
      <c r="V39" s="209" t="str">
        <f t="shared" si="5"/>
        <v/>
      </c>
      <c r="W39" s="206"/>
      <c r="X39" s="210">
        <f t="shared" si="6"/>
        <v>0</v>
      </c>
      <c r="Y39" s="201">
        <f t="shared" si="7"/>
        <v>0</v>
      </c>
      <c r="Z39" s="201"/>
      <c r="AA39" s="141"/>
      <c r="AB39" s="141"/>
      <c r="AC39" s="209" t="str">
        <f t="shared" si="8"/>
        <v/>
      </c>
      <c r="AD39" s="206"/>
      <c r="AE39" s="210">
        <f t="shared" si="9"/>
        <v>0</v>
      </c>
      <c r="AF39" s="201">
        <f t="shared" si="10"/>
        <v>0</v>
      </c>
    </row>
    <row r="40" spans="1:32" s="173" customFormat="1" ht="12.5" x14ac:dyDescent="0.25">
      <c r="A40" s="188"/>
      <c r="B40" s="188"/>
      <c r="C40" s="188"/>
      <c r="D40" s="188"/>
      <c r="E40" s="188"/>
      <c r="F40" s="189"/>
      <c r="G40" s="189"/>
      <c r="H40" s="142" t="str">
        <f t="shared" si="11"/>
        <v/>
      </c>
      <c r="I40" s="202"/>
      <c r="J40" s="201"/>
      <c r="K40" s="201">
        <f t="shared" si="1"/>
        <v>0</v>
      </c>
      <c r="L40" s="140"/>
      <c r="M40" s="193"/>
      <c r="N40" s="193"/>
      <c r="O40" s="209" t="str">
        <f t="shared" si="2"/>
        <v/>
      </c>
      <c r="P40" s="204"/>
      <c r="Q40" s="201"/>
      <c r="R40" s="201">
        <f t="shared" si="4"/>
        <v>0</v>
      </c>
      <c r="S40" s="140"/>
      <c r="T40" s="141"/>
      <c r="U40" s="141"/>
      <c r="V40" s="209" t="str">
        <f t="shared" si="5"/>
        <v/>
      </c>
      <c r="W40" s="206"/>
      <c r="X40" s="210">
        <f t="shared" si="6"/>
        <v>0</v>
      </c>
      <c r="Y40" s="201">
        <f t="shared" si="7"/>
        <v>0</v>
      </c>
      <c r="Z40" s="201"/>
      <c r="AA40" s="141"/>
      <c r="AB40" s="141"/>
      <c r="AC40" s="209" t="str">
        <f t="shared" si="8"/>
        <v/>
      </c>
      <c r="AD40" s="206"/>
      <c r="AE40" s="210">
        <f t="shared" si="9"/>
        <v>0</v>
      </c>
      <c r="AF40" s="201">
        <f t="shared" si="10"/>
        <v>0</v>
      </c>
    </row>
    <row r="41" spans="1:32" s="173" customFormat="1" ht="12.5" x14ac:dyDescent="0.25">
      <c r="A41" s="188" t="s">
        <v>214</v>
      </c>
      <c r="B41" s="188" t="s">
        <v>227</v>
      </c>
      <c r="C41" s="188" t="s">
        <v>142</v>
      </c>
      <c r="D41" s="188">
        <v>0</v>
      </c>
      <c r="E41" s="188"/>
      <c r="F41" s="189">
        <v>8.6666666666666696</v>
      </c>
      <c r="G41" s="189">
        <v>7.4749999999999996</v>
      </c>
      <c r="H41" s="142">
        <f t="shared" si="11"/>
        <v>1.19166666666667</v>
      </c>
      <c r="I41" s="202">
        <v>7.1820000000000004</v>
      </c>
      <c r="J41" s="201">
        <f t="shared" si="0"/>
        <v>8.5585500000000234</v>
      </c>
      <c r="K41" s="201">
        <f t="shared" si="1"/>
        <v>0</v>
      </c>
      <c r="L41" s="140"/>
      <c r="M41" s="193">
        <v>620.4041666666667</v>
      </c>
      <c r="N41" s="193">
        <v>440.09416666666675</v>
      </c>
      <c r="O41" s="209">
        <f t="shared" si="2"/>
        <v>180.30999999999995</v>
      </c>
      <c r="P41" s="204">
        <v>0.125</v>
      </c>
      <c r="Q41" s="201">
        <f t="shared" ref="Q41" si="17">O41*P41</f>
        <v>22.538749999999993</v>
      </c>
      <c r="R41" s="201">
        <f t="shared" si="4"/>
        <v>0</v>
      </c>
      <c r="S41" s="140"/>
      <c r="T41" s="143">
        <v>21.39329601158645</v>
      </c>
      <c r="U41" s="143">
        <v>17.978943850267378</v>
      </c>
      <c r="V41" s="209">
        <f t="shared" si="5"/>
        <v>3.4143521613190728</v>
      </c>
      <c r="W41" s="207">
        <v>6.1349999999999998</v>
      </c>
      <c r="X41" s="210">
        <f t="shared" si="6"/>
        <v>20.947050509692509</v>
      </c>
      <c r="Y41" s="201">
        <f>D41*X41</f>
        <v>0</v>
      </c>
      <c r="Z41" s="201"/>
      <c r="AA41" s="143">
        <v>21.39329601158645</v>
      </c>
      <c r="AB41" s="143">
        <v>17.978943850267378</v>
      </c>
      <c r="AC41" s="209">
        <f t="shared" si="8"/>
        <v>3.4143521613190728</v>
      </c>
      <c r="AD41" s="207">
        <v>6.1349999999999998</v>
      </c>
      <c r="AE41" s="210">
        <f t="shared" si="9"/>
        <v>20.947050509692509</v>
      </c>
      <c r="AF41" s="201">
        <f t="shared" si="10"/>
        <v>0</v>
      </c>
    </row>
    <row r="42" spans="1:32" s="173" customFormat="1" ht="12.5" x14ac:dyDescent="0.25">
      <c r="A42" s="188"/>
      <c r="B42" s="188"/>
      <c r="C42" s="188"/>
      <c r="D42" s="188"/>
      <c r="E42" s="188"/>
      <c r="F42" s="189"/>
      <c r="G42" s="189"/>
      <c r="H42" s="142" t="str">
        <f t="shared" si="11"/>
        <v/>
      </c>
      <c r="I42" s="202"/>
      <c r="J42" s="201"/>
      <c r="K42" s="201">
        <f t="shared" si="1"/>
        <v>0</v>
      </c>
      <c r="L42" s="140"/>
      <c r="M42" s="193"/>
      <c r="N42" s="193"/>
      <c r="O42" s="209" t="str">
        <f t="shared" si="2"/>
        <v/>
      </c>
      <c r="P42" s="204"/>
      <c r="Q42" s="201"/>
      <c r="R42" s="201">
        <f t="shared" si="4"/>
        <v>0</v>
      </c>
      <c r="S42" s="140"/>
      <c r="T42" s="143"/>
      <c r="U42" s="143"/>
      <c r="V42" s="209" t="str">
        <f t="shared" si="5"/>
        <v/>
      </c>
      <c r="W42" s="207"/>
      <c r="X42" s="210">
        <f t="shared" si="6"/>
        <v>0</v>
      </c>
      <c r="Y42" s="201">
        <f t="shared" si="7"/>
        <v>0</v>
      </c>
      <c r="Z42" s="201"/>
      <c r="AA42" s="143"/>
      <c r="AB42" s="143"/>
      <c r="AC42" s="209" t="str">
        <f t="shared" si="8"/>
        <v/>
      </c>
      <c r="AD42" s="207"/>
      <c r="AE42" s="210">
        <f t="shared" si="9"/>
        <v>0</v>
      </c>
      <c r="AF42" s="201">
        <f t="shared" si="10"/>
        <v>0</v>
      </c>
    </row>
    <row r="43" spans="1:32" s="173" customFormat="1" ht="12.5" x14ac:dyDescent="0.25">
      <c r="A43" s="188"/>
      <c r="B43" s="188"/>
      <c r="C43" s="188"/>
      <c r="D43" s="188"/>
      <c r="E43" s="188"/>
      <c r="F43" s="189"/>
      <c r="G43" s="189"/>
      <c r="H43" s="142" t="str">
        <f t="shared" si="11"/>
        <v/>
      </c>
      <c r="I43" s="202"/>
      <c r="J43" s="201"/>
      <c r="K43" s="201">
        <f t="shared" si="1"/>
        <v>0</v>
      </c>
      <c r="L43" s="140"/>
      <c r="M43" s="193"/>
      <c r="N43" s="193"/>
      <c r="O43" s="209" t="str">
        <f t="shared" si="2"/>
        <v/>
      </c>
      <c r="P43" s="204"/>
      <c r="Q43" s="201"/>
      <c r="R43" s="201">
        <f t="shared" si="4"/>
        <v>0</v>
      </c>
      <c r="S43" s="140"/>
      <c r="T43" s="143"/>
      <c r="U43" s="143"/>
      <c r="V43" s="209" t="str">
        <f t="shared" si="5"/>
        <v/>
      </c>
      <c r="W43" s="207"/>
      <c r="X43" s="210">
        <f t="shared" si="6"/>
        <v>0</v>
      </c>
      <c r="Y43" s="201">
        <f t="shared" si="7"/>
        <v>0</v>
      </c>
      <c r="Z43" s="201"/>
      <c r="AA43" s="143"/>
      <c r="AB43" s="143"/>
      <c r="AC43" s="209" t="str">
        <f t="shared" si="8"/>
        <v/>
      </c>
      <c r="AD43" s="207"/>
      <c r="AE43" s="210">
        <f t="shared" si="9"/>
        <v>0</v>
      </c>
      <c r="AF43" s="201">
        <f t="shared" si="10"/>
        <v>0</v>
      </c>
    </row>
    <row r="44" spans="1:32" s="173" customFormat="1" ht="12.5" x14ac:dyDescent="0.25">
      <c r="A44" s="188" t="s">
        <v>215</v>
      </c>
      <c r="B44" s="188" t="s">
        <v>228</v>
      </c>
      <c r="C44" s="188" t="s">
        <v>142</v>
      </c>
      <c r="D44" s="188">
        <v>0</v>
      </c>
      <c r="E44" s="188"/>
      <c r="F44" s="189">
        <v>7.9666666666666668</v>
      </c>
      <c r="G44" s="189">
        <v>7.4749999999999996</v>
      </c>
      <c r="H44" s="142">
        <f t="shared" si="11"/>
        <v>0.49166666666666714</v>
      </c>
      <c r="I44" s="202">
        <v>7.1820000000000004</v>
      </c>
      <c r="J44" s="201">
        <f t="shared" si="0"/>
        <v>3.5311500000000038</v>
      </c>
      <c r="K44" s="201">
        <f t="shared" si="1"/>
        <v>0</v>
      </c>
      <c r="L44" s="140"/>
      <c r="M44" s="193">
        <v>620.4041666666667</v>
      </c>
      <c r="N44" s="193">
        <v>440.09416666666675</v>
      </c>
      <c r="O44" s="209">
        <f t="shared" si="2"/>
        <v>180.30999999999995</v>
      </c>
      <c r="P44" s="204">
        <v>0.125</v>
      </c>
      <c r="Q44" s="201">
        <f t="shared" ref="Q44:Q45" si="18">O44*P44</f>
        <v>22.538749999999993</v>
      </c>
      <c r="R44" s="201">
        <f t="shared" si="4"/>
        <v>0</v>
      </c>
      <c r="S44" s="140"/>
      <c r="T44" s="143">
        <v>21.39329601158645</v>
      </c>
      <c r="U44" s="143">
        <v>17.978943850267378</v>
      </c>
      <c r="V44" s="209">
        <f t="shared" si="5"/>
        <v>3.4143521613190728</v>
      </c>
      <c r="W44" s="207">
        <v>6.1349999999999998</v>
      </c>
      <c r="X44" s="210">
        <f t="shared" si="6"/>
        <v>20.947050509692509</v>
      </c>
      <c r="Y44" s="201">
        <f t="shared" si="7"/>
        <v>0</v>
      </c>
      <c r="Z44" s="201"/>
      <c r="AA44" s="143">
        <v>21.39329601158645</v>
      </c>
      <c r="AB44" s="143">
        <v>17.978943850267378</v>
      </c>
      <c r="AC44" s="209">
        <f t="shared" si="8"/>
        <v>3.4143521613190728</v>
      </c>
      <c r="AD44" s="207">
        <v>6.1349999999999998</v>
      </c>
      <c r="AE44" s="210">
        <f t="shared" si="9"/>
        <v>20.947050509692509</v>
      </c>
      <c r="AF44" s="201">
        <f t="shared" si="10"/>
        <v>0</v>
      </c>
    </row>
    <row r="45" spans="1:32" s="173" customFormat="1" ht="12.5" x14ac:dyDescent="0.25">
      <c r="A45" s="188"/>
      <c r="B45" s="188"/>
      <c r="C45" s="188" t="s">
        <v>143</v>
      </c>
      <c r="D45" s="188">
        <v>0</v>
      </c>
      <c r="E45" s="188"/>
      <c r="F45" s="189">
        <v>9.1166666666666671</v>
      </c>
      <c r="G45" s="189">
        <v>8.5</v>
      </c>
      <c r="H45" s="142">
        <f t="shared" si="11"/>
        <v>0.61666666666666714</v>
      </c>
      <c r="I45" s="202">
        <v>7.077</v>
      </c>
      <c r="J45" s="201">
        <f t="shared" si="0"/>
        <v>4.3641500000000031</v>
      </c>
      <c r="K45" s="201">
        <f t="shared" si="1"/>
        <v>0</v>
      </c>
      <c r="L45" s="140"/>
      <c r="M45" s="193">
        <v>724.4375</v>
      </c>
      <c r="N45" s="193">
        <v>535.36749999999995</v>
      </c>
      <c r="O45" s="209">
        <f t="shared" si="2"/>
        <v>189.07000000000005</v>
      </c>
      <c r="P45" s="204">
        <v>0.123</v>
      </c>
      <c r="Q45" s="201">
        <f t="shared" si="18"/>
        <v>23.255610000000004</v>
      </c>
      <c r="R45" s="201">
        <f t="shared" si="4"/>
        <v>0</v>
      </c>
      <c r="S45" s="140"/>
      <c r="T45" s="143">
        <v>23.600995014483061</v>
      </c>
      <c r="U45" s="143">
        <v>19.33305481283422</v>
      </c>
      <c r="V45" s="209">
        <f t="shared" si="5"/>
        <v>4.267940201648841</v>
      </c>
      <c r="W45" s="207">
        <v>6.1630000000000003</v>
      </c>
      <c r="X45" s="210">
        <f t="shared" si="6"/>
        <v>26.303315462761809</v>
      </c>
      <c r="Y45" s="201">
        <f t="shared" si="7"/>
        <v>0</v>
      </c>
      <c r="Z45" s="201"/>
      <c r="AA45" s="143">
        <v>23.600995014483061</v>
      </c>
      <c r="AB45" s="143">
        <v>19.33305481283422</v>
      </c>
      <c r="AC45" s="209">
        <f t="shared" si="8"/>
        <v>4.267940201648841</v>
      </c>
      <c r="AD45" s="207">
        <v>6.1630000000000003</v>
      </c>
      <c r="AE45" s="210">
        <f t="shared" si="9"/>
        <v>26.303315462761809</v>
      </c>
      <c r="AF45" s="201">
        <f t="shared" si="10"/>
        <v>0</v>
      </c>
    </row>
    <row r="46" spans="1:32" s="173" customFormat="1" ht="12.5" x14ac:dyDescent="0.25">
      <c r="A46" s="188"/>
      <c r="B46" s="188"/>
      <c r="C46" s="188"/>
      <c r="D46" s="188"/>
      <c r="E46" s="188"/>
      <c r="F46" s="189"/>
      <c r="G46" s="189"/>
      <c r="H46" s="142" t="str">
        <f t="shared" si="11"/>
        <v/>
      </c>
      <c r="I46" s="202"/>
      <c r="J46" s="201"/>
      <c r="K46" s="201">
        <f t="shared" si="1"/>
        <v>0</v>
      </c>
      <c r="L46" s="140"/>
      <c r="M46" s="193"/>
      <c r="N46" s="193"/>
      <c r="O46" s="209" t="str">
        <f t="shared" si="2"/>
        <v/>
      </c>
      <c r="P46" s="204"/>
      <c r="Q46" s="201"/>
      <c r="R46" s="201">
        <f t="shared" si="4"/>
        <v>0</v>
      </c>
      <c r="S46" s="140"/>
      <c r="T46" s="143"/>
      <c r="U46" s="143"/>
      <c r="V46" s="209" t="str">
        <f t="shared" si="5"/>
        <v/>
      </c>
      <c r="W46" s="207"/>
      <c r="X46" s="210">
        <f t="shared" si="6"/>
        <v>0</v>
      </c>
      <c r="Y46" s="201">
        <f t="shared" si="7"/>
        <v>0</v>
      </c>
      <c r="Z46" s="201"/>
      <c r="AA46" s="143"/>
      <c r="AB46" s="143"/>
      <c r="AC46" s="209" t="str">
        <f t="shared" si="8"/>
        <v/>
      </c>
      <c r="AD46" s="207"/>
      <c r="AE46" s="210">
        <f t="shared" si="9"/>
        <v>0</v>
      </c>
      <c r="AF46" s="201">
        <f t="shared" si="10"/>
        <v>0</v>
      </c>
    </row>
    <row r="47" spans="1:32" s="173" customFormat="1" ht="12.5" x14ac:dyDescent="0.25">
      <c r="A47" s="188"/>
      <c r="B47" s="188"/>
      <c r="C47" s="188"/>
      <c r="D47" s="188"/>
      <c r="E47" s="188"/>
      <c r="F47" s="189"/>
      <c r="G47" s="189"/>
      <c r="H47" s="142" t="str">
        <f t="shared" si="11"/>
        <v/>
      </c>
      <c r="I47" s="202"/>
      <c r="J47" s="201"/>
      <c r="K47" s="201">
        <f t="shared" si="1"/>
        <v>0</v>
      </c>
      <c r="L47" s="140"/>
      <c r="M47" s="193"/>
      <c r="N47" s="193"/>
      <c r="O47" s="209" t="str">
        <f t="shared" si="2"/>
        <v/>
      </c>
      <c r="P47" s="204"/>
      <c r="Q47" s="201"/>
      <c r="R47" s="201">
        <f t="shared" si="4"/>
        <v>0</v>
      </c>
      <c r="S47" s="140"/>
      <c r="T47" s="143"/>
      <c r="U47" s="143"/>
      <c r="V47" s="209" t="str">
        <f t="shared" si="5"/>
        <v/>
      </c>
      <c r="W47" s="207"/>
      <c r="X47" s="210">
        <f t="shared" si="6"/>
        <v>0</v>
      </c>
      <c r="Y47" s="201">
        <f t="shared" si="7"/>
        <v>0</v>
      </c>
      <c r="Z47" s="201"/>
      <c r="AA47" s="143"/>
      <c r="AB47" s="143"/>
      <c r="AC47" s="209" t="str">
        <f t="shared" si="8"/>
        <v/>
      </c>
      <c r="AD47" s="207"/>
      <c r="AE47" s="210">
        <f t="shared" si="9"/>
        <v>0</v>
      </c>
      <c r="AF47" s="201">
        <f t="shared" si="10"/>
        <v>0</v>
      </c>
    </row>
    <row r="48" spans="1:32" s="173" customFormat="1" ht="12.5" x14ac:dyDescent="0.25">
      <c r="A48" s="188" t="s">
        <v>216</v>
      </c>
      <c r="B48" s="188" t="s">
        <v>229</v>
      </c>
      <c r="C48" s="188" t="s">
        <v>142</v>
      </c>
      <c r="D48" s="188">
        <v>0</v>
      </c>
      <c r="E48" s="188"/>
      <c r="F48" s="189">
        <v>8.6666666666666696</v>
      </c>
      <c r="G48" s="189">
        <v>7.4749999999999996</v>
      </c>
      <c r="H48" s="142">
        <f t="shared" si="11"/>
        <v>1.19166666666667</v>
      </c>
      <c r="I48" s="202">
        <v>7.1820000000000004</v>
      </c>
      <c r="J48" s="201">
        <f t="shared" si="0"/>
        <v>8.5585500000000234</v>
      </c>
      <c r="K48" s="201">
        <f t="shared" si="1"/>
        <v>0</v>
      </c>
      <c r="L48" s="140"/>
      <c r="M48" s="193">
        <v>620.4041666666667</v>
      </c>
      <c r="N48" s="193">
        <v>440.09416666666675</v>
      </c>
      <c r="O48" s="209">
        <f t="shared" si="2"/>
        <v>180.30999999999995</v>
      </c>
      <c r="P48" s="204">
        <v>0.125</v>
      </c>
      <c r="Q48" s="201">
        <f t="shared" ref="Q48" si="19">O48*P48</f>
        <v>22.538749999999993</v>
      </c>
      <c r="R48" s="201">
        <f t="shared" si="4"/>
        <v>0</v>
      </c>
      <c r="S48" s="140"/>
      <c r="T48" s="143">
        <v>21.39329601158645</v>
      </c>
      <c r="U48" s="143">
        <v>17.978943850267378</v>
      </c>
      <c r="V48" s="209">
        <f t="shared" si="5"/>
        <v>3.4143521613190728</v>
      </c>
      <c r="W48" s="207">
        <v>6.1349999999999998</v>
      </c>
      <c r="X48" s="210">
        <f t="shared" si="6"/>
        <v>20.947050509692509</v>
      </c>
      <c r="Y48" s="201">
        <f t="shared" si="7"/>
        <v>0</v>
      </c>
      <c r="Z48" s="201"/>
      <c r="AA48" s="143">
        <v>21.39329601158645</v>
      </c>
      <c r="AB48" s="143">
        <v>17.978943850267378</v>
      </c>
      <c r="AC48" s="209">
        <f t="shared" si="8"/>
        <v>3.4143521613190728</v>
      </c>
      <c r="AD48" s="207">
        <v>6.1349999999999998</v>
      </c>
      <c r="AE48" s="210">
        <f t="shared" si="9"/>
        <v>20.947050509692509</v>
      </c>
      <c r="AF48" s="201">
        <f t="shared" si="10"/>
        <v>0</v>
      </c>
    </row>
    <row r="49" spans="1:32" s="173" customFormat="1" ht="12.5" x14ac:dyDescent="0.25">
      <c r="A49" s="188"/>
      <c r="B49" s="188"/>
      <c r="C49" s="188"/>
      <c r="D49" s="188"/>
      <c r="E49" s="188"/>
      <c r="F49" s="189"/>
      <c r="G49" s="189"/>
      <c r="H49" s="142" t="str">
        <f t="shared" si="11"/>
        <v/>
      </c>
      <c r="I49" s="202"/>
      <c r="J49" s="201"/>
      <c r="K49" s="201">
        <f t="shared" si="1"/>
        <v>0</v>
      </c>
      <c r="L49" s="140"/>
      <c r="M49" s="193"/>
      <c r="N49" s="193"/>
      <c r="O49" s="209" t="str">
        <f t="shared" si="2"/>
        <v/>
      </c>
      <c r="P49" s="204"/>
      <c r="Q49" s="201"/>
      <c r="R49" s="201">
        <f t="shared" si="4"/>
        <v>0</v>
      </c>
      <c r="S49" s="140"/>
      <c r="T49" s="143"/>
      <c r="U49" s="143"/>
      <c r="V49" s="209" t="str">
        <f t="shared" si="5"/>
        <v/>
      </c>
      <c r="W49" s="207"/>
      <c r="X49" s="210">
        <f t="shared" si="6"/>
        <v>0</v>
      </c>
      <c r="Y49" s="201">
        <f t="shared" si="7"/>
        <v>0</v>
      </c>
      <c r="Z49" s="201"/>
      <c r="AA49" s="143"/>
      <c r="AB49" s="143"/>
      <c r="AC49" s="209" t="str">
        <f t="shared" si="8"/>
        <v/>
      </c>
      <c r="AD49" s="207"/>
      <c r="AE49" s="210">
        <f t="shared" si="9"/>
        <v>0</v>
      </c>
      <c r="AF49" s="201">
        <f t="shared" si="10"/>
        <v>0</v>
      </c>
    </row>
    <row r="50" spans="1:32" s="173" customFormat="1" ht="12.5" x14ac:dyDescent="0.25">
      <c r="A50" s="188"/>
      <c r="B50" s="188"/>
      <c r="C50" s="188"/>
      <c r="D50" s="188"/>
      <c r="E50" s="188"/>
      <c r="F50" s="189"/>
      <c r="G50" s="189"/>
      <c r="H50" s="142" t="str">
        <f t="shared" si="11"/>
        <v/>
      </c>
      <c r="I50" s="202"/>
      <c r="J50" s="201"/>
      <c r="K50" s="201">
        <f t="shared" si="1"/>
        <v>0</v>
      </c>
      <c r="L50" s="140"/>
      <c r="M50" s="193"/>
      <c r="N50" s="193"/>
      <c r="O50" s="209" t="str">
        <f t="shared" si="2"/>
        <v/>
      </c>
      <c r="P50" s="204"/>
      <c r="Q50" s="201"/>
      <c r="R50" s="201">
        <f t="shared" si="4"/>
        <v>0</v>
      </c>
      <c r="S50" s="140"/>
      <c r="T50" s="143"/>
      <c r="U50" s="143"/>
      <c r="V50" s="209" t="str">
        <f t="shared" si="5"/>
        <v/>
      </c>
      <c r="W50" s="207"/>
      <c r="X50" s="210">
        <f t="shared" si="6"/>
        <v>0</v>
      </c>
      <c r="Y50" s="201">
        <f t="shared" si="7"/>
        <v>0</v>
      </c>
      <c r="Z50" s="201"/>
      <c r="AA50" s="143"/>
      <c r="AB50" s="143"/>
      <c r="AC50" s="209" t="str">
        <f t="shared" si="8"/>
        <v/>
      </c>
      <c r="AD50" s="207"/>
      <c r="AE50" s="210">
        <f t="shared" si="9"/>
        <v>0</v>
      </c>
      <c r="AF50" s="201">
        <f t="shared" si="10"/>
        <v>0</v>
      </c>
    </row>
    <row r="51" spans="1:32" s="173" customFormat="1" ht="12.5" x14ac:dyDescent="0.25">
      <c r="A51" s="188" t="s">
        <v>217</v>
      </c>
      <c r="B51" s="188" t="s">
        <v>230</v>
      </c>
      <c r="C51" s="188" t="s">
        <v>142</v>
      </c>
      <c r="D51" s="188">
        <v>0</v>
      </c>
      <c r="E51" s="188"/>
      <c r="F51" s="189">
        <v>7.9666666666666668</v>
      </c>
      <c r="G51" s="189">
        <v>7.4749999999999996</v>
      </c>
      <c r="H51" s="142">
        <f t="shared" si="11"/>
        <v>0.49166666666666714</v>
      </c>
      <c r="I51" s="202">
        <v>7.1280000000000001</v>
      </c>
      <c r="J51" s="201">
        <f t="shared" si="0"/>
        <v>3.5046000000000035</v>
      </c>
      <c r="K51" s="201">
        <f t="shared" si="1"/>
        <v>0</v>
      </c>
      <c r="L51" s="140"/>
      <c r="M51" s="193">
        <v>620.4041666666667</v>
      </c>
      <c r="N51" s="193">
        <v>440.09416666666675</v>
      </c>
      <c r="O51" s="209">
        <f t="shared" si="2"/>
        <v>180.30999999999995</v>
      </c>
      <c r="P51" s="204">
        <v>0.125</v>
      </c>
      <c r="Q51" s="201">
        <f t="shared" ref="Q51:Q52" si="20">O51*P51</f>
        <v>22.538749999999993</v>
      </c>
      <c r="R51" s="201">
        <f t="shared" si="4"/>
        <v>0</v>
      </c>
      <c r="S51" s="140"/>
      <c r="T51" s="143">
        <v>21.39329601158645</v>
      </c>
      <c r="U51" s="143">
        <v>17.978943850267378</v>
      </c>
      <c r="V51" s="209">
        <f t="shared" si="5"/>
        <v>3.4143521613190728</v>
      </c>
      <c r="W51" s="207">
        <v>6.1349999999999998</v>
      </c>
      <c r="X51" s="210">
        <f t="shared" si="6"/>
        <v>20.947050509692509</v>
      </c>
      <c r="Y51" s="201">
        <f t="shared" si="7"/>
        <v>0</v>
      </c>
      <c r="Z51" s="201"/>
      <c r="AA51" s="143">
        <v>21.39329601158645</v>
      </c>
      <c r="AB51" s="143">
        <v>17.978943850267378</v>
      </c>
      <c r="AC51" s="209">
        <f t="shared" si="8"/>
        <v>3.4143521613190728</v>
      </c>
      <c r="AD51" s="207">
        <v>6.1349999999999998</v>
      </c>
      <c r="AE51" s="210">
        <f t="shared" si="9"/>
        <v>20.947050509692509</v>
      </c>
      <c r="AF51" s="201">
        <f t="shared" si="10"/>
        <v>0</v>
      </c>
    </row>
    <row r="52" spans="1:32" s="173" customFormat="1" ht="12.5" x14ac:dyDescent="0.25">
      <c r="A52" s="188"/>
      <c r="B52" s="188"/>
      <c r="C52" s="188" t="s">
        <v>143</v>
      </c>
      <c r="D52" s="188">
        <v>0</v>
      </c>
      <c r="E52" s="188"/>
      <c r="F52" s="189">
        <v>9.1166666666666671</v>
      </c>
      <c r="G52" s="189">
        <v>8.5</v>
      </c>
      <c r="H52" s="142">
        <f t="shared" si="11"/>
        <v>0.61666666666666714</v>
      </c>
      <c r="I52" s="202">
        <v>7.077</v>
      </c>
      <c r="J52" s="201">
        <f t="shared" si="0"/>
        <v>4.3641500000000031</v>
      </c>
      <c r="K52" s="201">
        <f t="shared" si="1"/>
        <v>0</v>
      </c>
      <c r="L52" s="140"/>
      <c r="M52" s="193">
        <v>724.4375</v>
      </c>
      <c r="N52" s="193">
        <v>535.36749999999995</v>
      </c>
      <c r="O52" s="209">
        <f t="shared" si="2"/>
        <v>189.07000000000005</v>
      </c>
      <c r="P52" s="204">
        <v>0.123</v>
      </c>
      <c r="Q52" s="201">
        <f t="shared" si="20"/>
        <v>23.255610000000004</v>
      </c>
      <c r="R52" s="201">
        <f t="shared" si="4"/>
        <v>0</v>
      </c>
      <c r="S52" s="140"/>
      <c r="T52" s="143">
        <v>23.600995014483061</v>
      </c>
      <c r="U52" s="143">
        <v>19.33305481283422</v>
      </c>
      <c r="V52" s="209">
        <f t="shared" si="5"/>
        <v>4.267940201648841</v>
      </c>
      <c r="W52" s="207">
        <v>6.1630000000000003</v>
      </c>
      <c r="X52" s="210">
        <f t="shared" si="6"/>
        <v>26.303315462761809</v>
      </c>
      <c r="Y52" s="201">
        <f t="shared" si="7"/>
        <v>0</v>
      </c>
      <c r="Z52" s="201"/>
      <c r="AA52" s="143">
        <v>23.600995014483061</v>
      </c>
      <c r="AB52" s="143">
        <v>19.33305481283422</v>
      </c>
      <c r="AC52" s="209">
        <f t="shared" si="8"/>
        <v>4.267940201648841</v>
      </c>
      <c r="AD52" s="207">
        <v>6.1630000000000003</v>
      </c>
      <c r="AE52" s="210">
        <f t="shared" si="9"/>
        <v>26.303315462761809</v>
      </c>
      <c r="AF52" s="201">
        <f t="shared" si="10"/>
        <v>0</v>
      </c>
    </row>
    <row r="53" spans="1:32" s="173" customFormat="1" ht="12.5" x14ac:dyDescent="0.25">
      <c r="A53" s="188"/>
      <c r="B53" s="188"/>
      <c r="C53" s="188"/>
      <c r="D53" s="188"/>
      <c r="E53" s="188"/>
      <c r="F53" s="189"/>
      <c r="G53" s="189"/>
      <c r="H53" s="142" t="str">
        <f t="shared" si="11"/>
        <v/>
      </c>
      <c r="I53" s="202"/>
      <c r="J53" s="201"/>
      <c r="K53" s="201">
        <f t="shared" si="1"/>
        <v>0</v>
      </c>
      <c r="L53" s="140"/>
      <c r="M53" s="193"/>
      <c r="N53" s="193"/>
      <c r="O53" s="209" t="str">
        <f t="shared" si="2"/>
        <v/>
      </c>
      <c r="P53" s="204"/>
      <c r="Q53" s="201"/>
      <c r="R53" s="201">
        <f t="shared" si="4"/>
        <v>0</v>
      </c>
      <c r="S53" s="140"/>
      <c r="T53" s="143"/>
      <c r="U53" s="143"/>
      <c r="V53" s="209" t="str">
        <f t="shared" si="5"/>
        <v/>
      </c>
      <c r="W53" s="207"/>
      <c r="X53" s="210">
        <f t="shared" si="6"/>
        <v>0</v>
      </c>
      <c r="Y53" s="201">
        <f t="shared" si="7"/>
        <v>0</v>
      </c>
      <c r="Z53" s="201"/>
      <c r="AA53" s="143"/>
      <c r="AB53" s="143"/>
      <c r="AC53" s="209" t="str">
        <f t="shared" si="8"/>
        <v/>
      </c>
      <c r="AD53" s="207"/>
      <c r="AE53" s="210">
        <f t="shared" si="9"/>
        <v>0</v>
      </c>
      <c r="AF53" s="201">
        <f t="shared" si="10"/>
        <v>0</v>
      </c>
    </row>
    <row r="54" spans="1:32" s="173" customFormat="1" ht="12.5" x14ac:dyDescent="0.25">
      <c r="A54" s="188"/>
      <c r="B54" s="188"/>
      <c r="C54" s="188"/>
      <c r="D54" s="188"/>
      <c r="E54" s="188"/>
      <c r="F54" s="189"/>
      <c r="G54" s="189"/>
      <c r="H54" s="142" t="str">
        <f t="shared" si="11"/>
        <v/>
      </c>
      <c r="I54" s="202"/>
      <c r="J54" s="201"/>
      <c r="K54" s="201">
        <f t="shared" si="1"/>
        <v>0</v>
      </c>
      <c r="L54" s="140"/>
      <c r="M54" s="193"/>
      <c r="N54" s="193"/>
      <c r="O54" s="209" t="str">
        <f t="shared" si="2"/>
        <v/>
      </c>
      <c r="P54" s="204"/>
      <c r="Q54" s="201"/>
      <c r="R54" s="201">
        <f t="shared" si="4"/>
        <v>0</v>
      </c>
      <c r="S54" s="140"/>
      <c r="T54" s="143"/>
      <c r="U54" s="143"/>
      <c r="V54" s="209" t="str">
        <f t="shared" si="5"/>
        <v/>
      </c>
      <c r="W54" s="207"/>
      <c r="X54" s="210">
        <f t="shared" si="6"/>
        <v>0</v>
      </c>
      <c r="Y54" s="201">
        <f t="shared" si="7"/>
        <v>0</v>
      </c>
      <c r="Z54" s="201"/>
      <c r="AA54" s="143"/>
      <c r="AB54" s="143"/>
      <c r="AC54" s="209" t="str">
        <f t="shared" si="8"/>
        <v/>
      </c>
      <c r="AD54" s="207"/>
      <c r="AE54" s="210">
        <f t="shared" si="9"/>
        <v>0</v>
      </c>
      <c r="AF54" s="201">
        <f t="shared" si="10"/>
        <v>0</v>
      </c>
    </row>
    <row r="55" spans="1:32" s="173" customFormat="1" ht="12.5" x14ac:dyDescent="0.25">
      <c r="A55" s="188" t="s">
        <v>211</v>
      </c>
      <c r="B55" s="188" t="s">
        <v>231</v>
      </c>
      <c r="C55" s="188" t="s">
        <v>142</v>
      </c>
      <c r="D55" s="188">
        <v>0</v>
      </c>
      <c r="E55" s="188" t="s">
        <v>128</v>
      </c>
      <c r="F55" s="189">
        <v>8.6666666666666696</v>
      </c>
      <c r="G55" s="189">
        <v>7.4749999999999996</v>
      </c>
      <c r="H55" s="142">
        <f t="shared" si="11"/>
        <v>1.19166666666667</v>
      </c>
      <c r="I55" s="202">
        <v>7.1820000000000004</v>
      </c>
      <c r="J55" s="201">
        <f t="shared" si="0"/>
        <v>8.5585500000000234</v>
      </c>
      <c r="K55" s="201">
        <f t="shared" si="1"/>
        <v>0</v>
      </c>
      <c r="L55" s="140"/>
      <c r="M55" s="193">
        <v>620.4041666666667</v>
      </c>
      <c r="N55" s="193">
        <v>440.09416666666675</v>
      </c>
      <c r="O55" s="209">
        <f t="shared" si="2"/>
        <v>180.30999999999995</v>
      </c>
      <c r="P55" s="204">
        <v>0.125</v>
      </c>
      <c r="Q55" s="201">
        <f t="shared" ref="Q55" si="21">O55*P55</f>
        <v>22.538749999999993</v>
      </c>
      <c r="R55" s="201">
        <f t="shared" si="4"/>
        <v>0</v>
      </c>
      <c r="S55" s="140"/>
      <c r="T55" s="143">
        <v>21.39329601158645</v>
      </c>
      <c r="U55" s="143">
        <v>17.978943850267378</v>
      </c>
      <c r="V55" s="209">
        <f t="shared" si="5"/>
        <v>3.4143521613190728</v>
      </c>
      <c r="W55" s="207">
        <v>6.1349999999999998</v>
      </c>
      <c r="X55" s="210">
        <f t="shared" si="6"/>
        <v>20.947050509692509</v>
      </c>
      <c r="Y55" s="201">
        <f t="shared" si="7"/>
        <v>0</v>
      </c>
      <c r="Z55" s="201"/>
      <c r="AA55" s="143">
        <v>21.39329601158645</v>
      </c>
      <c r="AB55" s="143">
        <v>17.978943850267378</v>
      </c>
      <c r="AC55" s="209">
        <f t="shared" si="8"/>
        <v>3.4143521613190728</v>
      </c>
      <c r="AD55" s="207">
        <v>6.1349999999999998</v>
      </c>
      <c r="AE55" s="210">
        <f t="shared" si="9"/>
        <v>20.947050509692509</v>
      </c>
      <c r="AF55" s="201">
        <f t="shared" si="10"/>
        <v>0</v>
      </c>
    </row>
    <row r="56" spans="1:32" s="173" customFormat="1" ht="12.5" x14ac:dyDescent="0.25">
      <c r="A56" s="188"/>
      <c r="B56" s="188"/>
      <c r="C56" s="188"/>
      <c r="D56" s="188"/>
      <c r="E56" s="188"/>
      <c r="F56" s="189"/>
      <c r="G56" s="189"/>
      <c r="H56" s="142" t="str">
        <f t="shared" si="11"/>
        <v/>
      </c>
      <c r="I56" s="202"/>
      <c r="J56" s="201"/>
      <c r="K56" s="201">
        <f t="shared" si="1"/>
        <v>0</v>
      </c>
      <c r="L56" s="140"/>
      <c r="M56" s="193"/>
      <c r="N56" s="193"/>
      <c r="O56" s="209" t="str">
        <f t="shared" si="2"/>
        <v/>
      </c>
      <c r="P56" s="204"/>
      <c r="Q56" s="201"/>
      <c r="R56" s="201">
        <f t="shared" si="4"/>
        <v>0</v>
      </c>
      <c r="S56" s="140"/>
      <c r="T56" s="143"/>
      <c r="U56" s="143"/>
      <c r="V56" s="209" t="str">
        <f t="shared" si="5"/>
        <v/>
      </c>
      <c r="W56" s="207"/>
      <c r="X56" s="210">
        <f t="shared" si="6"/>
        <v>0</v>
      </c>
      <c r="Y56" s="201">
        <f t="shared" si="7"/>
        <v>0</v>
      </c>
      <c r="Z56" s="201"/>
      <c r="AA56" s="143"/>
      <c r="AB56" s="143"/>
      <c r="AC56" s="209" t="str">
        <f t="shared" si="8"/>
        <v/>
      </c>
      <c r="AD56" s="207"/>
      <c r="AE56" s="210">
        <f t="shared" si="9"/>
        <v>0</v>
      </c>
      <c r="AF56" s="201">
        <f t="shared" si="10"/>
        <v>0</v>
      </c>
    </row>
    <row r="57" spans="1:32" s="173" customFormat="1" ht="12.5" x14ac:dyDescent="0.25">
      <c r="A57" s="188"/>
      <c r="B57" s="188"/>
      <c r="C57" s="188"/>
      <c r="D57" s="188"/>
      <c r="E57" s="188"/>
      <c r="F57" s="189"/>
      <c r="G57" s="189"/>
      <c r="H57" s="142" t="str">
        <f t="shared" si="11"/>
        <v/>
      </c>
      <c r="I57" s="202"/>
      <c r="J57" s="201"/>
      <c r="K57" s="201">
        <f t="shared" si="1"/>
        <v>0</v>
      </c>
      <c r="L57" s="140"/>
      <c r="M57" s="193"/>
      <c r="N57" s="193"/>
      <c r="O57" s="209" t="str">
        <f t="shared" si="2"/>
        <v/>
      </c>
      <c r="P57" s="204"/>
      <c r="Q57" s="201"/>
      <c r="R57" s="201">
        <f t="shared" si="4"/>
        <v>0</v>
      </c>
      <c r="S57" s="140"/>
      <c r="T57" s="143"/>
      <c r="U57" s="143"/>
      <c r="V57" s="209" t="str">
        <f t="shared" si="5"/>
        <v/>
      </c>
      <c r="W57" s="207"/>
      <c r="X57" s="210">
        <f t="shared" si="6"/>
        <v>0</v>
      </c>
      <c r="Y57" s="201">
        <f t="shared" si="7"/>
        <v>0</v>
      </c>
      <c r="Z57" s="201"/>
      <c r="AA57" s="143"/>
      <c r="AB57" s="143"/>
      <c r="AC57" s="209" t="str">
        <f t="shared" si="8"/>
        <v/>
      </c>
      <c r="AD57" s="207"/>
      <c r="AE57" s="210">
        <f t="shared" si="9"/>
        <v>0</v>
      </c>
      <c r="AF57" s="201">
        <f t="shared" si="10"/>
        <v>0</v>
      </c>
    </row>
    <row r="58" spans="1:32" s="173" customFormat="1" ht="12.5" x14ac:dyDescent="0.25">
      <c r="A58" s="188" t="s">
        <v>218</v>
      </c>
      <c r="B58" s="188" t="s">
        <v>232</v>
      </c>
      <c r="C58" s="188" t="s">
        <v>142</v>
      </c>
      <c r="D58" s="188">
        <v>0</v>
      </c>
      <c r="E58" s="188"/>
      <c r="F58" s="189">
        <v>7.9666666666666668</v>
      </c>
      <c r="G58" s="189">
        <v>7.4749999999999996</v>
      </c>
      <c r="H58" s="142">
        <f t="shared" si="11"/>
        <v>0.49166666666666714</v>
      </c>
      <c r="I58" s="202">
        <v>7.1820000000000004</v>
      </c>
      <c r="J58" s="201">
        <f t="shared" si="0"/>
        <v>3.5311500000000038</v>
      </c>
      <c r="K58" s="201">
        <f t="shared" si="1"/>
        <v>0</v>
      </c>
      <c r="L58" s="140"/>
      <c r="M58" s="193">
        <v>620.4041666666667</v>
      </c>
      <c r="N58" s="193">
        <v>440.09416666666675</v>
      </c>
      <c r="O58" s="209">
        <f t="shared" si="2"/>
        <v>180.30999999999995</v>
      </c>
      <c r="P58" s="204">
        <v>0.125</v>
      </c>
      <c r="Q58" s="201">
        <f t="shared" ref="Q58" si="22">O58*P58</f>
        <v>22.538749999999993</v>
      </c>
      <c r="R58" s="201">
        <f t="shared" si="4"/>
        <v>0</v>
      </c>
      <c r="S58" s="140"/>
      <c r="T58" s="143">
        <v>21.39329601158645</v>
      </c>
      <c r="U58" s="143">
        <v>17.978943850267378</v>
      </c>
      <c r="V58" s="209">
        <f t="shared" si="5"/>
        <v>3.4143521613190728</v>
      </c>
      <c r="W58" s="207">
        <v>6.1349999999999998</v>
      </c>
      <c r="X58" s="210">
        <f t="shared" si="6"/>
        <v>20.947050509692509</v>
      </c>
      <c r="Y58" s="201">
        <f t="shared" si="7"/>
        <v>0</v>
      </c>
      <c r="Z58" s="201"/>
      <c r="AA58" s="143">
        <v>21.39329601158645</v>
      </c>
      <c r="AB58" s="143">
        <v>17.978943850267378</v>
      </c>
      <c r="AC58" s="209">
        <f t="shared" si="8"/>
        <v>3.4143521613190728</v>
      </c>
      <c r="AD58" s="207">
        <v>6.1349999999999998</v>
      </c>
      <c r="AE58" s="210">
        <f t="shared" si="9"/>
        <v>20.947050509692509</v>
      </c>
      <c r="AF58" s="201">
        <f t="shared" si="10"/>
        <v>0</v>
      </c>
    </row>
    <row r="59" spans="1:32" s="173" customFormat="1" ht="12.5" x14ac:dyDescent="0.25">
      <c r="A59" s="188"/>
      <c r="B59" s="188"/>
      <c r="C59" s="188"/>
      <c r="D59" s="188"/>
      <c r="E59" s="188"/>
      <c r="F59" s="189"/>
      <c r="G59" s="189"/>
      <c r="H59" s="142" t="str">
        <f t="shared" si="11"/>
        <v/>
      </c>
      <c r="I59" s="202"/>
      <c r="J59" s="201"/>
      <c r="K59" s="201">
        <f t="shared" si="1"/>
        <v>0</v>
      </c>
      <c r="L59" s="140"/>
      <c r="M59" s="193"/>
      <c r="N59" s="193"/>
      <c r="O59" s="209" t="str">
        <f t="shared" si="2"/>
        <v/>
      </c>
      <c r="P59" s="204"/>
      <c r="Q59" s="201"/>
      <c r="R59" s="201">
        <f t="shared" si="4"/>
        <v>0</v>
      </c>
      <c r="S59" s="140"/>
      <c r="T59" s="143"/>
      <c r="U59" s="143"/>
      <c r="V59" s="209" t="str">
        <f t="shared" si="5"/>
        <v/>
      </c>
      <c r="W59" s="207"/>
      <c r="X59" s="210">
        <f t="shared" si="6"/>
        <v>0</v>
      </c>
      <c r="Y59" s="201">
        <f t="shared" si="7"/>
        <v>0</v>
      </c>
      <c r="Z59" s="201"/>
      <c r="AA59" s="143"/>
      <c r="AB59" s="143"/>
      <c r="AC59" s="209" t="str">
        <f t="shared" si="8"/>
        <v/>
      </c>
      <c r="AD59" s="207"/>
      <c r="AE59" s="210">
        <f t="shared" si="9"/>
        <v>0</v>
      </c>
      <c r="AF59" s="201">
        <f t="shared" si="10"/>
        <v>0</v>
      </c>
    </row>
    <row r="60" spans="1:32" s="173" customFormat="1" ht="12.5" x14ac:dyDescent="0.25">
      <c r="A60" s="188"/>
      <c r="B60" s="188"/>
      <c r="C60" s="188"/>
      <c r="D60" s="188"/>
      <c r="E60" s="188"/>
      <c r="F60" s="189"/>
      <c r="G60" s="189"/>
      <c r="H60" s="142" t="str">
        <f t="shared" si="11"/>
        <v/>
      </c>
      <c r="I60" s="202"/>
      <c r="J60" s="201"/>
      <c r="K60" s="201">
        <f t="shared" si="1"/>
        <v>0</v>
      </c>
      <c r="L60" s="140"/>
      <c r="M60" s="193"/>
      <c r="N60" s="193"/>
      <c r="O60" s="209" t="str">
        <f t="shared" si="2"/>
        <v/>
      </c>
      <c r="P60" s="204"/>
      <c r="Q60" s="201"/>
      <c r="R60" s="201">
        <f t="shared" si="4"/>
        <v>0</v>
      </c>
      <c r="S60" s="140"/>
      <c r="T60" s="143"/>
      <c r="U60" s="143"/>
      <c r="V60" s="209" t="str">
        <f t="shared" si="5"/>
        <v/>
      </c>
      <c r="W60" s="207"/>
      <c r="X60" s="210">
        <f t="shared" si="6"/>
        <v>0</v>
      </c>
      <c r="Y60" s="201">
        <f t="shared" si="7"/>
        <v>0</v>
      </c>
      <c r="Z60" s="201"/>
      <c r="AA60" s="143"/>
      <c r="AB60" s="143"/>
      <c r="AC60" s="209" t="str">
        <f t="shared" si="8"/>
        <v/>
      </c>
      <c r="AD60" s="207"/>
      <c r="AE60" s="210">
        <f t="shared" si="9"/>
        <v>0</v>
      </c>
      <c r="AF60" s="201">
        <f t="shared" si="10"/>
        <v>0</v>
      </c>
    </row>
    <row r="61" spans="1:32" s="173" customFormat="1" ht="12.5" x14ac:dyDescent="0.25">
      <c r="A61" s="188" t="s">
        <v>212</v>
      </c>
      <c r="B61" s="188" t="s">
        <v>233</v>
      </c>
      <c r="C61" s="188" t="s">
        <v>142</v>
      </c>
      <c r="D61" s="188">
        <v>0</v>
      </c>
      <c r="E61" s="188"/>
      <c r="F61" s="189">
        <v>8.6666666666666696</v>
      </c>
      <c r="G61" s="189">
        <v>7.4749999999999996</v>
      </c>
      <c r="H61" s="142">
        <f t="shared" si="11"/>
        <v>1.19166666666667</v>
      </c>
      <c r="I61" s="202">
        <v>7.1820000000000004</v>
      </c>
      <c r="J61" s="201">
        <f t="shared" si="0"/>
        <v>8.5585500000000234</v>
      </c>
      <c r="K61" s="201">
        <f t="shared" si="1"/>
        <v>0</v>
      </c>
      <c r="L61" s="140"/>
      <c r="M61" s="193">
        <v>620.4041666666667</v>
      </c>
      <c r="N61" s="193">
        <v>440.09416666666675</v>
      </c>
      <c r="O61" s="209">
        <f t="shared" si="2"/>
        <v>180.30999999999995</v>
      </c>
      <c r="P61" s="204">
        <v>0.125</v>
      </c>
      <c r="Q61" s="201">
        <f t="shared" ref="Q61" si="23">O61*P61</f>
        <v>22.538749999999993</v>
      </c>
      <c r="R61" s="201">
        <f t="shared" si="4"/>
        <v>0</v>
      </c>
      <c r="S61" s="140"/>
      <c r="T61" s="143">
        <v>21.39329601158645</v>
      </c>
      <c r="U61" s="143">
        <v>17.978943850267378</v>
      </c>
      <c r="V61" s="209">
        <f t="shared" si="5"/>
        <v>3.4143521613190728</v>
      </c>
      <c r="W61" s="207">
        <v>6.1349999999999998</v>
      </c>
      <c r="X61" s="210">
        <f t="shared" si="6"/>
        <v>20.947050509692509</v>
      </c>
      <c r="Y61" s="201">
        <f t="shared" si="7"/>
        <v>0</v>
      </c>
      <c r="Z61" s="201"/>
      <c r="AA61" s="143">
        <v>21.39329601158645</v>
      </c>
      <c r="AB61" s="143">
        <v>17.978943850267378</v>
      </c>
      <c r="AC61" s="209">
        <f t="shared" si="8"/>
        <v>3.4143521613190728</v>
      </c>
      <c r="AD61" s="207">
        <v>6.1349999999999998</v>
      </c>
      <c r="AE61" s="210">
        <f t="shared" si="9"/>
        <v>20.947050509692509</v>
      </c>
      <c r="AF61" s="201">
        <f t="shared" si="10"/>
        <v>0</v>
      </c>
    </row>
    <row r="62" spans="1:32" s="173" customFormat="1" ht="12.5" x14ac:dyDescent="0.25">
      <c r="A62" s="188"/>
      <c r="B62" s="188"/>
      <c r="C62" s="188"/>
      <c r="D62" s="188"/>
      <c r="E62" s="188"/>
      <c r="F62" s="189"/>
      <c r="G62" s="189"/>
      <c r="H62" s="142" t="str">
        <f t="shared" si="11"/>
        <v/>
      </c>
      <c r="I62" s="202"/>
      <c r="J62" s="201"/>
      <c r="K62" s="201">
        <f t="shared" si="1"/>
        <v>0</v>
      </c>
      <c r="L62" s="140"/>
      <c r="M62" s="193"/>
      <c r="N62" s="193"/>
      <c r="O62" s="209" t="str">
        <f t="shared" si="2"/>
        <v/>
      </c>
      <c r="P62" s="204"/>
      <c r="Q62" s="201"/>
      <c r="R62" s="201">
        <f t="shared" si="4"/>
        <v>0</v>
      </c>
      <c r="S62" s="140"/>
      <c r="T62" s="143"/>
      <c r="U62" s="143"/>
      <c r="V62" s="209" t="str">
        <f t="shared" si="5"/>
        <v/>
      </c>
      <c r="W62" s="207"/>
      <c r="X62" s="210">
        <f t="shared" si="6"/>
        <v>0</v>
      </c>
      <c r="Y62" s="201">
        <f t="shared" si="7"/>
        <v>0</v>
      </c>
      <c r="Z62" s="201"/>
      <c r="AA62" s="143"/>
      <c r="AB62" s="143"/>
      <c r="AC62" s="209" t="str">
        <f t="shared" si="8"/>
        <v/>
      </c>
      <c r="AD62" s="207"/>
      <c r="AE62" s="210">
        <f t="shared" si="9"/>
        <v>0</v>
      </c>
      <c r="AF62" s="201">
        <f t="shared" si="10"/>
        <v>0</v>
      </c>
    </row>
    <row r="63" spans="1:32" s="173" customFormat="1" ht="12.5" x14ac:dyDescent="0.25">
      <c r="A63" s="188"/>
      <c r="B63" s="188"/>
      <c r="C63" s="188"/>
      <c r="D63" s="188"/>
      <c r="E63" s="188"/>
      <c r="F63" s="189"/>
      <c r="G63" s="189"/>
      <c r="H63" s="142" t="str">
        <f t="shared" si="11"/>
        <v/>
      </c>
      <c r="I63" s="202"/>
      <c r="J63" s="201"/>
      <c r="K63" s="201">
        <f t="shared" si="1"/>
        <v>0</v>
      </c>
      <c r="L63" s="140"/>
      <c r="M63" s="193"/>
      <c r="N63" s="193"/>
      <c r="O63" s="209" t="str">
        <f t="shared" si="2"/>
        <v/>
      </c>
      <c r="P63" s="204"/>
      <c r="Q63" s="201"/>
      <c r="R63" s="201">
        <f t="shared" si="4"/>
        <v>0</v>
      </c>
      <c r="S63" s="140"/>
      <c r="T63" s="143"/>
      <c r="U63" s="143"/>
      <c r="V63" s="209" t="str">
        <f t="shared" si="5"/>
        <v/>
      </c>
      <c r="W63" s="207"/>
      <c r="X63" s="210">
        <f t="shared" si="6"/>
        <v>0</v>
      </c>
      <c r="Y63" s="201">
        <f t="shared" si="7"/>
        <v>0</v>
      </c>
      <c r="Z63" s="201"/>
      <c r="AA63" s="143"/>
      <c r="AB63" s="143"/>
      <c r="AC63" s="209" t="str">
        <f t="shared" si="8"/>
        <v/>
      </c>
      <c r="AD63" s="207"/>
      <c r="AE63" s="210">
        <f t="shared" si="9"/>
        <v>0</v>
      </c>
      <c r="AF63" s="201">
        <f t="shared" si="10"/>
        <v>0</v>
      </c>
    </row>
    <row r="64" spans="1:32" s="173" customFormat="1" ht="12.5" x14ac:dyDescent="0.25">
      <c r="A64" s="188" t="s">
        <v>219</v>
      </c>
      <c r="B64" s="188" t="s">
        <v>234</v>
      </c>
      <c r="C64" s="188" t="s">
        <v>142</v>
      </c>
      <c r="D64" s="188">
        <v>0</v>
      </c>
      <c r="E64" s="188"/>
      <c r="F64" s="189">
        <v>7.9666666666666668</v>
      </c>
      <c r="G64" s="189">
        <v>7.4749999999999996</v>
      </c>
      <c r="H64" s="142">
        <f t="shared" si="11"/>
        <v>0.49166666666666714</v>
      </c>
      <c r="I64" s="202">
        <v>7.1820000000000004</v>
      </c>
      <c r="J64" s="201">
        <f t="shared" si="0"/>
        <v>3.5311500000000038</v>
      </c>
      <c r="K64" s="201">
        <f t="shared" si="1"/>
        <v>0</v>
      </c>
      <c r="L64" s="140"/>
      <c r="M64" s="193">
        <v>620.4041666666667</v>
      </c>
      <c r="N64" s="193">
        <v>440.09416666666675</v>
      </c>
      <c r="O64" s="209">
        <f t="shared" si="2"/>
        <v>180.30999999999995</v>
      </c>
      <c r="P64" s="204">
        <v>0.125</v>
      </c>
      <c r="Q64" s="201">
        <f>O64*P64</f>
        <v>22.538749999999993</v>
      </c>
      <c r="R64" s="201">
        <f t="shared" si="4"/>
        <v>0</v>
      </c>
      <c r="S64" s="140"/>
      <c r="T64" s="143">
        <v>21.39329601158645</v>
      </c>
      <c r="U64" s="143">
        <v>17.978943850267378</v>
      </c>
      <c r="V64" s="209">
        <f t="shared" si="5"/>
        <v>3.4143521613190728</v>
      </c>
      <c r="W64" s="207">
        <v>6.1349999999999998</v>
      </c>
      <c r="X64" s="210">
        <f t="shared" si="6"/>
        <v>20.947050509692509</v>
      </c>
      <c r="Y64" s="201">
        <f t="shared" si="7"/>
        <v>0</v>
      </c>
      <c r="Z64" s="201"/>
      <c r="AA64" s="143">
        <v>21.39329601158645</v>
      </c>
      <c r="AB64" s="143">
        <v>17.978943850267378</v>
      </c>
      <c r="AC64" s="209">
        <f t="shared" si="8"/>
        <v>3.4143521613190728</v>
      </c>
      <c r="AD64" s="207">
        <v>6.1349999999999998</v>
      </c>
      <c r="AE64" s="210">
        <f t="shared" si="9"/>
        <v>20.947050509692509</v>
      </c>
      <c r="AF64" s="201">
        <f t="shared" si="10"/>
        <v>0</v>
      </c>
    </row>
    <row r="65" spans="1:32" s="173" customFormat="1" ht="12.5" x14ac:dyDescent="0.25">
      <c r="A65" s="188"/>
      <c r="B65" s="188"/>
      <c r="C65" s="188" t="s">
        <v>143</v>
      </c>
      <c r="D65" s="188">
        <v>0</v>
      </c>
      <c r="E65" s="188"/>
      <c r="F65" s="189">
        <v>9.1166666666666671</v>
      </c>
      <c r="G65" s="189">
        <v>8.5</v>
      </c>
      <c r="H65" s="142">
        <f t="shared" si="11"/>
        <v>0.61666666666666714</v>
      </c>
      <c r="I65" s="202">
        <v>7.077</v>
      </c>
      <c r="J65" s="201">
        <f t="shared" si="0"/>
        <v>4.3641500000000031</v>
      </c>
      <c r="K65" s="201">
        <f t="shared" si="1"/>
        <v>0</v>
      </c>
      <c r="L65" s="140"/>
      <c r="M65" s="193">
        <v>724.4375</v>
      </c>
      <c r="N65" s="193">
        <v>535.36749999999995</v>
      </c>
      <c r="O65" s="209">
        <f t="shared" si="2"/>
        <v>189.07000000000005</v>
      </c>
      <c r="P65" s="204">
        <v>0.123</v>
      </c>
      <c r="Q65" s="201">
        <f t="shared" ref="Q65" si="24">O65*P65</f>
        <v>23.255610000000004</v>
      </c>
      <c r="R65" s="201">
        <f t="shared" si="4"/>
        <v>0</v>
      </c>
      <c r="S65" s="140"/>
      <c r="T65" s="143">
        <v>23.600995014483061</v>
      </c>
      <c r="U65" s="143">
        <v>19.33305481283422</v>
      </c>
      <c r="V65" s="209">
        <f t="shared" si="5"/>
        <v>4.267940201648841</v>
      </c>
      <c r="W65" s="207">
        <v>6.1360000000000001</v>
      </c>
      <c r="X65" s="210">
        <f t="shared" si="6"/>
        <v>26.188081077317289</v>
      </c>
      <c r="Y65" s="201">
        <f t="shared" si="7"/>
        <v>0</v>
      </c>
      <c r="Z65" s="201"/>
      <c r="AA65" s="143">
        <v>23.600995014483061</v>
      </c>
      <c r="AB65" s="143">
        <v>19.33305481283422</v>
      </c>
      <c r="AC65" s="209">
        <f t="shared" si="8"/>
        <v>4.267940201648841</v>
      </c>
      <c r="AD65" s="207">
        <v>6.1360000000000001</v>
      </c>
      <c r="AE65" s="210">
        <f t="shared" si="9"/>
        <v>26.188081077317289</v>
      </c>
      <c r="AF65" s="201">
        <f t="shared" si="10"/>
        <v>0</v>
      </c>
    </row>
    <row r="66" spans="1:32" s="173" customFormat="1" ht="12.5" x14ac:dyDescent="0.25">
      <c r="A66" s="188"/>
      <c r="B66" s="188"/>
      <c r="C66" s="188"/>
      <c r="D66" s="188"/>
      <c r="E66" s="188"/>
      <c r="F66" s="189"/>
      <c r="G66" s="189"/>
      <c r="H66" s="142" t="str">
        <f t="shared" si="11"/>
        <v/>
      </c>
      <c r="I66" s="202"/>
      <c r="J66" s="201"/>
      <c r="K66" s="201">
        <f t="shared" si="1"/>
        <v>0</v>
      </c>
      <c r="L66" s="140"/>
      <c r="M66" s="193"/>
      <c r="N66" s="193"/>
      <c r="O66" s="209" t="str">
        <f t="shared" si="2"/>
        <v/>
      </c>
      <c r="P66" s="204"/>
      <c r="Q66" s="201"/>
      <c r="R66" s="201">
        <f t="shared" si="4"/>
        <v>0</v>
      </c>
      <c r="S66" s="140"/>
      <c r="T66" s="143"/>
      <c r="U66" s="143"/>
      <c r="V66" s="209" t="str">
        <f t="shared" si="5"/>
        <v/>
      </c>
      <c r="W66" s="207"/>
      <c r="X66" s="210">
        <f t="shared" si="6"/>
        <v>0</v>
      </c>
      <c r="Y66" s="201">
        <f t="shared" si="7"/>
        <v>0</v>
      </c>
      <c r="Z66" s="201"/>
      <c r="AA66" s="143"/>
      <c r="AB66" s="143"/>
      <c r="AC66" s="209" t="str">
        <f t="shared" si="8"/>
        <v/>
      </c>
      <c r="AD66" s="207"/>
      <c r="AE66" s="210">
        <f t="shared" si="9"/>
        <v>0</v>
      </c>
      <c r="AF66" s="201">
        <f t="shared" si="10"/>
        <v>0</v>
      </c>
    </row>
    <row r="67" spans="1:32" s="173" customFormat="1" ht="12.5" x14ac:dyDescent="0.25">
      <c r="A67" s="188"/>
      <c r="B67" s="188"/>
      <c r="C67" s="188"/>
      <c r="D67" s="188"/>
      <c r="E67" s="188"/>
      <c r="F67" s="189"/>
      <c r="G67" s="189"/>
      <c r="H67" s="142" t="str">
        <f t="shared" si="11"/>
        <v/>
      </c>
      <c r="I67" s="202"/>
      <c r="J67" s="201"/>
      <c r="K67" s="201">
        <f t="shared" si="1"/>
        <v>0</v>
      </c>
      <c r="L67" s="140"/>
      <c r="M67" s="193"/>
      <c r="N67" s="193"/>
      <c r="O67" s="209" t="str">
        <f t="shared" si="2"/>
        <v/>
      </c>
      <c r="P67" s="204"/>
      <c r="Q67" s="201"/>
      <c r="R67" s="201">
        <f t="shared" si="4"/>
        <v>0</v>
      </c>
      <c r="S67" s="140"/>
      <c r="T67" s="143"/>
      <c r="U67" s="143"/>
      <c r="V67" s="209" t="str">
        <f t="shared" si="5"/>
        <v/>
      </c>
      <c r="W67" s="207"/>
      <c r="X67" s="210">
        <f t="shared" si="6"/>
        <v>0</v>
      </c>
      <c r="Y67" s="201">
        <f t="shared" si="7"/>
        <v>0</v>
      </c>
      <c r="Z67" s="201"/>
      <c r="AA67" s="143"/>
      <c r="AB67" s="143"/>
      <c r="AC67" s="209" t="str">
        <f t="shared" si="8"/>
        <v/>
      </c>
      <c r="AD67" s="207"/>
      <c r="AE67" s="210">
        <f t="shared" si="9"/>
        <v>0</v>
      </c>
      <c r="AF67" s="201">
        <f t="shared" si="10"/>
        <v>0</v>
      </c>
    </row>
    <row r="68" spans="1:32" s="173" customFormat="1" ht="12.5" x14ac:dyDescent="0.25">
      <c r="A68" s="188"/>
      <c r="B68" s="188"/>
      <c r="C68" s="188"/>
      <c r="D68" s="188"/>
      <c r="E68" s="188"/>
      <c r="F68" s="189"/>
      <c r="G68" s="189"/>
      <c r="H68" s="142" t="str">
        <f t="shared" si="11"/>
        <v/>
      </c>
      <c r="I68" s="202"/>
      <c r="J68" s="201"/>
      <c r="K68" s="201">
        <f t="shared" si="1"/>
        <v>0</v>
      </c>
      <c r="L68" s="140"/>
      <c r="M68" s="193"/>
      <c r="N68" s="193"/>
      <c r="O68" s="209" t="str">
        <f t="shared" si="2"/>
        <v/>
      </c>
      <c r="P68" s="204"/>
      <c r="Q68" s="201"/>
      <c r="R68" s="201">
        <f t="shared" si="4"/>
        <v>0</v>
      </c>
      <c r="S68" s="140"/>
      <c r="T68" s="143"/>
      <c r="U68" s="143"/>
      <c r="V68" s="209" t="str">
        <f t="shared" si="5"/>
        <v/>
      </c>
      <c r="W68" s="207"/>
      <c r="X68" s="210">
        <f t="shared" si="6"/>
        <v>0</v>
      </c>
      <c r="Y68" s="201">
        <f t="shared" si="7"/>
        <v>0</v>
      </c>
      <c r="Z68" s="201"/>
      <c r="AA68" s="143"/>
      <c r="AB68" s="143"/>
      <c r="AC68" s="209" t="str">
        <f t="shared" si="8"/>
        <v/>
      </c>
      <c r="AD68" s="207"/>
      <c r="AE68" s="210">
        <f t="shared" si="9"/>
        <v>0</v>
      </c>
      <c r="AF68" s="201">
        <f t="shared" si="10"/>
        <v>0</v>
      </c>
    </row>
    <row r="69" spans="1:32" s="173" customFormat="1" ht="12.5" x14ac:dyDescent="0.25">
      <c r="A69" s="188"/>
      <c r="B69" s="188"/>
      <c r="C69" s="188"/>
      <c r="D69" s="188"/>
      <c r="E69" s="188"/>
      <c r="F69" s="189"/>
      <c r="G69" s="189"/>
      <c r="H69" s="142" t="str">
        <f t="shared" si="11"/>
        <v/>
      </c>
      <c r="I69" s="202"/>
      <c r="J69" s="201"/>
      <c r="K69" s="201">
        <f t="shared" si="1"/>
        <v>0</v>
      </c>
      <c r="L69" s="140"/>
      <c r="M69" s="193"/>
      <c r="N69" s="193"/>
      <c r="O69" s="209" t="str">
        <f t="shared" si="2"/>
        <v/>
      </c>
      <c r="P69" s="204"/>
      <c r="Q69" s="201"/>
      <c r="R69" s="201">
        <f t="shared" si="4"/>
        <v>0</v>
      </c>
      <c r="S69" s="140"/>
      <c r="T69" s="143"/>
      <c r="U69" s="143"/>
      <c r="V69" s="209" t="str">
        <f t="shared" si="5"/>
        <v/>
      </c>
      <c r="W69" s="207"/>
      <c r="X69" s="210">
        <f t="shared" si="6"/>
        <v>0</v>
      </c>
      <c r="Y69" s="201">
        <f t="shared" si="7"/>
        <v>0</v>
      </c>
      <c r="Z69" s="201"/>
      <c r="AA69" s="143"/>
      <c r="AB69" s="143"/>
      <c r="AC69" s="209" t="str">
        <f t="shared" si="8"/>
        <v/>
      </c>
      <c r="AD69" s="207"/>
      <c r="AE69" s="210">
        <f t="shared" si="9"/>
        <v>0</v>
      </c>
      <c r="AF69" s="201">
        <f t="shared" si="10"/>
        <v>0</v>
      </c>
    </row>
    <row r="70" spans="1:32" s="173" customFormat="1" ht="12.5" x14ac:dyDescent="0.25">
      <c r="A70" s="188"/>
      <c r="B70" s="188"/>
      <c r="C70" s="188"/>
      <c r="D70" s="188"/>
      <c r="E70" s="188"/>
      <c r="F70" s="189"/>
      <c r="G70" s="189"/>
      <c r="H70" s="142" t="str">
        <f t="shared" si="11"/>
        <v/>
      </c>
      <c r="I70" s="202"/>
      <c r="J70" s="201"/>
      <c r="K70" s="201">
        <f t="shared" si="1"/>
        <v>0</v>
      </c>
      <c r="L70" s="140"/>
      <c r="M70" s="193"/>
      <c r="N70" s="193"/>
      <c r="O70" s="209" t="str">
        <f t="shared" si="2"/>
        <v/>
      </c>
      <c r="P70" s="204"/>
      <c r="Q70" s="201"/>
      <c r="R70" s="201">
        <f t="shared" si="4"/>
        <v>0</v>
      </c>
      <c r="S70" s="140"/>
      <c r="T70" s="143"/>
      <c r="U70" s="143"/>
      <c r="V70" s="209" t="str">
        <f t="shared" si="5"/>
        <v/>
      </c>
      <c r="W70" s="207"/>
      <c r="X70" s="210">
        <f t="shared" si="6"/>
        <v>0</v>
      </c>
      <c r="Y70" s="201">
        <f t="shared" si="7"/>
        <v>0</v>
      </c>
      <c r="Z70" s="201"/>
      <c r="AA70" s="143"/>
      <c r="AB70" s="143"/>
      <c r="AC70" s="209" t="str">
        <f t="shared" si="8"/>
        <v/>
      </c>
      <c r="AD70" s="207"/>
      <c r="AE70" s="210">
        <f t="shared" si="9"/>
        <v>0</v>
      </c>
      <c r="AF70" s="201">
        <f t="shared" si="10"/>
        <v>0</v>
      </c>
    </row>
    <row r="71" spans="1:32" s="173" customFormat="1" ht="12.5" x14ac:dyDescent="0.25">
      <c r="A71" s="188"/>
      <c r="B71" s="188"/>
      <c r="C71" s="188"/>
      <c r="D71" s="188"/>
      <c r="E71" s="188"/>
      <c r="F71" s="189"/>
      <c r="G71" s="189"/>
      <c r="H71" s="142" t="str">
        <f t="shared" si="11"/>
        <v/>
      </c>
      <c r="I71" s="202"/>
      <c r="J71" s="201"/>
      <c r="K71" s="201">
        <f t="shared" si="1"/>
        <v>0</v>
      </c>
      <c r="L71" s="140"/>
      <c r="M71" s="193"/>
      <c r="N71" s="193"/>
      <c r="O71" s="209" t="str">
        <f t="shared" si="2"/>
        <v/>
      </c>
      <c r="P71" s="204"/>
      <c r="Q71" s="201"/>
      <c r="R71" s="201">
        <f t="shared" si="4"/>
        <v>0</v>
      </c>
      <c r="S71" s="140"/>
      <c r="T71" s="143"/>
      <c r="U71" s="143"/>
      <c r="V71" s="209" t="str">
        <f t="shared" si="5"/>
        <v/>
      </c>
      <c r="W71" s="207"/>
      <c r="X71" s="210">
        <f t="shared" si="6"/>
        <v>0</v>
      </c>
      <c r="Y71" s="201">
        <f t="shared" si="7"/>
        <v>0</v>
      </c>
      <c r="Z71" s="201"/>
      <c r="AA71" s="143"/>
      <c r="AB71" s="143"/>
      <c r="AC71" s="209" t="str">
        <f t="shared" si="8"/>
        <v/>
      </c>
      <c r="AD71" s="207"/>
      <c r="AE71" s="210">
        <f t="shared" si="9"/>
        <v>0</v>
      </c>
      <c r="AF71" s="201">
        <f t="shared" si="10"/>
        <v>0</v>
      </c>
    </row>
    <row r="72" spans="1:32" s="173" customFormat="1" ht="12.5" x14ac:dyDescent="0.25">
      <c r="A72" s="188"/>
      <c r="B72" s="188"/>
      <c r="C72" s="188"/>
      <c r="D72" s="188"/>
      <c r="E72" s="188"/>
      <c r="F72" s="189"/>
      <c r="G72" s="189"/>
      <c r="H72" s="142" t="str">
        <f t="shared" si="11"/>
        <v/>
      </c>
      <c r="I72" s="202"/>
      <c r="J72" s="201"/>
      <c r="K72" s="201">
        <f t="shared" si="1"/>
        <v>0</v>
      </c>
      <c r="L72" s="140"/>
      <c r="M72" s="193"/>
      <c r="N72" s="193"/>
      <c r="O72" s="209" t="str">
        <f t="shared" si="2"/>
        <v/>
      </c>
      <c r="P72" s="204"/>
      <c r="Q72" s="201"/>
      <c r="R72" s="201">
        <f t="shared" si="4"/>
        <v>0</v>
      </c>
      <c r="S72" s="140"/>
      <c r="T72" s="143"/>
      <c r="U72" s="143"/>
      <c r="V72" s="209" t="str">
        <f t="shared" si="5"/>
        <v/>
      </c>
      <c r="W72" s="207"/>
      <c r="X72" s="210">
        <f t="shared" si="6"/>
        <v>0</v>
      </c>
      <c r="Y72" s="201">
        <f t="shared" si="7"/>
        <v>0</v>
      </c>
      <c r="Z72" s="201"/>
      <c r="AA72" s="143"/>
      <c r="AB72" s="143"/>
      <c r="AC72" s="209" t="str">
        <f t="shared" si="8"/>
        <v/>
      </c>
      <c r="AD72" s="207"/>
      <c r="AE72" s="210">
        <f t="shared" si="9"/>
        <v>0</v>
      </c>
      <c r="AF72" s="201">
        <f t="shared" si="10"/>
        <v>0</v>
      </c>
    </row>
    <row r="73" spans="1:32" s="173" customFormat="1" ht="12.5" x14ac:dyDescent="0.25">
      <c r="A73" s="188"/>
      <c r="B73" s="188"/>
      <c r="C73" s="188"/>
      <c r="D73" s="188"/>
      <c r="E73" s="188"/>
      <c r="F73" s="189"/>
      <c r="G73" s="189"/>
      <c r="H73" s="142" t="str">
        <f t="shared" si="11"/>
        <v/>
      </c>
      <c r="I73" s="202"/>
      <c r="J73" s="201"/>
      <c r="K73" s="201">
        <f t="shared" si="1"/>
        <v>0</v>
      </c>
      <c r="L73" s="140"/>
      <c r="M73" s="193"/>
      <c r="N73" s="193"/>
      <c r="O73" s="209" t="str">
        <f t="shared" si="2"/>
        <v/>
      </c>
      <c r="P73" s="204"/>
      <c r="Q73" s="201"/>
      <c r="R73" s="201">
        <f t="shared" si="4"/>
        <v>0</v>
      </c>
      <c r="S73" s="140"/>
      <c r="T73" s="143"/>
      <c r="U73" s="143"/>
      <c r="V73" s="209" t="str">
        <f t="shared" si="5"/>
        <v/>
      </c>
      <c r="W73" s="207"/>
      <c r="X73" s="210">
        <f t="shared" si="6"/>
        <v>0</v>
      </c>
      <c r="Y73" s="201">
        <f t="shared" si="7"/>
        <v>0</v>
      </c>
      <c r="Z73" s="201"/>
      <c r="AA73" s="143"/>
      <c r="AB73" s="143"/>
      <c r="AC73" s="209" t="str">
        <f t="shared" si="8"/>
        <v/>
      </c>
      <c r="AD73" s="207"/>
      <c r="AE73" s="210">
        <f t="shared" si="9"/>
        <v>0</v>
      </c>
      <c r="AF73" s="201">
        <f t="shared" si="10"/>
        <v>0</v>
      </c>
    </row>
    <row r="74" spans="1:32" s="173" customFormat="1" ht="12.5" x14ac:dyDescent="0.25">
      <c r="A74" s="188"/>
      <c r="B74" s="188"/>
      <c r="C74" s="188"/>
      <c r="D74" s="188"/>
      <c r="E74" s="188"/>
      <c r="F74" s="189"/>
      <c r="G74" s="189"/>
      <c r="H74" s="142" t="str">
        <f t="shared" si="11"/>
        <v/>
      </c>
      <c r="I74" s="202"/>
      <c r="J74" s="201"/>
      <c r="K74" s="201">
        <f t="shared" si="1"/>
        <v>0</v>
      </c>
      <c r="L74" s="140"/>
      <c r="M74" s="193"/>
      <c r="N74" s="193"/>
      <c r="O74" s="209" t="str">
        <f t="shared" si="2"/>
        <v/>
      </c>
      <c r="P74" s="204"/>
      <c r="Q74" s="201"/>
      <c r="R74" s="201">
        <f t="shared" si="4"/>
        <v>0</v>
      </c>
      <c r="S74" s="140"/>
      <c r="T74" s="143"/>
      <c r="U74" s="143"/>
      <c r="V74" s="209" t="str">
        <f t="shared" si="5"/>
        <v/>
      </c>
      <c r="W74" s="207"/>
      <c r="X74" s="210">
        <f t="shared" si="6"/>
        <v>0</v>
      </c>
      <c r="Y74" s="201">
        <f t="shared" si="7"/>
        <v>0</v>
      </c>
      <c r="Z74" s="201"/>
      <c r="AA74" s="143"/>
      <c r="AB74" s="143"/>
      <c r="AC74" s="209" t="str">
        <f t="shared" si="8"/>
        <v/>
      </c>
      <c r="AD74" s="207"/>
      <c r="AE74" s="210">
        <f t="shared" si="9"/>
        <v>0</v>
      </c>
      <c r="AF74" s="201">
        <f t="shared" si="10"/>
        <v>0</v>
      </c>
    </row>
    <row r="75" spans="1:32" s="173" customFormat="1" ht="12.5" x14ac:dyDescent="0.25">
      <c r="A75" s="188"/>
      <c r="B75" s="188"/>
      <c r="C75" s="188"/>
      <c r="D75" s="188"/>
      <c r="E75" s="188"/>
      <c r="F75" s="189"/>
      <c r="G75" s="189"/>
      <c r="H75" s="142" t="str">
        <f t="shared" si="11"/>
        <v/>
      </c>
      <c r="I75" s="202"/>
      <c r="J75" s="201"/>
      <c r="K75" s="201">
        <f t="shared" si="1"/>
        <v>0</v>
      </c>
      <c r="L75" s="140"/>
      <c r="M75" s="193"/>
      <c r="N75" s="193"/>
      <c r="O75" s="209" t="str">
        <f t="shared" si="2"/>
        <v/>
      </c>
      <c r="P75" s="204"/>
      <c r="Q75" s="201"/>
      <c r="R75" s="201">
        <f t="shared" si="4"/>
        <v>0</v>
      </c>
      <c r="S75" s="140"/>
      <c r="T75" s="143"/>
      <c r="U75" s="143"/>
      <c r="V75" s="209" t="str">
        <f t="shared" si="5"/>
        <v/>
      </c>
      <c r="W75" s="207"/>
      <c r="X75" s="210">
        <f t="shared" si="6"/>
        <v>0</v>
      </c>
      <c r="Y75" s="201">
        <f t="shared" si="7"/>
        <v>0</v>
      </c>
      <c r="Z75" s="201"/>
      <c r="AA75" s="143"/>
      <c r="AB75" s="143"/>
      <c r="AC75" s="209" t="str">
        <f t="shared" si="8"/>
        <v/>
      </c>
      <c r="AD75" s="207"/>
      <c r="AE75" s="210">
        <f t="shared" si="9"/>
        <v>0</v>
      </c>
      <c r="AF75" s="201">
        <f t="shared" si="10"/>
        <v>0</v>
      </c>
    </row>
    <row r="76" spans="1:32" s="173" customFormat="1" ht="12.5" x14ac:dyDescent="0.25">
      <c r="A76" s="188"/>
      <c r="B76" s="188"/>
      <c r="C76" s="188"/>
      <c r="D76" s="188"/>
      <c r="E76" s="188"/>
      <c r="F76" s="189"/>
      <c r="G76" s="189"/>
      <c r="H76" s="142" t="str">
        <f t="shared" si="11"/>
        <v/>
      </c>
      <c r="I76" s="202"/>
      <c r="J76" s="201"/>
      <c r="K76" s="201">
        <f t="shared" si="1"/>
        <v>0</v>
      </c>
      <c r="L76" s="140"/>
      <c r="M76" s="193"/>
      <c r="N76" s="193"/>
      <c r="O76" s="209" t="str">
        <f t="shared" si="2"/>
        <v/>
      </c>
      <c r="P76" s="204"/>
      <c r="Q76" s="201"/>
      <c r="R76" s="201">
        <f t="shared" si="4"/>
        <v>0</v>
      </c>
      <c r="S76" s="140"/>
      <c r="T76" s="143"/>
      <c r="U76" s="143"/>
      <c r="V76" s="209" t="str">
        <f t="shared" si="5"/>
        <v/>
      </c>
      <c r="W76" s="207"/>
      <c r="X76" s="210">
        <f t="shared" si="6"/>
        <v>0</v>
      </c>
      <c r="Y76" s="201">
        <f t="shared" si="7"/>
        <v>0</v>
      </c>
      <c r="Z76" s="201"/>
      <c r="AA76" s="143"/>
      <c r="AB76" s="143"/>
      <c r="AC76" s="209" t="str">
        <f t="shared" si="8"/>
        <v/>
      </c>
      <c r="AD76" s="207"/>
      <c r="AE76" s="210">
        <f t="shared" si="9"/>
        <v>0</v>
      </c>
      <c r="AF76" s="201">
        <f t="shared" si="10"/>
        <v>0</v>
      </c>
    </row>
    <row r="77" spans="1:32" s="173" customFormat="1" ht="12.5" x14ac:dyDescent="0.25">
      <c r="A77" s="188"/>
      <c r="B77" s="188"/>
      <c r="C77" s="188"/>
      <c r="D77" s="188"/>
      <c r="E77" s="188"/>
      <c r="F77" s="189"/>
      <c r="G77" s="189"/>
      <c r="H77" s="142" t="str">
        <f t="shared" si="11"/>
        <v/>
      </c>
      <c r="I77" s="202"/>
      <c r="J77" s="201"/>
      <c r="K77" s="201">
        <f t="shared" si="1"/>
        <v>0</v>
      </c>
      <c r="L77" s="140"/>
      <c r="M77" s="193"/>
      <c r="N77" s="193"/>
      <c r="O77" s="209" t="str">
        <f t="shared" si="2"/>
        <v/>
      </c>
      <c r="P77" s="204"/>
      <c r="Q77" s="201"/>
      <c r="R77" s="201">
        <f t="shared" si="4"/>
        <v>0</v>
      </c>
      <c r="S77" s="140"/>
      <c r="T77" s="143"/>
      <c r="U77" s="143"/>
      <c r="V77" s="209" t="str">
        <f t="shared" si="5"/>
        <v/>
      </c>
      <c r="W77" s="207"/>
      <c r="X77" s="210">
        <f t="shared" si="6"/>
        <v>0</v>
      </c>
      <c r="Y77" s="201">
        <f t="shared" si="7"/>
        <v>0</v>
      </c>
      <c r="Z77" s="201"/>
      <c r="AA77" s="143"/>
      <c r="AB77" s="143"/>
      <c r="AC77" s="209" t="str">
        <f t="shared" si="8"/>
        <v/>
      </c>
      <c r="AD77" s="207"/>
      <c r="AE77" s="210">
        <f t="shared" si="9"/>
        <v>0</v>
      </c>
      <c r="AF77" s="201">
        <f t="shared" si="10"/>
        <v>0</v>
      </c>
    </row>
    <row r="78" spans="1:32" s="173" customFormat="1" ht="12.5" x14ac:dyDescent="0.25">
      <c r="A78" s="188"/>
      <c r="B78" s="188"/>
      <c r="C78" s="188"/>
      <c r="D78" s="188"/>
      <c r="E78" s="188"/>
      <c r="F78" s="189"/>
      <c r="G78" s="189"/>
      <c r="H78" s="142" t="str">
        <f t="shared" si="11"/>
        <v/>
      </c>
      <c r="I78" s="202"/>
      <c r="J78" s="201"/>
      <c r="K78" s="201">
        <f t="shared" si="1"/>
        <v>0</v>
      </c>
      <c r="L78" s="140"/>
      <c r="M78" s="193"/>
      <c r="N78" s="193"/>
      <c r="O78" s="209" t="str">
        <f t="shared" si="2"/>
        <v/>
      </c>
      <c r="P78" s="204"/>
      <c r="Q78" s="201"/>
      <c r="R78" s="201">
        <f t="shared" si="4"/>
        <v>0</v>
      </c>
      <c r="S78" s="140"/>
      <c r="T78" s="143"/>
      <c r="U78" s="143"/>
      <c r="V78" s="209" t="str">
        <f t="shared" si="5"/>
        <v/>
      </c>
      <c r="W78" s="207"/>
      <c r="X78" s="210">
        <f t="shared" si="6"/>
        <v>0</v>
      </c>
      <c r="Y78" s="201">
        <f t="shared" si="7"/>
        <v>0</v>
      </c>
      <c r="Z78" s="201"/>
      <c r="AA78" s="143"/>
      <c r="AB78" s="143"/>
      <c r="AC78" s="209" t="str">
        <f t="shared" si="8"/>
        <v/>
      </c>
      <c r="AD78" s="207"/>
      <c r="AE78" s="210">
        <f t="shared" si="9"/>
        <v>0</v>
      </c>
      <c r="AF78" s="201">
        <f t="shared" si="10"/>
        <v>0</v>
      </c>
    </row>
    <row r="79" spans="1:32" s="173" customFormat="1" ht="12.5" x14ac:dyDescent="0.25">
      <c r="A79" s="188"/>
      <c r="B79" s="188"/>
      <c r="C79" s="188"/>
      <c r="D79" s="188"/>
      <c r="E79" s="188"/>
      <c r="F79" s="189"/>
      <c r="G79" s="189"/>
      <c r="H79" s="142" t="str">
        <f t="shared" si="11"/>
        <v/>
      </c>
      <c r="I79" s="202"/>
      <c r="J79" s="201"/>
      <c r="K79" s="201">
        <f t="shared" si="1"/>
        <v>0</v>
      </c>
      <c r="L79" s="140"/>
      <c r="M79" s="193"/>
      <c r="N79" s="193"/>
      <c r="O79" s="209" t="str">
        <f t="shared" si="2"/>
        <v/>
      </c>
      <c r="P79" s="204"/>
      <c r="Q79" s="201"/>
      <c r="R79" s="201">
        <f t="shared" si="4"/>
        <v>0</v>
      </c>
      <c r="S79" s="140"/>
      <c r="T79" s="143"/>
      <c r="U79" s="143"/>
      <c r="V79" s="209" t="str">
        <f t="shared" si="5"/>
        <v/>
      </c>
      <c r="W79" s="207"/>
      <c r="X79" s="210">
        <f t="shared" si="6"/>
        <v>0</v>
      </c>
      <c r="Y79" s="201">
        <f t="shared" si="7"/>
        <v>0</v>
      </c>
      <c r="Z79" s="201"/>
      <c r="AA79" s="143"/>
      <c r="AB79" s="143"/>
      <c r="AC79" s="209" t="str">
        <f t="shared" si="8"/>
        <v/>
      </c>
      <c r="AD79" s="207"/>
      <c r="AE79" s="210">
        <f t="shared" si="9"/>
        <v>0</v>
      </c>
      <c r="AF79" s="201">
        <f t="shared" si="10"/>
        <v>0</v>
      </c>
    </row>
    <row r="80" spans="1:32" s="173" customFormat="1" ht="12.5" x14ac:dyDescent="0.25">
      <c r="A80" s="188"/>
      <c r="B80" s="188"/>
      <c r="C80" s="188"/>
      <c r="D80" s="188"/>
      <c r="E80" s="188"/>
      <c r="F80" s="189"/>
      <c r="G80" s="189"/>
      <c r="H80" s="142" t="str">
        <f t="shared" si="11"/>
        <v/>
      </c>
      <c r="I80" s="202"/>
      <c r="J80" s="201"/>
      <c r="K80" s="201">
        <f t="shared" ref="K80:K124" si="25">D80*J80</f>
        <v>0</v>
      </c>
      <c r="L80" s="140"/>
      <c r="M80" s="193"/>
      <c r="N80" s="193"/>
      <c r="O80" s="209" t="str">
        <f t="shared" ref="O80:O124" si="26">IF(M80-N80=0,"",M80-N80)</f>
        <v/>
      </c>
      <c r="P80" s="204"/>
      <c r="Q80" s="201"/>
      <c r="R80" s="201">
        <f t="shared" ref="R80:R124" si="27">D80*Q80</f>
        <v>0</v>
      </c>
      <c r="S80" s="140"/>
      <c r="T80" s="143"/>
      <c r="U80" s="143"/>
      <c r="V80" s="209" t="str">
        <f t="shared" ref="V80:V124" si="28">IF(T80-U80=0,"",T80-U80)</f>
        <v/>
      </c>
      <c r="W80" s="207"/>
      <c r="X80" s="210">
        <f t="shared" ref="X80:X124" si="29">IFERROR(V80*W80,0)</f>
        <v>0</v>
      </c>
      <c r="Y80" s="201">
        <f t="shared" ref="Y80:Y124" si="30">D80*X80</f>
        <v>0</v>
      </c>
      <c r="Z80" s="201"/>
      <c r="AA80" s="143"/>
      <c r="AB80" s="143"/>
      <c r="AC80" s="209" t="str">
        <f t="shared" ref="AC80:AC124" si="31">IF(AA80-AB80=0,"",AA80-AB80)</f>
        <v/>
      </c>
      <c r="AD80" s="207"/>
      <c r="AE80" s="210">
        <f t="shared" ref="AE80:AE124" si="32">IFERROR(AC80*AD80,0)</f>
        <v>0</v>
      </c>
      <c r="AF80" s="201">
        <f t="shared" ref="AF80:AF124" si="33">D80*AE80</f>
        <v>0</v>
      </c>
    </row>
    <row r="81" spans="1:32" s="173" customFormat="1" ht="12.5" x14ac:dyDescent="0.25">
      <c r="A81" s="188"/>
      <c r="B81" s="188"/>
      <c r="C81" s="188"/>
      <c r="D81" s="188"/>
      <c r="E81" s="188"/>
      <c r="F81" s="189"/>
      <c r="G81" s="189"/>
      <c r="H81" s="142" t="str">
        <f t="shared" si="11"/>
        <v/>
      </c>
      <c r="I81" s="202"/>
      <c r="J81" s="201"/>
      <c r="K81" s="201">
        <f t="shared" si="25"/>
        <v>0</v>
      </c>
      <c r="L81" s="140"/>
      <c r="M81" s="193"/>
      <c r="N81" s="193"/>
      <c r="O81" s="209" t="str">
        <f t="shared" si="26"/>
        <v/>
      </c>
      <c r="P81" s="204"/>
      <c r="Q81" s="201"/>
      <c r="R81" s="201">
        <f t="shared" si="27"/>
        <v>0</v>
      </c>
      <c r="S81" s="140"/>
      <c r="T81" s="143"/>
      <c r="U81" s="143"/>
      <c r="V81" s="209" t="str">
        <f t="shared" si="28"/>
        <v/>
      </c>
      <c r="W81" s="207"/>
      <c r="X81" s="210">
        <f t="shared" si="29"/>
        <v>0</v>
      </c>
      <c r="Y81" s="201">
        <f t="shared" si="30"/>
        <v>0</v>
      </c>
      <c r="Z81" s="201"/>
      <c r="AA81" s="143"/>
      <c r="AB81" s="143"/>
      <c r="AC81" s="209" t="str">
        <f t="shared" si="31"/>
        <v/>
      </c>
      <c r="AD81" s="207"/>
      <c r="AE81" s="210">
        <f t="shared" si="32"/>
        <v>0</v>
      </c>
      <c r="AF81" s="201">
        <f t="shared" si="33"/>
        <v>0</v>
      </c>
    </row>
    <row r="82" spans="1:32" s="173" customFormat="1" ht="12.5" x14ac:dyDescent="0.25">
      <c r="A82" s="188"/>
      <c r="B82" s="188"/>
      <c r="C82" s="188"/>
      <c r="D82" s="188"/>
      <c r="E82" s="188"/>
      <c r="F82" s="189"/>
      <c r="G82" s="189"/>
      <c r="H82" s="142" t="str">
        <f t="shared" ref="H82:H124" si="34">IF(F82-G82=0,"",F82-G82)</f>
        <v/>
      </c>
      <c r="I82" s="202"/>
      <c r="J82" s="201"/>
      <c r="K82" s="201">
        <f t="shared" si="25"/>
        <v>0</v>
      </c>
      <c r="L82" s="140"/>
      <c r="M82" s="193"/>
      <c r="N82" s="193"/>
      <c r="O82" s="209" t="str">
        <f t="shared" si="26"/>
        <v/>
      </c>
      <c r="P82" s="204"/>
      <c r="Q82" s="201"/>
      <c r="R82" s="201">
        <f t="shared" si="27"/>
        <v>0</v>
      </c>
      <c r="S82" s="140"/>
      <c r="T82" s="143"/>
      <c r="U82" s="143"/>
      <c r="V82" s="209" t="str">
        <f t="shared" si="28"/>
        <v/>
      </c>
      <c r="W82" s="207"/>
      <c r="X82" s="210">
        <f t="shared" si="29"/>
        <v>0</v>
      </c>
      <c r="Y82" s="201">
        <f t="shared" si="30"/>
        <v>0</v>
      </c>
      <c r="Z82" s="201"/>
      <c r="AA82" s="143"/>
      <c r="AB82" s="143"/>
      <c r="AC82" s="209" t="str">
        <f t="shared" si="31"/>
        <v/>
      </c>
      <c r="AD82" s="207"/>
      <c r="AE82" s="210">
        <f t="shared" si="32"/>
        <v>0</v>
      </c>
      <c r="AF82" s="201">
        <f t="shared" si="33"/>
        <v>0</v>
      </c>
    </row>
    <row r="83" spans="1:32" s="173" customFormat="1" ht="12.5" x14ac:dyDescent="0.25">
      <c r="A83" s="188"/>
      <c r="B83" s="188"/>
      <c r="C83" s="188"/>
      <c r="D83" s="188"/>
      <c r="E83" s="188"/>
      <c r="F83" s="189"/>
      <c r="G83" s="189"/>
      <c r="H83" s="142" t="str">
        <f t="shared" si="34"/>
        <v/>
      </c>
      <c r="I83" s="202"/>
      <c r="J83" s="201"/>
      <c r="K83" s="201">
        <f t="shared" si="25"/>
        <v>0</v>
      </c>
      <c r="L83" s="140"/>
      <c r="M83" s="193"/>
      <c r="N83" s="193"/>
      <c r="O83" s="209" t="str">
        <f t="shared" si="26"/>
        <v/>
      </c>
      <c r="P83" s="204"/>
      <c r="Q83" s="201"/>
      <c r="R83" s="201">
        <f t="shared" si="27"/>
        <v>0</v>
      </c>
      <c r="S83" s="140"/>
      <c r="T83" s="143"/>
      <c r="U83" s="143"/>
      <c r="V83" s="209" t="str">
        <f t="shared" si="28"/>
        <v/>
      </c>
      <c r="W83" s="207"/>
      <c r="X83" s="210">
        <f t="shared" si="29"/>
        <v>0</v>
      </c>
      <c r="Y83" s="201">
        <f t="shared" si="30"/>
        <v>0</v>
      </c>
      <c r="Z83" s="201"/>
      <c r="AA83" s="143"/>
      <c r="AB83" s="143"/>
      <c r="AC83" s="209" t="str">
        <f t="shared" si="31"/>
        <v/>
      </c>
      <c r="AD83" s="207"/>
      <c r="AE83" s="210">
        <f t="shared" si="32"/>
        <v>0</v>
      </c>
      <c r="AF83" s="201">
        <f t="shared" si="33"/>
        <v>0</v>
      </c>
    </row>
    <row r="84" spans="1:32" s="173" customFormat="1" ht="12.5" x14ac:dyDescent="0.25">
      <c r="A84" s="188"/>
      <c r="B84" s="188"/>
      <c r="C84" s="188"/>
      <c r="D84" s="188"/>
      <c r="E84" s="188"/>
      <c r="F84" s="189"/>
      <c r="G84" s="189"/>
      <c r="H84" s="142" t="str">
        <f t="shared" si="34"/>
        <v/>
      </c>
      <c r="I84" s="202"/>
      <c r="J84" s="201"/>
      <c r="K84" s="201">
        <f t="shared" si="25"/>
        <v>0</v>
      </c>
      <c r="L84" s="140"/>
      <c r="M84" s="193"/>
      <c r="N84" s="193"/>
      <c r="O84" s="209" t="str">
        <f t="shared" si="26"/>
        <v/>
      </c>
      <c r="P84" s="204"/>
      <c r="Q84" s="201"/>
      <c r="R84" s="201">
        <f t="shared" si="27"/>
        <v>0</v>
      </c>
      <c r="S84" s="140"/>
      <c r="T84" s="143"/>
      <c r="U84" s="143"/>
      <c r="V84" s="209" t="str">
        <f t="shared" si="28"/>
        <v/>
      </c>
      <c r="W84" s="207"/>
      <c r="X84" s="210">
        <f t="shared" si="29"/>
        <v>0</v>
      </c>
      <c r="Y84" s="201">
        <f t="shared" si="30"/>
        <v>0</v>
      </c>
      <c r="Z84" s="201"/>
      <c r="AA84" s="143"/>
      <c r="AB84" s="143"/>
      <c r="AC84" s="209" t="str">
        <f t="shared" si="31"/>
        <v/>
      </c>
      <c r="AD84" s="207"/>
      <c r="AE84" s="210">
        <f t="shared" si="32"/>
        <v>0</v>
      </c>
      <c r="AF84" s="201">
        <f t="shared" si="33"/>
        <v>0</v>
      </c>
    </row>
    <row r="85" spans="1:32" s="173" customFormat="1" ht="12.5" x14ac:dyDescent="0.25">
      <c r="A85" s="188"/>
      <c r="B85" s="188"/>
      <c r="C85" s="188"/>
      <c r="D85" s="188"/>
      <c r="E85" s="188"/>
      <c r="F85" s="189"/>
      <c r="G85" s="189"/>
      <c r="H85" s="142" t="str">
        <f t="shared" si="34"/>
        <v/>
      </c>
      <c r="I85" s="202"/>
      <c r="J85" s="201"/>
      <c r="K85" s="201">
        <f t="shared" si="25"/>
        <v>0</v>
      </c>
      <c r="L85" s="140"/>
      <c r="M85" s="193"/>
      <c r="N85" s="193"/>
      <c r="O85" s="209" t="str">
        <f t="shared" si="26"/>
        <v/>
      </c>
      <c r="P85" s="204"/>
      <c r="Q85" s="201"/>
      <c r="R85" s="201">
        <f t="shared" si="27"/>
        <v>0</v>
      </c>
      <c r="S85" s="140"/>
      <c r="T85" s="143"/>
      <c r="U85" s="143"/>
      <c r="V85" s="209" t="str">
        <f t="shared" si="28"/>
        <v/>
      </c>
      <c r="W85" s="207"/>
      <c r="X85" s="210">
        <f t="shared" si="29"/>
        <v>0</v>
      </c>
      <c r="Y85" s="201">
        <f t="shared" si="30"/>
        <v>0</v>
      </c>
      <c r="Z85" s="201"/>
      <c r="AA85" s="143"/>
      <c r="AB85" s="143"/>
      <c r="AC85" s="209" t="str">
        <f t="shared" si="31"/>
        <v/>
      </c>
      <c r="AD85" s="207"/>
      <c r="AE85" s="210">
        <f t="shared" si="32"/>
        <v>0</v>
      </c>
      <c r="AF85" s="201">
        <f t="shared" si="33"/>
        <v>0</v>
      </c>
    </row>
    <row r="86" spans="1:32" s="173" customFormat="1" ht="12.5" x14ac:dyDescent="0.25">
      <c r="A86" s="188"/>
      <c r="B86" s="188"/>
      <c r="C86" s="188"/>
      <c r="D86" s="188"/>
      <c r="E86" s="188"/>
      <c r="F86" s="189"/>
      <c r="G86" s="189"/>
      <c r="H86" s="142" t="str">
        <f t="shared" si="34"/>
        <v/>
      </c>
      <c r="I86" s="202"/>
      <c r="J86" s="201"/>
      <c r="K86" s="201">
        <f t="shared" si="25"/>
        <v>0</v>
      </c>
      <c r="L86" s="140"/>
      <c r="M86" s="193"/>
      <c r="N86" s="193"/>
      <c r="O86" s="209" t="str">
        <f t="shared" si="26"/>
        <v/>
      </c>
      <c r="P86" s="204"/>
      <c r="Q86" s="201"/>
      <c r="R86" s="201">
        <f t="shared" si="27"/>
        <v>0</v>
      </c>
      <c r="S86" s="140"/>
      <c r="T86" s="143"/>
      <c r="U86" s="143"/>
      <c r="V86" s="209" t="str">
        <f t="shared" si="28"/>
        <v/>
      </c>
      <c r="W86" s="207"/>
      <c r="X86" s="210">
        <f t="shared" si="29"/>
        <v>0</v>
      </c>
      <c r="Y86" s="201">
        <f t="shared" si="30"/>
        <v>0</v>
      </c>
      <c r="Z86" s="201"/>
      <c r="AA86" s="143"/>
      <c r="AB86" s="143"/>
      <c r="AC86" s="209" t="str">
        <f t="shared" si="31"/>
        <v/>
      </c>
      <c r="AD86" s="207"/>
      <c r="AE86" s="210">
        <f t="shared" si="32"/>
        <v>0</v>
      </c>
      <c r="AF86" s="201">
        <f t="shared" si="33"/>
        <v>0</v>
      </c>
    </row>
    <row r="87" spans="1:32" s="173" customFormat="1" ht="12.5" x14ac:dyDescent="0.25">
      <c r="A87" s="188"/>
      <c r="B87" s="188"/>
      <c r="C87" s="188"/>
      <c r="D87" s="188"/>
      <c r="E87" s="188"/>
      <c r="F87" s="189"/>
      <c r="G87" s="189"/>
      <c r="H87" s="142" t="str">
        <f t="shared" si="34"/>
        <v/>
      </c>
      <c r="I87" s="202"/>
      <c r="J87" s="201"/>
      <c r="K87" s="201">
        <f t="shared" si="25"/>
        <v>0</v>
      </c>
      <c r="L87" s="140"/>
      <c r="M87" s="193"/>
      <c r="N87" s="193"/>
      <c r="O87" s="209" t="str">
        <f t="shared" si="26"/>
        <v/>
      </c>
      <c r="P87" s="204"/>
      <c r="Q87" s="201"/>
      <c r="R87" s="201">
        <f t="shared" si="27"/>
        <v>0</v>
      </c>
      <c r="S87" s="140"/>
      <c r="T87" s="143"/>
      <c r="U87" s="143"/>
      <c r="V87" s="209" t="str">
        <f t="shared" si="28"/>
        <v/>
      </c>
      <c r="W87" s="207"/>
      <c r="X87" s="210">
        <f t="shared" si="29"/>
        <v>0</v>
      </c>
      <c r="Y87" s="201">
        <f t="shared" si="30"/>
        <v>0</v>
      </c>
      <c r="Z87" s="201"/>
      <c r="AA87" s="143"/>
      <c r="AB87" s="143"/>
      <c r="AC87" s="209" t="str">
        <f t="shared" si="31"/>
        <v/>
      </c>
      <c r="AD87" s="207"/>
      <c r="AE87" s="210">
        <f t="shared" si="32"/>
        <v>0</v>
      </c>
      <c r="AF87" s="201">
        <f t="shared" si="33"/>
        <v>0</v>
      </c>
    </row>
    <row r="88" spans="1:32" s="173" customFormat="1" ht="12.5" x14ac:dyDescent="0.25">
      <c r="A88" s="188"/>
      <c r="B88" s="188"/>
      <c r="C88" s="188"/>
      <c r="D88" s="188"/>
      <c r="E88" s="188"/>
      <c r="F88" s="189"/>
      <c r="G88" s="189"/>
      <c r="H88" s="142" t="str">
        <f t="shared" si="34"/>
        <v/>
      </c>
      <c r="I88" s="202"/>
      <c r="J88" s="201"/>
      <c r="K88" s="201">
        <f t="shared" si="25"/>
        <v>0</v>
      </c>
      <c r="L88" s="140"/>
      <c r="M88" s="193"/>
      <c r="N88" s="193"/>
      <c r="O88" s="209" t="str">
        <f t="shared" si="26"/>
        <v/>
      </c>
      <c r="P88" s="204"/>
      <c r="Q88" s="201"/>
      <c r="R88" s="201">
        <f t="shared" si="27"/>
        <v>0</v>
      </c>
      <c r="S88" s="140"/>
      <c r="T88" s="143"/>
      <c r="U88" s="143"/>
      <c r="V88" s="209" t="str">
        <f t="shared" si="28"/>
        <v/>
      </c>
      <c r="W88" s="207"/>
      <c r="X88" s="210">
        <f t="shared" si="29"/>
        <v>0</v>
      </c>
      <c r="Y88" s="201">
        <f t="shared" si="30"/>
        <v>0</v>
      </c>
      <c r="Z88" s="201"/>
      <c r="AA88" s="143"/>
      <c r="AB88" s="143"/>
      <c r="AC88" s="209" t="str">
        <f t="shared" si="31"/>
        <v/>
      </c>
      <c r="AD88" s="207"/>
      <c r="AE88" s="210">
        <f t="shared" si="32"/>
        <v>0</v>
      </c>
      <c r="AF88" s="201">
        <f t="shared" si="33"/>
        <v>0</v>
      </c>
    </row>
    <row r="89" spans="1:32" s="173" customFormat="1" ht="12.5" x14ac:dyDescent="0.25">
      <c r="A89" s="188"/>
      <c r="B89" s="188"/>
      <c r="C89" s="188"/>
      <c r="D89" s="188"/>
      <c r="E89" s="188"/>
      <c r="F89" s="189"/>
      <c r="G89" s="189"/>
      <c r="H89" s="142" t="str">
        <f t="shared" si="34"/>
        <v/>
      </c>
      <c r="I89" s="202"/>
      <c r="J89" s="201"/>
      <c r="K89" s="201">
        <f t="shared" si="25"/>
        <v>0</v>
      </c>
      <c r="L89" s="140"/>
      <c r="M89" s="193"/>
      <c r="N89" s="193"/>
      <c r="O89" s="209" t="str">
        <f t="shared" si="26"/>
        <v/>
      </c>
      <c r="P89" s="204"/>
      <c r="Q89" s="201"/>
      <c r="R89" s="201">
        <f t="shared" si="27"/>
        <v>0</v>
      </c>
      <c r="S89" s="140"/>
      <c r="T89" s="143"/>
      <c r="U89" s="143"/>
      <c r="V89" s="209" t="str">
        <f t="shared" si="28"/>
        <v/>
      </c>
      <c r="W89" s="207"/>
      <c r="X89" s="210">
        <f t="shared" si="29"/>
        <v>0</v>
      </c>
      <c r="Y89" s="201">
        <f t="shared" si="30"/>
        <v>0</v>
      </c>
      <c r="Z89" s="201"/>
      <c r="AA89" s="143"/>
      <c r="AB89" s="143"/>
      <c r="AC89" s="209" t="str">
        <f t="shared" si="31"/>
        <v/>
      </c>
      <c r="AD89" s="207"/>
      <c r="AE89" s="210">
        <f t="shared" si="32"/>
        <v>0</v>
      </c>
      <c r="AF89" s="201">
        <f t="shared" si="33"/>
        <v>0</v>
      </c>
    </row>
    <row r="90" spans="1:32" s="173" customFormat="1" ht="12.5" x14ac:dyDescent="0.25">
      <c r="A90" s="188"/>
      <c r="B90" s="188"/>
      <c r="C90" s="188"/>
      <c r="D90" s="188"/>
      <c r="E90" s="188"/>
      <c r="F90" s="189"/>
      <c r="G90" s="189"/>
      <c r="H90" s="142" t="str">
        <f t="shared" si="34"/>
        <v/>
      </c>
      <c r="I90" s="202"/>
      <c r="J90" s="201"/>
      <c r="K90" s="201">
        <f t="shared" si="25"/>
        <v>0</v>
      </c>
      <c r="L90" s="140"/>
      <c r="M90" s="193"/>
      <c r="N90" s="193"/>
      <c r="O90" s="209" t="str">
        <f t="shared" si="26"/>
        <v/>
      </c>
      <c r="P90" s="204"/>
      <c r="Q90" s="201"/>
      <c r="R90" s="201">
        <f t="shared" si="27"/>
        <v>0</v>
      </c>
      <c r="S90" s="140"/>
      <c r="T90" s="143"/>
      <c r="U90" s="143"/>
      <c r="V90" s="209" t="str">
        <f t="shared" si="28"/>
        <v/>
      </c>
      <c r="W90" s="207"/>
      <c r="X90" s="210">
        <f t="shared" si="29"/>
        <v>0</v>
      </c>
      <c r="Y90" s="201">
        <f t="shared" si="30"/>
        <v>0</v>
      </c>
      <c r="Z90" s="201"/>
      <c r="AA90" s="143"/>
      <c r="AB90" s="143"/>
      <c r="AC90" s="209" t="str">
        <f t="shared" si="31"/>
        <v/>
      </c>
      <c r="AD90" s="207"/>
      <c r="AE90" s="210">
        <f t="shared" si="32"/>
        <v>0</v>
      </c>
      <c r="AF90" s="201">
        <f t="shared" si="33"/>
        <v>0</v>
      </c>
    </row>
    <row r="91" spans="1:32" s="173" customFormat="1" ht="12.5" x14ac:dyDescent="0.25">
      <c r="A91" s="188"/>
      <c r="B91" s="188"/>
      <c r="C91" s="188"/>
      <c r="D91" s="188"/>
      <c r="E91" s="188"/>
      <c r="F91" s="189"/>
      <c r="G91" s="189"/>
      <c r="H91" s="142" t="str">
        <f t="shared" si="34"/>
        <v/>
      </c>
      <c r="I91" s="202"/>
      <c r="J91" s="201"/>
      <c r="K91" s="201">
        <f t="shared" si="25"/>
        <v>0</v>
      </c>
      <c r="L91" s="140"/>
      <c r="M91" s="193"/>
      <c r="N91" s="193"/>
      <c r="O91" s="209" t="str">
        <f t="shared" si="26"/>
        <v/>
      </c>
      <c r="P91" s="204"/>
      <c r="Q91" s="201"/>
      <c r="R91" s="201">
        <f t="shared" si="27"/>
        <v>0</v>
      </c>
      <c r="S91" s="140"/>
      <c r="T91" s="143"/>
      <c r="U91" s="143"/>
      <c r="V91" s="209" t="str">
        <f t="shared" si="28"/>
        <v/>
      </c>
      <c r="W91" s="207"/>
      <c r="X91" s="210">
        <f t="shared" si="29"/>
        <v>0</v>
      </c>
      <c r="Y91" s="201">
        <f t="shared" si="30"/>
        <v>0</v>
      </c>
      <c r="Z91" s="201"/>
      <c r="AA91" s="143"/>
      <c r="AB91" s="143"/>
      <c r="AC91" s="209" t="str">
        <f t="shared" si="31"/>
        <v/>
      </c>
      <c r="AD91" s="207"/>
      <c r="AE91" s="210">
        <f t="shared" si="32"/>
        <v>0</v>
      </c>
      <c r="AF91" s="201">
        <f t="shared" si="33"/>
        <v>0</v>
      </c>
    </row>
    <row r="92" spans="1:32" s="173" customFormat="1" ht="12.5" x14ac:dyDescent="0.25">
      <c r="A92" s="188"/>
      <c r="B92" s="188"/>
      <c r="C92" s="188"/>
      <c r="D92" s="188"/>
      <c r="E92" s="188"/>
      <c r="F92" s="189"/>
      <c r="G92" s="189"/>
      <c r="H92" s="142" t="str">
        <f t="shared" si="34"/>
        <v/>
      </c>
      <c r="I92" s="202"/>
      <c r="J92" s="201"/>
      <c r="K92" s="201">
        <f t="shared" si="25"/>
        <v>0</v>
      </c>
      <c r="L92" s="140"/>
      <c r="M92" s="193"/>
      <c r="N92" s="193"/>
      <c r="O92" s="209" t="str">
        <f t="shared" si="26"/>
        <v/>
      </c>
      <c r="P92" s="204"/>
      <c r="Q92" s="201"/>
      <c r="R92" s="201">
        <f t="shared" si="27"/>
        <v>0</v>
      </c>
      <c r="S92" s="140"/>
      <c r="T92" s="143"/>
      <c r="U92" s="143"/>
      <c r="V92" s="209" t="str">
        <f t="shared" si="28"/>
        <v/>
      </c>
      <c r="W92" s="207"/>
      <c r="X92" s="210">
        <f t="shared" si="29"/>
        <v>0</v>
      </c>
      <c r="Y92" s="201">
        <f t="shared" si="30"/>
        <v>0</v>
      </c>
      <c r="Z92" s="201"/>
      <c r="AA92" s="143"/>
      <c r="AB92" s="143"/>
      <c r="AC92" s="209" t="str">
        <f t="shared" si="31"/>
        <v/>
      </c>
      <c r="AD92" s="207"/>
      <c r="AE92" s="210">
        <f t="shared" si="32"/>
        <v>0</v>
      </c>
      <c r="AF92" s="201">
        <f t="shared" si="33"/>
        <v>0</v>
      </c>
    </row>
    <row r="93" spans="1:32" s="173" customFormat="1" ht="12.5" x14ac:dyDescent="0.25">
      <c r="A93" s="188"/>
      <c r="B93" s="188"/>
      <c r="C93" s="188"/>
      <c r="D93" s="188"/>
      <c r="E93" s="188"/>
      <c r="F93" s="189"/>
      <c r="G93" s="189"/>
      <c r="H93" s="142" t="str">
        <f t="shared" si="34"/>
        <v/>
      </c>
      <c r="I93" s="202"/>
      <c r="J93" s="201"/>
      <c r="K93" s="201">
        <f t="shared" si="25"/>
        <v>0</v>
      </c>
      <c r="L93" s="140"/>
      <c r="M93" s="193"/>
      <c r="N93" s="193"/>
      <c r="O93" s="209" t="str">
        <f t="shared" si="26"/>
        <v/>
      </c>
      <c r="P93" s="204"/>
      <c r="Q93" s="201"/>
      <c r="R93" s="201">
        <f t="shared" si="27"/>
        <v>0</v>
      </c>
      <c r="S93" s="140"/>
      <c r="T93" s="143"/>
      <c r="U93" s="143"/>
      <c r="V93" s="209" t="str">
        <f t="shared" si="28"/>
        <v/>
      </c>
      <c r="W93" s="207"/>
      <c r="X93" s="210">
        <f t="shared" si="29"/>
        <v>0</v>
      </c>
      <c r="Y93" s="201">
        <f t="shared" si="30"/>
        <v>0</v>
      </c>
      <c r="Z93" s="201"/>
      <c r="AA93" s="143"/>
      <c r="AB93" s="143"/>
      <c r="AC93" s="209" t="str">
        <f t="shared" si="31"/>
        <v/>
      </c>
      <c r="AD93" s="207"/>
      <c r="AE93" s="210">
        <f t="shared" si="32"/>
        <v>0</v>
      </c>
      <c r="AF93" s="201">
        <f t="shared" si="33"/>
        <v>0</v>
      </c>
    </row>
    <row r="94" spans="1:32" s="173" customFormat="1" ht="12.5" x14ac:dyDescent="0.25">
      <c r="A94" s="188"/>
      <c r="B94" s="188"/>
      <c r="C94" s="188"/>
      <c r="D94" s="188"/>
      <c r="E94" s="188"/>
      <c r="F94" s="189"/>
      <c r="G94" s="189"/>
      <c r="H94" s="142" t="str">
        <f t="shared" si="34"/>
        <v/>
      </c>
      <c r="I94" s="202"/>
      <c r="J94" s="201"/>
      <c r="K94" s="201">
        <f t="shared" si="25"/>
        <v>0</v>
      </c>
      <c r="L94" s="140"/>
      <c r="M94" s="193"/>
      <c r="N94" s="193"/>
      <c r="O94" s="209" t="str">
        <f t="shared" si="26"/>
        <v/>
      </c>
      <c r="P94" s="204"/>
      <c r="Q94" s="201"/>
      <c r="R94" s="201">
        <f t="shared" si="27"/>
        <v>0</v>
      </c>
      <c r="S94" s="140"/>
      <c r="T94" s="143"/>
      <c r="U94" s="143"/>
      <c r="V94" s="209" t="str">
        <f t="shared" si="28"/>
        <v/>
      </c>
      <c r="W94" s="207"/>
      <c r="X94" s="210">
        <f t="shared" si="29"/>
        <v>0</v>
      </c>
      <c r="Y94" s="201">
        <f t="shared" si="30"/>
        <v>0</v>
      </c>
      <c r="Z94" s="201"/>
      <c r="AA94" s="143"/>
      <c r="AB94" s="143"/>
      <c r="AC94" s="209" t="str">
        <f t="shared" si="31"/>
        <v/>
      </c>
      <c r="AD94" s="207"/>
      <c r="AE94" s="210">
        <f t="shared" si="32"/>
        <v>0</v>
      </c>
      <c r="AF94" s="201">
        <f t="shared" si="33"/>
        <v>0</v>
      </c>
    </row>
    <row r="95" spans="1:32" s="173" customFormat="1" ht="12.5" x14ac:dyDescent="0.25">
      <c r="A95" s="188"/>
      <c r="B95" s="188"/>
      <c r="C95" s="188"/>
      <c r="D95" s="188"/>
      <c r="E95" s="188"/>
      <c r="F95" s="189"/>
      <c r="G95" s="189"/>
      <c r="H95" s="142" t="str">
        <f t="shared" si="34"/>
        <v/>
      </c>
      <c r="I95" s="202"/>
      <c r="J95" s="201"/>
      <c r="K95" s="201">
        <f t="shared" si="25"/>
        <v>0</v>
      </c>
      <c r="L95" s="140"/>
      <c r="M95" s="193"/>
      <c r="N95" s="193"/>
      <c r="O95" s="209" t="str">
        <f t="shared" si="26"/>
        <v/>
      </c>
      <c r="P95" s="204"/>
      <c r="Q95" s="201"/>
      <c r="R95" s="201">
        <f t="shared" si="27"/>
        <v>0</v>
      </c>
      <c r="S95" s="140"/>
      <c r="T95" s="143"/>
      <c r="U95" s="143"/>
      <c r="V95" s="209" t="str">
        <f t="shared" si="28"/>
        <v/>
      </c>
      <c r="W95" s="207"/>
      <c r="X95" s="210">
        <f t="shared" si="29"/>
        <v>0</v>
      </c>
      <c r="Y95" s="201">
        <f t="shared" si="30"/>
        <v>0</v>
      </c>
      <c r="Z95" s="201"/>
      <c r="AA95" s="143"/>
      <c r="AB95" s="143"/>
      <c r="AC95" s="209" t="str">
        <f t="shared" si="31"/>
        <v/>
      </c>
      <c r="AD95" s="207"/>
      <c r="AE95" s="210">
        <f t="shared" si="32"/>
        <v>0</v>
      </c>
      <c r="AF95" s="201">
        <f t="shared" si="33"/>
        <v>0</v>
      </c>
    </row>
    <row r="96" spans="1:32" s="173" customFormat="1" ht="12.5" x14ac:dyDescent="0.25">
      <c r="A96" s="188"/>
      <c r="B96" s="188"/>
      <c r="C96" s="188"/>
      <c r="D96" s="188"/>
      <c r="E96" s="188"/>
      <c r="F96" s="189"/>
      <c r="G96" s="189"/>
      <c r="H96" s="142" t="str">
        <f t="shared" si="34"/>
        <v/>
      </c>
      <c r="I96" s="202"/>
      <c r="J96" s="201"/>
      <c r="K96" s="201">
        <f t="shared" si="25"/>
        <v>0</v>
      </c>
      <c r="L96" s="140"/>
      <c r="M96" s="193"/>
      <c r="N96" s="193"/>
      <c r="O96" s="209" t="str">
        <f t="shared" si="26"/>
        <v/>
      </c>
      <c r="P96" s="204"/>
      <c r="Q96" s="201"/>
      <c r="R96" s="201">
        <f t="shared" si="27"/>
        <v>0</v>
      </c>
      <c r="S96" s="140"/>
      <c r="T96" s="143"/>
      <c r="U96" s="143"/>
      <c r="V96" s="209" t="str">
        <f t="shared" si="28"/>
        <v/>
      </c>
      <c r="W96" s="207"/>
      <c r="X96" s="210">
        <f t="shared" si="29"/>
        <v>0</v>
      </c>
      <c r="Y96" s="201">
        <f t="shared" si="30"/>
        <v>0</v>
      </c>
      <c r="Z96" s="201"/>
      <c r="AA96" s="143"/>
      <c r="AB96" s="143"/>
      <c r="AC96" s="209" t="str">
        <f t="shared" si="31"/>
        <v/>
      </c>
      <c r="AD96" s="207"/>
      <c r="AE96" s="210">
        <f t="shared" si="32"/>
        <v>0</v>
      </c>
      <c r="AF96" s="201">
        <f t="shared" si="33"/>
        <v>0</v>
      </c>
    </row>
    <row r="97" spans="1:32" s="173" customFormat="1" ht="12.5" x14ac:dyDescent="0.25">
      <c r="A97" s="188"/>
      <c r="B97" s="188"/>
      <c r="C97" s="188"/>
      <c r="D97" s="188"/>
      <c r="E97" s="188"/>
      <c r="F97" s="189"/>
      <c r="G97" s="189"/>
      <c r="H97" s="142" t="str">
        <f t="shared" si="34"/>
        <v/>
      </c>
      <c r="I97" s="202"/>
      <c r="J97" s="201"/>
      <c r="K97" s="201">
        <f t="shared" si="25"/>
        <v>0</v>
      </c>
      <c r="L97" s="140"/>
      <c r="M97" s="193"/>
      <c r="N97" s="193"/>
      <c r="O97" s="209" t="str">
        <f t="shared" si="26"/>
        <v/>
      </c>
      <c r="P97" s="204"/>
      <c r="Q97" s="201"/>
      <c r="R97" s="201">
        <f t="shared" si="27"/>
        <v>0</v>
      </c>
      <c r="S97" s="140"/>
      <c r="T97" s="143"/>
      <c r="U97" s="143"/>
      <c r="V97" s="209" t="str">
        <f t="shared" si="28"/>
        <v/>
      </c>
      <c r="W97" s="207"/>
      <c r="X97" s="210">
        <f t="shared" si="29"/>
        <v>0</v>
      </c>
      <c r="Y97" s="201">
        <f t="shared" si="30"/>
        <v>0</v>
      </c>
      <c r="Z97" s="201"/>
      <c r="AA97" s="143"/>
      <c r="AB97" s="143"/>
      <c r="AC97" s="209" t="str">
        <f t="shared" si="31"/>
        <v/>
      </c>
      <c r="AD97" s="207"/>
      <c r="AE97" s="210">
        <f t="shared" si="32"/>
        <v>0</v>
      </c>
      <c r="AF97" s="201">
        <f t="shared" si="33"/>
        <v>0</v>
      </c>
    </row>
    <row r="98" spans="1:32" s="173" customFormat="1" ht="12.5" x14ac:dyDescent="0.25">
      <c r="A98" s="188"/>
      <c r="B98" s="188"/>
      <c r="C98" s="188"/>
      <c r="D98" s="188"/>
      <c r="E98" s="188"/>
      <c r="F98" s="189"/>
      <c r="G98" s="189"/>
      <c r="H98" s="142" t="str">
        <f t="shared" si="34"/>
        <v/>
      </c>
      <c r="I98" s="202"/>
      <c r="J98" s="201"/>
      <c r="K98" s="201">
        <f t="shared" si="25"/>
        <v>0</v>
      </c>
      <c r="L98" s="140"/>
      <c r="M98" s="193"/>
      <c r="N98" s="193"/>
      <c r="O98" s="209" t="str">
        <f t="shared" si="26"/>
        <v/>
      </c>
      <c r="P98" s="204"/>
      <c r="Q98" s="201"/>
      <c r="R98" s="201">
        <f t="shared" si="27"/>
        <v>0</v>
      </c>
      <c r="S98" s="140"/>
      <c r="T98" s="143"/>
      <c r="U98" s="143"/>
      <c r="V98" s="209" t="str">
        <f t="shared" si="28"/>
        <v/>
      </c>
      <c r="W98" s="207"/>
      <c r="X98" s="210">
        <f t="shared" si="29"/>
        <v>0</v>
      </c>
      <c r="Y98" s="201">
        <f t="shared" si="30"/>
        <v>0</v>
      </c>
      <c r="Z98" s="201"/>
      <c r="AA98" s="143"/>
      <c r="AB98" s="143"/>
      <c r="AC98" s="209" t="str">
        <f t="shared" si="31"/>
        <v/>
      </c>
      <c r="AD98" s="207"/>
      <c r="AE98" s="210">
        <f t="shared" si="32"/>
        <v>0</v>
      </c>
      <c r="AF98" s="201">
        <f t="shared" si="33"/>
        <v>0</v>
      </c>
    </row>
    <row r="99" spans="1:32" s="173" customFormat="1" ht="12.5" x14ac:dyDescent="0.25">
      <c r="A99" s="188"/>
      <c r="B99" s="188"/>
      <c r="C99" s="188"/>
      <c r="D99" s="188"/>
      <c r="E99" s="188"/>
      <c r="F99" s="189"/>
      <c r="G99" s="189"/>
      <c r="H99" s="142" t="str">
        <f t="shared" si="34"/>
        <v/>
      </c>
      <c r="I99" s="202"/>
      <c r="J99" s="201"/>
      <c r="K99" s="201">
        <f t="shared" si="25"/>
        <v>0</v>
      </c>
      <c r="L99" s="140"/>
      <c r="M99" s="193"/>
      <c r="N99" s="193"/>
      <c r="O99" s="209" t="str">
        <f t="shared" si="26"/>
        <v/>
      </c>
      <c r="P99" s="204"/>
      <c r="Q99" s="201"/>
      <c r="R99" s="201">
        <f t="shared" si="27"/>
        <v>0</v>
      </c>
      <c r="S99" s="140"/>
      <c r="T99" s="143"/>
      <c r="U99" s="143"/>
      <c r="V99" s="209" t="str">
        <f t="shared" si="28"/>
        <v/>
      </c>
      <c r="W99" s="207"/>
      <c r="X99" s="210">
        <f t="shared" si="29"/>
        <v>0</v>
      </c>
      <c r="Y99" s="201">
        <f t="shared" si="30"/>
        <v>0</v>
      </c>
      <c r="Z99" s="201"/>
      <c r="AA99" s="143"/>
      <c r="AB99" s="143"/>
      <c r="AC99" s="209" t="str">
        <f t="shared" si="31"/>
        <v/>
      </c>
      <c r="AD99" s="207"/>
      <c r="AE99" s="210">
        <f t="shared" si="32"/>
        <v>0</v>
      </c>
      <c r="AF99" s="201">
        <f t="shared" si="33"/>
        <v>0</v>
      </c>
    </row>
    <row r="100" spans="1:32" s="173" customFormat="1" ht="12.5" x14ac:dyDescent="0.25">
      <c r="A100" s="188"/>
      <c r="B100" s="188"/>
      <c r="C100" s="188"/>
      <c r="D100" s="188"/>
      <c r="E100" s="188"/>
      <c r="F100" s="189"/>
      <c r="G100" s="189"/>
      <c r="H100" s="142" t="str">
        <f t="shared" si="34"/>
        <v/>
      </c>
      <c r="I100" s="202"/>
      <c r="J100" s="201"/>
      <c r="K100" s="201">
        <f t="shared" si="25"/>
        <v>0</v>
      </c>
      <c r="L100" s="140"/>
      <c r="M100" s="193"/>
      <c r="N100" s="193"/>
      <c r="O100" s="209" t="str">
        <f t="shared" si="26"/>
        <v/>
      </c>
      <c r="P100" s="204"/>
      <c r="Q100" s="201"/>
      <c r="R100" s="201">
        <f t="shared" si="27"/>
        <v>0</v>
      </c>
      <c r="S100" s="140"/>
      <c r="T100" s="143"/>
      <c r="U100" s="143"/>
      <c r="V100" s="209" t="str">
        <f t="shared" si="28"/>
        <v/>
      </c>
      <c r="W100" s="207"/>
      <c r="X100" s="210">
        <f t="shared" si="29"/>
        <v>0</v>
      </c>
      <c r="Y100" s="201">
        <f t="shared" si="30"/>
        <v>0</v>
      </c>
      <c r="Z100" s="201"/>
      <c r="AA100" s="143"/>
      <c r="AB100" s="143"/>
      <c r="AC100" s="209" t="str">
        <f t="shared" si="31"/>
        <v/>
      </c>
      <c r="AD100" s="207"/>
      <c r="AE100" s="210">
        <f t="shared" si="32"/>
        <v>0</v>
      </c>
      <c r="AF100" s="201">
        <f t="shared" si="33"/>
        <v>0</v>
      </c>
    </row>
    <row r="101" spans="1:32" s="173" customFormat="1" ht="12.5" x14ac:dyDescent="0.25">
      <c r="A101" s="188"/>
      <c r="B101" s="188"/>
      <c r="C101" s="188"/>
      <c r="D101" s="188"/>
      <c r="E101" s="188"/>
      <c r="F101" s="189"/>
      <c r="G101" s="189"/>
      <c r="H101" s="142" t="str">
        <f t="shared" si="34"/>
        <v/>
      </c>
      <c r="I101" s="202"/>
      <c r="J101" s="201"/>
      <c r="K101" s="201">
        <f t="shared" si="25"/>
        <v>0</v>
      </c>
      <c r="L101" s="140"/>
      <c r="M101" s="193"/>
      <c r="N101" s="193"/>
      <c r="O101" s="209" t="str">
        <f t="shared" si="26"/>
        <v/>
      </c>
      <c r="P101" s="204"/>
      <c r="Q101" s="201"/>
      <c r="R101" s="201">
        <f t="shared" si="27"/>
        <v>0</v>
      </c>
      <c r="S101" s="140"/>
      <c r="T101" s="143"/>
      <c r="U101" s="143"/>
      <c r="V101" s="209" t="str">
        <f t="shared" si="28"/>
        <v/>
      </c>
      <c r="W101" s="207"/>
      <c r="X101" s="210">
        <f t="shared" si="29"/>
        <v>0</v>
      </c>
      <c r="Y101" s="201">
        <f t="shared" si="30"/>
        <v>0</v>
      </c>
      <c r="Z101" s="201"/>
      <c r="AA101" s="143"/>
      <c r="AB101" s="143"/>
      <c r="AC101" s="209" t="str">
        <f t="shared" si="31"/>
        <v/>
      </c>
      <c r="AD101" s="207"/>
      <c r="AE101" s="210">
        <f t="shared" si="32"/>
        <v>0</v>
      </c>
      <c r="AF101" s="201">
        <f t="shared" si="33"/>
        <v>0</v>
      </c>
    </row>
    <row r="102" spans="1:32" s="173" customFormat="1" ht="12.5" x14ac:dyDescent="0.25">
      <c r="A102" s="188"/>
      <c r="B102" s="188"/>
      <c r="C102" s="188"/>
      <c r="D102" s="188"/>
      <c r="E102" s="188"/>
      <c r="F102" s="189"/>
      <c r="G102" s="189"/>
      <c r="H102" s="142" t="str">
        <f t="shared" si="34"/>
        <v/>
      </c>
      <c r="I102" s="202"/>
      <c r="J102" s="201"/>
      <c r="K102" s="201">
        <f t="shared" si="25"/>
        <v>0</v>
      </c>
      <c r="L102" s="140"/>
      <c r="M102" s="193"/>
      <c r="N102" s="193"/>
      <c r="O102" s="209" t="str">
        <f t="shared" si="26"/>
        <v/>
      </c>
      <c r="P102" s="204"/>
      <c r="Q102" s="201"/>
      <c r="R102" s="201">
        <f t="shared" si="27"/>
        <v>0</v>
      </c>
      <c r="S102" s="140"/>
      <c r="T102" s="143"/>
      <c r="U102" s="143"/>
      <c r="V102" s="209" t="str">
        <f t="shared" si="28"/>
        <v/>
      </c>
      <c r="W102" s="207"/>
      <c r="X102" s="210">
        <f t="shared" si="29"/>
        <v>0</v>
      </c>
      <c r="Y102" s="201">
        <f t="shared" si="30"/>
        <v>0</v>
      </c>
      <c r="Z102" s="201"/>
      <c r="AA102" s="143"/>
      <c r="AB102" s="143"/>
      <c r="AC102" s="209" t="str">
        <f t="shared" si="31"/>
        <v/>
      </c>
      <c r="AD102" s="207"/>
      <c r="AE102" s="210">
        <f t="shared" si="32"/>
        <v>0</v>
      </c>
      <c r="AF102" s="201">
        <f t="shared" si="33"/>
        <v>0</v>
      </c>
    </row>
    <row r="103" spans="1:32" s="173" customFormat="1" ht="12.5" x14ac:dyDescent="0.25">
      <c r="A103" s="188"/>
      <c r="B103" s="188"/>
      <c r="C103" s="188"/>
      <c r="D103" s="188"/>
      <c r="E103" s="188"/>
      <c r="F103" s="189"/>
      <c r="G103" s="189"/>
      <c r="H103" s="142" t="str">
        <f t="shared" si="34"/>
        <v/>
      </c>
      <c r="I103" s="202"/>
      <c r="J103" s="201"/>
      <c r="K103" s="201">
        <f t="shared" si="25"/>
        <v>0</v>
      </c>
      <c r="L103" s="140"/>
      <c r="M103" s="193"/>
      <c r="N103" s="193"/>
      <c r="O103" s="209" t="str">
        <f t="shared" si="26"/>
        <v/>
      </c>
      <c r="P103" s="204"/>
      <c r="Q103" s="201"/>
      <c r="R103" s="201">
        <f t="shared" si="27"/>
        <v>0</v>
      </c>
      <c r="S103" s="140"/>
      <c r="T103" s="143"/>
      <c r="U103" s="143"/>
      <c r="V103" s="209" t="str">
        <f t="shared" si="28"/>
        <v/>
      </c>
      <c r="W103" s="207"/>
      <c r="X103" s="210">
        <f t="shared" si="29"/>
        <v>0</v>
      </c>
      <c r="Y103" s="201">
        <f t="shared" si="30"/>
        <v>0</v>
      </c>
      <c r="Z103" s="201"/>
      <c r="AA103" s="143"/>
      <c r="AB103" s="143"/>
      <c r="AC103" s="209" t="str">
        <f t="shared" si="31"/>
        <v/>
      </c>
      <c r="AD103" s="207"/>
      <c r="AE103" s="210">
        <f t="shared" si="32"/>
        <v>0</v>
      </c>
      <c r="AF103" s="201">
        <f t="shared" si="33"/>
        <v>0</v>
      </c>
    </row>
    <row r="104" spans="1:32" s="173" customFormat="1" ht="12.5" x14ac:dyDescent="0.25">
      <c r="A104" s="188"/>
      <c r="B104" s="188"/>
      <c r="C104" s="188"/>
      <c r="D104" s="188"/>
      <c r="E104" s="188"/>
      <c r="F104" s="189"/>
      <c r="G104" s="189"/>
      <c r="H104" s="142" t="str">
        <f t="shared" si="34"/>
        <v/>
      </c>
      <c r="I104" s="202"/>
      <c r="J104" s="201"/>
      <c r="K104" s="201">
        <f t="shared" si="25"/>
        <v>0</v>
      </c>
      <c r="L104" s="140"/>
      <c r="M104" s="193"/>
      <c r="N104" s="193"/>
      <c r="O104" s="209" t="str">
        <f t="shared" si="26"/>
        <v/>
      </c>
      <c r="P104" s="204"/>
      <c r="Q104" s="201"/>
      <c r="R104" s="201">
        <f t="shared" si="27"/>
        <v>0</v>
      </c>
      <c r="S104" s="140"/>
      <c r="T104" s="143"/>
      <c r="U104" s="143"/>
      <c r="V104" s="209" t="str">
        <f t="shared" si="28"/>
        <v/>
      </c>
      <c r="W104" s="207"/>
      <c r="X104" s="210">
        <f t="shared" si="29"/>
        <v>0</v>
      </c>
      <c r="Y104" s="201">
        <f t="shared" si="30"/>
        <v>0</v>
      </c>
      <c r="Z104" s="201"/>
      <c r="AA104" s="143"/>
      <c r="AB104" s="143"/>
      <c r="AC104" s="209" t="str">
        <f t="shared" si="31"/>
        <v/>
      </c>
      <c r="AD104" s="207"/>
      <c r="AE104" s="210">
        <f t="shared" si="32"/>
        <v>0</v>
      </c>
      <c r="AF104" s="201">
        <f t="shared" si="33"/>
        <v>0</v>
      </c>
    </row>
    <row r="105" spans="1:32" s="173" customFormat="1" ht="12.5" x14ac:dyDescent="0.25">
      <c r="A105" s="188"/>
      <c r="B105" s="188"/>
      <c r="C105" s="188"/>
      <c r="D105" s="188"/>
      <c r="E105" s="188"/>
      <c r="F105" s="189"/>
      <c r="G105" s="189"/>
      <c r="H105" s="142" t="str">
        <f t="shared" si="34"/>
        <v/>
      </c>
      <c r="I105" s="202"/>
      <c r="J105" s="201"/>
      <c r="K105" s="201">
        <f t="shared" si="25"/>
        <v>0</v>
      </c>
      <c r="L105" s="140"/>
      <c r="M105" s="193"/>
      <c r="N105" s="193"/>
      <c r="O105" s="209" t="str">
        <f t="shared" si="26"/>
        <v/>
      </c>
      <c r="P105" s="204"/>
      <c r="Q105" s="201"/>
      <c r="R105" s="201">
        <f t="shared" si="27"/>
        <v>0</v>
      </c>
      <c r="S105" s="140"/>
      <c r="T105" s="143"/>
      <c r="U105" s="143"/>
      <c r="V105" s="209" t="str">
        <f t="shared" si="28"/>
        <v/>
      </c>
      <c r="W105" s="207"/>
      <c r="X105" s="210">
        <f t="shared" si="29"/>
        <v>0</v>
      </c>
      <c r="Y105" s="201">
        <f t="shared" si="30"/>
        <v>0</v>
      </c>
      <c r="Z105" s="201"/>
      <c r="AA105" s="143"/>
      <c r="AB105" s="143"/>
      <c r="AC105" s="209" t="str">
        <f t="shared" si="31"/>
        <v/>
      </c>
      <c r="AD105" s="207"/>
      <c r="AE105" s="210">
        <f t="shared" si="32"/>
        <v>0</v>
      </c>
      <c r="AF105" s="201">
        <f t="shared" si="33"/>
        <v>0</v>
      </c>
    </row>
    <row r="106" spans="1:32" s="173" customFormat="1" ht="12.5" x14ac:dyDescent="0.25">
      <c r="A106" s="188"/>
      <c r="B106" s="188"/>
      <c r="C106" s="188"/>
      <c r="D106" s="188"/>
      <c r="E106" s="188"/>
      <c r="F106" s="189"/>
      <c r="G106" s="189"/>
      <c r="H106" s="142" t="str">
        <f t="shared" si="34"/>
        <v/>
      </c>
      <c r="I106" s="202"/>
      <c r="J106" s="201"/>
      <c r="K106" s="201">
        <f t="shared" si="25"/>
        <v>0</v>
      </c>
      <c r="L106" s="140"/>
      <c r="M106" s="193"/>
      <c r="N106" s="193"/>
      <c r="O106" s="209" t="str">
        <f t="shared" si="26"/>
        <v/>
      </c>
      <c r="P106" s="204"/>
      <c r="Q106" s="201"/>
      <c r="R106" s="201">
        <f t="shared" si="27"/>
        <v>0</v>
      </c>
      <c r="S106" s="140"/>
      <c r="T106" s="143"/>
      <c r="U106" s="143"/>
      <c r="V106" s="209" t="str">
        <f t="shared" si="28"/>
        <v/>
      </c>
      <c r="W106" s="207"/>
      <c r="X106" s="210">
        <f t="shared" si="29"/>
        <v>0</v>
      </c>
      <c r="Y106" s="201">
        <f t="shared" si="30"/>
        <v>0</v>
      </c>
      <c r="Z106" s="201"/>
      <c r="AA106" s="143"/>
      <c r="AB106" s="143"/>
      <c r="AC106" s="209" t="str">
        <f t="shared" si="31"/>
        <v/>
      </c>
      <c r="AD106" s="207"/>
      <c r="AE106" s="210">
        <f t="shared" si="32"/>
        <v>0</v>
      </c>
      <c r="AF106" s="201">
        <f t="shared" si="33"/>
        <v>0</v>
      </c>
    </row>
    <row r="107" spans="1:32" s="173" customFormat="1" ht="12.5" x14ac:dyDescent="0.25">
      <c r="A107" s="188"/>
      <c r="B107" s="188"/>
      <c r="C107" s="188"/>
      <c r="D107" s="188"/>
      <c r="E107" s="188"/>
      <c r="F107" s="189"/>
      <c r="G107" s="189"/>
      <c r="H107" s="142" t="str">
        <f t="shared" si="34"/>
        <v/>
      </c>
      <c r="I107" s="202"/>
      <c r="J107" s="201"/>
      <c r="K107" s="201">
        <f t="shared" si="25"/>
        <v>0</v>
      </c>
      <c r="L107" s="140"/>
      <c r="M107" s="193"/>
      <c r="N107" s="193"/>
      <c r="O107" s="209" t="str">
        <f t="shared" si="26"/>
        <v/>
      </c>
      <c r="P107" s="204"/>
      <c r="Q107" s="201"/>
      <c r="R107" s="201">
        <f t="shared" si="27"/>
        <v>0</v>
      </c>
      <c r="S107" s="140"/>
      <c r="T107" s="143"/>
      <c r="U107" s="143"/>
      <c r="V107" s="209" t="str">
        <f t="shared" si="28"/>
        <v/>
      </c>
      <c r="W107" s="207"/>
      <c r="X107" s="210">
        <f t="shared" si="29"/>
        <v>0</v>
      </c>
      <c r="Y107" s="201">
        <f t="shared" si="30"/>
        <v>0</v>
      </c>
      <c r="Z107" s="201"/>
      <c r="AA107" s="143"/>
      <c r="AB107" s="143"/>
      <c r="AC107" s="209" t="str">
        <f t="shared" si="31"/>
        <v/>
      </c>
      <c r="AD107" s="207"/>
      <c r="AE107" s="210">
        <f t="shared" si="32"/>
        <v>0</v>
      </c>
      <c r="AF107" s="201">
        <f t="shared" si="33"/>
        <v>0</v>
      </c>
    </row>
    <row r="108" spans="1:32" s="173" customFormat="1" ht="12.5" x14ac:dyDescent="0.25">
      <c r="A108" s="188"/>
      <c r="B108" s="188"/>
      <c r="C108" s="188"/>
      <c r="D108" s="188"/>
      <c r="E108" s="188"/>
      <c r="F108" s="189"/>
      <c r="G108" s="189"/>
      <c r="H108" s="142" t="str">
        <f t="shared" si="34"/>
        <v/>
      </c>
      <c r="I108" s="202"/>
      <c r="J108" s="201"/>
      <c r="K108" s="201">
        <f t="shared" si="25"/>
        <v>0</v>
      </c>
      <c r="L108" s="140"/>
      <c r="M108" s="193"/>
      <c r="N108" s="193"/>
      <c r="O108" s="209" t="str">
        <f t="shared" si="26"/>
        <v/>
      </c>
      <c r="P108" s="204"/>
      <c r="Q108" s="201"/>
      <c r="R108" s="201">
        <f t="shared" si="27"/>
        <v>0</v>
      </c>
      <c r="S108" s="140"/>
      <c r="T108" s="143"/>
      <c r="U108" s="143"/>
      <c r="V108" s="209" t="str">
        <f t="shared" si="28"/>
        <v/>
      </c>
      <c r="W108" s="207"/>
      <c r="X108" s="210">
        <f t="shared" si="29"/>
        <v>0</v>
      </c>
      <c r="Y108" s="201">
        <f t="shared" si="30"/>
        <v>0</v>
      </c>
      <c r="Z108" s="201"/>
      <c r="AA108" s="143"/>
      <c r="AB108" s="143"/>
      <c r="AC108" s="209" t="str">
        <f t="shared" si="31"/>
        <v/>
      </c>
      <c r="AD108" s="207"/>
      <c r="AE108" s="210">
        <f t="shared" si="32"/>
        <v>0</v>
      </c>
      <c r="AF108" s="201">
        <f t="shared" si="33"/>
        <v>0</v>
      </c>
    </row>
    <row r="109" spans="1:32" s="173" customFormat="1" ht="12.5" x14ac:dyDescent="0.25">
      <c r="A109" s="188"/>
      <c r="B109" s="188"/>
      <c r="C109" s="188"/>
      <c r="D109" s="188"/>
      <c r="E109" s="188"/>
      <c r="F109" s="189"/>
      <c r="G109" s="189"/>
      <c r="H109" s="142" t="str">
        <f t="shared" si="34"/>
        <v/>
      </c>
      <c r="I109" s="202"/>
      <c r="J109" s="201"/>
      <c r="K109" s="201">
        <f t="shared" si="25"/>
        <v>0</v>
      </c>
      <c r="L109" s="140"/>
      <c r="M109" s="193"/>
      <c r="N109" s="193"/>
      <c r="O109" s="209" t="str">
        <f t="shared" si="26"/>
        <v/>
      </c>
      <c r="P109" s="204"/>
      <c r="Q109" s="201"/>
      <c r="R109" s="201">
        <f t="shared" si="27"/>
        <v>0</v>
      </c>
      <c r="S109" s="140"/>
      <c r="T109" s="143"/>
      <c r="U109" s="143"/>
      <c r="V109" s="209" t="str">
        <f t="shared" si="28"/>
        <v/>
      </c>
      <c r="W109" s="207"/>
      <c r="X109" s="210">
        <f t="shared" si="29"/>
        <v>0</v>
      </c>
      <c r="Y109" s="201">
        <f t="shared" si="30"/>
        <v>0</v>
      </c>
      <c r="Z109" s="201"/>
      <c r="AA109" s="143"/>
      <c r="AB109" s="143"/>
      <c r="AC109" s="209" t="str">
        <f t="shared" si="31"/>
        <v/>
      </c>
      <c r="AD109" s="207"/>
      <c r="AE109" s="210">
        <f t="shared" si="32"/>
        <v>0</v>
      </c>
      <c r="AF109" s="201">
        <f t="shared" si="33"/>
        <v>0</v>
      </c>
    </row>
    <row r="110" spans="1:32" s="173" customFormat="1" ht="12.5" x14ac:dyDescent="0.25">
      <c r="A110" s="188"/>
      <c r="B110" s="188"/>
      <c r="C110" s="188"/>
      <c r="D110" s="188"/>
      <c r="E110" s="188"/>
      <c r="F110" s="189"/>
      <c r="G110" s="189"/>
      <c r="H110" s="142" t="str">
        <f t="shared" si="34"/>
        <v/>
      </c>
      <c r="I110" s="202"/>
      <c r="J110" s="201"/>
      <c r="K110" s="201">
        <f t="shared" si="25"/>
        <v>0</v>
      </c>
      <c r="L110" s="140"/>
      <c r="M110" s="193"/>
      <c r="N110" s="193"/>
      <c r="O110" s="209" t="str">
        <f t="shared" si="26"/>
        <v/>
      </c>
      <c r="P110" s="204"/>
      <c r="Q110" s="201"/>
      <c r="R110" s="201">
        <f t="shared" si="27"/>
        <v>0</v>
      </c>
      <c r="S110" s="140"/>
      <c r="T110" s="143"/>
      <c r="U110" s="143"/>
      <c r="V110" s="209" t="str">
        <f t="shared" si="28"/>
        <v/>
      </c>
      <c r="W110" s="207"/>
      <c r="X110" s="210">
        <f t="shared" si="29"/>
        <v>0</v>
      </c>
      <c r="Y110" s="201">
        <f t="shared" si="30"/>
        <v>0</v>
      </c>
      <c r="Z110" s="201"/>
      <c r="AA110" s="143"/>
      <c r="AB110" s="143"/>
      <c r="AC110" s="209" t="str">
        <f t="shared" si="31"/>
        <v/>
      </c>
      <c r="AD110" s="207"/>
      <c r="AE110" s="210">
        <f t="shared" si="32"/>
        <v>0</v>
      </c>
      <c r="AF110" s="201">
        <f t="shared" si="33"/>
        <v>0</v>
      </c>
    </row>
    <row r="111" spans="1:32" s="173" customFormat="1" ht="12.5" x14ac:dyDescent="0.25">
      <c r="A111" s="188"/>
      <c r="B111" s="188"/>
      <c r="C111" s="188"/>
      <c r="D111" s="188"/>
      <c r="E111" s="188"/>
      <c r="F111" s="189"/>
      <c r="G111" s="189"/>
      <c r="H111" s="142" t="str">
        <f t="shared" si="34"/>
        <v/>
      </c>
      <c r="I111" s="202"/>
      <c r="J111" s="201"/>
      <c r="K111" s="201">
        <f t="shared" si="25"/>
        <v>0</v>
      </c>
      <c r="L111" s="140"/>
      <c r="M111" s="193"/>
      <c r="N111" s="193"/>
      <c r="O111" s="209" t="str">
        <f t="shared" si="26"/>
        <v/>
      </c>
      <c r="P111" s="204"/>
      <c r="Q111" s="201"/>
      <c r="R111" s="201">
        <f t="shared" si="27"/>
        <v>0</v>
      </c>
      <c r="S111" s="140"/>
      <c r="T111" s="143"/>
      <c r="U111" s="143"/>
      <c r="V111" s="209" t="str">
        <f t="shared" si="28"/>
        <v/>
      </c>
      <c r="W111" s="207"/>
      <c r="X111" s="210">
        <f t="shared" si="29"/>
        <v>0</v>
      </c>
      <c r="Y111" s="201">
        <f t="shared" si="30"/>
        <v>0</v>
      </c>
      <c r="Z111" s="201"/>
      <c r="AA111" s="143"/>
      <c r="AB111" s="143"/>
      <c r="AC111" s="209" t="str">
        <f t="shared" si="31"/>
        <v/>
      </c>
      <c r="AD111" s="207"/>
      <c r="AE111" s="210">
        <f t="shared" si="32"/>
        <v>0</v>
      </c>
      <c r="AF111" s="201">
        <f t="shared" si="33"/>
        <v>0</v>
      </c>
    </row>
    <row r="112" spans="1:32" s="173" customFormat="1" ht="12.5" x14ac:dyDescent="0.25">
      <c r="A112" s="188"/>
      <c r="B112" s="188"/>
      <c r="C112" s="188"/>
      <c r="D112" s="188"/>
      <c r="E112" s="188"/>
      <c r="F112" s="189"/>
      <c r="G112" s="189"/>
      <c r="H112" s="142" t="str">
        <f t="shared" si="34"/>
        <v/>
      </c>
      <c r="I112" s="202"/>
      <c r="J112" s="201"/>
      <c r="K112" s="201">
        <f t="shared" si="25"/>
        <v>0</v>
      </c>
      <c r="L112" s="140"/>
      <c r="M112" s="193"/>
      <c r="N112" s="193"/>
      <c r="O112" s="209" t="str">
        <f t="shared" si="26"/>
        <v/>
      </c>
      <c r="P112" s="204"/>
      <c r="Q112" s="201"/>
      <c r="R112" s="201">
        <f t="shared" si="27"/>
        <v>0</v>
      </c>
      <c r="S112" s="140"/>
      <c r="T112" s="143"/>
      <c r="U112" s="143"/>
      <c r="V112" s="209" t="str">
        <f t="shared" si="28"/>
        <v/>
      </c>
      <c r="W112" s="207"/>
      <c r="X112" s="210">
        <f t="shared" si="29"/>
        <v>0</v>
      </c>
      <c r="Y112" s="201">
        <f t="shared" si="30"/>
        <v>0</v>
      </c>
      <c r="Z112" s="201"/>
      <c r="AA112" s="143"/>
      <c r="AB112" s="143"/>
      <c r="AC112" s="209" t="str">
        <f t="shared" si="31"/>
        <v/>
      </c>
      <c r="AD112" s="207"/>
      <c r="AE112" s="210">
        <f t="shared" si="32"/>
        <v>0</v>
      </c>
      <c r="AF112" s="201">
        <f t="shared" si="33"/>
        <v>0</v>
      </c>
    </row>
    <row r="113" spans="1:32" s="173" customFormat="1" ht="12.5" x14ac:dyDescent="0.25">
      <c r="A113" s="188"/>
      <c r="B113" s="188"/>
      <c r="C113" s="188"/>
      <c r="D113" s="188"/>
      <c r="E113" s="188"/>
      <c r="F113" s="189"/>
      <c r="G113" s="189"/>
      <c r="H113" s="142" t="str">
        <f t="shared" si="34"/>
        <v/>
      </c>
      <c r="I113" s="202"/>
      <c r="J113" s="201"/>
      <c r="K113" s="201">
        <f t="shared" si="25"/>
        <v>0</v>
      </c>
      <c r="L113" s="140"/>
      <c r="M113" s="193"/>
      <c r="N113" s="193"/>
      <c r="O113" s="209" t="str">
        <f t="shared" si="26"/>
        <v/>
      </c>
      <c r="P113" s="204"/>
      <c r="Q113" s="201"/>
      <c r="R113" s="201">
        <f t="shared" si="27"/>
        <v>0</v>
      </c>
      <c r="S113" s="140"/>
      <c r="T113" s="143"/>
      <c r="U113" s="143"/>
      <c r="V113" s="209" t="str">
        <f t="shared" si="28"/>
        <v/>
      </c>
      <c r="W113" s="207"/>
      <c r="X113" s="210">
        <f t="shared" si="29"/>
        <v>0</v>
      </c>
      <c r="Y113" s="201">
        <f t="shared" si="30"/>
        <v>0</v>
      </c>
      <c r="Z113" s="201"/>
      <c r="AA113" s="143"/>
      <c r="AB113" s="143"/>
      <c r="AC113" s="209" t="str">
        <f t="shared" si="31"/>
        <v/>
      </c>
      <c r="AD113" s="207"/>
      <c r="AE113" s="210">
        <f t="shared" si="32"/>
        <v>0</v>
      </c>
      <c r="AF113" s="201">
        <f t="shared" si="33"/>
        <v>0</v>
      </c>
    </row>
    <row r="114" spans="1:32" s="173" customFormat="1" ht="12.5" x14ac:dyDescent="0.25">
      <c r="A114" s="188"/>
      <c r="B114" s="188"/>
      <c r="C114" s="188"/>
      <c r="D114" s="188"/>
      <c r="E114" s="188"/>
      <c r="F114" s="189"/>
      <c r="G114" s="189"/>
      <c r="H114" s="142" t="str">
        <f t="shared" si="34"/>
        <v/>
      </c>
      <c r="I114" s="202"/>
      <c r="J114" s="201"/>
      <c r="K114" s="201">
        <f t="shared" si="25"/>
        <v>0</v>
      </c>
      <c r="L114" s="140"/>
      <c r="M114" s="193"/>
      <c r="N114" s="193"/>
      <c r="O114" s="209" t="str">
        <f t="shared" si="26"/>
        <v/>
      </c>
      <c r="P114" s="204"/>
      <c r="Q114" s="201"/>
      <c r="R114" s="201">
        <f t="shared" si="27"/>
        <v>0</v>
      </c>
      <c r="S114" s="140"/>
      <c r="T114" s="143"/>
      <c r="U114" s="143"/>
      <c r="V114" s="209" t="str">
        <f t="shared" si="28"/>
        <v/>
      </c>
      <c r="W114" s="207"/>
      <c r="X114" s="210">
        <f t="shared" si="29"/>
        <v>0</v>
      </c>
      <c r="Y114" s="201">
        <f t="shared" si="30"/>
        <v>0</v>
      </c>
      <c r="Z114" s="201"/>
      <c r="AA114" s="143"/>
      <c r="AB114" s="143"/>
      <c r="AC114" s="209" t="str">
        <f t="shared" si="31"/>
        <v/>
      </c>
      <c r="AD114" s="207"/>
      <c r="AE114" s="210">
        <f t="shared" si="32"/>
        <v>0</v>
      </c>
      <c r="AF114" s="201">
        <f t="shared" si="33"/>
        <v>0</v>
      </c>
    </row>
    <row r="115" spans="1:32" s="173" customFormat="1" ht="12.5" x14ac:dyDescent="0.25">
      <c r="A115" s="188"/>
      <c r="B115" s="188"/>
      <c r="C115" s="188"/>
      <c r="D115" s="188"/>
      <c r="E115" s="188"/>
      <c r="F115" s="189"/>
      <c r="G115" s="189"/>
      <c r="H115" s="142" t="str">
        <f t="shared" si="34"/>
        <v/>
      </c>
      <c r="I115" s="202"/>
      <c r="J115" s="201"/>
      <c r="K115" s="201">
        <f t="shared" si="25"/>
        <v>0</v>
      </c>
      <c r="L115" s="140"/>
      <c r="M115" s="193"/>
      <c r="N115" s="193"/>
      <c r="O115" s="209" t="str">
        <f t="shared" si="26"/>
        <v/>
      </c>
      <c r="P115" s="204"/>
      <c r="Q115" s="201"/>
      <c r="R115" s="201">
        <f t="shared" si="27"/>
        <v>0</v>
      </c>
      <c r="S115" s="140"/>
      <c r="T115" s="143"/>
      <c r="U115" s="143"/>
      <c r="V115" s="209" t="str">
        <f t="shared" si="28"/>
        <v/>
      </c>
      <c r="W115" s="207"/>
      <c r="X115" s="210">
        <f t="shared" si="29"/>
        <v>0</v>
      </c>
      <c r="Y115" s="201">
        <f t="shared" si="30"/>
        <v>0</v>
      </c>
      <c r="Z115" s="201"/>
      <c r="AA115" s="143"/>
      <c r="AB115" s="143"/>
      <c r="AC115" s="209" t="str">
        <f t="shared" si="31"/>
        <v/>
      </c>
      <c r="AD115" s="207"/>
      <c r="AE115" s="210">
        <f t="shared" si="32"/>
        <v>0</v>
      </c>
      <c r="AF115" s="201">
        <f t="shared" si="33"/>
        <v>0</v>
      </c>
    </row>
    <row r="116" spans="1:32" s="173" customFormat="1" ht="12.5" x14ac:dyDescent="0.25">
      <c r="A116" s="188"/>
      <c r="B116" s="188"/>
      <c r="C116" s="188"/>
      <c r="D116" s="188"/>
      <c r="E116" s="188"/>
      <c r="F116" s="189"/>
      <c r="G116" s="189"/>
      <c r="H116" s="142" t="str">
        <f t="shared" si="34"/>
        <v/>
      </c>
      <c r="I116" s="202"/>
      <c r="J116" s="201"/>
      <c r="K116" s="201">
        <f t="shared" si="25"/>
        <v>0</v>
      </c>
      <c r="L116" s="140"/>
      <c r="M116" s="193"/>
      <c r="N116" s="193"/>
      <c r="O116" s="209" t="str">
        <f t="shared" si="26"/>
        <v/>
      </c>
      <c r="P116" s="204"/>
      <c r="Q116" s="201"/>
      <c r="R116" s="201">
        <f t="shared" si="27"/>
        <v>0</v>
      </c>
      <c r="S116" s="140"/>
      <c r="T116" s="143"/>
      <c r="U116" s="143"/>
      <c r="V116" s="209" t="str">
        <f t="shared" si="28"/>
        <v/>
      </c>
      <c r="W116" s="207"/>
      <c r="X116" s="210">
        <f t="shared" si="29"/>
        <v>0</v>
      </c>
      <c r="Y116" s="201">
        <f t="shared" si="30"/>
        <v>0</v>
      </c>
      <c r="Z116" s="201"/>
      <c r="AA116" s="143"/>
      <c r="AB116" s="143"/>
      <c r="AC116" s="209" t="str">
        <f t="shared" si="31"/>
        <v/>
      </c>
      <c r="AD116" s="207"/>
      <c r="AE116" s="210">
        <f t="shared" si="32"/>
        <v>0</v>
      </c>
      <c r="AF116" s="201">
        <f t="shared" si="33"/>
        <v>0</v>
      </c>
    </row>
    <row r="117" spans="1:32" s="173" customFormat="1" ht="12.5" x14ac:dyDescent="0.25">
      <c r="A117" s="188"/>
      <c r="B117" s="188"/>
      <c r="C117" s="188"/>
      <c r="D117" s="188"/>
      <c r="E117" s="188"/>
      <c r="F117" s="189"/>
      <c r="G117" s="189"/>
      <c r="H117" s="142" t="str">
        <f t="shared" si="34"/>
        <v/>
      </c>
      <c r="I117" s="202"/>
      <c r="J117" s="201"/>
      <c r="K117" s="201">
        <f t="shared" si="25"/>
        <v>0</v>
      </c>
      <c r="L117" s="140"/>
      <c r="M117" s="193"/>
      <c r="N117" s="193"/>
      <c r="O117" s="209" t="str">
        <f t="shared" si="26"/>
        <v/>
      </c>
      <c r="P117" s="204"/>
      <c r="Q117" s="201"/>
      <c r="R117" s="201">
        <f t="shared" si="27"/>
        <v>0</v>
      </c>
      <c r="S117" s="140"/>
      <c r="T117" s="143"/>
      <c r="U117" s="143"/>
      <c r="V117" s="209" t="str">
        <f t="shared" si="28"/>
        <v/>
      </c>
      <c r="W117" s="207"/>
      <c r="X117" s="210">
        <f t="shared" si="29"/>
        <v>0</v>
      </c>
      <c r="Y117" s="201">
        <f t="shared" si="30"/>
        <v>0</v>
      </c>
      <c r="Z117" s="201"/>
      <c r="AA117" s="143"/>
      <c r="AB117" s="143"/>
      <c r="AC117" s="209" t="str">
        <f t="shared" si="31"/>
        <v/>
      </c>
      <c r="AD117" s="207"/>
      <c r="AE117" s="210">
        <f t="shared" si="32"/>
        <v>0</v>
      </c>
      <c r="AF117" s="201">
        <f t="shared" si="33"/>
        <v>0</v>
      </c>
    </row>
    <row r="118" spans="1:32" s="173" customFormat="1" ht="12.5" x14ac:dyDescent="0.25">
      <c r="A118" s="188"/>
      <c r="B118" s="188"/>
      <c r="C118" s="188"/>
      <c r="D118" s="188"/>
      <c r="E118" s="188"/>
      <c r="F118" s="189"/>
      <c r="G118" s="189"/>
      <c r="H118" s="142" t="str">
        <f t="shared" si="34"/>
        <v/>
      </c>
      <c r="I118" s="202"/>
      <c r="J118" s="201"/>
      <c r="K118" s="201">
        <f t="shared" si="25"/>
        <v>0</v>
      </c>
      <c r="L118" s="140"/>
      <c r="M118" s="193"/>
      <c r="N118" s="193"/>
      <c r="O118" s="209" t="str">
        <f t="shared" si="26"/>
        <v/>
      </c>
      <c r="P118" s="204"/>
      <c r="Q118" s="201"/>
      <c r="R118" s="201">
        <f t="shared" si="27"/>
        <v>0</v>
      </c>
      <c r="S118" s="140"/>
      <c r="T118" s="143"/>
      <c r="U118" s="143"/>
      <c r="V118" s="209" t="str">
        <f t="shared" si="28"/>
        <v/>
      </c>
      <c r="W118" s="207"/>
      <c r="X118" s="210">
        <f t="shared" si="29"/>
        <v>0</v>
      </c>
      <c r="Y118" s="201">
        <f t="shared" si="30"/>
        <v>0</v>
      </c>
      <c r="Z118" s="201"/>
      <c r="AA118" s="143"/>
      <c r="AB118" s="143"/>
      <c r="AC118" s="209" t="str">
        <f t="shared" si="31"/>
        <v/>
      </c>
      <c r="AD118" s="207"/>
      <c r="AE118" s="210">
        <f t="shared" si="32"/>
        <v>0</v>
      </c>
      <c r="AF118" s="201">
        <f t="shared" si="33"/>
        <v>0</v>
      </c>
    </row>
    <row r="119" spans="1:32" s="173" customFormat="1" ht="12.5" x14ac:dyDescent="0.25">
      <c r="A119" s="188"/>
      <c r="B119" s="188"/>
      <c r="C119" s="188"/>
      <c r="D119" s="188"/>
      <c r="E119" s="188"/>
      <c r="F119" s="189"/>
      <c r="G119" s="189"/>
      <c r="H119" s="142" t="str">
        <f t="shared" si="34"/>
        <v/>
      </c>
      <c r="I119" s="202"/>
      <c r="J119" s="201"/>
      <c r="K119" s="201">
        <f t="shared" si="25"/>
        <v>0</v>
      </c>
      <c r="L119" s="140"/>
      <c r="M119" s="193"/>
      <c r="N119" s="193"/>
      <c r="O119" s="209" t="str">
        <f t="shared" si="26"/>
        <v/>
      </c>
      <c r="P119" s="204"/>
      <c r="Q119" s="201"/>
      <c r="R119" s="201">
        <f t="shared" si="27"/>
        <v>0</v>
      </c>
      <c r="S119" s="140"/>
      <c r="T119" s="143"/>
      <c r="U119" s="143"/>
      <c r="V119" s="209" t="str">
        <f t="shared" si="28"/>
        <v/>
      </c>
      <c r="W119" s="207"/>
      <c r="X119" s="210">
        <f t="shared" si="29"/>
        <v>0</v>
      </c>
      <c r="Y119" s="201">
        <f t="shared" si="30"/>
        <v>0</v>
      </c>
      <c r="Z119" s="201"/>
      <c r="AA119" s="143"/>
      <c r="AB119" s="143"/>
      <c r="AC119" s="209" t="str">
        <f t="shared" si="31"/>
        <v/>
      </c>
      <c r="AD119" s="207"/>
      <c r="AE119" s="210">
        <f t="shared" si="32"/>
        <v>0</v>
      </c>
      <c r="AF119" s="201">
        <f t="shared" si="33"/>
        <v>0</v>
      </c>
    </row>
    <row r="120" spans="1:32" s="173" customFormat="1" ht="12.5" x14ac:dyDescent="0.25">
      <c r="A120" s="188"/>
      <c r="B120" s="188"/>
      <c r="C120" s="188"/>
      <c r="D120" s="188"/>
      <c r="E120" s="188"/>
      <c r="F120" s="189"/>
      <c r="G120" s="189"/>
      <c r="H120" s="142" t="str">
        <f t="shared" si="34"/>
        <v/>
      </c>
      <c r="I120" s="202"/>
      <c r="J120" s="201"/>
      <c r="K120" s="201">
        <f t="shared" si="25"/>
        <v>0</v>
      </c>
      <c r="L120" s="140"/>
      <c r="M120" s="193"/>
      <c r="N120" s="193"/>
      <c r="O120" s="209" t="str">
        <f t="shared" si="26"/>
        <v/>
      </c>
      <c r="P120" s="204"/>
      <c r="Q120" s="201"/>
      <c r="R120" s="201">
        <f t="shared" si="27"/>
        <v>0</v>
      </c>
      <c r="S120" s="140"/>
      <c r="T120" s="143"/>
      <c r="U120" s="143"/>
      <c r="V120" s="209" t="str">
        <f t="shared" si="28"/>
        <v/>
      </c>
      <c r="W120" s="207"/>
      <c r="X120" s="210">
        <f t="shared" si="29"/>
        <v>0</v>
      </c>
      <c r="Y120" s="201">
        <f t="shared" si="30"/>
        <v>0</v>
      </c>
      <c r="Z120" s="201"/>
      <c r="AA120" s="143"/>
      <c r="AB120" s="143"/>
      <c r="AC120" s="209" t="str">
        <f t="shared" si="31"/>
        <v/>
      </c>
      <c r="AD120" s="207"/>
      <c r="AE120" s="210">
        <f t="shared" si="32"/>
        <v>0</v>
      </c>
      <c r="AF120" s="201">
        <f t="shared" si="33"/>
        <v>0</v>
      </c>
    </row>
    <row r="121" spans="1:32" s="173" customFormat="1" ht="12.5" x14ac:dyDescent="0.25">
      <c r="A121" s="188"/>
      <c r="B121" s="188"/>
      <c r="C121" s="188"/>
      <c r="D121" s="188"/>
      <c r="E121" s="188"/>
      <c r="F121" s="189"/>
      <c r="G121" s="189"/>
      <c r="H121" s="142" t="str">
        <f t="shared" si="34"/>
        <v/>
      </c>
      <c r="I121" s="202"/>
      <c r="J121" s="201"/>
      <c r="K121" s="201">
        <f t="shared" si="25"/>
        <v>0</v>
      </c>
      <c r="L121" s="140"/>
      <c r="M121" s="193"/>
      <c r="N121" s="193"/>
      <c r="O121" s="209" t="str">
        <f t="shared" si="26"/>
        <v/>
      </c>
      <c r="P121" s="204"/>
      <c r="Q121" s="201"/>
      <c r="R121" s="201">
        <f t="shared" si="27"/>
        <v>0</v>
      </c>
      <c r="S121" s="140"/>
      <c r="T121" s="143"/>
      <c r="U121" s="143"/>
      <c r="V121" s="209" t="str">
        <f t="shared" si="28"/>
        <v/>
      </c>
      <c r="W121" s="207"/>
      <c r="X121" s="210">
        <f t="shared" si="29"/>
        <v>0</v>
      </c>
      <c r="Y121" s="201">
        <f t="shared" si="30"/>
        <v>0</v>
      </c>
      <c r="Z121" s="201"/>
      <c r="AA121" s="143"/>
      <c r="AB121" s="143"/>
      <c r="AC121" s="209" t="str">
        <f t="shared" si="31"/>
        <v/>
      </c>
      <c r="AD121" s="207"/>
      <c r="AE121" s="210">
        <f t="shared" si="32"/>
        <v>0</v>
      </c>
      <c r="AF121" s="201">
        <f t="shared" si="33"/>
        <v>0</v>
      </c>
    </row>
    <row r="122" spans="1:32" s="173" customFormat="1" ht="12.5" x14ac:dyDescent="0.25">
      <c r="A122" s="188"/>
      <c r="B122" s="188"/>
      <c r="C122" s="188"/>
      <c r="D122" s="188"/>
      <c r="E122" s="188"/>
      <c r="F122" s="189"/>
      <c r="G122" s="189"/>
      <c r="H122" s="142" t="str">
        <f t="shared" si="34"/>
        <v/>
      </c>
      <c r="I122" s="202"/>
      <c r="J122" s="201"/>
      <c r="K122" s="201">
        <f t="shared" si="25"/>
        <v>0</v>
      </c>
      <c r="L122" s="140"/>
      <c r="M122" s="193"/>
      <c r="N122" s="193"/>
      <c r="O122" s="209" t="str">
        <f t="shared" si="26"/>
        <v/>
      </c>
      <c r="P122" s="204"/>
      <c r="Q122" s="201"/>
      <c r="R122" s="201">
        <f t="shared" si="27"/>
        <v>0</v>
      </c>
      <c r="S122" s="140"/>
      <c r="T122" s="143"/>
      <c r="U122" s="143"/>
      <c r="V122" s="209" t="str">
        <f t="shared" si="28"/>
        <v/>
      </c>
      <c r="W122" s="207"/>
      <c r="X122" s="210">
        <f t="shared" si="29"/>
        <v>0</v>
      </c>
      <c r="Y122" s="201">
        <f t="shared" si="30"/>
        <v>0</v>
      </c>
      <c r="Z122" s="201"/>
      <c r="AA122" s="143"/>
      <c r="AB122" s="143"/>
      <c r="AC122" s="209" t="str">
        <f t="shared" si="31"/>
        <v/>
      </c>
      <c r="AD122" s="207"/>
      <c r="AE122" s="210">
        <f t="shared" si="32"/>
        <v>0</v>
      </c>
      <c r="AF122" s="201">
        <f t="shared" si="33"/>
        <v>0</v>
      </c>
    </row>
    <row r="123" spans="1:32" s="173" customFormat="1" ht="12.5" x14ac:dyDescent="0.25">
      <c r="A123" s="188"/>
      <c r="B123" s="188"/>
      <c r="C123" s="188"/>
      <c r="D123" s="188"/>
      <c r="E123" s="188"/>
      <c r="F123" s="189"/>
      <c r="G123" s="189"/>
      <c r="H123" s="142" t="str">
        <f t="shared" si="34"/>
        <v/>
      </c>
      <c r="I123" s="202"/>
      <c r="J123" s="201"/>
      <c r="K123" s="201">
        <f t="shared" si="25"/>
        <v>0</v>
      </c>
      <c r="L123" s="140"/>
      <c r="M123" s="193"/>
      <c r="N123" s="193"/>
      <c r="O123" s="209" t="str">
        <f t="shared" si="26"/>
        <v/>
      </c>
      <c r="P123" s="204"/>
      <c r="Q123" s="201"/>
      <c r="R123" s="201">
        <f t="shared" si="27"/>
        <v>0</v>
      </c>
      <c r="S123" s="140"/>
      <c r="T123" s="143"/>
      <c r="U123" s="143"/>
      <c r="V123" s="209" t="str">
        <f t="shared" si="28"/>
        <v/>
      </c>
      <c r="W123" s="207"/>
      <c r="X123" s="210">
        <f t="shared" si="29"/>
        <v>0</v>
      </c>
      <c r="Y123" s="201">
        <f t="shared" si="30"/>
        <v>0</v>
      </c>
      <c r="Z123" s="201"/>
      <c r="AA123" s="143"/>
      <c r="AB123" s="143"/>
      <c r="AC123" s="209" t="str">
        <f t="shared" si="31"/>
        <v/>
      </c>
      <c r="AD123" s="207"/>
      <c r="AE123" s="210">
        <f t="shared" si="32"/>
        <v>0</v>
      </c>
      <c r="AF123" s="201">
        <f t="shared" si="33"/>
        <v>0</v>
      </c>
    </row>
    <row r="124" spans="1:32" s="173" customFormat="1" ht="12.5" x14ac:dyDescent="0.25">
      <c r="A124" s="188"/>
      <c r="B124" s="190"/>
      <c r="C124" s="188"/>
      <c r="D124" s="191"/>
      <c r="E124" s="188"/>
      <c r="F124" s="192"/>
      <c r="G124" s="192"/>
      <c r="H124" s="142" t="str">
        <f t="shared" si="34"/>
        <v/>
      </c>
      <c r="I124" s="203"/>
      <c r="J124" s="125"/>
      <c r="K124" s="201">
        <f t="shared" si="25"/>
        <v>0</v>
      </c>
      <c r="L124" s="123"/>
      <c r="M124" s="192"/>
      <c r="N124" s="194"/>
      <c r="O124" s="209" t="str">
        <f t="shared" si="26"/>
        <v/>
      </c>
      <c r="P124" s="205"/>
      <c r="Q124" s="125"/>
      <c r="R124" s="201">
        <f t="shared" si="27"/>
        <v>0</v>
      </c>
      <c r="S124" s="125"/>
      <c r="T124" s="125"/>
      <c r="U124" s="125"/>
      <c r="V124" s="209" t="str">
        <f t="shared" si="28"/>
        <v/>
      </c>
      <c r="W124" s="208"/>
      <c r="X124" s="210">
        <f t="shared" si="29"/>
        <v>0</v>
      </c>
      <c r="Y124" s="201">
        <f t="shared" si="30"/>
        <v>0</v>
      </c>
      <c r="Z124" s="201"/>
      <c r="AA124" s="125"/>
      <c r="AB124" s="125"/>
      <c r="AC124" s="209" t="str">
        <f t="shared" si="31"/>
        <v/>
      </c>
      <c r="AD124" s="208"/>
      <c r="AE124" s="210">
        <f t="shared" si="32"/>
        <v>0</v>
      </c>
      <c r="AF124" s="201">
        <f t="shared" si="33"/>
        <v>0</v>
      </c>
    </row>
    <row r="125" spans="1:32" s="177" customFormat="1" ht="13.5" thickBot="1" x14ac:dyDescent="0.35">
      <c r="A125" s="174"/>
      <c r="B125" s="173"/>
      <c r="C125" s="174"/>
      <c r="D125" s="175">
        <f>SUM(D15:D124)</f>
        <v>0</v>
      </c>
      <c r="E125" s="174"/>
      <c r="F125" s="123"/>
      <c r="G125" s="123"/>
      <c r="H125" s="124"/>
      <c r="I125" s="154"/>
      <c r="J125" s="155" t="s">
        <v>144</v>
      </c>
      <c r="K125" s="156">
        <f>SUM(K15:K65)</f>
        <v>0</v>
      </c>
      <c r="L125" s="157"/>
      <c r="M125" s="123"/>
      <c r="N125" s="127"/>
      <c r="O125" s="124"/>
      <c r="P125" s="176"/>
      <c r="Q125" s="155" t="s">
        <v>144</v>
      </c>
      <c r="R125" s="156">
        <f>SUM(R15:R65)</f>
        <v>0</v>
      </c>
      <c r="S125" s="125"/>
      <c r="T125" s="125"/>
      <c r="U125" s="125"/>
      <c r="V125" s="125"/>
      <c r="W125" s="176"/>
      <c r="X125" s="155" t="s">
        <v>144</v>
      </c>
      <c r="Y125" s="156">
        <f>SUM(Y15:Y65)</f>
        <v>0</v>
      </c>
      <c r="Z125" s="236"/>
      <c r="AA125" s="125"/>
      <c r="AB125" s="125"/>
      <c r="AC125" s="125"/>
      <c r="AD125" s="176"/>
      <c r="AE125" s="155" t="s">
        <v>144</v>
      </c>
      <c r="AF125" s="156">
        <f>SUM(AF15:AF65)</f>
        <v>0</v>
      </c>
    </row>
    <row r="126" spans="1:32" ht="14.5" thickTop="1" x14ac:dyDescent="0.3">
      <c r="C126" s="126"/>
      <c r="F126" s="123"/>
      <c r="G126" s="123"/>
      <c r="H126" s="123"/>
      <c r="I126" s="123"/>
      <c r="J126" s="123"/>
      <c r="K126" s="123"/>
      <c r="L126" s="123"/>
      <c r="M126" s="123"/>
      <c r="N126" s="127"/>
      <c r="O126" s="123"/>
      <c r="P126" s="128"/>
      <c r="Q126" s="125"/>
      <c r="R126" s="129"/>
      <c r="S126" s="125"/>
      <c r="T126" s="125"/>
      <c r="U126" s="125"/>
      <c r="V126" s="125"/>
      <c r="W126" s="125"/>
      <c r="X126" s="125"/>
      <c r="Y126" s="125"/>
      <c r="Z126" s="125"/>
    </row>
    <row r="128" spans="1:32" s="131" customFormat="1" ht="15" customHeight="1" x14ac:dyDescent="0.35">
      <c r="A128" s="130"/>
      <c r="B128" s="327"/>
      <c r="C128" s="327"/>
      <c r="D128" s="327"/>
      <c r="E128" s="327"/>
      <c r="F128" s="327"/>
      <c r="G128" s="327"/>
      <c r="H128" s="327"/>
      <c r="I128" s="327"/>
      <c r="J128" s="327"/>
      <c r="K128" s="327"/>
      <c r="L128" s="327"/>
      <c r="M128" s="327"/>
    </row>
    <row r="129" spans="4:21" x14ac:dyDescent="0.3">
      <c r="D129" s="137"/>
    </row>
    <row r="130" spans="4:21" x14ac:dyDescent="0.3">
      <c r="D130" s="126" t="s">
        <v>121</v>
      </c>
      <c r="F130" s="122" t="s">
        <v>145</v>
      </c>
    </row>
    <row r="131" spans="4:21" ht="13.5" customHeight="1" x14ac:dyDescent="0.3">
      <c r="D131" s="137"/>
    </row>
    <row r="132" spans="4:21" ht="68.25" customHeight="1" x14ac:dyDescent="0.3">
      <c r="D132" s="137"/>
      <c r="F132" s="326" t="s">
        <v>186</v>
      </c>
      <c r="G132" s="326"/>
      <c r="H132" s="326"/>
      <c r="I132" s="326"/>
      <c r="J132" s="326"/>
      <c r="K132" s="326"/>
      <c r="L132" s="326"/>
      <c r="M132" s="326"/>
    </row>
    <row r="133" spans="4:21" ht="18.75" customHeight="1" x14ac:dyDescent="0.3">
      <c r="D133" s="137"/>
      <c r="F133" s="132"/>
      <c r="G133" s="132"/>
      <c r="H133" s="132"/>
      <c r="I133" s="132"/>
      <c r="J133" s="132"/>
      <c r="K133" s="132"/>
      <c r="L133" s="132"/>
      <c r="M133" s="132"/>
    </row>
    <row r="134" spans="4:21" x14ac:dyDescent="0.3">
      <c r="D134" s="137"/>
      <c r="F134" s="122" t="s">
        <v>189</v>
      </c>
    </row>
    <row r="135" spans="4:21" x14ac:dyDescent="0.3">
      <c r="D135" s="137"/>
      <c r="F135" s="133" t="s">
        <v>187</v>
      </c>
    </row>
    <row r="136" spans="4:21" x14ac:dyDescent="0.3">
      <c r="D136" s="137"/>
      <c r="F136" s="133" t="s">
        <v>188</v>
      </c>
    </row>
    <row r="137" spans="4:21" x14ac:dyDescent="0.3">
      <c r="D137" s="137"/>
      <c r="F137" s="133" t="s">
        <v>146</v>
      </c>
    </row>
    <row r="138" spans="4:21" x14ac:dyDescent="0.3">
      <c r="D138" s="137"/>
      <c r="F138" s="133" t="s">
        <v>147</v>
      </c>
    </row>
    <row r="139" spans="4:21" x14ac:dyDescent="0.3">
      <c r="D139" s="137"/>
      <c r="F139" s="133" t="s">
        <v>148</v>
      </c>
    </row>
    <row r="140" spans="4:21" x14ac:dyDescent="0.3">
      <c r="D140" s="137"/>
      <c r="G140" s="134"/>
    </row>
    <row r="141" spans="4:21" x14ac:dyDescent="0.3">
      <c r="D141" s="137" t="s">
        <v>183</v>
      </c>
      <c r="F141" s="199" t="str">
        <f>F9</f>
        <v>Select Utility Type</v>
      </c>
      <c r="G141" s="196">
        <f>K125</f>
        <v>0</v>
      </c>
      <c r="I141" s="199" t="str">
        <f>M9</f>
        <v>Select Utility Type</v>
      </c>
      <c r="J141" s="197">
        <f>R125</f>
        <v>0</v>
      </c>
      <c r="M141" s="217" t="str">
        <f>T9</f>
        <v>Select Utility Type</v>
      </c>
      <c r="N141" s="197">
        <f>Y125</f>
        <v>0</v>
      </c>
      <c r="P141" s="199" t="str">
        <f>AA9</f>
        <v>Select Utility Type</v>
      </c>
      <c r="Q141" s="197">
        <f>AF125</f>
        <v>0</v>
      </c>
      <c r="T141" s="199" t="s">
        <v>185</v>
      </c>
      <c r="U141" s="197">
        <f>G141+J141+N141</f>
        <v>0</v>
      </c>
    </row>
    <row r="142" spans="4:21" x14ac:dyDescent="0.3">
      <c r="D142" s="137" t="s">
        <v>184</v>
      </c>
      <c r="F142" s="199" t="str">
        <f>F9</f>
        <v>Select Utility Type</v>
      </c>
      <c r="G142" s="196">
        <f>G141*12</f>
        <v>0</v>
      </c>
      <c r="I142" s="199" t="str">
        <f>M9</f>
        <v>Select Utility Type</v>
      </c>
      <c r="J142" s="196">
        <f>J141*12</f>
        <v>0</v>
      </c>
      <c r="M142" s="217" t="str">
        <f>T9</f>
        <v>Select Utility Type</v>
      </c>
      <c r="N142" s="197">
        <f>N141*12</f>
        <v>0</v>
      </c>
      <c r="P142" s="199" t="str">
        <f>AA9</f>
        <v>Select Utility Type</v>
      </c>
      <c r="Q142" s="197">
        <f>Q141*12</f>
        <v>0</v>
      </c>
      <c r="T142" s="218" t="s">
        <v>185</v>
      </c>
      <c r="U142" s="198">
        <f>G142+J142+N142</f>
        <v>0</v>
      </c>
    </row>
    <row r="143" spans="4:21" x14ac:dyDescent="0.3">
      <c r="D143" s="137"/>
      <c r="F143" s="133"/>
    </row>
    <row r="144" spans="4:21" x14ac:dyDescent="0.3">
      <c r="D144" s="126" t="s">
        <v>129</v>
      </c>
      <c r="F144" s="122" t="s">
        <v>190</v>
      </c>
    </row>
    <row r="145" spans="1:16" x14ac:dyDescent="0.3">
      <c r="D145" s="137"/>
      <c r="F145" s="133"/>
      <c r="G145" s="135" t="s">
        <v>194</v>
      </c>
    </row>
    <row r="146" spans="1:16" x14ac:dyDescent="0.3">
      <c r="D146" s="137"/>
      <c r="F146" s="133"/>
      <c r="G146" s="163" t="s">
        <v>185</v>
      </c>
      <c r="H146" s="198">
        <f>U142</f>
        <v>0</v>
      </c>
    </row>
    <row r="147" spans="1:16" x14ac:dyDescent="0.3">
      <c r="D147" s="137"/>
      <c r="F147" s="133"/>
      <c r="G147" s="161"/>
      <c r="H147" s="162"/>
    </row>
    <row r="148" spans="1:16" x14ac:dyDescent="0.3">
      <c r="D148" s="137"/>
      <c r="F148" s="133"/>
      <c r="G148" s="122" t="s">
        <v>193</v>
      </c>
    </row>
    <row r="149" spans="1:16" x14ac:dyDescent="0.3">
      <c r="D149" s="137"/>
      <c r="F149" s="133"/>
      <c r="G149" s="159" t="s">
        <v>192</v>
      </c>
      <c r="H149" s="159"/>
      <c r="I149" s="200">
        <v>3288</v>
      </c>
    </row>
    <row r="150" spans="1:16" x14ac:dyDescent="0.3">
      <c r="D150" s="137"/>
      <c r="F150" s="133"/>
      <c r="G150" s="160"/>
      <c r="H150" s="160"/>
      <c r="I150" s="164"/>
    </row>
    <row r="151" spans="1:16" x14ac:dyDescent="0.3">
      <c r="D151" s="137"/>
      <c r="F151" s="133"/>
      <c r="G151" s="122" t="s">
        <v>199</v>
      </c>
      <c r="H151" s="160"/>
      <c r="I151" s="160"/>
    </row>
    <row r="152" spans="1:16" x14ac:dyDescent="0.3">
      <c r="D152" s="137"/>
      <c r="F152" s="122" t="s">
        <v>149</v>
      </c>
      <c r="G152" s="166">
        <f>(H146/I149)*-1</f>
        <v>0</v>
      </c>
    </row>
    <row r="153" spans="1:16" x14ac:dyDescent="0.3">
      <c r="D153" s="137"/>
      <c r="G153" s="165"/>
    </row>
    <row r="154" spans="1:16" x14ac:dyDescent="0.3">
      <c r="D154" s="137"/>
      <c r="G154" s="135" t="s">
        <v>200</v>
      </c>
    </row>
    <row r="155" spans="1:16" s="131" customFormat="1" x14ac:dyDescent="0.3">
      <c r="A155" s="136"/>
      <c r="D155" s="137"/>
      <c r="E155" s="126"/>
      <c r="F155" s="122"/>
      <c r="G155" s="122"/>
      <c r="H155" s="122"/>
      <c r="I155" s="122"/>
      <c r="J155" s="122"/>
      <c r="K155" s="122"/>
      <c r="L155" s="122"/>
      <c r="M155" s="122"/>
      <c r="N155" s="122"/>
      <c r="O155" s="122"/>
      <c r="P155" s="122"/>
    </row>
    <row r="156" spans="1:16" s="131" customFormat="1" x14ac:dyDescent="0.3">
      <c r="A156" s="136"/>
      <c r="D156" s="126" t="s">
        <v>150</v>
      </c>
      <c r="E156" s="126"/>
      <c r="F156" s="122" t="s">
        <v>191</v>
      </c>
      <c r="G156" s="122"/>
      <c r="H156" s="122"/>
      <c r="I156" s="122"/>
      <c r="J156" s="122"/>
      <c r="K156" s="122"/>
      <c r="L156" s="122"/>
      <c r="M156" s="122"/>
      <c r="N156" s="122"/>
      <c r="O156" s="122"/>
      <c r="P156" s="122"/>
    </row>
    <row r="157" spans="1:16" s="131" customFormat="1" x14ac:dyDescent="0.3">
      <c r="A157" s="136"/>
      <c r="D157" s="137"/>
      <c r="E157" s="126"/>
      <c r="F157" s="122"/>
      <c r="G157" s="122"/>
      <c r="H157" s="122"/>
      <c r="I157" s="122"/>
      <c r="J157" s="122"/>
      <c r="K157" s="122"/>
      <c r="L157" s="122"/>
      <c r="M157" s="122"/>
      <c r="N157" s="122"/>
      <c r="O157" s="122"/>
      <c r="P157" s="122"/>
    </row>
    <row r="158" spans="1:16" x14ac:dyDescent="0.3">
      <c r="A158" s="136"/>
      <c r="B158" s="131"/>
      <c r="C158" s="131"/>
      <c r="D158" s="137"/>
    </row>
    <row r="159" spans="1:16" x14ac:dyDescent="0.3">
      <c r="A159" s="136"/>
      <c r="B159" s="131"/>
      <c r="C159" s="131"/>
    </row>
    <row r="160" spans="1:16" x14ac:dyDescent="0.3">
      <c r="A160" s="136"/>
      <c r="B160" s="131"/>
      <c r="C160" s="131"/>
    </row>
    <row r="164" spans="4:5" x14ac:dyDescent="0.3">
      <c r="D164" s="138"/>
      <c r="E164" s="122"/>
    </row>
    <row r="165" spans="4:5" x14ac:dyDescent="0.3">
      <c r="D165" s="138"/>
      <c r="E165" s="122"/>
    </row>
    <row r="166" spans="4:5" x14ac:dyDescent="0.3">
      <c r="D166" s="158"/>
      <c r="E166" s="122"/>
    </row>
  </sheetData>
  <mergeCells count="46">
    <mergeCell ref="F14:H14"/>
    <mergeCell ref="M14:O14"/>
    <mergeCell ref="T14:V14"/>
    <mergeCell ref="AA14:AC14"/>
    <mergeCell ref="B128:M128"/>
    <mergeCell ref="F132:M132"/>
    <mergeCell ref="AC10:AC13"/>
    <mergeCell ref="AD10:AD11"/>
    <mergeCell ref="AE10:AE13"/>
    <mergeCell ref="AF10:AF13"/>
    <mergeCell ref="F12:G13"/>
    <mergeCell ref="M12:N13"/>
    <mergeCell ref="T12:U13"/>
    <mergeCell ref="AA12:AB13"/>
    <mergeCell ref="V10:V13"/>
    <mergeCell ref="W10:W11"/>
    <mergeCell ref="X10:X13"/>
    <mergeCell ref="Y10:Y13"/>
    <mergeCell ref="AA10:AA11"/>
    <mergeCell ref="AB10:AB11"/>
    <mergeCell ref="O10:O13"/>
    <mergeCell ref="P10:P11"/>
    <mergeCell ref="Q10:Q13"/>
    <mergeCell ref="R10:R13"/>
    <mergeCell ref="T10:T11"/>
    <mergeCell ref="U10:U11"/>
    <mergeCell ref="N10:N11"/>
    <mergeCell ref="A10:A13"/>
    <mergeCell ref="B10:B13"/>
    <mergeCell ref="C10:C13"/>
    <mergeCell ref="D10:D13"/>
    <mergeCell ref="F10:F11"/>
    <mergeCell ref="G10:G11"/>
    <mergeCell ref="H10:H13"/>
    <mergeCell ref="I10:I11"/>
    <mergeCell ref="J10:J13"/>
    <mergeCell ref="K10:K13"/>
    <mergeCell ref="M10:M11"/>
    <mergeCell ref="A1:AF1"/>
    <mergeCell ref="A2:AF2"/>
    <mergeCell ref="Q3:R3"/>
    <mergeCell ref="K4:T6"/>
    <mergeCell ref="F9:K9"/>
    <mergeCell ref="M9:R9"/>
    <mergeCell ref="T9:Y9"/>
    <mergeCell ref="AA9:AF9"/>
  </mergeCells>
  <pageMargins left="0.7" right="0.7" top="0.75" bottom="0.75" header="0.3" footer="0.3"/>
  <pageSetup paperSize="17" scale="82"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1A7A3233-0694-48EA-A6A5-F8B218CE27D0}">
          <x14:formula1>
            <xm:f>Units!$A$16:$A$27</xm:f>
          </x14:formula1>
          <xm:sqref>F9:K9 M9:R9 T9:Y9 AA9:AF9</xm:sqref>
        </x14:dataValidation>
        <x14:dataValidation type="list" allowBlank="1" showInputMessage="1" showErrorMessage="1" xr:uid="{E088B39D-D51C-4FD3-BCAB-EDB020D5B1F2}">
          <x14:formula1>
            <xm:f>Units!$B$16:$B$28</xm:f>
          </x14:formula1>
          <xm:sqref>F14:H14 AA14:AC14 T14:V14 M14:O14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D6F6B-9558-4E16-B80B-8573CA3A9E1C}">
  <sheetPr>
    <pageSetUpPr fitToPage="1"/>
  </sheetPr>
  <dimension ref="A1:AF166"/>
  <sheetViews>
    <sheetView zoomScaleNormal="100" workbookViewId="0">
      <pane xSplit="4" ySplit="14" topLeftCell="E141" activePane="bottomRight" state="frozen"/>
      <selection pane="topRight" activeCell="E1" sqref="E1"/>
      <selection pane="bottomLeft" activeCell="A7" sqref="A7"/>
      <selection pane="bottomRight" activeCell="I153" sqref="I153"/>
    </sheetView>
  </sheetViews>
  <sheetFormatPr defaultColWidth="9.1796875" defaultRowHeight="14" x14ac:dyDescent="0.3"/>
  <cols>
    <col min="1" max="1" width="13.1796875" style="126" customWidth="1"/>
    <col min="2" max="2" width="23" style="122" bestFit="1" customWidth="1"/>
    <col min="3" max="3" width="13.26953125" style="122" customWidth="1"/>
    <col min="4" max="4" width="18" style="126" customWidth="1"/>
    <col min="5" max="5" width="2.453125" style="126" customWidth="1"/>
    <col min="6" max="6" width="17.7265625" style="122" customWidth="1"/>
    <col min="7" max="7" width="12.81640625" style="122" bestFit="1" customWidth="1"/>
    <col min="8" max="8" width="13.453125" style="122" bestFit="1" customWidth="1"/>
    <col min="9" max="9" width="17.7265625" style="122" customWidth="1"/>
    <col min="10" max="10" width="12" style="122" bestFit="1" customWidth="1"/>
    <col min="11" max="11" width="13.453125" style="122" bestFit="1" customWidth="1"/>
    <col min="12" max="12" width="2.1796875" style="122" customWidth="1"/>
    <col min="13" max="13" width="17.7265625" style="122" customWidth="1"/>
    <col min="14" max="14" width="13.54296875" style="122" customWidth="1"/>
    <col min="15" max="15" width="13.453125" style="122" customWidth="1"/>
    <col min="16" max="16" width="17.7265625" style="122" customWidth="1"/>
    <col min="17" max="17" width="12.7265625" style="122" bestFit="1" customWidth="1"/>
    <col min="18" max="18" width="14" style="122" bestFit="1" customWidth="1"/>
    <col min="19" max="19" width="1.81640625" style="122" customWidth="1"/>
    <col min="20" max="25" width="13.81640625" style="122" customWidth="1"/>
    <col min="26" max="26" width="1.81640625" style="122" customWidth="1"/>
    <col min="27" max="32" width="13.81640625" style="121" customWidth="1"/>
    <col min="33" max="16384" width="9.1796875" style="121"/>
  </cols>
  <sheetData>
    <row r="1" spans="1:32" s="170" customFormat="1" ht="22.5" x14ac:dyDescent="0.45">
      <c r="A1" s="325" t="s">
        <v>236</v>
      </c>
      <c r="B1" s="325"/>
      <c r="C1" s="325"/>
      <c r="D1" s="325"/>
      <c r="E1" s="325"/>
      <c r="F1" s="325"/>
      <c r="G1" s="325"/>
      <c r="H1" s="325"/>
      <c r="I1" s="325"/>
      <c r="J1" s="325"/>
      <c r="K1" s="325"/>
      <c r="L1" s="325"/>
      <c r="M1" s="325"/>
      <c r="N1" s="325"/>
      <c r="O1" s="325"/>
      <c r="P1" s="325"/>
      <c r="Q1" s="325"/>
      <c r="R1" s="325"/>
      <c r="S1" s="325"/>
      <c r="T1" s="325"/>
      <c r="U1" s="325"/>
      <c r="V1" s="325"/>
      <c r="W1" s="325"/>
      <c r="X1" s="325"/>
      <c r="Y1" s="325"/>
      <c r="Z1" s="325"/>
      <c r="AA1" s="325"/>
      <c r="AB1" s="325"/>
      <c r="AC1" s="325"/>
      <c r="AD1" s="325"/>
      <c r="AE1" s="325"/>
      <c r="AF1" s="325"/>
    </row>
    <row r="2" spans="1:32" s="170" customFormat="1" ht="23" thickBot="1" x14ac:dyDescent="0.5">
      <c r="A2" s="325" t="s">
        <v>181</v>
      </c>
      <c r="B2" s="325"/>
      <c r="C2" s="325"/>
      <c r="D2" s="325"/>
      <c r="E2" s="325"/>
      <c r="F2" s="325"/>
      <c r="G2" s="325"/>
      <c r="H2" s="325"/>
      <c r="I2" s="325"/>
      <c r="J2" s="325"/>
      <c r="K2" s="325"/>
      <c r="L2" s="325"/>
      <c r="M2" s="325"/>
      <c r="N2" s="325"/>
      <c r="O2" s="325"/>
      <c r="P2" s="325"/>
      <c r="Q2" s="325"/>
      <c r="R2" s="325"/>
      <c r="S2" s="325"/>
      <c r="T2" s="325"/>
      <c r="U2" s="325"/>
      <c r="V2" s="325"/>
      <c r="W2" s="325"/>
      <c r="X2" s="325"/>
      <c r="Y2" s="325"/>
      <c r="Z2" s="325"/>
      <c r="AA2" s="325"/>
      <c r="AB2" s="325"/>
      <c r="AC2" s="325"/>
      <c r="AD2" s="325"/>
      <c r="AE2" s="325"/>
      <c r="AF2" s="325"/>
    </row>
    <row r="3" spans="1:32" s="170" customFormat="1" ht="23" thickBot="1" x14ac:dyDescent="0.5">
      <c r="A3" s="211"/>
      <c r="B3" s="211"/>
      <c r="C3" s="211"/>
      <c r="D3" s="211"/>
      <c r="E3" s="211"/>
      <c r="F3" s="211"/>
      <c r="G3" s="211"/>
      <c r="H3" s="211"/>
      <c r="I3" s="211"/>
      <c r="J3" s="211"/>
      <c r="K3" s="211"/>
      <c r="L3" s="211"/>
      <c r="M3" s="211"/>
      <c r="N3" s="211" t="s">
        <v>237</v>
      </c>
      <c r="O3" s="211"/>
      <c r="P3" s="213" t="s">
        <v>238</v>
      </c>
      <c r="Q3" s="314">
        <f>'Tab 1 Savings Calculator'!B5-1</f>
        <v>2022</v>
      </c>
      <c r="R3" s="315"/>
      <c r="S3" s="211"/>
      <c r="T3" s="211"/>
      <c r="U3" s="211"/>
      <c r="V3" s="211"/>
      <c r="W3" s="211"/>
      <c r="X3" s="211"/>
      <c r="Y3" s="211"/>
      <c r="Z3" s="211"/>
      <c r="AA3" s="214"/>
      <c r="AB3" s="214"/>
      <c r="AC3" s="214"/>
      <c r="AD3" s="214"/>
      <c r="AE3" s="214"/>
      <c r="AF3" s="214"/>
    </row>
    <row r="4" spans="1:32" ht="18" customHeight="1" x14ac:dyDescent="0.35">
      <c r="A4" s="168"/>
      <c r="B4" s="168"/>
      <c r="C4" s="168"/>
      <c r="D4" s="168"/>
      <c r="E4" s="168"/>
      <c r="F4" s="168"/>
      <c r="G4" s="171"/>
      <c r="H4" s="212"/>
      <c r="I4" s="212"/>
      <c r="J4" s="212"/>
      <c r="K4" s="328" t="s">
        <v>204</v>
      </c>
      <c r="L4" s="328"/>
      <c r="M4" s="328"/>
      <c r="N4" s="328"/>
      <c r="O4" s="328"/>
      <c r="P4" s="328"/>
      <c r="Q4" s="328"/>
      <c r="R4" s="328"/>
      <c r="S4" s="328"/>
      <c r="T4" s="328"/>
      <c r="U4" s="212"/>
      <c r="V4" s="212"/>
      <c r="W4" s="212"/>
      <c r="X4" s="168"/>
      <c r="Y4" s="168"/>
      <c r="Z4" s="168"/>
      <c r="AA4" s="215"/>
      <c r="AB4" s="215"/>
      <c r="AC4" s="215"/>
      <c r="AD4" s="215"/>
      <c r="AE4" s="215"/>
      <c r="AF4" s="215"/>
    </row>
    <row r="5" spans="1:32" ht="18" customHeight="1" x14ac:dyDescent="0.35">
      <c r="A5" s="169"/>
      <c r="B5" s="169"/>
      <c r="C5" s="169"/>
      <c r="D5" s="169"/>
      <c r="E5" s="167"/>
      <c r="F5" s="167"/>
      <c r="G5" s="171"/>
      <c r="H5" s="212"/>
      <c r="I5" s="212"/>
      <c r="J5" s="212"/>
      <c r="K5" s="328"/>
      <c r="L5" s="328"/>
      <c r="M5" s="328"/>
      <c r="N5" s="328"/>
      <c r="O5" s="328"/>
      <c r="P5" s="328"/>
      <c r="Q5" s="328"/>
      <c r="R5" s="328"/>
      <c r="S5" s="328"/>
      <c r="T5" s="328"/>
      <c r="U5" s="212"/>
      <c r="V5" s="212"/>
      <c r="W5" s="212"/>
      <c r="X5" s="167"/>
      <c r="Y5" s="167"/>
      <c r="Z5" s="167"/>
      <c r="AA5" s="215"/>
      <c r="AB5" s="215"/>
      <c r="AC5" s="215"/>
      <c r="AD5" s="215"/>
      <c r="AE5" s="215"/>
      <c r="AF5" s="215"/>
    </row>
    <row r="6" spans="1:32" ht="25.5" customHeight="1" x14ac:dyDescent="0.35">
      <c r="A6" s="169"/>
      <c r="B6" s="169"/>
      <c r="C6" s="169"/>
      <c r="D6" s="169"/>
      <c r="E6" s="167"/>
      <c r="F6" s="167"/>
      <c r="G6" s="171"/>
      <c r="H6" s="212"/>
      <c r="I6" s="212"/>
      <c r="J6" s="212"/>
      <c r="K6" s="328"/>
      <c r="L6" s="328"/>
      <c r="M6" s="328"/>
      <c r="N6" s="328"/>
      <c r="O6" s="328"/>
      <c r="P6" s="328"/>
      <c r="Q6" s="328"/>
      <c r="R6" s="328"/>
      <c r="S6" s="328"/>
      <c r="T6" s="328"/>
      <c r="U6" s="212"/>
      <c r="V6" s="212"/>
      <c r="W6" s="212"/>
      <c r="X6" s="167"/>
      <c r="Y6" s="167"/>
      <c r="Z6" s="167"/>
      <c r="AA6" s="215"/>
      <c r="AB6" s="215"/>
      <c r="AC6" s="215"/>
      <c r="AD6" s="215"/>
      <c r="AE6" s="215"/>
      <c r="AF6" s="215"/>
    </row>
    <row r="7" spans="1:32" ht="17.5" x14ac:dyDescent="0.35">
      <c r="A7" s="230"/>
      <c r="B7" s="230"/>
      <c r="C7" s="230"/>
      <c r="D7" s="230"/>
      <c r="E7" s="231"/>
      <c r="F7" s="231"/>
      <c r="G7" s="232"/>
      <c r="H7" s="233"/>
      <c r="I7" s="233"/>
      <c r="J7" s="233"/>
      <c r="K7" s="234"/>
      <c r="L7" s="234"/>
      <c r="M7" s="234"/>
      <c r="N7" s="234"/>
      <c r="O7" s="234"/>
      <c r="P7" s="234"/>
      <c r="Q7" s="234"/>
      <c r="R7" s="234"/>
      <c r="S7" s="234"/>
      <c r="T7" s="234"/>
      <c r="U7" s="233"/>
      <c r="V7" s="233"/>
      <c r="W7" s="233"/>
      <c r="X7" s="231"/>
      <c r="Y7" s="231"/>
      <c r="Z7" s="231"/>
    </row>
    <row r="9" spans="1:32" s="173" customFormat="1" ht="14.25" customHeight="1" x14ac:dyDescent="0.25">
      <c r="A9" s="153"/>
      <c r="B9" s="195"/>
      <c r="C9" s="195"/>
      <c r="D9" s="153"/>
      <c r="E9" s="153"/>
      <c r="F9" s="312" t="s">
        <v>292</v>
      </c>
      <c r="G9" s="312"/>
      <c r="H9" s="312"/>
      <c r="I9" s="312"/>
      <c r="J9" s="312"/>
      <c r="K9" s="312"/>
      <c r="L9" s="195"/>
      <c r="M9" s="312" t="s">
        <v>292</v>
      </c>
      <c r="N9" s="312"/>
      <c r="O9" s="312"/>
      <c r="P9" s="312"/>
      <c r="Q9" s="312"/>
      <c r="R9" s="312"/>
      <c r="S9" s="153"/>
      <c r="T9" s="312" t="s">
        <v>292</v>
      </c>
      <c r="U9" s="312"/>
      <c r="V9" s="312"/>
      <c r="W9" s="312"/>
      <c r="X9" s="312"/>
      <c r="Y9" s="312"/>
      <c r="Z9" s="153"/>
      <c r="AA9" s="312" t="s">
        <v>292</v>
      </c>
      <c r="AB9" s="312"/>
      <c r="AC9" s="312"/>
      <c r="AD9" s="312"/>
      <c r="AE9" s="312"/>
      <c r="AF9" s="312"/>
    </row>
    <row r="10" spans="1:32" s="173" customFormat="1" ht="27" customHeight="1" x14ac:dyDescent="0.25">
      <c r="A10" s="319" t="s">
        <v>201</v>
      </c>
      <c r="B10" s="319" t="s">
        <v>202</v>
      </c>
      <c r="C10" s="319" t="s">
        <v>134</v>
      </c>
      <c r="D10" s="322" t="s">
        <v>198</v>
      </c>
      <c r="E10" s="216"/>
      <c r="F10" s="305" t="s">
        <v>264</v>
      </c>
      <c r="G10" s="305" t="s">
        <v>265</v>
      </c>
      <c r="H10" s="305" t="s">
        <v>266</v>
      </c>
      <c r="I10" s="313" t="s">
        <v>133</v>
      </c>
      <c r="J10" s="305" t="s">
        <v>166</v>
      </c>
      <c r="K10" s="305" t="s">
        <v>180</v>
      </c>
      <c r="L10" s="172"/>
      <c r="M10" s="305" t="s">
        <v>264</v>
      </c>
      <c r="N10" s="305" t="s">
        <v>265</v>
      </c>
      <c r="O10" s="305" t="s">
        <v>266</v>
      </c>
      <c r="P10" s="313" t="s">
        <v>133</v>
      </c>
      <c r="Q10" s="305" t="s">
        <v>166</v>
      </c>
      <c r="R10" s="305" t="s">
        <v>180</v>
      </c>
      <c r="S10" s="172"/>
      <c r="T10" s="305" t="s">
        <v>264</v>
      </c>
      <c r="U10" s="305" t="s">
        <v>265</v>
      </c>
      <c r="V10" s="305" t="s">
        <v>266</v>
      </c>
      <c r="W10" s="313" t="s">
        <v>133</v>
      </c>
      <c r="X10" s="316" t="s">
        <v>166</v>
      </c>
      <c r="Y10" s="305" t="s">
        <v>180</v>
      </c>
      <c r="Z10" s="172"/>
      <c r="AA10" s="305" t="s">
        <v>264</v>
      </c>
      <c r="AB10" s="305" t="s">
        <v>265</v>
      </c>
      <c r="AC10" s="305" t="s">
        <v>266</v>
      </c>
      <c r="AD10" s="313" t="s">
        <v>133</v>
      </c>
      <c r="AE10" s="316" t="s">
        <v>166</v>
      </c>
      <c r="AF10" s="305" t="s">
        <v>180</v>
      </c>
    </row>
    <row r="11" spans="1:32" s="173" customFormat="1" ht="24.75" customHeight="1" x14ac:dyDescent="0.25">
      <c r="A11" s="320"/>
      <c r="B11" s="320"/>
      <c r="C11" s="320"/>
      <c r="D11" s="323"/>
      <c r="E11" s="216"/>
      <c r="F11" s="306"/>
      <c r="G11" s="306"/>
      <c r="H11" s="307"/>
      <c r="I11" s="313"/>
      <c r="J11" s="307"/>
      <c r="K11" s="307"/>
      <c r="L11" s="172"/>
      <c r="M11" s="306"/>
      <c r="N11" s="306"/>
      <c r="O11" s="307"/>
      <c r="P11" s="313"/>
      <c r="Q11" s="307"/>
      <c r="R11" s="307"/>
      <c r="S11" s="172"/>
      <c r="T11" s="306"/>
      <c r="U11" s="306"/>
      <c r="V11" s="307"/>
      <c r="W11" s="313"/>
      <c r="X11" s="317"/>
      <c r="Y11" s="307"/>
      <c r="Z11" s="172"/>
      <c r="AA11" s="306"/>
      <c r="AB11" s="306"/>
      <c r="AC11" s="307"/>
      <c r="AD11" s="313"/>
      <c r="AE11" s="317"/>
      <c r="AF11" s="307"/>
    </row>
    <row r="12" spans="1:32" s="173" customFormat="1" ht="35.25" customHeight="1" x14ac:dyDescent="0.25">
      <c r="A12" s="320"/>
      <c r="B12" s="320"/>
      <c r="C12" s="320"/>
      <c r="D12" s="323"/>
      <c r="E12" s="216"/>
      <c r="F12" s="308" t="s">
        <v>179</v>
      </c>
      <c r="G12" s="309"/>
      <c r="H12" s="307"/>
      <c r="I12" s="172" t="str">
        <f>P3</f>
        <v xml:space="preserve">June 30, </v>
      </c>
      <c r="J12" s="307"/>
      <c r="K12" s="307"/>
      <c r="L12" s="172"/>
      <c r="M12" s="308" t="s">
        <v>179</v>
      </c>
      <c r="N12" s="309"/>
      <c r="O12" s="307"/>
      <c r="P12" s="172" t="str">
        <f>P3</f>
        <v xml:space="preserve">June 30, </v>
      </c>
      <c r="Q12" s="307"/>
      <c r="R12" s="307"/>
      <c r="S12" s="172"/>
      <c r="T12" s="308" t="s">
        <v>179</v>
      </c>
      <c r="U12" s="309"/>
      <c r="V12" s="307"/>
      <c r="W12" s="172" t="str">
        <f>P3</f>
        <v xml:space="preserve">June 30, </v>
      </c>
      <c r="X12" s="317"/>
      <c r="Y12" s="307"/>
      <c r="Z12" s="172"/>
      <c r="AA12" s="308" t="s">
        <v>179</v>
      </c>
      <c r="AB12" s="309"/>
      <c r="AC12" s="307"/>
      <c r="AD12" s="172" t="str">
        <f>P3</f>
        <v xml:space="preserve">June 30, </v>
      </c>
      <c r="AE12" s="317"/>
      <c r="AF12" s="307"/>
    </row>
    <row r="13" spans="1:32" s="173" customFormat="1" ht="12.5" x14ac:dyDescent="0.25">
      <c r="A13" s="321"/>
      <c r="B13" s="321"/>
      <c r="C13" s="321"/>
      <c r="D13" s="324"/>
      <c r="E13" s="216"/>
      <c r="F13" s="310"/>
      <c r="G13" s="311"/>
      <c r="H13" s="306"/>
      <c r="I13" s="216">
        <f>Q3</f>
        <v>2022</v>
      </c>
      <c r="J13" s="306"/>
      <c r="K13" s="306"/>
      <c r="L13" s="172"/>
      <c r="M13" s="310"/>
      <c r="N13" s="311"/>
      <c r="O13" s="306"/>
      <c r="P13" s="216">
        <f>Q3</f>
        <v>2022</v>
      </c>
      <c r="Q13" s="306"/>
      <c r="R13" s="306"/>
      <c r="S13" s="172"/>
      <c r="T13" s="310"/>
      <c r="U13" s="311"/>
      <c r="V13" s="306"/>
      <c r="W13" s="216">
        <f>Q3</f>
        <v>2022</v>
      </c>
      <c r="X13" s="318"/>
      <c r="Y13" s="306"/>
      <c r="Z13" s="172"/>
      <c r="AA13" s="310"/>
      <c r="AB13" s="311"/>
      <c r="AC13" s="306"/>
      <c r="AD13" s="216">
        <f>Q3</f>
        <v>2022</v>
      </c>
      <c r="AE13" s="318"/>
      <c r="AF13" s="306"/>
    </row>
    <row r="14" spans="1:32" s="173" customFormat="1" ht="12.5" x14ac:dyDescent="0.25">
      <c r="A14" s="153" t="s">
        <v>203</v>
      </c>
      <c r="B14" s="153" t="s">
        <v>135</v>
      </c>
      <c r="C14" s="153" t="s">
        <v>136</v>
      </c>
      <c r="D14" s="153" t="s">
        <v>137</v>
      </c>
      <c r="E14" s="153"/>
      <c r="F14" s="302" t="s">
        <v>294</v>
      </c>
      <c r="G14" s="303"/>
      <c r="H14" s="304"/>
      <c r="I14" s="172" t="s">
        <v>138</v>
      </c>
      <c r="J14" s="172" t="s">
        <v>139</v>
      </c>
      <c r="K14" s="172" t="s">
        <v>138</v>
      </c>
      <c r="L14" s="172"/>
      <c r="M14" s="302" t="s">
        <v>294</v>
      </c>
      <c r="N14" s="303"/>
      <c r="O14" s="304"/>
      <c r="P14" s="172" t="s">
        <v>138</v>
      </c>
      <c r="Q14" s="172" t="s">
        <v>139</v>
      </c>
      <c r="R14" s="172" t="s">
        <v>138</v>
      </c>
      <c r="S14" s="172"/>
      <c r="T14" s="302" t="s">
        <v>293</v>
      </c>
      <c r="U14" s="303"/>
      <c r="V14" s="304"/>
      <c r="W14" s="172" t="s">
        <v>138</v>
      </c>
      <c r="X14" s="172" t="s">
        <v>139</v>
      </c>
      <c r="Y14" s="172" t="s">
        <v>138</v>
      </c>
      <c r="Z14" s="172"/>
      <c r="AA14" s="302" t="s">
        <v>294</v>
      </c>
      <c r="AB14" s="303"/>
      <c r="AC14" s="304"/>
      <c r="AD14" s="172" t="s">
        <v>138</v>
      </c>
      <c r="AE14" s="172" t="s">
        <v>139</v>
      </c>
      <c r="AF14" s="172" t="s">
        <v>138</v>
      </c>
    </row>
    <row r="15" spans="1:32" s="173" customFormat="1" ht="12.5" x14ac:dyDescent="0.25">
      <c r="A15" s="188" t="s">
        <v>205</v>
      </c>
      <c r="B15" s="188" t="s">
        <v>220</v>
      </c>
      <c r="C15" s="188" t="s">
        <v>141</v>
      </c>
      <c r="D15" s="188">
        <v>0</v>
      </c>
      <c r="E15" s="188"/>
      <c r="F15" s="189">
        <v>5.867</v>
      </c>
      <c r="G15" s="189">
        <v>5.2916666666666696</v>
      </c>
      <c r="H15" s="142">
        <f>IF(F15-G15=0,"",F15-G15)</f>
        <v>0.57533333333333037</v>
      </c>
      <c r="I15" s="202">
        <v>7.5410000000000004</v>
      </c>
      <c r="J15" s="201">
        <f>H15*I15</f>
        <v>4.3385886666666442</v>
      </c>
      <c r="K15" s="201">
        <f>D15*J15</f>
        <v>0</v>
      </c>
      <c r="L15" s="140"/>
      <c r="M15" s="193">
        <v>381.14583333333331</v>
      </c>
      <c r="N15" s="193">
        <v>302.67083333333341</v>
      </c>
      <c r="O15" s="209">
        <f>IF(M15-N15=0,"",M15-N15)</f>
        <v>78.474999999999909</v>
      </c>
      <c r="P15" s="204">
        <v>0.129</v>
      </c>
      <c r="Q15" s="201">
        <f>O15*P15</f>
        <v>10.123274999999989</v>
      </c>
      <c r="R15" s="201">
        <f>D15*Q15</f>
        <v>0</v>
      </c>
      <c r="S15" s="140"/>
      <c r="T15" s="141"/>
      <c r="U15" s="141"/>
      <c r="V15" s="209" t="str">
        <f>IF(T15-U15=0,"",T15-U15)</f>
        <v/>
      </c>
      <c r="W15" s="206"/>
      <c r="X15" s="210">
        <f>IFERROR(V15*W15,0)</f>
        <v>0</v>
      </c>
      <c r="Y15" s="201">
        <f>D15*X15</f>
        <v>0</v>
      </c>
      <c r="Z15" s="201"/>
      <c r="AA15" s="141"/>
      <c r="AB15" s="141"/>
      <c r="AC15" s="209" t="str">
        <f>IF(AA15-AB15=0,"",AA15-AB15)</f>
        <v/>
      </c>
      <c r="AD15" s="206"/>
      <c r="AE15" s="210">
        <f>IFERROR(AC15*AD15,0)</f>
        <v>0</v>
      </c>
      <c r="AF15" s="201">
        <f>D15*AE15</f>
        <v>0</v>
      </c>
    </row>
    <row r="16" spans="1:32" s="173" customFormat="1" ht="12.5" x14ac:dyDescent="0.25">
      <c r="A16" s="188"/>
      <c r="B16" s="188"/>
      <c r="C16" s="188" t="s">
        <v>142</v>
      </c>
      <c r="D16" s="188">
        <v>0</v>
      </c>
      <c r="E16" s="188"/>
      <c r="F16" s="189">
        <v>6.9580000000000002</v>
      </c>
      <c r="G16" s="189">
        <v>6.19166666666667</v>
      </c>
      <c r="H16" s="142">
        <f>IF(F16-G16=0,"",F16-G16)</f>
        <v>0.7663333333333302</v>
      </c>
      <c r="I16" s="202">
        <v>7.3620000000000001</v>
      </c>
      <c r="J16" s="201">
        <f t="shared" ref="J16:J65" si="0">H16*I16</f>
        <v>5.6417459999999773</v>
      </c>
      <c r="K16" s="201">
        <f t="shared" ref="K16:K79" si="1">D16*J16</f>
        <v>0</v>
      </c>
      <c r="L16" s="140"/>
      <c r="M16" s="193">
        <v>486.00166666666672</v>
      </c>
      <c r="N16" s="193">
        <v>405.80305555555555</v>
      </c>
      <c r="O16" s="209">
        <f t="shared" ref="O16:O79" si="2">IF(M16-N16=0,"",M16-N16)</f>
        <v>80.198611111111177</v>
      </c>
      <c r="P16" s="204">
        <v>0.125</v>
      </c>
      <c r="Q16" s="201">
        <f t="shared" ref="Q16:Q17" si="3">O16*P16</f>
        <v>10.024826388888897</v>
      </c>
      <c r="R16" s="201">
        <f t="shared" ref="R16:R79" si="4">D16*Q16</f>
        <v>0</v>
      </c>
      <c r="S16" s="140"/>
      <c r="T16" s="141"/>
      <c r="U16" s="141"/>
      <c r="V16" s="209" t="str">
        <f t="shared" ref="V16:V79" si="5">IF(T16-U16=0,"",T16-U16)</f>
        <v/>
      </c>
      <c r="W16" s="206"/>
      <c r="X16" s="210">
        <f t="shared" ref="X16:X79" si="6">IFERROR(V16*W16,0)</f>
        <v>0</v>
      </c>
      <c r="Y16" s="201">
        <f t="shared" ref="Y16:Y79" si="7">D16*X16</f>
        <v>0</v>
      </c>
      <c r="Z16" s="201"/>
      <c r="AA16" s="141"/>
      <c r="AB16" s="141"/>
      <c r="AC16" s="209" t="str">
        <f t="shared" ref="AC16:AC79" si="8">IF(AA16-AB16=0,"",AA16-AB16)</f>
        <v/>
      </c>
      <c r="AD16" s="206"/>
      <c r="AE16" s="210">
        <f t="shared" ref="AE16:AE79" si="9">IFERROR(AC16*AD16,0)</f>
        <v>0</v>
      </c>
      <c r="AF16" s="201">
        <f t="shared" ref="AF16:AF79" si="10">D16*AE16</f>
        <v>0</v>
      </c>
    </row>
    <row r="17" spans="1:32" s="173" customFormat="1" ht="12.5" x14ac:dyDescent="0.25">
      <c r="A17" s="188"/>
      <c r="B17" s="188"/>
      <c r="C17" s="188" t="s">
        <v>143</v>
      </c>
      <c r="D17" s="188">
        <v>0</v>
      </c>
      <c r="E17" s="188"/>
      <c r="F17" s="189">
        <v>8.0169999999999995</v>
      </c>
      <c r="G17" s="189">
        <v>7.05833333333333</v>
      </c>
      <c r="H17" s="142">
        <f>IF(F17-G17=0,"",F17-G17)</f>
        <v>0.95866666666666944</v>
      </c>
      <c r="I17" s="202">
        <v>7.2329999999999997</v>
      </c>
      <c r="J17" s="201">
        <f t="shared" si="0"/>
        <v>6.9340360000000194</v>
      </c>
      <c r="K17" s="201">
        <f t="shared" si="1"/>
        <v>0</v>
      </c>
      <c r="L17" s="140"/>
      <c r="M17" s="193">
        <v>619.30833333333339</v>
      </c>
      <c r="N17" s="193">
        <v>499.22333333333336</v>
      </c>
      <c r="O17" s="209">
        <f t="shared" si="2"/>
        <v>120.08500000000004</v>
      </c>
      <c r="P17" s="204">
        <v>0.123</v>
      </c>
      <c r="Q17" s="201">
        <f t="shared" si="3"/>
        <v>14.770455000000004</v>
      </c>
      <c r="R17" s="201">
        <f t="shared" si="4"/>
        <v>0</v>
      </c>
      <c r="S17" s="140"/>
      <c r="T17" s="141"/>
      <c r="U17" s="141"/>
      <c r="V17" s="209" t="str">
        <f t="shared" si="5"/>
        <v/>
      </c>
      <c r="W17" s="206"/>
      <c r="X17" s="210">
        <f t="shared" si="6"/>
        <v>0</v>
      </c>
      <c r="Y17" s="201">
        <f t="shared" si="7"/>
        <v>0</v>
      </c>
      <c r="Z17" s="201"/>
      <c r="AA17" s="141"/>
      <c r="AB17" s="141"/>
      <c r="AC17" s="209" t="str">
        <f t="shared" si="8"/>
        <v/>
      </c>
      <c r="AD17" s="206"/>
      <c r="AE17" s="210">
        <f t="shared" si="9"/>
        <v>0</v>
      </c>
      <c r="AF17" s="201">
        <f t="shared" si="10"/>
        <v>0</v>
      </c>
    </row>
    <row r="18" spans="1:32" s="173" customFormat="1" ht="12.5" x14ac:dyDescent="0.25">
      <c r="A18" s="188"/>
      <c r="B18" s="188"/>
      <c r="C18" s="188"/>
      <c r="D18" s="188"/>
      <c r="E18" s="188"/>
      <c r="F18" s="189"/>
      <c r="G18" s="189"/>
      <c r="H18" s="142" t="str">
        <f t="shared" ref="H18:H81" si="11">IF(F18-G18=0,"",F18-G18)</f>
        <v/>
      </c>
      <c r="I18" s="202"/>
      <c r="J18" s="201"/>
      <c r="K18" s="201">
        <f t="shared" si="1"/>
        <v>0</v>
      </c>
      <c r="L18" s="140"/>
      <c r="M18" s="193"/>
      <c r="N18" s="193"/>
      <c r="O18" s="209" t="str">
        <f t="shared" si="2"/>
        <v/>
      </c>
      <c r="P18" s="204"/>
      <c r="Q18" s="201"/>
      <c r="R18" s="201">
        <f t="shared" si="4"/>
        <v>0</v>
      </c>
      <c r="S18" s="140"/>
      <c r="T18" s="141"/>
      <c r="U18" s="141"/>
      <c r="V18" s="209" t="str">
        <f t="shared" si="5"/>
        <v/>
      </c>
      <c r="W18" s="206"/>
      <c r="X18" s="210">
        <f t="shared" si="6"/>
        <v>0</v>
      </c>
      <c r="Y18" s="201">
        <f t="shared" si="7"/>
        <v>0</v>
      </c>
      <c r="Z18" s="201"/>
      <c r="AA18" s="141"/>
      <c r="AB18" s="141"/>
      <c r="AC18" s="209" t="str">
        <f t="shared" si="8"/>
        <v/>
      </c>
      <c r="AD18" s="206"/>
      <c r="AE18" s="210">
        <f t="shared" si="9"/>
        <v>0</v>
      </c>
      <c r="AF18" s="201">
        <f t="shared" si="10"/>
        <v>0</v>
      </c>
    </row>
    <row r="19" spans="1:32" s="173" customFormat="1" ht="12.5" x14ac:dyDescent="0.25">
      <c r="A19" s="188"/>
      <c r="B19" s="188"/>
      <c r="C19" s="188"/>
      <c r="D19" s="188"/>
      <c r="E19" s="188"/>
      <c r="F19" s="189"/>
      <c r="G19" s="189"/>
      <c r="H19" s="142" t="str">
        <f t="shared" si="11"/>
        <v/>
      </c>
      <c r="I19" s="202"/>
      <c r="J19" s="201"/>
      <c r="K19" s="201">
        <f t="shared" si="1"/>
        <v>0</v>
      </c>
      <c r="L19" s="140"/>
      <c r="M19" s="193"/>
      <c r="N19" s="193"/>
      <c r="O19" s="209" t="str">
        <f t="shared" si="2"/>
        <v/>
      </c>
      <c r="P19" s="204"/>
      <c r="Q19" s="201"/>
      <c r="R19" s="201">
        <f t="shared" si="4"/>
        <v>0</v>
      </c>
      <c r="S19" s="140"/>
      <c r="T19" s="141"/>
      <c r="U19" s="141"/>
      <c r="V19" s="209" t="str">
        <f t="shared" si="5"/>
        <v/>
      </c>
      <c r="W19" s="206"/>
      <c r="X19" s="210">
        <f t="shared" si="6"/>
        <v>0</v>
      </c>
      <c r="Y19" s="201">
        <f t="shared" si="7"/>
        <v>0</v>
      </c>
      <c r="Z19" s="201"/>
      <c r="AA19" s="141"/>
      <c r="AB19" s="141"/>
      <c r="AC19" s="209" t="str">
        <f t="shared" si="8"/>
        <v/>
      </c>
      <c r="AD19" s="206"/>
      <c r="AE19" s="210">
        <f t="shared" si="9"/>
        <v>0</v>
      </c>
      <c r="AF19" s="201">
        <f t="shared" si="10"/>
        <v>0</v>
      </c>
    </row>
    <row r="20" spans="1:32" s="173" customFormat="1" ht="12.5" x14ac:dyDescent="0.25">
      <c r="A20" s="188" t="s">
        <v>206</v>
      </c>
      <c r="B20" s="188" t="s">
        <v>221</v>
      </c>
      <c r="C20" s="188" t="s">
        <v>140</v>
      </c>
      <c r="D20" s="188">
        <v>0</v>
      </c>
      <c r="E20" s="188"/>
      <c r="F20" s="189">
        <v>4.8583333333333298</v>
      </c>
      <c r="G20" s="189">
        <v>4.7</v>
      </c>
      <c r="H20" s="142">
        <f t="shared" si="11"/>
        <v>0.15833333333332966</v>
      </c>
      <c r="I20" s="202">
        <v>7.6950000000000003</v>
      </c>
      <c r="J20" s="201">
        <f t="shared" si="0"/>
        <v>1.2183749999999718</v>
      </c>
      <c r="K20" s="201">
        <f t="shared" si="1"/>
        <v>0</v>
      </c>
      <c r="L20" s="140"/>
      <c r="M20" s="193">
        <v>300.17500000000007</v>
      </c>
      <c r="N20" s="193">
        <v>229.42583333333326</v>
      </c>
      <c r="O20" s="209">
        <f t="shared" si="2"/>
        <v>70.74916666666681</v>
      </c>
      <c r="P20" s="204">
        <v>0.13400000000000001</v>
      </c>
      <c r="Q20" s="201">
        <f t="shared" ref="Q20:Q22" si="12">O20*P20</f>
        <v>9.4803883333333534</v>
      </c>
      <c r="R20" s="201">
        <f t="shared" si="4"/>
        <v>0</v>
      </c>
      <c r="S20" s="140"/>
      <c r="T20" s="141"/>
      <c r="U20" s="141"/>
      <c r="V20" s="209" t="str">
        <f t="shared" si="5"/>
        <v/>
      </c>
      <c r="W20" s="206"/>
      <c r="X20" s="210">
        <f t="shared" si="6"/>
        <v>0</v>
      </c>
      <c r="Y20" s="201">
        <f t="shared" si="7"/>
        <v>0</v>
      </c>
      <c r="Z20" s="201"/>
      <c r="AA20" s="141"/>
      <c r="AB20" s="141"/>
      <c r="AC20" s="209" t="str">
        <f t="shared" si="8"/>
        <v/>
      </c>
      <c r="AD20" s="206"/>
      <c r="AE20" s="210">
        <f t="shared" si="9"/>
        <v>0</v>
      </c>
      <c r="AF20" s="201">
        <f t="shared" si="10"/>
        <v>0</v>
      </c>
    </row>
    <row r="21" spans="1:32" s="173" customFormat="1" ht="12.5" x14ac:dyDescent="0.25">
      <c r="A21" s="188"/>
      <c r="B21" s="188"/>
      <c r="C21" s="188" t="s">
        <v>141</v>
      </c>
      <c r="D21" s="188">
        <v>0</v>
      </c>
      <c r="E21" s="188"/>
      <c r="F21" s="189">
        <v>6.8250000000000002</v>
      </c>
      <c r="G21" s="189">
        <v>6.35</v>
      </c>
      <c r="H21" s="142">
        <f t="shared" si="11"/>
        <v>0.47500000000000053</v>
      </c>
      <c r="I21" s="202">
        <v>7.3360000000000003</v>
      </c>
      <c r="J21" s="201">
        <f t="shared" si="0"/>
        <v>3.4846000000000039</v>
      </c>
      <c r="K21" s="201">
        <f t="shared" si="1"/>
        <v>0</v>
      </c>
      <c r="L21" s="140"/>
      <c r="M21" s="193">
        <v>373.05000000000013</v>
      </c>
      <c r="N21" s="193">
        <v>293.35833333333323</v>
      </c>
      <c r="O21" s="209">
        <f t="shared" si="2"/>
        <v>79.69166666666689</v>
      </c>
      <c r="P21" s="204">
        <v>0.129</v>
      </c>
      <c r="Q21" s="201">
        <f t="shared" si="12"/>
        <v>10.28022500000003</v>
      </c>
      <c r="R21" s="201">
        <f t="shared" si="4"/>
        <v>0</v>
      </c>
      <c r="S21" s="140"/>
      <c r="T21" s="141"/>
      <c r="U21" s="141"/>
      <c r="V21" s="209" t="str">
        <f t="shared" si="5"/>
        <v/>
      </c>
      <c r="W21" s="206"/>
      <c r="X21" s="210">
        <f t="shared" si="6"/>
        <v>0</v>
      </c>
      <c r="Y21" s="201">
        <f t="shared" si="7"/>
        <v>0</v>
      </c>
      <c r="Z21" s="201"/>
      <c r="AA21" s="141"/>
      <c r="AB21" s="141"/>
      <c r="AC21" s="209" t="str">
        <f t="shared" si="8"/>
        <v/>
      </c>
      <c r="AD21" s="206"/>
      <c r="AE21" s="210">
        <f t="shared" si="9"/>
        <v>0</v>
      </c>
      <c r="AF21" s="201">
        <f t="shared" si="10"/>
        <v>0</v>
      </c>
    </row>
    <row r="22" spans="1:32" s="173" customFormat="1" ht="12.5" x14ac:dyDescent="0.25">
      <c r="A22" s="188"/>
      <c r="B22" s="188"/>
      <c r="C22" s="188" t="s">
        <v>142</v>
      </c>
      <c r="D22" s="188">
        <v>0</v>
      </c>
      <c r="E22" s="188"/>
      <c r="F22" s="189">
        <v>7.2083333333333304</v>
      </c>
      <c r="G22" s="189">
        <v>6.5750000000000002</v>
      </c>
      <c r="H22" s="142">
        <f t="shared" si="11"/>
        <v>0.6333333333333302</v>
      </c>
      <c r="I22" s="202">
        <v>7.3010000000000002</v>
      </c>
      <c r="J22" s="201">
        <f t="shared" si="0"/>
        <v>4.6239666666666439</v>
      </c>
      <c r="K22" s="201">
        <f t="shared" si="1"/>
        <v>0</v>
      </c>
      <c r="L22" s="140"/>
      <c r="M22" s="193">
        <v>474.92500000000013</v>
      </c>
      <c r="N22" s="193">
        <v>387.93333333333334</v>
      </c>
      <c r="O22" s="209">
        <f t="shared" si="2"/>
        <v>86.991666666666788</v>
      </c>
      <c r="P22" s="204">
        <v>0.126</v>
      </c>
      <c r="Q22" s="201">
        <f t="shared" si="12"/>
        <v>10.960950000000015</v>
      </c>
      <c r="R22" s="201">
        <f t="shared" si="4"/>
        <v>0</v>
      </c>
      <c r="S22" s="140"/>
      <c r="T22" s="141"/>
      <c r="U22" s="141"/>
      <c r="V22" s="209" t="str">
        <f t="shared" si="5"/>
        <v/>
      </c>
      <c r="W22" s="206"/>
      <c r="X22" s="210">
        <f t="shared" si="6"/>
        <v>0</v>
      </c>
      <c r="Y22" s="201">
        <f t="shared" si="7"/>
        <v>0</v>
      </c>
      <c r="Z22" s="201"/>
      <c r="AA22" s="141"/>
      <c r="AB22" s="141"/>
      <c r="AC22" s="209" t="str">
        <f t="shared" si="8"/>
        <v/>
      </c>
      <c r="AD22" s="206"/>
      <c r="AE22" s="210">
        <f t="shared" si="9"/>
        <v>0</v>
      </c>
      <c r="AF22" s="201">
        <f t="shared" si="10"/>
        <v>0</v>
      </c>
    </row>
    <row r="23" spans="1:32" s="173" customFormat="1" ht="12.5" x14ac:dyDescent="0.25">
      <c r="A23" s="188"/>
      <c r="B23" s="188"/>
      <c r="C23" s="188"/>
      <c r="D23" s="188"/>
      <c r="E23" s="188"/>
      <c r="F23" s="189"/>
      <c r="G23" s="189"/>
      <c r="H23" s="142" t="str">
        <f t="shared" si="11"/>
        <v/>
      </c>
      <c r="I23" s="202"/>
      <c r="J23" s="201"/>
      <c r="K23" s="201">
        <f t="shared" si="1"/>
        <v>0</v>
      </c>
      <c r="L23" s="140"/>
      <c r="M23" s="193"/>
      <c r="N23" s="193"/>
      <c r="O23" s="209" t="str">
        <f t="shared" si="2"/>
        <v/>
      </c>
      <c r="P23" s="204"/>
      <c r="Q23" s="201"/>
      <c r="R23" s="201">
        <f t="shared" si="4"/>
        <v>0</v>
      </c>
      <c r="S23" s="140"/>
      <c r="T23" s="141"/>
      <c r="U23" s="141"/>
      <c r="V23" s="209" t="str">
        <f t="shared" si="5"/>
        <v/>
      </c>
      <c r="W23" s="206"/>
      <c r="X23" s="210">
        <f t="shared" si="6"/>
        <v>0</v>
      </c>
      <c r="Y23" s="201">
        <f t="shared" si="7"/>
        <v>0</v>
      </c>
      <c r="Z23" s="201"/>
      <c r="AA23" s="141"/>
      <c r="AB23" s="141"/>
      <c r="AC23" s="209" t="str">
        <f t="shared" si="8"/>
        <v/>
      </c>
      <c r="AD23" s="206"/>
      <c r="AE23" s="210">
        <f t="shared" si="9"/>
        <v>0</v>
      </c>
      <c r="AF23" s="201">
        <f t="shared" si="10"/>
        <v>0</v>
      </c>
    </row>
    <row r="24" spans="1:32" s="173" customFormat="1" ht="12.5" x14ac:dyDescent="0.25">
      <c r="A24" s="188" t="s">
        <v>213</v>
      </c>
      <c r="B24" s="188" t="s">
        <v>222</v>
      </c>
      <c r="C24" s="188"/>
      <c r="D24" s="188">
        <v>0</v>
      </c>
      <c r="E24" s="188"/>
      <c r="F24" s="189"/>
      <c r="G24" s="189"/>
      <c r="H24" s="142" t="str">
        <f t="shared" si="11"/>
        <v/>
      </c>
      <c r="I24" s="202"/>
      <c r="J24" s="201"/>
      <c r="K24" s="201">
        <f t="shared" si="1"/>
        <v>0</v>
      </c>
      <c r="L24" s="140"/>
      <c r="M24" s="193"/>
      <c r="N24" s="193"/>
      <c r="O24" s="209" t="str">
        <f t="shared" si="2"/>
        <v/>
      </c>
      <c r="P24" s="204"/>
      <c r="Q24" s="201"/>
      <c r="R24" s="201">
        <f t="shared" si="4"/>
        <v>0</v>
      </c>
      <c r="S24" s="140"/>
      <c r="T24" s="141"/>
      <c r="U24" s="141"/>
      <c r="V24" s="209" t="str">
        <f t="shared" si="5"/>
        <v/>
      </c>
      <c r="W24" s="206"/>
      <c r="X24" s="210">
        <f t="shared" si="6"/>
        <v>0</v>
      </c>
      <c r="Y24" s="201">
        <f t="shared" si="7"/>
        <v>0</v>
      </c>
      <c r="Z24" s="201"/>
      <c r="AA24" s="141"/>
      <c r="AB24" s="141"/>
      <c r="AC24" s="209" t="str">
        <f t="shared" si="8"/>
        <v/>
      </c>
      <c r="AD24" s="206"/>
      <c r="AE24" s="210">
        <f t="shared" si="9"/>
        <v>0</v>
      </c>
      <c r="AF24" s="201">
        <f t="shared" si="10"/>
        <v>0</v>
      </c>
    </row>
    <row r="25" spans="1:32" s="173" customFormat="1" ht="12.5" x14ac:dyDescent="0.25">
      <c r="A25" s="188"/>
      <c r="B25" s="188"/>
      <c r="C25" s="188"/>
      <c r="D25" s="188"/>
      <c r="E25" s="188"/>
      <c r="F25" s="189"/>
      <c r="G25" s="189"/>
      <c r="H25" s="142" t="str">
        <f t="shared" si="11"/>
        <v/>
      </c>
      <c r="I25" s="202"/>
      <c r="J25" s="201"/>
      <c r="K25" s="201">
        <f t="shared" si="1"/>
        <v>0</v>
      </c>
      <c r="L25" s="140"/>
      <c r="M25" s="193"/>
      <c r="N25" s="193"/>
      <c r="O25" s="209" t="str">
        <f t="shared" si="2"/>
        <v/>
      </c>
      <c r="P25" s="204"/>
      <c r="Q25" s="201"/>
      <c r="R25" s="201">
        <f t="shared" si="4"/>
        <v>0</v>
      </c>
      <c r="S25" s="140"/>
      <c r="T25" s="141"/>
      <c r="U25" s="141"/>
      <c r="V25" s="209" t="str">
        <f t="shared" si="5"/>
        <v/>
      </c>
      <c r="W25" s="206"/>
      <c r="X25" s="210">
        <f t="shared" si="6"/>
        <v>0</v>
      </c>
      <c r="Y25" s="201">
        <f t="shared" si="7"/>
        <v>0</v>
      </c>
      <c r="Z25" s="201"/>
      <c r="AA25" s="141"/>
      <c r="AB25" s="141"/>
      <c r="AC25" s="209" t="str">
        <f t="shared" si="8"/>
        <v/>
      </c>
      <c r="AD25" s="206"/>
      <c r="AE25" s="210">
        <f t="shared" si="9"/>
        <v>0</v>
      </c>
      <c r="AF25" s="201">
        <f t="shared" si="10"/>
        <v>0</v>
      </c>
    </row>
    <row r="26" spans="1:32" s="173" customFormat="1" ht="12.5" x14ac:dyDescent="0.25">
      <c r="A26" s="188" t="s">
        <v>207</v>
      </c>
      <c r="B26" s="188" t="s">
        <v>223</v>
      </c>
      <c r="C26" s="188" t="s">
        <v>141</v>
      </c>
      <c r="D26" s="188">
        <v>0</v>
      </c>
      <c r="E26" s="188"/>
      <c r="F26" s="189">
        <v>5.9833333333333298</v>
      </c>
      <c r="G26" s="189">
        <v>5.6166666666666698</v>
      </c>
      <c r="H26" s="142">
        <f t="shared" si="11"/>
        <v>0.36666666666666003</v>
      </c>
      <c r="I26" s="202">
        <v>7.47</v>
      </c>
      <c r="J26" s="201">
        <f t="shared" si="0"/>
        <v>2.7389999999999506</v>
      </c>
      <c r="K26" s="201">
        <f t="shared" si="1"/>
        <v>0</v>
      </c>
      <c r="L26" s="140"/>
      <c r="M26" s="193">
        <v>460.22916666666674</v>
      </c>
      <c r="N26" s="193">
        <v>317.41277777777771</v>
      </c>
      <c r="O26" s="209">
        <f t="shared" si="2"/>
        <v>142.81638888888904</v>
      </c>
      <c r="P26" s="204">
        <v>0.128</v>
      </c>
      <c r="Q26" s="201">
        <f t="shared" ref="Q26:Q27" si="13">O26*P26</f>
        <v>18.280497777777796</v>
      </c>
      <c r="R26" s="201">
        <f t="shared" si="4"/>
        <v>0</v>
      </c>
      <c r="S26" s="140"/>
      <c r="T26" s="141"/>
      <c r="U26" s="141"/>
      <c r="V26" s="209" t="str">
        <f t="shared" si="5"/>
        <v/>
      </c>
      <c r="W26" s="206"/>
      <c r="X26" s="210">
        <f t="shared" si="6"/>
        <v>0</v>
      </c>
      <c r="Y26" s="201">
        <f t="shared" si="7"/>
        <v>0</v>
      </c>
      <c r="Z26" s="201"/>
      <c r="AA26" s="141"/>
      <c r="AB26" s="141"/>
      <c r="AC26" s="209" t="str">
        <f t="shared" si="8"/>
        <v/>
      </c>
      <c r="AD26" s="206"/>
      <c r="AE26" s="210">
        <f t="shared" si="9"/>
        <v>0</v>
      </c>
      <c r="AF26" s="201">
        <f t="shared" si="10"/>
        <v>0</v>
      </c>
    </row>
    <row r="27" spans="1:32" s="173" customFormat="1" ht="12.5" x14ac:dyDescent="0.25">
      <c r="A27" s="188"/>
      <c r="B27" s="188"/>
      <c r="C27" s="188" t="s">
        <v>142</v>
      </c>
      <c r="D27" s="188">
        <v>0</v>
      </c>
      <c r="E27" s="188"/>
      <c r="F27" s="189">
        <v>8.9166666666666696</v>
      </c>
      <c r="G27" s="189">
        <v>8.4250000000000007</v>
      </c>
      <c r="H27" s="142">
        <f t="shared" si="11"/>
        <v>0.49166666666666892</v>
      </c>
      <c r="I27" s="202">
        <v>7.0839999999999996</v>
      </c>
      <c r="J27" s="201">
        <f t="shared" si="0"/>
        <v>3.4829666666666825</v>
      </c>
      <c r="K27" s="201">
        <f t="shared" si="1"/>
        <v>0</v>
      </c>
      <c r="L27" s="140"/>
      <c r="M27" s="193">
        <v>577.00833333333333</v>
      </c>
      <c r="N27" s="193">
        <v>414.82666666666677</v>
      </c>
      <c r="O27" s="209">
        <f t="shared" si="2"/>
        <v>162.18166666666656</v>
      </c>
      <c r="P27" s="204">
        <v>0.125</v>
      </c>
      <c r="Q27" s="201">
        <f t="shared" si="13"/>
        <v>20.27270833333332</v>
      </c>
      <c r="R27" s="201">
        <f t="shared" si="4"/>
        <v>0</v>
      </c>
      <c r="S27" s="140"/>
      <c r="T27" s="141"/>
      <c r="U27" s="141"/>
      <c r="V27" s="209" t="str">
        <f t="shared" si="5"/>
        <v/>
      </c>
      <c r="W27" s="206"/>
      <c r="X27" s="210">
        <f t="shared" si="6"/>
        <v>0</v>
      </c>
      <c r="Y27" s="201">
        <f t="shared" si="7"/>
        <v>0</v>
      </c>
      <c r="Z27" s="201"/>
      <c r="AA27" s="141"/>
      <c r="AB27" s="141"/>
      <c r="AC27" s="209" t="str">
        <f t="shared" si="8"/>
        <v/>
      </c>
      <c r="AD27" s="206"/>
      <c r="AE27" s="210">
        <f t="shared" si="9"/>
        <v>0</v>
      </c>
      <c r="AF27" s="201">
        <f t="shared" si="10"/>
        <v>0</v>
      </c>
    </row>
    <row r="28" spans="1:32" s="173" customFormat="1" ht="12.5" x14ac:dyDescent="0.25">
      <c r="A28" s="188"/>
      <c r="B28" s="188"/>
      <c r="C28" s="188"/>
      <c r="D28" s="188"/>
      <c r="E28" s="188"/>
      <c r="F28" s="189"/>
      <c r="G28" s="189"/>
      <c r="H28" s="142" t="str">
        <f t="shared" si="11"/>
        <v/>
      </c>
      <c r="I28" s="202"/>
      <c r="J28" s="201"/>
      <c r="K28" s="201">
        <f t="shared" si="1"/>
        <v>0</v>
      </c>
      <c r="L28" s="140"/>
      <c r="M28" s="193"/>
      <c r="N28" s="193"/>
      <c r="O28" s="209" t="str">
        <f t="shared" si="2"/>
        <v/>
      </c>
      <c r="P28" s="204"/>
      <c r="Q28" s="201"/>
      <c r="R28" s="201">
        <f t="shared" si="4"/>
        <v>0</v>
      </c>
      <c r="S28" s="140"/>
      <c r="T28" s="141"/>
      <c r="U28" s="141"/>
      <c r="V28" s="209" t="str">
        <f t="shared" si="5"/>
        <v/>
      </c>
      <c r="W28" s="206"/>
      <c r="X28" s="210">
        <f t="shared" si="6"/>
        <v>0</v>
      </c>
      <c r="Y28" s="201">
        <f t="shared" si="7"/>
        <v>0</v>
      </c>
      <c r="Z28" s="201"/>
      <c r="AA28" s="141"/>
      <c r="AB28" s="141"/>
      <c r="AC28" s="209" t="str">
        <f t="shared" si="8"/>
        <v/>
      </c>
      <c r="AD28" s="206"/>
      <c r="AE28" s="210">
        <f t="shared" si="9"/>
        <v>0</v>
      </c>
      <c r="AF28" s="201">
        <f t="shared" si="10"/>
        <v>0</v>
      </c>
    </row>
    <row r="29" spans="1:32" s="173" customFormat="1" ht="12.5" x14ac:dyDescent="0.25">
      <c r="A29" s="188"/>
      <c r="B29" s="188"/>
      <c r="C29" s="188"/>
      <c r="D29" s="188"/>
      <c r="E29" s="188"/>
      <c r="F29" s="189"/>
      <c r="G29" s="189"/>
      <c r="H29" s="142" t="str">
        <f t="shared" si="11"/>
        <v/>
      </c>
      <c r="I29" s="202"/>
      <c r="J29" s="201"/>
      <c r="K29" s="201">
        <f t="shared" si="1"/>
        <v>0</v>
      </c>
      <c r="L29" s="140"/>
      <c r="M29" s="193"/>
      <c r="N29" s="193"/>
      <c r="O29" s="209" t="str">
        <f t="shared" si="2"/>
        <v/>
      </c>
      <c r="P29" s="204"/>
      <c r="Q29" s="201"/>
      <c r="R29" s="201">
        <f t="shared" si="4"/>
        <v>0</v>
      </c>
      <c r="S29" s="140"/>
      <c r="T29" s="141"/>
      <c r="U29" s="141"/>
      <c r="V29" s="209" t="str">
        <f t="shared" si="5"/>
        <v/>
      </c>
      <c r="W29" s="206"/>
      <c r="X29" s="210">
        <f t="shared" si="6"/>
        <v>0</v>
      </c>
      <c r="Y29" s="201">
        <f t="shared" si="7"/>
        <v>0</v>
      </c>
      <c r="Z29" s="201"/>
      <c r="AA29" s="141"/>
      <c r="AB29" s="141"/>
      <c r="AC29" s="209" t="str">
        <f t="shared" si="8"/>
        <v/>
      </c>
      <c r="AD29" s="206"/>
      <c r="AE29" s="210">
        <f t="shared" si="9"/>
        <v>0</v>
      </c>
      <c r="AF29" s="201">
        <f t="shared" si="10"/>
        <v>0</v>
      </c>
    </row>
    <row r="30" spans="1:32" s="173" customFormat="1" ht="12.5" x14ac:dyDescent="0.25">
      <c r="A30" s="188" t="s">
        <v>208</v>
      </c>
      <c r="B30" s="188" t="s">
        <v>224</v>
      </c>
      <c r="C30" s="188" t="s">
        <v>141</v>
      </c>
      <c r="D30" s="188">
        <v>0</v>
      </c>
      <c r="E30" s="188"/>
      <c r="F30" s="189">
        <v>6.9166666666666696</v>
      </c>
      <c r="G30" s="189">
        <v>6.1666666666666696</v>
      </c>
      <c r="H30" s="142">
        <f t="shared" si="11"/>
        <v>0.75</v>
      </c>
      <c r="I30" s="202">
        <v>7.3659999999999997</v>
      </c>
      <c r="J30" s="201">
        <f t="shared" si="0"/>
        <v>5.5244999999999997</v>
      </c>
      <c r="K30" s="201">
        <f t="shared" si="1"/>
        <v>0</v>
      </c>
      <c r="L30" s="140"/>
      <c r="M30" s="193">
        <v>387.6165789473684</v>
      </c>
      <c r="N30" s="193">
        <v>306.81870614035091</v>
      </c>
      <c r="O30" s="209">
        <f t="shared" si="2"/>
        <v>80.797872807017484</v>
      </c>
      <c r="P30" s="204">
        <v>0.129</v>
      </c>
      <c r="Q30" s="201">
        <f t="shared" ref="Q30:Q31" si="14">O30*P30</f>
        <v>10.422925592105255</v>
      </c>
      <c r="R30" s="201">
        <f t="shared" si="4"/>
        <v>0</v>
      </c>
      <c r="S30" s="140"/>
      <c r="T30" s="141"/>
      <c r="U30" s="141"/>
      <c r="V30" s="209" t="str">
        <f t="shared" si="5"/>
        <v/>
      </c>
      <c r="W30" s="206"/>
      <c r="X30" s="210">
        <f t="shared" si="6"/>
        <v>0</v>
      </c>
      <c r="Y30" s="201">
        <f t="shared" si="7"/>
        <v>0</v>
      </c>
      <c r="Z30" s="201"/>
      <c r="AA30" s="141"/>
      <c r="AB30" s="141"/>
      <c r="AC30" s="209" t="str">
        <f t="shared" si="8"/>
        <v/>
      </c>
      <c r="AD30" s="206"/>
      <c r="AE30" s="210">
        <f t="shared" si="9"/>
        <v>0</v>
      </c>
      <c r="AF30" s="201">
        <f t="shared" si="10"/>
        <v>0</v>
      </c>
    </row>
    <row r="31" spans="1:32" s="173" customFormat="1" ht="12.5" x14ac:dyDescent="0.25">
      <c r="A31" s="188"/>
      <c r="B31" s="188"/>
      <c r="C31" s="188" t="s">
        <v>142</v>
      </c>
      <c r="D31" s="188">
        <v>0</v>
      </c>
      <c r="E31" s="188"/>
      <c r="F31" s="189">
        <v>9.43333333333333</v>
      </c>
      <c r="G31" s="189">
        <v>8.4166666666666696</v>
      </c>
      <c r="H31" s="142">
        <f t="shared" si="11"/>
        <v>1.0166666666666604</v>
      </c>
      <c r="I31" s="202">
        <v>7.085</v>
      </c>
      <c r="J31" s="201">
        <f t="shared" si="0"/>
        <v>7.2030833333332884</v>
      </c>
      <c r="K31" s="201">
        <f t="shared" si="1"/>
        <v>0</v>
      </c>
      <c r="L31" s="140"/>
      <c r="M31" s="193">
        <v>490.50333333333316</v>
      </c>
      <c r="N31" s="193">
        <v>409.8383333333332</v>
      </c>
      <c r="O31" s="209">
        <f t="shared" si="2"/>
        <v>80.664999999999964</v>
      </c>
      <c r="P31" s="204">
        <v>0.125</v>
      </c>
      <c r="Q31" s="201">
        <f t="shared" si="14"/>
        <v>10.083124999999995</v>
      </c>
      <c r="R31" s="201">
        <f t="shared" si="4"/>
        <v>0</v>
      </c>
      <c r="S31" s="140"/>
      <c r="T31" s="141"/>
      <c r="U31" s="141"/>
      <c r="V31" s="209" t="str">
        <f t="shared" si="5"/>
        <v/>
      </c>
      <c r="W31" s="206"/>
      <c r="X31" s="210">
        <f t="shared" si="6"/>
        <v>0</v>
      </c>
      <c r="Y31" s="201">
        <f t="shared" si="7"/>
        <v>0</v>
      </c>
      <c r="Z31" s="201"/>
      <c r="AA31" s="141"/>
      <c r="AB31" s="141"/>
      <c r="AC31" s="209" t="str">
        <f t="shared" si="8"/>
        <v/>
      </c>
      <c r="AD31" s="206"/>
      <c r="AE31" s="210">
        <f t="shared" si="9"/>
        <v>0</v>
      </c>
      <c r="AF31" s="201">
        <f t="shared" si="10"/>
        <v>0</v>
      </c>
    </row>
    <row r="32" spans="1:32" s="173" customFormat="1" ht="12.5" x14ac:dyDescent="0.25">
      <c r="A32" s="188"/>
      <c r="B32" s="188"/>
      <c r="C32" s="188"/>
      <c r="D32" s="188"/>
      <c r="E32" s="188"/>
      <c r="F32" s="189"/>
      <c r="G32" s="189"/>
      <c r="H32" s="142" t="str">
        <f t="shared" si="11"/>
        <v/>
      </c>
      <c r="I32" s="202"/>
      <c r="J32" s="201"/>
      <c r="K32" s="201">
        <f t="shared" si="1"/>
        <v>0</v>
      </c>
      <c r="L32" s="140"/>
      <c r="M32" s="193"/>
      <c r="N32" s="193"/>
      <c r="O32" s="209" t="str">
        <f t="shared" si="2"/>
        <v/>
      </c>
      <c r="P32" s="204"/>
      <c r="Q32" s="201"/>
      <c r="R32" s="201">
        <f t="shared" si="4"/>
        <v>0</v>
      </c>
      <c r="S32" s="140"/>
      <c r="T32" s="141"/>
      <c r="U32" s="141"/>
      <c r="V32" s="209" t="str">
        <f t="shared" si="5"/>
        <v/>
      </c>
      <c r="W32" s="206"/>
      <c r="X32" s="210">
        <f t="shared" si="6"/>
        <v>0</v>
      </c>
      <c r="Y32" s="201">
        <f t="shared" si="7"/>
        <v>0</v>
      </c>
      <c r="Z32" s="201"/>
      <c r="AA32" s="141"/>
      <c r="AB32" s="141"/>
      <c r="AC32" s="209" t="str">
        <f t="shared" si="8"/>
        <v/>
      </c>
      <c r="AD32" s="206"/>
      <c r="AE32" s="210">
        <f t="shared" si="9"/>
        <v>0</v>
      </c>
      <c r="AF32" s="201">
        <f t="shared" si="10"/>
        <v>0</v>
      </c>
    </row>
    <row r="33" spans="1:32" s="173" customFormat="1" ht="12.5" x14ac:dyDescent="0.25">
      <c r="A33" s="188"/>
      <c r="B33" s="188"/>
      <c r="C33" s="188"/>
      <c r="D33" s="188"/>
      <c r="E33" s="188"/>
      <c r="F33" s="189"/>
      <c r="G33" s="189"/>
      <c r="H33" s="142" t="str">
        <f t="shared" si="11"/>
        <v/>
      </c>
      <c r="I33" s="202"/>
      <c r="J33" s="201"/>
      <c r="K33" s="201">
        <f t="shared" si="1"/>
        <v>0</v>
      </c>
      <c r="L33" s="140"/>
      <c r="M33" s="193"/>
      <c r="N33" s="193"/>
      <c r="O33" s="209" t="str">
        <f t="shared" si="2"/>
        <v/>
      </c>
      <c r="P33" s="204"/>
      <c r="Q33" s="201"/>
      <c r="R33" s="201">
        <f t="shared" si="4"/>
        <v>0</v>
      </c>
      <c r="S33" s="140"/>
      <c r="T33" s="141"/>
      <c r="U33" s="141"/>
      <c r="V33" s="209" t="str">
        <f t="shared" si="5"/>
        <v/>
      </c>
      <c r="W33" s="206"/>
      <c r="X33" s="210">
        <f t="shared" si="6"/>
        <v>0</v>
      </c>
      <c r="Y33" s="201">
        <f t="shared" si="7"/>
        <v>0</v>
      </c>
      <c r="Z33" s="201"/>
      <c r="AA33" s="141"/>
      <c r="AB33" s="141"/>
      <c r="AC33" s="209" t="str">
        <f t="shared" si="8"/>
        <v/>
      </c>
      <c r="AD33" s="206"/>
      <c r="AE33" s="210">
        <f t="shared" si="9"/>
        <v>0</v>
      </c>
      <c r="AF33" s="201">
        <f t="shared" si="10"/>
        <v>0</v>
      </c>
    </row>
    <row r="34" spans="1:32" s="173" customFormat="1" ht="12.5" x14ac:dyDescent="0.25">
      <c r="A34" s="188" t="s">
        <v>209</v>
      </c>
      <c r="B34" s="188" t="s">
        <v>225</v>
      </c>
      <c r="C34" s="188" t="s">
        <v>140</v>
      </c>
      <c r="D34" s="188">
        <v>0</v>
      </c>
      <c r="E34" s="188"/>
      <c r="F34" s="189">
        <v>4.1666666666666696</v>
      </c>
      <c r="G34" s="189">
        <v>3.708333333333333</v>
      </c>
      <c r="H34" s="142">
        <f t="shared" si="11"/>
        <v>0.45833333333333659</v>
      </c>
      <c r="I34" s="202">
        <v>8.0649999999999995</v>
      </c>
      <c r="J34" s="201">
        <f t="shared" si="0"/>
        <v>3.6964583333333594</v>
      </c>
      <c r="K34" s="201">
        <f t="shared" si="1"/>
        <v>0</v>
      </c>
      <c r="L34" s="140"/>
      <c r="M34" s="193">
        <v>256.09999999999997</v>
      </c>
      <c r="N34" s="193">
        <v>202.38416666666669</v>
      </c>
      <c r="O34" s="209">
        <f t="shared" si="2"/>
        <v>53.715833333333279</v>
      </c>
      <c r="P34" s="204">
        <v>0.13600000000000001</v>
      </c>
      <c r="Q34" s="201">
        <f t="shared" ref="Q34" si="15">O34*P34</f>
        <v>7.3053533333333265</v>
      </c>
      <c r="R34" s="201">
        <f t="shared" si="4"/>
        <v>0</v>
      </c>
      <c r="S34" s="140"/>
      <c r="T34" s="141"/>
      <c r="U34" s="141"/>
      <c r="V34" s="209" t="str">
        <f t="shared" si="5"/>
        <v/>
      </c>
      <c r="W34" s="206"/>
      <c r="X34" s="210">
        <f t="shared" si="6"/>
        <v>0</v>
      </c>
      <c r="Y34" s="201">
        <f t="shared" si="7"/>
        <v>0</v>
      </c>
      <c r="Z34" s="201"/>
      <c r="AA34" s="141"/>
      <c r="AB34" s="141"/>
      <c r="AC34" s="209" t="str">
        <f t="shared" si="8"/>
        <v/>
      </c>
      <c r="AD34" s="206"/>
      <c r="AE34" s="210">
        <f t="shared" si="9"/>
        <v>0</v>
      </c>
      <c r="AF34" s="201">
        <f t="shared" si="10"/>
        <v>0</v>
      </c>
    </row>
    <row r="35" spans="1:32" s="173" customFormat="1" ht="12.5" x14ac:dyDescent="0.25">
      <c r="A35" s="188"/>
      <c r="B35" s="188"/>
      <c r="C35" s="188"/>
      <c r="D35" s="188"/>
      <c r="E35" s="188"/>
      <c r="F35" s="189"/>
      <c r="G35" s="189"/>
      <c r="H35" s="142" t="str">
        <f t="shared" si="11"/>
        <v/>
      </c>
      <c r="I35" s="202"/>
      <c r="J35" s="201"/>
      <c r="K35" s="201">
        <f t="shared" si="1"/>
        <v>0</v>
      </c>
      <c r="L35" s="140"/>
      <c r="M35" s="193"/>
      <c r="N35" s="193"/>
      <c r="O35" s="209" t="str">
        <f t="shared" si="2"/>
        <v/>
      </c>
      <c r="P35" s="204"/>
      <c r="Q35" s="201"/>
      <c r="R35" s="201">
        <f t="shared" si="4"/>
        <v>0</v>
      </c>
      <c r="S35" s="140"/>
      <c r="T35" s="141"/>
      <c r="U35" s="141"/>
      <c r="V35" s="209" t="str">
        <f t="shared" si="5"/>
        <v/>
      </c>
      <c r="W35" s="206"/>
      <c r="X35" s="210">
        <f t="shared" si="6"/>
        <v>0</v>
      </c>
      <c r="Y35" s="201">
        <f t="shared" si="7"/>
        <v>0</v>
      </c>
      <c r="Z35" s="201"/>
      <c r="AA35" s="141"/>
      <c r="AB35" s="141"/>
      <c r="AC35" s="209" t="str">
        <f t="shared" si="8"/>
        <v/>
      </c>
      <c r="AD35" s="206"/>
      <c r="AE35" s="210">
        <f t="shared" si="9"/>
        <v>0</v>
      </c>
      <c r="AF35" s="201">
        <f t="shared" si="10"/>
        <v>0</v>
      </c>
    </row>
    <row r="36" spans="1:32" s="173" customFormat="1" ht="12.5" x14ac:dyDescent="0.25">
      <c r="A36" s="188"/>
      <c r="B36" s="188"/>
      <c r="C36" s="188"/>
      <c r="D36" s="188"/>
      <c r="E36" s="188"/>
      <c r="F36" s="189"/>
      <c r="G36" s="189"/>
      <c r="H36" s="142" t="str">
        <f t="shared" si="11"/>
        <v/>
      </c>
      <c r="I36" s="202"/>
      <c r="J36" s="201"/>
      <c r="K36" s="201">
        <f t="shared" si="1"/>
        <v>0</v>
      </c>
      <c r="L36" s="140"/>
      <c r="M36" s="193"/>
      <c r="N36" s="193"/>
      <c r="O36" s="209" t="str">
        <f t="shared" si="2"/>
        <v/>
      </c>
      <c r="P36" s="204"/>
      <c r="Q36" s="201"/>
      <c r="R36" s="201">
        <f t="shared" si="4"/>
        <v>0</v>
      </c>
      <c r="S36" s="140"/>
      <c r="T36" s="141"/>
      <c r="U36" s="141"/>
      <c r="V36" s="209" t="str">
        <f t="shared" si="5"/>
        <v/>
      </c>
      <c r="W36" s="206"/>
      <c r="X36" s="210">
        <f t="shared" si="6"/>
        <v>0</v>
      </c>
      <c r="Y36" s="201">
        <f t="shared" si="7"/>
        <v>0</v>
      </c>
      <c r="Z36" s="201"/>
      <c r="AA36" s="141"/>
      <c r="AB36" s="141"/>
      <c r="AC36" s="209" t="str">
        <f t="shared" si="8"/>
        <v/>
      </c>
      <c r="AD36" s="206"/>
      <c r="AE36" s="210">
        <f t="shared" si="9"/>
        <v>0</v>
      </c>
      <c r="AF36" s="201">
        <f t="shared" si="10"/>
        <v>0</v>
      </c>
    </row>
    <row r="37" spans="1:32" s="173" customFormat="1" ht="12.5" x14ac:dyDescent="0.25">
      <c r="A37" s="188" t="s">
        <v>210</v>
      </c>
      <c r="B37" s="188" t="s">
        <v>226</v>
      </c>
      <c r="C37" s="188" t="s">
        <v>141</v>
      </c>
      <c r="D37" s="188">
        <v>0</v>
      </c>
      <c r="E37" s="188"/>
      <c r="F37" s="189">
        <v>6.19166666666667</v>
      </c>
      <c r="G37" s="189">
        <v>5.7166666666666703</v>
      </c>
      <c r="H37" s="142">
        <f t="shared" si="11"/>
        <v>0.47499999999999964</v>
      </c>
      <c r="I37" s="202">
        <v>7.4489999999999998</v>
      </c>
      <c r="J37" s="201">
        <f t="shared" si="0"/>
        <v>3.5382749999999974</v>
      </c>
      <c r="K37" s="201">
        <f t="shared" si="1"/>
        <v>0</v>
      </c>
      <c r="L37" s="140"/>
      <c r="M37" s="193">
        <v>358.27249999999998</v>
      </c>
      <c r="N37" s="193">
        <v>308.02416666666664</v>
      </c>
      <c r="O37" s="209">
        <f t="shared" si="2"/>
        <v>50.248333333333335</v>
      </c>
      <c r="P37" s="204">
        <v>0.129</v>
      </c>
      <c r="Q37" s="201">
        <f t="shared" ref="Q37:Q38" si="16">O37*P37</f>
        <v>6.4820350000000007</v>
      </c>
      <c r="R37" s="201">
        <f t="shared" si="4"/>
        <v>0</v>
      </c>
      <c r="S37" s="140"/>
      <c r="T37" s="141"/>
      <c r="U37" s="141"/>
      <c r="V37" s="209" t="str">
        <f t="shared" si="5"/>
        <v/>
      </c>
      <c r="W37" s="206"/>
      <c r="X37" s="210">
        <f t="shared" si="6"/>
        <v>0</v>
      </c>
      <c r="Y37" s="201">
        <f t="shared" si="7"/>
        <v>0</v>
      </c>
      <c r="Z37" s="201"/>
      <c r="AA37" s="141"/>
      <c r="AB37" s="141"/>
      <c r="AC37" s="209" t="str">
        <f t="shared" si="8"/>
        <v/>
      </c>
      <c r="AD37" s="206"/>
      <c r="AE37" s="210">
        <f t="shared" si="9"/>
        <v>0</v>
      </c>
      <c r="AF37" s="201">
        <f t="shared" si="10"/>
        <v>0</v>
      </c>
    </row>
    <row r="38" spans="1:32" s="173" customFormat="1" ht="12.5" x14ac:dyDescent="0.25">
      <c r="A38" s="188"/>
      <c r="B38" s="188"/>
      <c r="C38" s="188" t="s">
        <v>142</v>
      </c>
      <c r="D38" s="188">
        <v>0</v>
      </c>
      <c r="E38" s="188"/>
      <c r="F38" s="189">
        <v>6.8916666666666702</v>
      </c>
      <c r="G38" s="189">
        <v>6.2583333333333302</v>
      </c>
      <c r="H38" s="142">
        <f t="shared" si="11"/>
        <v>0.63333333333333997</v>
      </c>
      <c r="I38" s="202">
        <v>7.351</v>
      </c>
      <c r="J38" s="201">
        <f t="shared" si="0"/>
        <v>4.6556333333333821</v>
      </c>
      <c r="K38" s="201">
        <f t="shared" si="1"/>
        <v>0</v>
      </c>
      <c r="L38" s="140"/>
      <c r="M38" s="193">
        <v>453.6991666666666</v>
      </c>
      <c r="N38" s="193">
        <v>403.32916666666659</v>
      </c>
      <c r="O38" s="209">
        <f t="shared" si="2"/>
        <v>50.370000000000005</v>
      </c>
      <c r="P38" s="204">
        <v>0.126</v>
      </c>
      <c r="Q38" s="201">
        <f t="shared" si="16"/>
        <v>6.3466200000000006</v>
      </c>
      <c r="R38" s="201">
        <f t="shared" si="4"/>
        <v>0</v>
      </c>
      <c r="S38" s="140"/>
      <c r="T38" s="141"/>
      <c r="U38" s="141"/>
      <c r="V38" s="209" t="str">
        <f t="shared" si="5"/>
        <v/>
      </c>
      <c r="W38" s="206"/>
      <c r="X38" s="210">
        <f t="shared" si="6"/>
        <v>0</v>
      </c>
      <c r="Y38" s="201">
        <f t="shared" si="7"/>
        <v>0</v>
      </c>
      <c r="Z38" s="201"/>
      <c r="AA38" s="141"/>
      <c r="AB38" s="141"/>
      <c r="AC38" s="209" t="str">
        <f t="shared" si="8"/>
        <v/>
      </c>
      <c r="AD38" s="206"/>
      <c r="AE38" s="210">
        <f t="shared" si="9"/>
        <v>0</v>
      </c>
      <c r="AF38" s="201">
        <f t="shared" si="10"/>
        <v>0</v>
      </c>
    </row>
    <row r="39" spans="1:32" s="173" customFormat="1" ht="12.5" x14ac:dyDescent="0.25">
      <c r="A39" s="188"/>
      <c r="B39" s="188"/>
      <c r="C39" s="188"/>
      <c r="D39" s="188"/>
      <c r="E39" s="188"/>
      <c r="F39" s="189"/>
      <c r="G39" s="189"/>
      <c r="H39" s="142" t="str">
        <f t="shared" si="11"/>
        <v/>
      </c>
      <c r="I39" s="202"/>
      <c r="J39" s="201"/>
      <c r="K39" s="201">
        <f t="shared" si="1"/>
        <v>0</v>
      </c>
      <c r="L39" s="140"/>
      <c r="M39" s="193"/>
      <c r="N39" s="193"/>
      <c r="O39" s="209" t="str">
        <f t="shared" si="2"/>
        <v/>
      </c>
      <c r="P39" s="204"/>
      <c r="Q39" s="201"/>
      <c r="R39" s="201">
        <f t="shared" si="4"/>
        <v>0</v>
      </c>
      <c r="S39" s="140"/>
      <c r="T39" s="141"/>
      <c r="U39" s="141"/>
      <c r="V39" s="209" t="str">
        <f t="shared" si="5"/>
        <v/>
      </c>
      <c r="W39" s="206"/>
      <c r="X39" s="210">
        <f t="shared" si="6"/>
        <v>0</v>
      </c>
      <c r="Y39" s="201">
        <f t="shared" si="7"/>
        <v>0</v>
      </c>
      <c r="Z39" s="201"/>
      <c r="AA39" s="141"/>
      <c r="AB39" s="141"/>
      <c r="AC39" s="209" t="str">
        <f t="shared" si="8"/>
        <v/>
      </c>
      <c r="AD39" s="206"/>
      <c r="AE39" s="210">
        <f t="shared" si="9"/>
        <v>0</v>
      </c>
      <c r="AF39" s="201">
        <f t="shared" si="10"/>
        <v>0</v>
      </c>
    </row>
    <row r="40" spans="1:32" s="173" customFormat="1" ht="12.5" x14ac:dyDescent="0.25">
      <c r="A40" s="188"/>
      <c r="B40" s="188"/>
      <c r="C40" s="188"/>
      <c r="D40" s="188"/>
      <c r="E40" s="188"/>
      <c r="F40" s="189"/>
      <c r="G40" s="189"/>
      <c r="H40" s="142" t="str">
        <f t="shared" si="11"/>
        <v/>
      </c>
      <c r="I40" s="202"/>
      <c r="J40" s="201"/>
      <c r="K40" s="201">
        <f t="shared" si="1"/>
        <v>0</v>
      </c>
      <c r="L40" s="140"/>
      <c r="M40" s="193"/>
      <c r="N40" s="193"/>
      <c r="O40" s="209" t="str">
        <f t="shared" si="2"/>
        <v/>
      </c>
      <c r="P40" s="204"/>
      <c r="Q40" s="201"/>
      <c r="R40" s="201">
        <f t="shared" si="4"/>
        <v>0</v>
      </c>
      <c r="S40" s="140"/>
      <c r="T40" s="141"/>
      <c r="U40" s="141"/>
      <c r="V40" s="209" t="str">
        <f t="shared" si="5"/>
        <v/>
      </c>
      <c r="W40" s="206"/>
      <c r="X40" s="210">
        <f t="shared" si="6"/>
        <v>0</v>
      </c>
      <c r="Y40" s="201">
        <f t="shared" si="7"/>
        <v>0</v>
      </c>
      <c r="Z40" s="201"/>
      <c r="AA40" s="141"/>
      <c r="AB40" s="141"/>
      <c r="AC40" s="209" t="str">
        <f t="shared" si="8"/>
        <v/>
      </c>
      <c r="AD40" s="206"/>
      <c r="AE40" s="210">
        <f t="shared" si="9"/>
        <v>0</v>
      </c>
      <c r="AF40" s="201">
        <f t="shared" si="10"/>
        <v>0</v>
      </c>
    </row>
    <row r="41" spans="1:32" s="173" customFormat="1" ht="12.5" x14ac:dyDescent="0.25">
      <c r="A41" s="188" t="s">
        <v>214</v>
      </c>
      <c r="B41" s="188" t="s">
        <v>227</v>
      </c>
      <c r="C41" s="188" t="s">
        <v>142</v>
      </c>
      <c r="D41" s="188">
        <v>0</v>
      </c>
      <c r="E41" s="188"/>
      <c r="F41" s="189">
        <v>8.6666666666666696</v>
      </c>
      <c r="G41" s="189">
        <v>7.4749999999999996</v>
      </c>
      <c r="H41" s="142">
        <f t="shared" si="11"/>
        <v>1.19166666666667</v>
      </c>
      <c r="I41" s="202">
        <v>7.1820000000000004</v>
      </c>
      <c r="J41" s="201">
        <f t="shared" si="0"/>
        <v>8.5585500000000234</v>
      </c>
      <c r="K41" s="201">
        <f t="shared" si="1"/>
        <v>0</v>
      </c>
      <c r="L41" s="140"/>
      <c r="M41" s="193">
        <v>620.4041666666667</v>
      </c>
      <c r="N41" s="193">
        <v>440.09416666666675</v>
      </c>
      <c r="O41" s="209">
        <f t="shared" si="2"/>
        <v>180.30999999999995</v>
      </c>
      <c r="P41" s="204">
        <v>0.125</v>
      </c>
      <c r="Q41" s="201">
        <f t="shared" ref="Q41" si="17">O41*P41</f>
        <v>22.538749999999993</v>
      </c>
      <c r="R41" s="201">
        <f t="shared" si="4"/>
        <v>0</v>
      </c>
      <c r="S41" s="140"/>
      <c r="T41" s="143">
        <v>21.39329601158645</v>
      </c>
      <c r="U41" s="143">
        <v>17.978943850267378</v>
      </c>
      <c r="V41" s="209">
        <f t="shared" si="5"/>
        <v>3.4143521613190728</v>
      </c>
      <c r="W41" s="207">
        <v>6.1349999999999998</v>
      </c>
      <c r="X41" s="210">
        <f t="shared" si="6"/>
        <v>20.947050509692509</v>
      </c>
      <c r="Y41" s="201">
        <f>D41*X41</f>
        <v>0</v>
      </c>
      <c r="Z41" s="201"/>
      <c r="AA41" s="143">
        <v>21.39329601158645</v>
      </c>
      <c r="AB41" s="143">
        <v>17.978943850267378</v>
      </c>
      <c r="AC41" s="209">
        <f t="shared" si="8"/>
        <v>3.4143521613190728</v>
      </c>
      <c r="AD41" s="207">
        <v>6.1349999999999998</v>
      </c>
      <c r="AE41" s="210">
        <f t="shared" si="9"/>
        <v>20.947050509692509</v>
      </c>
      <c r="AF41" s="201">
        <f t="shared" si="10"/>
        <v>0</v>
      </c>
    </row>
    <row r="42" spans="1:32" s="173" customFormat="1" ht="12.5" x14ac:dyDescent="0.25">
      <c r="A42" s="188"/>
      <c r="B42" s="188"/>
      <c r="C42" s="188"/>
      <c r="D42" s="188"/>
      <c r="E42" s="188"/>
      <c r="F42" s="189"/>
      <c r="G42" s="189"/>
      <c r="H42" s="142" t="str">
        <f t="shared" si="11"/>
        <v/>
      </c>
      <c r="I42" s="202"/>
      <c r="J42" s="201"/>
      <c r="K42" s="201">
        <f t="shared" si="1"/>
        <v>0</v>
      </c>
      <c r="L42" s="140"/>
      <c r="M42" s="193"/>
      <c r="N42" s="193"/>
      <c r="O42" s="209" t="str">
        <f t="shared" si="2"/>
        <v/>
      </c>
      <c r="P42" s="204"/>
      <c r="Q42" s="201"/>
      <c r="R42" s="201">
        <f t="shared" si="4"/>
        <v>0</v>
      </c>
      <c r="S42" s="140"/>
      <c r="T42" s="143"/>
      <c r="U42" s="143"/>
      <c r="V42" s="209" t="str">
        <f t="shared" si="5"/>
        <v/>
      </c>
      <c r="W42" s="207"/>
      <c r="X42" s="210">
        <f t="shared" si="6"/>
        <v>0</v>
      </c>
      <c r="Y42" s="201">
        <f t="shared" si="7"/>
        <v>0</v>
      </c>
      <c r="Z42" s="201"/>
      <c r="AA42" s="143"/>
      <c r="AB42" s="143"/>
      <c r="AC42" s="209" t="str">
        <f t="shared" si="8"/>
        <v/>
      </c>
      <c r="AD42" s="207"/>
      <c r="AE42" s="210">
        <f t="shared" si="9"/>
        <v>0</v>
      </c>
      <c r="AF42" s="201">
        <f t="shared" si="10"/>
        <v>0</v>
      </c>
    </row>
    <row r="43" spans="1:32" s="173" customFormat="1" ht="12.5" x14ac:dyDescent="0.25">
      <c r="A43" s="188"/>
      <c r="B43" s="188"/>
      <c r="C43" s="188"/>
      <c r="D43" s="188"/>
      <c r="E43" s="188"/>
      <c r="F43" s="189"/>
      <c r="G43" s="189"/>
      <c r="H43" s="142" t="str">
        <f t="shared" si="11"/>
        <v/>
      </c>
      <c r="I43" s="202"/>
      <c r="J43" s="201"/>
      <c r="K43" s="201">
        <f t="shared" si="1"/>
        <v>0</v>
      </c>
      <c r="L43" s="140"/>
      <c r="M43" s="193"/>
      <c r="N43" s="193"/>
      <c r="O43" s="209" t="str">
        <f t="shared" si="2"/>
        <v/>
      </c>
      <c r="P43" s="204"/>
      <c r="Q43" s="201"/>
      <c r="R43" s="201">
        <f t="shared" si="4"/>
        <v>0</v>
      </c>
      <c r="S43" s="140"/>
      <c r="T43" s="143"/>
      <c r="U43" s="143"/>
      <c r="V43" s="209" t="str">
        <f t="shared" si="5"/>
        <v/>
      </c>
      <c r="W43" s="207"/>
      <c r="X43" s="210">
        <f t="shared" si="6"/>
        <v>0</v>
      </c>
      <c r="Y43" s="201">
        <f t="shared" si="7"/>
        <v>0</v>
      </c>
      <c r="Z43" s="201"/>
      <c r="AA43" s="143"/>
      <c r="AB43" s="143"/>
      <c r="AC43" s="209" t="str">
        <f t="shared" si="8"/>
        <v/>
      </c>
      <c r="AD43" s="207"/>
      <c r="AE43" s="210">
        <f t="shared" si="9"/>
        <v>0</v>
      </c>
      <c r="AF43" s="201">
        <f t="shared" si="10"/>
        <v>0</v>
      </c>
    </row>
    <row r="44" spans="1:32" s="173" customFormat="1" ht="12.5" x14ac:dyDescent="0.25">
      <c r="A44" s="188" t="s">
        <v>215</v>
      </c>
      <c r="B44" s="188" t="s">
        <v>228</v>
      </c>
      <c r="C44" s="188" t="s">
        <v>142</v>
      </c>
      <c r="D44" s="188">
        <v>0</v>
      </c>
      <c r="E44" s="188"/>
      <c r="F44" s="189">
        <v>7.9666666666666668</v>
      </c>
      <c r="G44" s="189">
        <v>7.4749999999999996</v>
      </c>
      <c r="H44" s="142">
        <f t="shared" si="11"/>
        <v>0.49166666666666714</v>
      </c>
      <c r="I44" s="202">
        <v>7.1820000000000004</v>
      </c>
      <c r="J44" s="201">
        <f t="shared" si="0"/>
        <v>3.5311500000000038</v>
      </c>
      <c r="K44" s="201">
        <f t="shared" si="1"/>
        <v>0</v>
      </c>
      <c r="L44" s="140"/>
      <c r="M44" s="193">
        <v>620.4041666666667</v>
      </c>
      <c r="N44" s="193">
        <v>440.09416666666675</v>
      </c>
      <c r="O44" s="209">
        <f t="shared" si="2"/>
        <v>180.30999999999995</v>
      </c>
      <c r="P44" s="204">
        <v>0.125</v>
      </c>
      <c r="Q44" s="201">
        <f t="shared" ref="Q44:Q45" si="18">O44*P44</f>
        <v>22.538749999999993</v>
      </c>
      <c r="R44" s="201">
        <f t="shared" si="4"/>
        <v>0</v>
      </c>
      <c r="S44" s="140"/>
      <c r="T44" s="143">
        <v>21.39329601158645</v>
      </c>
      <c r="U44" s="143">
        <v>17.978943850267378</v>
      </c>
      <c r="V44" s="209">
        <f t="shared" si="5"/>
        <v>3.4143521613190728</v>
      </c>
      <c r="W44" s="207">
        <v>6.1349999999999998</v>
      </c>
      <c r="X44" s="210">
        <f t="shared" si="6"/>
        <v>20.947050509692509</v>
      </c>
      <c r="Y44" s="201">
        <f t="shared" si="7"/>
        <v>0</v>
      </c>
      <c r="Z44" s="201"/>
      <c r="AA44" s="143">
        <v>21.39329601158645</v>
      </c>
      <c r="AB44" s="143">
        <v>17.978943850267378</v>
      </c>
      <c r="AC44" s="209">
        <f t="shared" si="8"/>
        <v>3.4143521613190728</v>
      </c>
      <c r="AD44" s="207">
        <v>6.1349999999999998</v>
      </c>
      <c r="AE44" s="210">
        <f t="shared" si="9"/>
        <v>20.947050509692509</v>
      </c>
      <c r="AF44" s="201">
        <f t="shared" si="10"/>
        <v>0</v>
      </c>
    </row>
    <row r="45" spans="1:32" s="173" customFormat="1" ht="12.5" x14ac:dyDescent="0.25">
      <c r="A45" s="188"/>
      <c r="B45" s="188"/>
      <c r="C45" s="188" t="s">
        <v>143</v>
      </c>
      <c r="D45" s="188">
        <v>0</v>
      </c>
      <c r="E45" s="188"/>
      <c r="F45" s="189">
        <v>9.1166666666666671</v>
      </c>
      <c r="G45" s="189">
        <v>8.5</v>
      </c>
      <c r="H45" s="142">
        <f t="shared" si="11"/>
        <v>0.61666666666666714</v>
      </c>
      <c r="I45" s="202">
        <v>7.077</v>
      </c>
      <c r="J45" s="201">
        <f t="shared" si="0"/>
        <v>4.3641500000000031</v>
      </c>
      <c r="K45" s="201">
        <f t="shared" si="1"/>
        <v>0</v>
      </c>
      <c r="L45" s="140"/>
      <c r="M45" s="193">
        <v>724.4375</v>
      </c>
      <c r="N45" s="193">
        <v>535.36749999999995</v>
      </c>
      <c r="O45" s="209">
        <f t="shared" si="2"/>
        <v>189.07000000000005</v>
      </c>
      <c r="P45" s="204">
        <v>0.123</v>
      </c>
      <c r="Q45" s="201">
        <f t="shared" si="18"/>
        <v>23.255610000000004</v>
      </c>
      <c r="R45" s="201">
        <f t="shared" si="4"/>
        <v>0</v>
      </c>
      <c r="S45" s="140"/>
      <c r="T45" s="143">
        <v>23.600995014483061</v>
      </c>
      <c r="U45" s="143">
        <v>19.33305481283422</v>
      </c>
      <c r="V45" s="209">
        <f t="shared" si="5"/>
        <v>4.267940201648841</v>
      </c>
      <c r="W45" s="207">
        <v>6.1630000000000003</v>
      </c>
      <c r="X45" s="210">
        <f t="shared" si="6"/>
        <v>26.303315462761809</v>
      </c>
      <c r="Y45" s="201">
        <f t="shared" si="7"/>
        <v>0</v>
      </c>
      <c r="Z45" s="201"/>
      <c r="AA45" s="143">
        <v>23.600995014483061</v>
      </c>
      <c r="AB45" s="143">
        <v>19.33305481283422</v>
      </c>
      <c r="AC45" s="209">
        <f t="shared" si="8"/>
        <v>4.267940201648841</v>
      </c>
      <c r="AD45" s="207">
        <v>6.1630000000000003</v>
      </c>
      <c r="AE45" s="210">
        <f t="shared" si="9"/>
        <v>26.303315462761809</v>
      </c>
      <c r="AF45" s="201">
        <f t="shared" si="10"/>
        <v>0</v>
      </c>
    </row>
    <row r="46" spans="1:32" s="173" customFormat="1" ht="12.5" x14ac:dyDescent="0.25">
      <c r="A46" s="188"/>
      <c r="B46" s="188"/>
      <c r="C46" s="188"/>
      <c r="D46" s="188"/>
      <c r="E46" s="188"/>
      <c r="F46" s="189"/>
      <c r="G46" s="189"/>
      <c r="H46" s="142" t="str">
        <f t="shared" si="11"/>
        <v/>
      </c>
      <c r="I46" s="202"/>
      <c r="J46" s="201"/>
      <c r="K46" s="201">
        <f t="shared" si="1"/>
        <v>0</v>
      </c>
      <c r="L46" s="140"/>
      <c r="M46" s="193"/>
      <c r="N46" s="193"/>
      <c r="O46" s="209" t="str">
        <f t="shared" si="2"/>
        <v/>
      </c>
      <c r="P46" s="204"/>
      <c r="Q46" s="201"/>
      <c r="R46" s="201">
        <f t="shared" si="4"/>
        <v>0</v>
      </c>
      <c r="S46" s="140"/>
      <c r="T46" s="143"/>
      <c r="U46" s="143"/>
      <c r="V46" s="209" t="str">
        <f t="shared" si="5"/>
        <v/>
      </c>
      <c r="W46" s="207"/>
      <c r="X46" s="210">
        <f t="shared" si="6"/>
        <v>0</v>
      </c>
      <c r="Y46" s="201">
        <f t="shared" si="7"/>
        <v>0</v>
      </c>
      <c r="Z46" s="201"/>
      <c r="AA46" s="143"/>
      <c r="AB46" s="143"/>
      <c r="AC46" s="209" t="str">
        <f t="shared" si="8"/>
        <v/>
      </c>
      <c r="AD46" s="207"/>
      <c r="AE46" s="210">
        <f t="shared" si="9"/>
        <v>0</v>
      </c>
      <c r="AF46" s="201">
        <f t="shared" si="10"/>
        <v>0</v>
      </c>
    </row>
    <row r="47" spans="1:32" s="173" customFormat="1" ht="12.5" x14ac:dyDescent="0.25">
      <c r="A47" s="188"/>
      <c r="B47" s="188"/>
      <c r="C47" s="188"/>
      <c r="D47" s="188"/>
      <c r="E47" s="188"/>
      <c r="F47" s="189"/>
      <c r="G47" s="189"/>
      <c r="H47" s="142" t="str">
        <f t="shared" si="11"/>
        <v/>
      </c>
      <c r="I47" s="202"/>
      <c r="J47" s="201"/>
      <c r="K47" s="201">
        <f t="shared" si="1"/>
        <v>0</v>
      </c>
      <c r="L47" s="140"/>
      <c r="M47" s="193"/>
      <c r="N47" s="193"/>
      <c r="O47" s="209" t="str">
        <f t="shared" si="2"/>
        <v/>
      </c>
      <c r="P47" s="204"/>
      <c r="Q47" s="201"/>
      <c r="R47" s="201">
        <f t="shared" si="4"/>
        <v>0</v>
      </c>
      <c r="S47" s="140"/>
      <c r="T47" s="143"/>
      <c r="U47" s="143"/>
      <c r="V47" s="209" t="str">
        <f t="shared" si="5"/>
        <v/>
      </c>
      <c r="W47" s="207"/>
      <c r="X47" s="210">
        <f t="shared" si="6"/>
        <v>0</v>
      </c>
      <c r="Y47" s="201">
        <f t="shared" si="7"/>
        <v>0</v>
      </c>
      <c r="Z47" s="201"/>
      <c r="AA47" s="143"/>
      <c r="AB47" s="143"/>
      <c r="AC47" s="209" t="str">
        <f t="shared" si="8"/>
        <v/>
      </c>
      <c r="AD47" s="207"/>
      <c r="AE47" s="210">
        <f t="shared" si="9"/>
        <v>0</v>
      </c>
      <c r="AF47" s="201">
        <f t="shared" si="10"/>
        <v>0</v>
      </c>
    </row>
    <row r="48" spans="1:32" s="173" customFormat="1" ht="12.5" x14ac:dyDescent="0.25">
      <c r="A48" s="188" t="s">
        <v>216</v>
      </c>
      <c r="B48" s="188" t="s">
        <v>229</v>
      </c>
      <c r="C48" s="188" t="s">
        <v>142</v>
      </c>
      <c r="D48" s="188">
        <v>0</v>
      </c>
      <c r="E48" s="188"/>
      <c r="F48" s="189">
        <v>8.6666666666666696</v>
      </c>
      <c r="G48" s="189">
        <v>7.4749999999999996</v>
      </c>
      <c r="H48" s="142">
        <f t="shared" si="11"/>
        <v>1.19166666666667</v>
      </c>
      <c r="I48" s="202">
        <v>7.1820000000000004</v>
      </c>
      <c r="J48" s="201">
        <f t="shared" si="0"/>
        <v>8.5585500000000234</v>
      </c>
      <c r="K48" s="201">
        <f t="shared" si="1"/>
        <v>0</v>
      </c>
      <c r="L48" s="140"/>
      <c r="M48" s="193">
        <v>620.4041666666667</v>
      </c>
      <c r="N48" s="193">
        <v>440.09416666666675</v>
      </c>
      <c r="O48" s="209">
        <f t="shared" si="2"/>
        <v>180.30999999999995</v>
      </c>
      <c r="P48" s="204">
        <v>0.125</v>
      </c>
      <c r="Q48" s="201">
        <f t="shared" ref="Q48" si="19">O48*P48</f>
        <v>22.538749999999993</v>
      </c>
      <c r="R48" s="201">
        <f t="shared" si="4"/>
        <v>0</v>
      </c>
      <c r="S48" s="140"/>
      <c r="T48" s="143">
        <v>21.39329601158645</v>
      </c>
      <c r="U48" s="143">
        <v>17.978943850267378</v>
      </c>
      <c r="V48" s="209">
        <f t="shared" si="5"/>
        <v>3.4143521613190728</v>
      </c>
      <c r="W48" s="207">
        <v>6.1349999999999998</v>
      </c>
      <c r="X48" s="210">
        <f t="shared" si="6"/>
        <v>20.947050509692509</v>
      </c>
      <c r="Y48" s="201">
        <f t="shared" si="7"/>
        <v>0</v>
      </c>
      <c r="Z48" s="201"/>
      <c r="AA48" s="143">
        <v>21.39329601158645</v>
      </c>
      <c r="AB48" s="143">
        <v>17.978943850267378</v>
      </c>
      <c r="AC48" s="209">
        <f t="shared" si="8"/>
        <v>3.4143521613190728</v>
      </c>
      <c r="AD48" s="207">
        <v>6.1349999999999998</v>
      </c>
      <c r="AE48" s="210">
        <f t="shared" si="9"/>
        <v>20.947050509692509</v>
      </c>
      <c r="AF48" s="201">
        <f t="shared" si="10"/>
        <v>0</v>
      </c>
    </row>
    <row r="49" spans="1:32" s="173" customFormat="1" ht="12.5" x14ac:dyDescent="0.25">
      <c r="A49" s="188"/>
      <c r="B49" s="188"/>
      <c r="C49" s="188"/>
      <c r="D49" s="188"/>
      <c r="E49" s="188"/>
      <c r="F49" s="189"/>
      <c r="G49" s="189"/>
      <c r="H49" s="142" t="str">
        <f t="shared" si="11"/>
        <v/>
      </c>
      <c r="I49" s="202"/>
      <c r="J49" s="201"/>
      <c r="K49" s="201">
        <f t="shared" si="1"/>
        <v>0</v>
      </c>
      <c r="L49" s="140"/>
      <c r="M49" s="193"/>
      <c r="N49" s="193"/>
      <c r="O49" s="209" t="str">
        <f t="shared" si="2"/>
        <v/>
      </c>
      <c r="P49" s="204"/>
      <c r="Q49" s="201"/>
      <c r="R49" s="201">
        <f t="shared" si="4"/>
        <v>0</v>
      </c>
      <c r="S49" s="140"/>
      <c r="T49" s="143"/>
      <c r="U49" s="143"/>
      <c r="V49" s="209" t="str">
        <f t="shared" si="5"/>
        <v/>
      </c>
      <c r="W49" s="207"/>
      <c r="X49" s="210">
        <f t="shared" si="6"/>
        <v>0</v>
      </c>
      <c r="Y49" s="201">
        <f t="shared" si="7"/>
        <v>0</v>
      </c>
      <c r="Z49" s="201"/>
      <c r="AA49" s="143"/>
      <c r="AB49" s="143"/>
      <c r="AC49" s="209" t="str">
        <f t="shared" si="8"/>
        <v/>
      </c>
      <c r="AD49" s="207"/>
      <c r="AE49" s="210">
        <f t="shared" si="9"/>
        <v>0</v>
      </c>
      <c r="AF49" s="201">
        <f t="shared" si="10"/>
        <v>0</v>
      </c>
    </row>
    <row r="50" spans="1:32" s="173" customFormat="1" ht="12.5" x14ac:dyDescent="0.25">
      <c r="A50" s="188"/>
      <c r="B50" s="188"/>
      <c r="C50" s="188"/>
      <c r="D50" s="188"/>
      <c r="E50" s="188"/>
      <c r="F50" s="189"/>
      <c r="G50" s="189"/>
      <c r="H50" s="142" t="str">
        <f t="shared" si="11"/>
        <v/>
      </c>
      <c r="I50" s="202"/>
      <c r="J50" s="201"/>
      <c r="K50" s="201">
        <f t="shared" si="1"/>
        <v>0</v>
      </c>
      <c r="L50" s="140"/>
      <c r="M50" s="193"/>
      <c r="N50" s="193"/>
      <c r="O50" s="209" t="str">
        <f t="shared" si="2"/>
        <v/>
      </c>
      <c r="P50" s="204"/>
      <c r="Q50" s="201"/>
      <c r="R50" s="201">
        <f t="shared" si="4"/>
        <v>0</v>
      </c>
      <c r="S50" s="140"/>
      <c r="T50" s="143"/>
      <c r="U50" s="143"/>
      <c r="V50" s="209" t="str">
        <f t="shared" si="5"/>
        <v/>
      </c>
      <c r="W50" s="207"/>
      <c r="X50" s="210">
        <f t="shared" si="6"/>
        <v>0</v>
      </c>
      <c r="Y50" s="201">
        <f t="shared" si="7"/>
        <v>0</v>
      </c>
      <c r="Z50" s="201"/>
      <c r="AA50" s="143"/>
      <c r="AB50" s="143"/>
      <c r="AC50" s="209" t="str">
        <f t="shared" si="8"/>
        <v/>
      </c>
      <c r="AD50" s="207"/>
      <c r="AE50" s="210">
        <f t="shared" si="9"/>
        <v>0</v>
      </c>
      <c r="AF50" s="201">
        <f t="shared" si="10"/>
        <v>0</v>
      </c>
    </row>
    <row r="51" spans="1:32" s="173" customFormat="1" ht="12.5" x14ac:dyDescent="0.25">
      <c r="A51" s="188" t="s">
        <v>217</v>
      </c>
      <c r="B51" s="188" t="s">
        <v>230</v>
      </c>
      <c r="C51" s="188" t="s">
        <v>142</v>
      </c>
      <c r="D51" s="188">
        <v>0</v>
      </c>
      <c r="E51" s="188"/>
      <c r="F51" s="189">
        <v>7.9666666666666668</v>
      </c>
      <c r="G51" s="189">
        <v>7.4749999999999996</v>
      </c>
      <c r="H51" s="142">
        <f t="shared" si="11"/>
        <v>0.49166666666666714</v>
      </c>
      <c r="I51" s="202">
        <v>7.1280000000000001</v>
      </c>
      <c r="J51" s="201">
        <f t="shared" si="0"/>
        <v>3.5046000000000035</v>
      </c>
      <c r="K51" s="201">
        <f t="shared" si="1"/>
        <v>0</v>
      </c>
      <c r="L51" s="140"/>
      <c r="M51" s="193">
        <v>620.4041666666667</v>
      </c>
      <c r="N51" s="193">
        <v>440.09416666666675</v>
      </c>
      <c r="O51" s="209">
        <f t="shared" si="2"/>
        <v>180.30999999999995</v>
      </c>
      <c r="P51" s="204">
        <v>0.125</v>
      </c>
      <c r="Q51" s="201">
        <f t="shared" ref="Q51:Q52" si="20">O51*P51</f>
        <v>22.538749999999993</v>
      </c>
      <c r="R51" s="201">
        <f t="shared" si="4"/>
        <v>0</v>
      </c>
      <c r="S51" s="140"/>
      <c r="T51" s="143">
        <v>21.39329601158645</v>
      </c>
      <c r="U51" s="143">
        <v>17.978943850267378</v>
      </c>
      <c r="V51" s="209">
        <f t="shared" si="5"/>
        <v>3.4143521613190728</v>
      </c>
      <c r="W51" s="207">
        <v>6.1349999999999998</v>
      </c>
      <c r="X51" s="210">
        <f t="shared" si="6"/>
        <v>20.947050509692509</v>
      </c>
      <c r="Y51" s="201">
        <f t="shared" si="7"/>
        <v>0</v>
      </c>
      <c r="Z51" s="201"/>
      <c r="AA51" s="143">
        <v>21.39329601158645</v>
      </c>
      <c r="AB51" s="143">
        <v>17.978943850267378</v>
      </c>
      <c r="AC51" s="209">
        <f t="shared" si="8"/>
        <v>3.4143521613190728</v>
      </c>
      <c r="AD51" s="207">
        <v>6.1349999999999998</v>
      </c>
      <c r="AE51" s="210">
        <f t="shared" si="9"/>
        <v>20.947050509692509</v>
      </c>
      <c r="AF51" s="201">
        <f t="shared" si="10"/>
        <v>0</v>
      </c>
    </row>
    <row r="52" spans="1:32" s="173" customFormat="1" ht="12.5" x14ac:dyDescent="0.25">
      <c r="A52" s="188"/>
      <c r="B52" s="188"/>
      <c r="C52" s="188" t="s">
        <v>143</v>
      </c>
      <c r="D52" s="188">
        <v>0</v>
      </c>
      <c r="E52" s="188"/>
      <c r="F52" s="189">
        <v>9.1166666666666671</v>
      </c>
      <c r="G52" s="189">
        <v>8.5</v>
      </c>
      <c r="H52" s="142">
        <f t="shared" si="11"/>
        <v>0.61666666666666714</v>
      </c>
      <c r="I52" s="202">
        <v>7.077</v>
      </c>
      <c r="J52" s="201">
        <f t="shared" si="0"/>
        <v>4.3641500000000031</v>
      </c>
      <c r="K52" s="201">
        <f t="shared" si="1"/>
        <v>0</v>
      </c>
      <c r="L52" s="140"/>
      <c r="M52" s="193">
        <v>724.4375</v>
      </c>
      <c r="N52" s="193">
        <v>535.36749999999995</v>
      </c>
      <c r="O52" s="209">
        <f t="shared" si="2"/>
        <v>189.07000000000005</v>
      </c>
      <c r="P52" s="204">
        <v>0.123</v>
      </c>
      <c r="Q52" s="201">
        <f t="shared" si="20"/>
        <v>23.255610000000004</v>
      </c>
      <c r="R52" s="201">
        <f t="shared" si="4"/>
        <v>0</v>
      </c>
      <c r="S52" s="140"/>
      <c r="T52" s="143">
        <v>23.600995014483061</v>
      </c>
      <c r="U52" s="143">
        <v>19.33305481283422</v>
      </c>
      <c r="V52" s="209">
        <f t="shared" si="5"/>
        <v>4.267940201648841</v>
      </c>
      <c r="W52" s="207">
        <v>6.1630000000000003</v>
      </c>
      <c r="X52" s="210">
        <f t="shared" si="6"/>
        <v>26.303315462761809</v>
      </c>
      <c r="Y52" s="201">
        <f t="shared" si="7"/>
        <v>0</v>
      </c>
      <c r="Z52" s="201"/>
      <c r="AA52" s="143">
        <v>23.600995014483061</v>
      </c>
      <c r="AB52" s="143">
        <v>19.33305481283422</v>
      </c>
      <c r="AC52" s="209">
        <f t="shared" si="8"/>
        <v>4.267940201648841</v>
      </c>
      <c r="AD52" s="207">
        <v>6.1630000000000003</v>
      </c>
      <c r="AE52" s="210">
        <f t="shared" si="9"/>
        <v>26.303315462761809</v>
      </c>
      <c r="AF52" s="201">
        <f t="shared" si="10"/>
        <v>0</v>
      </c>
    </row>
    <row r="53" spans="1:32" s="173" customFormat="1" ht="12.5" x14ac:dyDescent="0.25">
      <c r="A53" s="188"/>
      <c r="B53" s="188"/>
      <c r="C53" s="188"/>
      <c r="D53" s="188"/>
      <c r="E53" s="188"/>
      <c r="F53" s="189"/>
      <c r="G53" s="189"/>
      <c r="H53" s="142" t="str">
        <f t="shared" si="11"/>
        <v/>
      </c>
      <c r="I53" s="202"/>
      <c r="J53" s="201"/>
      <c r="K53" s="201">
        <f t="shared" si="1"/>
        <v>0</v>
      </c>
      <c r="L53" s="140"/>
      <c r="M53" s="193"/>
      <c r="N53" s="193"/>
      <c r="O53" s="209" t="str">
        <f t="shared" si="2"/>
        <v/>
      </c>
      <c r="P53" s="204"/>
      <c r="Q53" s="201"/>
      <c r="R53" s="201">
        <f t="shared" si="4"/>
        <v>0</v>
      </c>
      <c r="S53" s="140"/>
      <c r="T53" s="143"/>
      <c r="U53" s="143"/>
      <c r="V53" s="209" t="str">
        <f t="shared" si="5"/>
        <v/>
      </c>
      <c r="W53" s="207"/>
      <c r="X53" s="210">
        <f t="shared" si="6"/>
        <v>0</v>
      </c>
      <c r="Y53" s="201">
        <f t="shared" si="7"/>
        <v>0</v>
      </c>
      <c r="Z53" s="201"/>
      <c r="AA53" s="143"/>
      <c r="AB53" s="143"/>
      <c r="AC53" s="209" t="str">
        <f t="shared" si="8"/>
        <v/>
      </c>
      <c r="AD53" s="207"/>
      <c r="AE53" s="210">
        <f t="shared" si="9"/>
        <v>0</v>
      </c>
      <c r="AF53" s="201">
        <f t="shared" si="10"/>
        <v>0</v>
      </c>
    </row>
    <row r="54" spans="1:32" s="173" customFormat="1" ht="12.5" x14ac:dyDescent="0.25">
      <c r="A54" s="188"/>
      <c r="B54" s="188"/>
      <c r="C54" s="188"/>
      <c r="D54" s="188"/>
      <c r="E54" s="188"/>
      <c r="F54" s="189"/>
      <c r="G54" s="189"/>
      <c r="H54" s="142" t="str">
        <f t="shared" si="11"/>
        <v/>
      </c>
      <c r="I54" s="202"/>
      <c r="J54" s="201"/>
      <c r="K54" s="201">
        <f t="shared" si="1"/>
        <v>0</v>
      </c>
      <c r="L54" s="140"/>
      <c r="M54" s="193"/>
      <c r="N54" s="193"/>
      <c r="O54" s="209" t="str">
        <f t="shared" si="2"/>
        <v/>
      </c>
      <c r="P54" s="204"/>
      <c r="Q54" s="201"/>
      <c r="R54" s="201">
        <f t="shared" si="4"/>
        <v>0</v>
      </c>
      <c r="S54" s="140"/>
      <c r="T54" s="143"/>
      <c r="U54" s="143"/>
      <c r="V54" s="209" t="str">
        <f t="shared" si="5"/>
        <v/>
      </c>
      <c r="W54" s="207"/>
      <c r="X54" s="210">
        <f t="shared" si="6"/>
        <v>0</v>
      </c>
      <c r="Y54" s="201">
        <f t="shared" si="7"/>
        <v>0</v>
      </c>
      <c r="Z54" s="201"/>
      <c r="AA54" s="143"/>
      <c r="AB54" s="143"/>
      <c r="AC54" s="209" t="str">
        <f t="shared" si="8"/>
        <v/>
      </c>
      <c r="AD54" s="207"/>
      <c r="AE54" s="210">
        <f t="shared" si="9"/>
        <v>0</v>
      </c>
      <c r="AF54" s="201">
        <f t="shared" si="10"/>
        <v>0</v>
      </c>
    </row>
    <row r="55" spans="1:32" s="173" customFormat="1" ht="12.5" x14ac:dyDescent="0.25">
      <c r="A55" s="188" t="s">
        <v>211</v>
      </c>
      <c r="B55" s="188" t="s">
        <v>231</v>
      </c>
      <c r="C55" s="188" t="s">
        <v>142</v>
      </c>
      <c r="D55" s="188">
        <v>0</v>
      </c>
      <c r="E55" s="188" t="s">
        <v>128</v>
      </c>
      <c r="F55" s="189">
        <v>8.6666666666666696</v>
      </c>
      <c r="G55" s="189">
        <v>7.4749999999999996</v>
      </c>
      <c r="H55" s="142">
        <f t="shared" si="11"/>
        <v>1.19166666666667</v>
      </c>
      <c r="I55" s="202">
        <v>7.1820000000000004</v>
      </c>
      <c r="J55" s="201">
        <f t="shared" si="0"/>
        <v>8.5585500000000234</v>
      </c>
      <c r="K55" s="201">
        <f t="shared" si="1"/>
        <v>0</v>
      </c>
      <c r="L55" s="140"/>
      <c r="M55" s="193">
        <v>620.4041666666667</v>
      </c>
      <c r="N55" s="193">
        <v>440.09416666666675</v>
      </c>
      <c r="O55" s="209">
        <f t="shared" si="2"/>
        <v>180.30999999999995</v>
      </c>
      <c r="P55" s="204">
        <v>0.125</v>
      </c>
      <c r="Q55" s="201">
        <f t="shared" ref="Q55" si="21">O55*P55</f>
        <v>22.538749999999993</v>
      </c>
      <c r="R55" s="201">
        <f t="shared" si="4"/>
        <v>0</v>
      </c>
      <c r="S55" s="140"/>
      <c r="T55" s="143">
        <v>21.39329601158645</v>
      </c>
      <c r="U55" s="143">
        <v>17.978943850267378</v>
      </c>
      <c r="V55" s="209">
        <f t="shared" si="5"/>
        <v>3.4143521613190728</v>
      </c>
      <c r="W55" s="207">
        <v>6.1349999999999998</v>
      </c>
      <c r="X55" s="210">
        <f t="shared" si="6"/>
        <v>20.947050509692509</v>
      </c>
      <c r="Y55" s="201">
        <f t="shared" si="7"/>
        <v>0</v>
      </c>
      <c r="Z55" s="201"/>
      <c r="AA55" s="143">
        <v>21.39329601158645</v>
      </c>
      <c r="AB55" s="143">
        <v>17.978943850267378</v>
      </c>
      <c r="AC55" s="209">
        <f t="shared" si="8"/>
        <v>3.4143521613190728</v>
      </c>
      <c r="AD55" s="207">
        <v>6.1349999999999998</v>
      </c>
      <c r="AE55" s="210">
        <f t="shared" si="9"/>
        <v>20.947050509692509</v>
      </c>
      <c r="AF55" s="201">
        <f t="shared" si="10"/>
        <v>0</v>
      </c>
    </row>
    <row r="56" spans="1:32" s="173" customFormat="1" ht="12.5" x14ac:dyDescent="0.25">
      <c r="A56" s="188"/>
      <c r="B56" s="188"/>
      <c r="C56" s="188"/>
      <c r="D56" s="188"/>
      <c r="E56" s="188"/>
      <c r="F56" s="189"/>
      <c r="G56" s="189"/>
      <c r="H56" s="142" t="str">
        <f t="shared" si="11"/>
        <v/>
      </c>
      <c r="I56" s="202"/>
      <c r="J56" s="201"/>
      <c r="K56" s="201">
        <f t="shared" si="1"/>
        <v>0</v>
      </c>
      <c r="L56" s="140"/>
      <c r="M56" s="193"/>
      <c r="N56" s="193"/>
      <c r="O56" s="209" t="str">
        <f t="shared" si="2"/>
        <v/>
      </c>
      <c r="P56" s="204"/>
      <c r="Q56" s="201"/>
      <c r="R56" s="201">
        <f t="shared" si="4"/>
        <v>0</v>
      </c>
      <c r="S56" s="140"/>
      <c r="T56" s="143"/>
      <c r="U56" s="143"/>
      <c r="V56" s="209" t="str">
        <f t="shared" si="5"/>
        <v/>
      </c>
      <c r="W56" s="207"/>
      <c r="X56" s="210">
        <f t="shared" si="6"/>
        <v>0</v>
      </c>
      <c r="Y56" s="201">
        <f t="shared" si="7"/>
        <v>0</v>
      </c>
      <c r="Z56" s="201"/>
      <c r="AA56" s="143"/>
      <c r="AB56" s="143"/>
      <c r="AC56" s="209" t="str">
        <f t="shared" si="8"/>
        <v/>
      </c>
      <c r="AD56" s="207"/>
      <c r="AE56" s="210">
        <f t="shared" si="9"/>
        <v>0</v>
      </c>
      <c r="AF56" s="201">
        <f t="shared" si="10"/>
        <v>0</v>
      </c>
    </row>
    <row r="57" spans="1:32" s="173" customFormat="1" ht="12.5" x14ac:dyDescent="0.25">
      <c r="A57" s="188"/>
      <c r="B57" s="188"/>
      <c r="C57" s="188"/>
      <c r="D57" s="188"/>
      <c r="E57" s="188"/>
      <c r="F57" s="189"/>
      <c r="G57" s="189"/>
      <c r="H57" s="142" t="str">
        <f t="shared" si="11"/>
        <v/>
      </c>
      <c r="I57" s="202"/>
      <c r="J57" s="201"/>
      <c r="K57" s="201">
        <f t="shared" si="1"/>
        <v>0</v>
      </c>
      <c r="L57" s="140"/>
      <c r="M57" s="193"/>
      <c r="N57" s="193"/>
      <c r="O57" s="209" t="str">
        <f t="shared" si="2"/>
        <v/>
      </c>
      <c r="P57" s="204"/>
      <c r="Q57" s="201"/>
      <c r="R57" s="201">
        <f t="shared" si="4"/>
        <v>0</v>
      </c>
      <c r="S57" s="140"/>
      <c r="T57" s="143"/>
      <c r="U57" s="143"/>
      <c r="V57" s="209" t="str">
        <f t="shared" si="5"/>
        <v/>
      </c>
      <c r="W57" s="207"/>
      <c r="X57" s="210">
        <f t="shared" si="6"/>
        <v>0</v>
      </c>
      <c r="Y57" s="201">
        <f t="shared" si="7"/>
        <v>0</v>
      </c>
      <c r="Z57" s="201"/>
      <c r="AA57" s="143"/>
      <c r="AB57" s="143"/>
      <c r="AC57" s="209" t="str">
        <f t="shared" si="8"/>
        <v/>
      </c>
      <c r="AD57" s="207"/>
      <c r="AE57" s="210">
        <f t="shared" si="9"/>
        <v>0</v>
      </c>
      <c r="AF57" s="201">
        <f t="shared" si="10"/>
        <v>0</v>
      </c>
    </row>
    <row r="58" spans="1:32" s="173" customFormat="1" ht="12.5" x14ac:dyDescent="0.25">
      <c r="A58" s="188" t="s">
        <v>218</v>
      </c>
      <c r="B58" s="188" t="s">
        <v>232</v>
      </c>
      <c r="C58" s="188" t="s">
        <v>142</v>
      </c>
      <c r="D58" s="188">
        <v>0</v>
      </c>
      <c r="E58" s="188"/>
      <c r="F58" s="189">
        <v>7.9666666666666668</v>
      </c>
      <c r="G58" s="189">
        <v>7.4749999999999996</v>
      </c>
      <c r="H58" s="142">
        <f t="shared" si="11"/>
        <v>0.49166666666666714</v>
      </c>
      <c r="I58" s="202">
        <v>7.1820000000000004</v>
      </c>
      <c r="J58" s="201">
        <f t="shared" si="0"/>
        <v>3.5311500000000038</v>
      </c>
      <c r="K58" s="201">
        <f t="shared" si="1"/>
        <v>0</v>
      </c>
      <c r="L58" s="140"/>
      <c r="M58" s="193">
        <v>620.4041666666667</v>
      </c>
      <c r="N58" s="193">
        <v>440.09416666666675</v>
      </c>
      <c r="O58" s="209">
        <f t="shared" si="2"/>
        <v>180.30999999999995</v>
      </c>
      <c r="P58" s="204">
        <v>0.125</v>
      </c>
      <c r="Q58" s="201">
        <f t="shared" ref="Q58" si="22">O58*P58</f>
        <v>22.538749999999993</v>
      </c>
      <c r="R58" s="201">
        <f t="shared" si="4"/>
        <v>0</v>
      </c>
      <c r="S58" s="140"/>
      <c r="T58" s="143">
        <v>21.39329601158645</v>
      </c>
      <c r="U58" s="143">
        <v>17.978943850267378</v>
      </c>
      <c r="V58" s="209">
        <f t="shared" si="5"/>
        <v>3.4143521613190728</v>
      </c>
      <c r="W58" s="207">
        <v>6.1349999999999998</v>
      </c>
      <c r="X58" s="210">
        <f t="shared" si="6"/>
        <v>20.947050509692509</v>
      </c>
      <c r="Y58" s="201">
        <f t="shared" si="7"/>
        <v>0</v>
      </c>
      <c r="Z58" s="201"/>
      <c r="AA58" s="143">
        <v>21.39329601158645</v>
      </c>
      <c r="AB58" s="143">
        <v>17.978943850267378</v>
      </c>
      <c r="AC58" s="209">
        <f t="shared" si="8"/>
        <v>3.4143521613190728</v>
      </c>
      <c r="AD58" s="207">
        <v>6.1349999999999998</v>
      </c>
      <c r="AE58" s="210">
        <f t="shared" si="9"/>
        <v>20.947050509692509</v>
      </c>
      <c r="AF58" s="201">
        <f t="shared" si="10"/>
        <v>0</v>
      </c>
    </row>
    <row r="59" spans="1:32" s="173" customFormat="1" ht="12.5" x14ac:dyDescent="0.25">
      <c r="A59" s="188"/>
      <c r="B59" s="188"/>
      <c r="C59" s="188"/>
      <c r="D59" s="188"/>
      <c r="E59" s="188"/>
      <c r="F59" s="189"/>
      <c r="G59" s="189"/>
      <c r="H59" s="142" t="str">
        <f t="shared" si="11"/>
        <v/>
      </c>
      <c r="I59" s="202"/>
      <c r="J59" s="201"/>
      <c r="K59" s="201">
        <f t="shared" si="1"/>
        <v>0</v>
      </c>
      <c r="L59" s="140"/>
      <c r="M59" s="193"/>
      <c r="N59" s="193"/>
      <c r="O59" s="209" t="str">
        <f t="shared" si="2"/>
        <v/>
      </c>
      <c r="P59" s="204"/>
      <c r="Q59" s="201"/>
      <c r="R59" s="201">
        <f t="shared" si="4"/>
        <v>0</v>
      </c>
      <c r="S59" s="140"/>
      <c r="T59" s="143"/>
      <c r="U59" s="143"/>
      <c r="V59" s="209" t="str">
        <f t="shared" si="5"/>
        <v/>
      </c>
      <c r="W59" s="207"/>
      <c r="X59" s="210">
        <f t="shared" si="6"/>
        <v>0</v>
      </c>
      <c r="Y59" s="201">
        <f t="shared" si="7"/>
        <v>0</v>
      </c>
      <c r="Z59" s="201"/>
      <c r="AA59" s="143"/>
      <c r="AB59" s="143"/>
      <c r="AC59" s="209" t="str">
        <f t="shared" si="8"/>
        <v/>
      </c>
      <c r="AD59" s="207"/>
      <c r="AE59" s="210">
        <f t="shared" si="9"/>
        <v>0</v>
      </c>
      <c r="AF59" s="201">
        <f t="shared" si="10"/>
        <v>0</v>
      </c>
    </row>
    <row r="60" spans="1:32" s="173" customFormat="1" ht="12.5" x14ac:dyDescent="0.25">
      <c r="A60" s="188"/>
      <c r="B60" s="188"/>
      <c r="C60" s="188"/>
      <c r="D60" s="188"/>
      <c r="E60" s="188"/>
      <c r="F60" s="189"/>
      <c r="G60" s="189"/>
      <c r="H60" s="142" t="str">
        <f t="shared" si="11"/>
        <v/>
      </c>
      <c r="I60" s="202"/>
      <c r="J60" s="201"/>
      <c r="K60" s="201">
        <f t="shared" si="1"/>
        <v>0</v>
      </c>
      <c r="L60" s="140"/>
      <c r="M60" s="193"/>
      <c r="N60" s="193"/>
      <c r="O60" s="209" t="str">
        <f t="shared" si="2"/>
        <v/>
      </c>
      <c r="P60" s="204"/>
      <c r="Q60" s="201"/>
      <c r="R60" s="201">
        <f t="shared" si="4"/>
        <v>0</v>
      </c>
      <c r="S60" s="140"/>
      <c r="T60" s="143"/>
      <c r="U60" s="143"/>
      <c r="V60" s="209" t="str">
        <f t="shared" si="5"/>
        <v/>
      </c>
      <c r="W60" s="207"/>
      <c r="X60" s="210">
        <f t="shared" si="6"/>
        <v>0</v>
      </c>
      <c r="Y60" s="201">
        <f t="shared" si="7"/>
        <v>0</v>
      </c>
      <c r="Z60" s="201"/>
      <c r="AA60" s="143"/>
      <c r="AB60" s="143"/>
      <c r="AC60" s="209" t="str">
        <f t="shared" si="8"/>
        <v/>
      </c>
      <c r="AD60" s="207"/>
      <c r="AE60" s="210">
        <f t="shared" si="9"/>
        <v>0</v>
      </c>
      <c r="AF60" s="201">
        <f t="shared" si="10"/>
        <v>0</v>
      </c>
    </row>
    <row r="61" spans="1:32" s="173" customFormat="1" ht="12.5" x14ac:dyDescent="0.25">
      <c r="A61" s="188" t="s">
        <v>212</v>
      </c>
      <c r="B61" s="188" t="s">
        <v>233</v>
      </c>
      <c r="C61" s="188" t="s">
        <v>142</v>
      </c>
      <c r="D61" s="188">
        <v>0</v>
      </c>
      <c r="E61" s="188"/>
      <c r="F61" s="189">
        <v>8.6666666666666696</v>
      </c>
      <c r="G61" s="189">
        <v>7.4749999999999996</v>
      </c>
      <c r="H61" s="142">
        <f t="shared" si="11"/>
        <v>1.19166666666667</v>
      </c>
      <c r="I61" s="202">
        <v>7.1820000000000004</v>
      </c>
      <c r="J61" s="201">
        <f t="shared" si="0"/>
        <v>8.5585500000000234</v>
      </c>
      <c r="K61" s="201">
        <f t="shared" si="1"/>
        <v>0</v>
      </c>
      <c r="L61" s="140"/>
      <c r="M61" s="193">
        <v>620.4041666666667</v>
      </c>
      <c r="N61" s="193">
        <v>440.09416666666675</v>
      </c>
      <c r="O61" s="209">
        <f t="shared" si="2"/>
        <v>180.30999999999995</v>
      </c>
      <c r="P61" s="204">
        <v>0.125</v>
      </c>
      <c r="Q61" s="201">
        <f t="shared" ref="Q61" si="23">O61*P61</f>
        <v>22.538749999999993</v>
      </c>
      <c r="R61" s="201">
        <f t="shared" si="4"/>
        <v>0</v>
      </c>
      <c r="S61" s="140"/>
      <c r="T61" s="143">
        <v>21.39329601158645</v>
      </c>
      <c r="U61" s="143">
        <v>17.978943850267378</v>
      </c>
      <c r="V61" s="209">
        <f t="shared" si="5"/>
        <v>3.4143521613190728</v>
      </c>
      <c r="W61" s="207">
        <v>6.1349999999999998</v>
      </c>
      <c r="X61" s="210">
        <f t="shared" si="6"/>
        <v>20.947050509692509</v>
      </c>
      <c r="Y61" s="201">
        <f t="shared" si="7"/>
        <v>0</v>
      </c>
      <c r="Z61" s="201"/>
      <c r="AA61" s="143">
        <v>21.39329601158645</v>
      </c>
      <c r="AB61" s="143">
        <v>17.978943850267378</v>
      </c>
      <c r="AC61" s="209">
        <f t="shared" si="8"/>
        <v>3.4143521613190728</v>
      </c>
      <c r="AD61" s="207">
        <v>6.1349999999999998</v>
      </c>
      <c r="AE61" s="210">
        <f t="shared" si="9"/>
        <v>20.947050509692509</v>
      </c>
      <c r="AF61" s="201">
        <f t="shared" si="10"/>
        <v>0</v>
      </c>
    </row>
    <row r="62" spans="1:32" s="173" customFormat="1" ht="12.5" x14ac:dyDescent="0.25">
      <c r="A62" s="188"/>
      <c r="B62" s="188"/>
      <c r="C62" s="188"/>
      <c r="D62" s="188"/>
      <c r="E62" s="188"/>
      <c r="F62" s="189"/>
      <c r="G62" s="189"/>
      <c r="H62" s="142" t="str">
        <f t="shared" si="11"/>
        <v/>
      </c>
      <c r="I62" s="202"/>
      <c r="J62" s="201"/>
      <c r="K62" s="201">
        <f t="shared" si="1"/>
        <v>0</v>
      </c>
      <c r="L62" s="140"/>
      <c r="M62" s="193"/>
      <c r="N62" s="193"/>
      <c r="O62" s="209" t="str">
        <f t="shared" si="2"/>
        <v/>
      </c>
      <c r="P62" s="204"/>
      <c r="Q62" s="201"/>
      <c r="R62" s="201">
        <f t="shared" si="4"/>
        <v>0</v>
      </c>
      <c r="S62" s="140"/>
      <c r="T62" s="143"/>
      <c r="U62" s="143"/>
      <c r="V62" s="209" t="str">
        <f t="shared" si="5"/>
        <v/>
      </c>
      <c r="W62" s="207"/>
      <c r="X62" s="210">
        <f t="shared" si="6"/>
        <v>0</v>
      </c>
      <c r="Y62" s="201">
        <f t="shared" si="7"/>
        <v>0</v>
      </c>
      <c r="Z62" s="201"/>
      <c r="AA62" s="143"/>
      <c r="AB62" s="143"/>
      <c r="AC62" s="209" t="str">
        <f t="shared" si="8"/>
        <v/>
      </c>
      <c r="AD62" s="207"/>
      <c r="AE62" s="210">
        <f t="shared" si="9"/>
        <v>0</v>
      </c>
      <c r="AF62" s="201">
        <f t="shared" si="10"/>
        <v>0</v>
      </c>
    </row>
    <row r="63" spans="1:32" s="173" customFormat="1" ht="12.5" x14ac:dyDescent="0.25">
      <c r="A63" s="188"/>
      <c r="B63" s="188"/>
      <c r="C63" s="188"/>
      <c r="D63" s="188"/>
      <c r="E63" s="188"/>
      <c r="F63" s="189"/>
      <c r="G63" s="189"/>
      <c r="H63" s="142" t="str">
        <f t="shared" si="11"/>
        <v/>
      </c>
      <c r="I63" s="202"/>
      <c r="J63" s="201"/>
      <c r="K63" s="201">
        <f t="shared" si="1"/>
        <v>0</v>
      </c>
      <c r="L63" s="140"/>
      <c r="M63" s="193"/>
      <c r="N63" s="193"/>
      <c r="O63" s="209" t="str">
        <f t="shared" si="2"/>
        <v/>
      </c>
      <c r="P63" s="204"/>
      <c r="Q63" s="201"/>
      <c r="R63" s="201">
        <f t="shared" si="4"/>
        <v>0</v>
      </c>
      <c r="S63" s="140"/>
      <c r="T63" s="143"/>
      <c r="U63" s="143"/>
      <c r="V63" s="209" t="str">
        <f t="shared" si="5"/>
        <v/>
      </c>
      <c r="W63" s="207"/>
      <c r="X63" s="210">
        <f t="shared" si="6"/>
        <v>0</v>
      </c>
      <c r="Y63" s="201">
        <f t="shared" si="7"/>
        <v>0</v>
      </c>
      <c r="Z63" s="201"/>
      <c r="AA63" s="143"/>
      <c r="AB63" s="143"/>
      <c r="AC63" s="209" t="str">
        <f t="shared" si="8"/>
        <v/>
      </c>
      <c r="AD63" s="207"/>
      <c r="AE63" s="210">
        <f t="shared" si="9"/>
        <v>0</v>
      </c>
      <c r="AF63" s="201">
        <f t="shared" si="10"/>
        <v>0</v>
      </c>
    </row>
    <row r="64" spans="1:32" s="173" customFormat="1" ht="12.5" x14ac:dyDescent="0.25">
      <c r="A64" s="188" t="s">
        <v>219</v>
      </c>
      <c r="B64" s="188" t="s">
        <v>234</v>
      </c>
      <c r="C64" s="188" t="s">
        <v>142</v>
      </c>
      <c r="D64" s="188">
        <v>0</v>
      </c>
      <c r="E64" s="188"/>
      <c r="F64" s="189">
        <v>7.9666666666666668</v>
      </c>
      <c r="G64" s="189">
        <v>7.4749999999999996</v>
      </c>
      <c r="H64" s="142">
        <f t="shared" si="11"/>
        <v>0.49166666666666714</v>
      </c>
      <c r="I64" s="202">
        <v>7.1820000000000004</v>
      </c>
      <c r="J64" s="201">
        <f t="shared" si="0"/>
        <v>3.5311500000000038</v>
      </c>
      <c r="K64" s="201">
        <f t="shared" si="1"/>
        <v>0</v>
      </c>
      <c r="L64" s="140"/>
      <c r="M64" s="193">
        <v>620.4041666666667</v>
      </c>
      <c r="N64" s="193">
        <v>440.09416666666675</v>
      </c>
      <c r="O64" s="209">
        <f t="shared" si="2"/>
        <v>180.30999999999995</v>
      </c>
      <c r="P64" s="204">
        <v>0.125</v>
      </c>
      <c r="Q64" s="201">
        <f>O64*P64</f>
        <v>22.538749999999993</v>
      </c>
      <c r="R64" s="201">
        <f t="shared" si="4"/>
        <v>0</v>
      </c>
      <c r="S64" s="140"/>
      <c r="T64" s="143">
        <v>21.39329601158645</v>
      </c>
      <c r="U64" s="143">
        <v>17.978943850267378</v>
      </c>
      <c r="V64" s="209">
        <f t="shared" si="5"/>
        <v>3.4143521613190728</v>
      </c>
      <c r="W64" s="207">
        <v>6.1349999999999998</v>
      </c>
      <c r="X64" s="210">
        <f t="shared" si="6"/>
        <v>20.947050509692509</v>
      </c>
      <c r="Y64" s="201">
        <f t="shared" si="7"/>
        <v>0</v>
      </c>
      <c r="Z64" s="201"/>
      <c r="AA64" s="143">
        <v>21.39329601158645</v>
      </c>
      <c r="AB64" s="143">
        <v>17.978943850267378</v>
      </c>
      <c r="AC64" s="209">
        <f t="shared" si="8"/>
        <v>3.4143521613190728</v>
      </c>
      <c r="AD64" s="207">
        <v>6.1349999999999998</v>
      </c>
      <c r="AE64" s="210">
        <f t="shared" si="9"/>
        <v>20.947050509692509</v>
      </c>
      <c r="AF64" s="201">
        <f t="shared" si="10"/>
        <v>0</v>
      </c>
    </row>
    <row r="65" spans="1:32" s="173" customFormat="1" ht="12.5" x14ac:dyDescent="0.25">
      <c r="A65" s="188"/>
      <c r="B65" s="188"/>
      <c r="C65" s="188" t="s">
        <v>143</v>
      </c>
      <c r="D65" s="188">
        <v>0</v>
      </c>
      <c r="E65" s="188"/>
      <c r="F65" s="189">
        <v>9.1166666666666671</v>
      </c>
      <c r="G65" s="189">
        <v>8.5</v>
      </c>
      <c r="H65" s="142">
        <f t="shared" si="11"/>
        <v>0.61666666666666714</v>
      </c>
      <c r="I65" s="202">
        <v>7.077</v>
      </c>
      <c r="J65" s="201">
        <f t="shared" si="0"/>
        <v>4.3641500000000031</v>
      </c>
      <c r="K65" s="201">
        <f t="shared" si="1"/>
        <v>0</v>
      </c>
      <c r="L65" s="140"/>
      <c r="M65" s="193">
        <v>724.4375</v>
      </c>
      <c r="N65" s="193">
        <v>535.36749999999995</v>
      </c>
      <c r="O65" s="209">
        <f t="shared" si="2"/>
        <v>189.07000000000005</v>
      </c>
      <c r="P65" s="204">
        <v>0.123</v>
      </c>
      <c r="Q65" s="201">
        <f t="shared" ref="Q65" si="24">O65*P65</f>
        <v>23.255610000000004</v>
      </c>
      <c r="R65" s="201">
        <f t="shared" si="4"/>
        <v>0</v>
      </c>
      <c r="S65" s="140"/>
      <c r="T65" s="143">
        <v>23.600995014483061</v>
      </c>
      <c r="U65" s="143">
        <v>19.33305481283422</v>
      </c>
      <c r="V65" s="209">
        <f t="shared" si="5"/>
        <v>4.267940201648841</v>
      </c>
      <c r="W65" s="207">
        <v>6.1360000000000001</v>
      </c>
      <c r="X65" s="210">
        <f t="shared" si="6"/>
        <v>26.188081077317289</v>
      </c>
      <c r="Y65" s="201">
        <f t="shared" si="7"/>
        <v>0</v>
      </c>
      <c r="Z65" s="201"/>
      <c r="AA65" s="143">
        <v>23.600995014483061</v>
      </c>
      <c r="AB65" s="143">
        <v>19.33305481283422</v>
      </c>
      <c r="AC65" s="209">
        <f t="shared" si="8"/>
        <v>4.267940201648841</v>
      </c>
      <c r="AD65" s="207">
        <v>6.1360000000000001</v>
      </c>
      <c r="AE65" s="210">
        <f t="shared" si="9"/>
        <v>26.188081077317289</v>
      </c>
      <c r="AF65" s="201">
        <f t="shared" si="10"/>
        <v>0</v>
      </c>
    </row>
    <row r="66" spans="1:32" s="173" customFormat="1" ht="12.5" x14ac:dyDescent="0.25">
      <c r="A66" s="188"/>
      <c r="B66" s="188"/>
      <c r="C66" s="188"/>
      <c r="D66" s="188"/>
      <c r="E66" s="188"/>
      <c r="F66" s="189"/>
      <c r="G66" s="189"/>
      <c r="H66" s="142" t="str">
        <f t="shared" si="11"/>
        <v/>
      </c>
      <c r="I66" s="202"/>
      <c r="J66" s="201"/>
      <c r="K66" s="201">
        <f t="shared" si="1"/>
        <v>0</v>
      </c>
      <c r="L66" s="140"/>
      <c r="M66" s="193"/>
      <c r="N66" s="193"/>
      <c r="O66" s="209" t="str">
        <f t="shared" si="2"/>
        <v/>
      </c>
      <c r="P66" s="204"/>
      <c r="Q66" s="201"/>
      <c r="R66" s="201">
        <f t="shared" si="4"/>
        <v>0</v>
      </c>
      <c r="S66" s="140"/>
      <c r="T66" s="143"/>
      <c r="U66" s="143"/>
      <c r="V66" s="209" t="str">
        <f t="shared" si="5"/>
        <v/>
      </c>
      <c r="W66" s="207"/>
      <c r="X66" s="210">
        <f t="shared" si="6"/>
        <v>0</v>
      </c>
      <c r="Y66" s="201">
        <f t="shared" si="7"/>
        <v>0</v>
      </c>
      <c r="Z66" s="201"/>
      <c r="AA66" s="143"/>
      <c r="AB66" s="143"/>
      <c r="AC66" s="209" t="str">
        <f t="shared" si="8"/>
        <v/>
      </c>
      <c r="AD66" s="207"/>
      <c r="AE66" s="210">
        <f t="shared" si="9"/>
        <v>0</v>
      </c>
      <c r="AF66" s="201">
        <f t="shared" si="10"/>
        <v>0</v>
      </c>
    </row>
    <row r="67" spans="1:32" s="173" customFormat="1" ht="12.5" x14ac:dyDescent="0.25">
      <c r="A67" s="188"/>
      <c r="B67" s="188"/>
      <c r="C67" s="188"/>
      <c r="D67" s="188"/>
      <c r="E67" s="188"/>
      <c r="F67" s="189"/>
      <c r="G67" s="189"/>
      <c r="H67" s="142" t="str">
        <f t="shared" si="11"/>
        <v/>
      </c>
      <c r="I67" s="202"/>
      <c r="J67" s="201"/>
      <c r="K67" s="201">
        <f t="shared" si="1"/>
        <v>0</v>
      </c>
      <c r="L67" s="140"/>
      <c r="M67" s="193"/>
      <c r="N67" s="193"/>
      <c r="O67" s="209" t="str">
        <f t="shared" si="2"/>
        <v/>
      </c>
      <c r="P67" s="204"/>
      <c r="Q67" s="201"/>
      <c r="R67" s="201">
        <f t="shared" si="4"/>
        <v>0</v>
      </c>
      <c r="S67" s="140"/>
      <c r="T67" s="143"/>
      <c r="U67" s="143"/>
      <c r="V67" s="209" t="str">
        <f t="shared" si="5"/>
        <v/>
      </c>
      <c r="W67" s="207"/>
      <c r="X67" s="210">
        <f t="shared" si="6"/>
        <v>0</v>
      </c>
      <c r="Y67" s="201">
        <f t="shared" si="7"/>
        <v>0</v>
      </c>
      <c r="Z67" s="201"/>
      <c r="AA67" s="143"/>
      <c r="AB67" s="143"/>
      <c r="AC67" s="209" t="str">
        <f t="shared" si="8"/>
        <v/>
      </c>
      <c r="AD67" s="207"/>
      <c r="AE67" s="210">
        <f t="shared" si="9"/>
        <v>0</v>
      </c>
      <c r="AF67" s="201">
        <f t="shared" si="10"/>
        <v>0</v>
      </c>
    </row>
    <row r="68" spans="1:32" s="173" customFormat="1" ht="12.5" x14ac:dyDescent="0.25">
      <c r="A68" s="188"/>
      <c r="B68" s="188"/>
      <c r="C68" s="188"/>
      <c r="D68" s="188"/>
      <c r="E68" s="188"/>
      <c r="F68" s="189"/>
      <c r="G68" s="189"/>
      <c r="H68" s="142" t="str">
        <f t="shared" si="11"/>
        <v/>
      </c>
      <c r="I68" s="202"/>
      <c r="J68" s="201"/>
      <c r="K68" s="201">
        <f t="shared" si="1"/>
        <v>0</v>
      </c>
      <c r="L68" s="140"/>
      <c r="M68" s="193"/>
      <c r="N68" s="193"/>
      <c r="O68" s="209" t="str">
        <f t="shared" si="2"/>
        <v/>
      </c>
      <c r="P68" s="204"/>
      <c r="Q68" s="201"/>
      <c r="R68" s="201">
        <f t="shared" si="4"/>
        <v>0</v>
      </c>
      <c r="S68" s="140"/>
      <c r="T68" s="143"/>
      <c r="U68" s="143"/>
      <c r="V68" s="209" t="str">
        <f t="shared" si="5"/>
        <v/>
      </c>
      <c r="W68" s="207"/>
      <c r="X68" s="210">
        <f t="shared" si="6"/>
        <v>0</v>
      </c>
      <c r="Y68" s="201">
        <f t="shared" si="7"/>
        <v>0</v>
      </c>
      <c r="Z68" s="201"/>
      <c r="AA68" s="143"/>
      <c r="AB68" s="143"/>
      <c r="AC68" s="209" t="str">
        <f t="shared" si="8"/>
        <v/>
      </c>
      <c r="AD68" s="207"/>
      <c r="AE68" s="210">
        <f t="shared" si="9"/>
        <v>0</v>
      </c>
      <c r="AF68" s="201">
        <f t="shared" si="10"/>
        <v>0</v>
      </c>
    </row>
    <row r="69" spans="1:32" s="173" customFormat="1" ht="12.5" x14ac:dyDescent="0.25">
      <c r="A69" s="188"/>
      <c r="B69" s="188"/>
      <c r="C69" s="188"/>
      <c r="D69" s="188"/>
      <c r="E69" s="188"/>
      <c r="F69" s="189"/>
      <c r="G69" s="189"/>
      <c r="H69" s="142" t="str">
        <f t="shared" si="11"/>
        <v/>
      </c>
      <c r="I69" s="202"/>
      <c r="J69" s="201"/>
      <c r="K69" s="201">
        <f t="shared" si="1"/>
        <v>0</v>
      </c>
      <c r="L69" s="140"/>
      <c r="M69" s="193"/>
      <c r="N69" s="193"/>
      <c r="O69" s="209" t="str">
        <f t="shared" si="2"/>
        <v/>
      </c>
      <c r="P69" s="204"/>
      <c r="Q69" s="201"/>
      <c r="R69" s="201">
        <f t="shared" si="4"/>
        <v>0</v>
      </c>
      <c r="S69" s="140"/>
      <c r="T69" s="143"/>
      <c r="U69" s="143"/>
      <c r="V69" s="209" t="str">
        <f t="shared" si="5"/>
        <v/>
      </c>
      <c r="W69" s="207"/>
      <c r="X69" s="210">
        <f t="shared" si="6"/>
        <v>0</v>
      </c>
      <c r="Y69" s="201">
        <f t="shared" si="7"/>
        <v>0</v>
      </c>
      <c r="Z69" s="201"/>
      <c r="AA69" s="143"/>
      <c r="AB69" s="143"/>
      <c r="AC69" s="209" t="str">
        <f t="shared" si="8"/>
        <v/>
      </c>
      <c r="AD69" s="207"/>
      <c r="AE69" s="210">
        <f t="shared" si="9"/>
        <v>0</v>
      </c>
      <c r="AF69" s="201">
        <f t="shared" si="10"/>
        <v>0</v>
      </c>
    </row>
    <row r="70" spans="1:32" s="173" customFormat="1" ht="12.5" x14ac:dyDescent="0.25">
      <c r="A70" s="188"/>
      <c r="B70" s="188"/>
      <c r="C70" s="188"/>
      <c r="D70" s="188"/>
      <c r="E70" s="188"/>
      <c r="F70" s="189"/>
      <c r="G70" s="189"/>
      <c r="H70" s="142" t="str">
        <f t="shared" si="11"/>
        <v/>
      </c>
      <c r="I70" s="202"/>
      <c r="J70" s="201"/>
      <c r="K70" s="201">
        <f t="shared" si="1"/>
        <v>0</v>
      </c>
      <c r="L70" s="140"/>
      <c r="M70" s="193"/>
      <c r="N70" s="193"/>
      <c r="O70" s="209" t="str">
        <f t="shared" si="2"/>
        <v/>
      </c>
      <c r="P70" s="204"/>
      <c r="Q70" s="201"/>
      <c r="R70" s="201">
        <f t="shared" si="4"/>
        <v>0</v>
      </c>
      <c r="S70" s="140"/>
      <c r="T70" s="143"/>
      <c r="U70" s="143"/>
      <c r="V70" s="209" t="str">
        <f t="shared" si="5"/>
        <v/>
      </c>
      <c r="W70" s="207"/>
      <c r="X70" s="210">
        <f t="shared" si="6"/>
        <v>0</v>
      </c>
      <c r="Y70" s="201">
        <f t="shared" si="7"/>
        <v>0</v>
      </c>
      <c r="Z70" s="201"/>
      <c r="AA70" s="143"/>
      <c r="AB70" s="143"/>
      <c r="AC70" s="209" t="str">
        <f t="shared" si="8"/>
        <v/>
      </c>
      <c r="AD70" s="207"/>
      <c r="AE70" s="210">
        <f t="shared" si="9"/>
        <v>0</v>
      </c>
      <c r="AF70" s="201">
        <f t="shared" si="10"/>
        <v>0</v>
      </c>
    </row>
    <row r="71" spans="1:32" s="173" customFormat="1" ht="12.5" x14ac:dyDescent="0.25">
      <c r="A71" s="188"/>
      <c r="B71" s="188"/>
      <c r="C71" s="188"/>
      <c r="D71" s="188"/>
      <c r="E71" s="188"/>
      <c r="F71" s="189"/>
      <c r="G71" s="189"/>
      <c r="H71" s="142" t="str">
        <f t="shared" si="11"/>
        <v/>
      </c>
      <c r="I71" s="202"/>
      <c r="J71" s="201"/>
      <c r="K71" s="201">
        <f t="shared" si="1"/>
        <v>0</v>
      </c>
      <c r="L71" s="140"/>
      <c r="M71" s="193"/>
      <c r="N71" s="193"/>
      <c r="O71" s="209" t="str">
        <f t="shared" si="2"/>
        <v/>
      </c>
      <c r="P71" s="204"/>
      <c r="Q71" s="201"/>
      <c r="R71" s="201">
        <f t="shared" si="4"/>
        <v>0</v>
      </c>
      <c r="S71" s="140"/>
      <c r="T71" s="143"/>
      <c r="U71" s="143"/>
      <c r="V71" s="209" t="str">
        <f t="shared" si="5"/>
        <v/>
      </c>
      <c r="W71" s="207"/>
      <c r="X71" s="210">
        <f t="shared" si="6"/>
        <v>0</v>
      </c>
      <c r="Y71" s="201">
        <f t="shared" si="7"/>
        <v>0</v>
      </c>
      <c r="Z71" s="201"/>
      <c r="AA71" s="143"/>
      <c r="AB71" s="143"/>
      <c r="AC71" s="209" t="str">
        <f t="shared" si="8"/>
        <v/>
      </c>
      <c r="AD71" s="207"/>
      <c r="AE71" s="210">
        <f t="shared" si="9"/>
        <v>0</v>
      </c>
      <c r="AF71" s="201">
        <f t="shared" si="10"/>
        <v>0</v>
      </c>
    </row>
    <row r="72" spans="1:32" s="173" customFormat="1" ht="12.5" x14ac:dyDescent="0.25">
      <c r="A72" s="188"/>
      <c r="B72" s="188"/>
      <c r="C72" s="188"/>
      <c r="D72" s="188"/>
      <c r="E72" s="188"/>
      <c r="F72" s="189"/>
      <c r="G72" s="189"/>
      <c r="H72" s="142" t="str">
        <f t="shared" si="11"/>
        <v/>
      </c>
      <c r="I72" s="202"/>
      <c r="J72" s="201"/>
      <c r="K72" s="201">
        <f t="shared" si="1"/>
        <v>0</v>
      </c>
      <c r="L72" s="140"/>
      <c r="M72" s="193"/>
      <c r="N72" s="193"/>
      <c r="O72" s="209" t="str">
        <f t="shared" si="2"/>
        <v/>
      </c>
      <c r="P72" s="204"/>
      <c r="Q72" s="201"/>
      <c r="R72" s="201">
        <f t="shared" si="4"/>
        <v>0</v>
      </c>
      <c r="S72" s="140"/>
      <c r="T72" s="143"/>
      <c r="U72" s="143"/>
      <c r="V72" s="209" t="str">
        <f t="shared" si="5"/>
        <v/>
      </c>
      <c r="W72" s="207"/>
      <c r="X72" s="210">
        <f t="shared" si="6"/>
        <v>0</v>
      </c>
      <c r="Y72" s="201">
        <f t="shared" si="7"/>
        <v>0</v>
      </c>
      <c r="Z72" s="201"/>
      <c r="AA72" s="143"/>
      <c r="AB72" s="143"/>
      <c r="AC72" s="209" t="str">
        <f t="shared" si="8"/>
        <v/>
      </c>
      <c r="AD72" s="207"/>
      <c r="AE72" s="210">
        <f t="shared" si="9"/>
        <v>0</v>
      </c>
      <c r="AF72" s="201">
        <f t="shared" si="10"/>
        <v>0</v>
      </c>
    </row>
    <row r="73" spans="1:32" s="173" customFormat="1" ht="12.5" x14ac:dyDescent="0.25">
      <c r="A73" s="188"/>
      <c r="B73" s="188"/>
      <c r="C73" s="188"/>
      <c r="D73" s="188"/>
      <c r="E73" s="188"/>
      <c r="F73" s="189"/>
      <c r="G73" s="189"/>
      <c r="H73" s="142" t="str">
        <f t="shared" si="11"/>
        <v/>
      </c>
      <c r="I73" s="202"/>
      <c r="J73" s="201"/>
      <c r="K73" s="201">
        <f t="shared" si="1"/>
        <v>0</v>
      </c>
      <c r="L73" s="140"/>
      <c r="M73" s="193"/>
      <c r="N73" s="193"/>
      <c r="O73" s="209" t="str">
        <f t="shared" si="2"/>
        <v/>
      </c>
      <c r="P73" s="204"/>
      <c r="Q73" s="201"/>
      <c r="R73" s="201">
        <f t="shared" si="4"/>
        <v>0</v>
      </c>
      <c r="S73" s="140"/>
      <c r="T73" s="143"/>
      <c r="U73" s="143"/>
      <c r="V73" s="209" t="str">
        <f t="shared" si="5"/>
        <v/>
      </c>
      <c r="W73" s="207"/>
      <c r="X73" s="210">
        <f t="shared" si="6"/>
        <v>0</v>
      </c>
      <c r="Y73" s="201">
        <f t="shared" si="7"/>
        <v>0</v>
      </c>
      <c r="Z73" s="201"/>
      <c r="AA73" s="143"/>
      <c r="AB73" s="143"/>
      <c r="AC73" s="209" t="str">
        <f t="shared" si="8"/>
        <v/>
      </c>
      <c r="AD73" s="207"/>
      <c r="AE73" s="210">
        <f t="shared" si="9"/>
        <v>0</v>
      </c>
      <c r="AF73" s="201">
        <f t="shared" si="10"/>
        <v>0</v>
      </c>
    </row>
    <row r="74" spans="1:32" s="173" customFormat="1" ht="12.5" x14ac:dyDescent="0.25">
      <c r="A74" s="188"/>
      <c r="B74" s="188"/>
      <c r="C74" s="188"/>
      <c r="D74" s="188"/>
      <c r="E74" s="188"/>
      <c r="F74" s="189"/>
      <c r="G74" s="189"/>
      <c r="H74" s="142" t="str">
        <f t="shared" si="11"/>
        <v/>
      </c>
      <c r="I74" s="202"/>
      <c r="J74" s="201"/>
      <c r="K74" s="201">
        <f t="shared" si="1"/>
        <v>0</v>
      </c>
      <c r="L74" s="140"/>
      <c r="M74" s="193"/>
      <c r="N74" s="193"/>
      <c r="O74" s="209" t="str">
        <f t="shared" si="2"/>
        <v/>
      </c>
      <c r="P74" s="204"/>
      <c r="Q74" s="201"/>
      <c r="R74" s="201">
        <f t="shared" si="4"/>
        <v>0</v>
      </c>
      <c r="S74" s="140"/>
      <c r="T74" s="143"/>
      <c r="U74" s="143"/>
      <c r="V74" s="209" t="str">
        <f t="shared" si="5"/>
        <v/>
      </c>
      <c r="W74" s="207"/>
      <c r="X74" s="210">
        <f t="shared" si="6"/>
        <v>0</v>
      </c>
      <c r="Y74" s="201">
        <f t="shared" si="7"/>
        <v>0</v>
      </c>
      <c r="Z74" s="201"/>
      <c r="AA74" s="143"/>
      <c r="AB74" s="143"/>
      <c r="AC74" s="209" t="str">
        <f t="shared" si="8"/>
        <v/>
      </c>
      <c r="AD74" s="207"/>
      <c r="AE74" s="210">
        <f t="shared" si="9"/>
        <v>0</v>
      </c>
      <c r="AF74" s="201">
        <f t="shared" si="10"/>
        <v>0</v>
      </c>
    </row>
    <row r="75" spans="1:32" s="173" customFormat="1" ht="12.5" x14ac:dyDescent="0.25">
      <c r="A75" s="188"/>
      <c r="B75" s="188"/>
      <c r="C75" s="188"/>
      <c r="D75" s="188"/>
      <c r="E75" s="188"/>
      <c r="F75" s="189"/>
      <c r="G75" s="189"/>
      <c r="H75" s="142" t="str">
        <f t="shared" si="11"/>
        <v/>
      </c>
      <c r="I75" s="202"/>
      <c r="J75" s="201"/>
      <c r="K75" s="201">
        <f t="shared" si="1"/>
        <v>0</v>
      </c>
      <c r="L75" s="140"/>
      <c r="M75" s="193"/>
      <c r="N75" s="193"/>
      <c r="O75" s="209" t="str">
        <f t="shared" si="2"/>
        <v/>
      </c>
      <c r="P75" s="204"/>
      <c r="Q75" s="201"/>
      <c r="R75" s="201">
        <f t="shared" si="4"/>
        <v>0</v>
      </c>
      <c r="S75" s="140"/>
      <c r="T75" s="143"/>
      <c r="U75" s="143"/>
      <c r="V75" s="209" t="str">
        <f t="shared" si="5"/>
        <v/>
      </c>
      <c r="W75" s="207"/>
      <c r="X75" s="210">
        <f t="shared" si="6"/>
        <v>0</v>
      </c>
      <c r="Y75" s="201">
        <f t="shared" si="7"/>
        <v>0</v>
      </c>
      <c r="Z75" s="201"/>
      <c r="AA75" s="143"/>
      <c r="AB75" s="143"/>
      <c r="AC75" s="209" t="str">
        <f t="shared" si="8"/>
        <v/>
      </c>
      <c r="AD75" s="207"/>
      <c r="AE75" s="210">
        <f t="shared" si="9"/>
        <v>0</v>
      </c>
      <c r="AF75" s="201">
        <f t="shared" si="10"/>
        <v>0</v>
      </c>
    </row>
    <row r="76" spans="1:32" s="173" customFormat="1" ht="12.5" x14ac:dyDescent="0.25">
      <c r="A76" s="188"/>
      <c r="B76" s="188"/>
      <c r="C76" s="188"/>
      <c r="D76" s="188"/>
      <c r="E76" s="188"/>
      <c r="F76" s="189"/>
      <c r="G76" s="189"/>
      <c r="H76" s="142" t="str">
        <f t="shared" si="11"/>
        <v/>
      </c>
      <c r="I76" s="202"/>
      <c r="J76" s="201"/>
      <c r="K76" s="201">
        <f t="shared" si="1"/>
        <v>0</v>
      </c>
      <c r="L76" s="140"/>
      <c r="M76" s="193"/>
      <c r="N76" s="193"/>
      <c r="O76" s="209" t="str">
        <f t="shared" si="2"/>
        <v/>
      </c>
      <c r="P76" s="204"/>
      <c r="Q76" s="201"/>
      <c r="R76" s="201">
        <f t="shared" si="4"/>
        <v>0</v>
      </c>
      <c r="S76" s="140"/>
      <c r="T76" s="143"/>
      <c r="U76" s="143"/>
      <c r="V76" s="209" t="str">
        <f t="shared" si="5"/>
        <v/>
      </c>
      <c r="W76" s="207"/>
      <c r="X76" s="210">
        <f t="shared" si="6"/>
        <v>0</v>
      </c>
      <c r="Y76" s="201">
        <f t="shared" si="7"/>
        <v>0</v>
      </c>
      <c r="Z76" s="201"/>
      <c r="AA76" s="143"/>
      <c r="AB76" s="143"/>
      <c r="AC76" s="209" t="str">
        <f t="shared" si="8"/>
        <v/>
      </c>
      <c r="AD76" s="207"/>
      <c r="AE76" s="210">
        <f t="shared" si="9"/>
        <v>0</v>
      </c>
      <c r="AF76" s="201">
        <f t="shared" si="10"/>
        <v>0</v>
      </c>
    </row>
    <row r="77" spans="1:32" s="173" customFormat="1" ht="12.5" x14ac:dyDescent="0.25">
      <c r="A77" s="188"/>
      <c r="B77" s="188"/>
      <c r="C77" s="188"/>
      <c r="D77" s="188"/>
      <c r="E77" s="188"/>
      <c r="F77" s="189"/>
      <c r="G77" s="189"/>
      <c r="H77" s="142" t="str">
        <f t="shared" si="11"/>
        <v/>
      </c>
      <c r="I77" s="202"/>
      <c r="J77" s="201"/>
      <c r="K77" s="201">
        <f t="shared" si="1"/>
        <v>0</v>
      </c>
      <c r="L77" s="140"/>
      <c r="M77" s="193"/>
      <c r="N77" s="193"/>
      <c r="O77" s="209" t="str">
        <f t="shared" si="2"/>
        <v/>
      </c>
      <c r="P77" s="204"/>
      <c r="Q77" s="201"/>
      <c r="R77" s="201">
        <f t="shared" si="4"/>
        <v>0</v>
      </c>
      <c r="S77" s="140"/>
      <c r="T77" s="143"/>
      <c r="U77" s="143"/>
      <c r="V77" s="209" t="str">
        <f t="shared" si="5"/>
        <v/>
      </c>
      <c r="W77" s="207"/>
      <c r="X77" s="210">
        <f t="shared" si="6"/>
        <v>0</v>
      </c>
      <c r="Y77" s="201">
        <f t="shared" si="7"/>
        <v>0</v>
      </c>
      <c r="Z77" s="201"/>
      <c r="AA77" s="143"/>
      <c r="AB77" s="143"/>
      <c r="AC77" s="209" t="str">
        <f t="shared" si="8"/>
        <v/>
      </c>
      <c r="AD77" s="207"/>
      <c r="AE77" s="210">
        <f t="shared" si="9"/>
        <v>0</v>
      </c>
      <c r="AF77" s="201">
        <f t="shared" si="10"/>
        <v>0</v>
      </c>
    </row>
    <row r="78" spans="1:32" s="173" customFormat="1" ht="12.5" x14ac:dyDescent="0.25">
      <c r="A78" s="188"/>
      <c r="B78" s="188"/>
      <c r="C78" s="188"/>
      <c r="D78" s="188"/>
      <c r="E78" s="188"/>
      <c r="F78" s="189"/>
      <c r="G78" s="189"/>
      <c r="H78" s="142" t="str">
        <f t="shared" si="11"/>
        <v/>
      </c>
      <c r="I78" s="202"/>
      <c r="J78" s="201"/>
      <c r="K78" s="201">
        <f t="shared" si="1"/>
        <v>0</v>
      </c>
      <c r="L78" s="140"/>
      <c r="M78" s="193"/>
      <c r="N78" s="193"/>
      <c r="O78" s="209" t="str">
        <f t="shared" si="2"/>
        <v/>
      </c>
      <c r="P78" s="204"/>
      <c r="Q78" s="201"/>
      <c r="R78" s="201">
        <f t="shared" si="4"/>
        <v>0</v>
      </c>
      <c r="S78" s="140"/>
      <c r="T78" s="143"/>
      <c r="U78" s="143"/>
      <c r="V78" s="209" t="str">
        <f t="shared" si="5"/>
        <v/>
      </c>
      <c r="W78" s="207"/>
      <c r="X78" s="210">
        <f t="shared" si="6"/>
        <v>0</v>
      </c>
      <c r="Y78" s="201">
        <f t="shared" si="7"/>
        <v>0</v>
      </c>
      <c r="Z78" s="201"/>
      <c r="AA78" s="143"/>
      <c r="AB78" s="143"/>
      <c r="AC78" s="209" t="str">
        <f t="shared" si="8"/>
        <v/>
      </c>
      <c r="AD78" s="207"/>
      <c r="AE78" s="210">
        <f t="shared" si="9"/>
        <v>0</v>
      </c>
      <c r="AF78" s="201">
        <f t="shared" si="10"/>
        <v>0</v>
      </c>
    </row>
    <row r="79" spans="1:32" s="173" customFormat="1" ht="12.5" x14ac:dyDescent="0.25">
      <c r="A79" s="188"/>
      <c r="B79" s="188"/>
      <c r="C79" s="188"/>
      <c r="D79" s="188"/>
      <c r="E79" s="188"/>
      <c r="F79" s="189"/>
      <c r="G79" s="189"/>
      <c r="H79" s="142" t="str">
        <f t="shared" si="11"/>
        <v/>
      </c>
      <c r="I79" s="202"/>
      <c r="J79" s="201"/>
      <c r="K79" s="201">
        <f t="shared" si="1"/>
        <v>0</v>
      </c>
      <c r="L79" s="140"/>
      <c r="M79" s="193"/>
      <c r="N79" s="193"/>
      <c r="O79" s="209" t="str">
        <f t="shared" si="2"/>
        <v/>
      </c>
      <c r="P79" s="204"/>
      <c r="Q79" s="201"/>
      <c r="R79" s="201">
        <f t="shared" si="4"/>
        <v>0</v>
      </c>
      <c r="S79" s="140"/>
      <c r="T79" s="143"/>
      <c r="U79" s="143"/>
      <c r="V79" s="209" t="str">
        <f t="shared" si="5"/>
        <v/>
      </c>
      <c r="W79" s="207"/>
      <c r="X79" s="210">
        <f t="shared" si="6"/>
        <v>0</v>
      </c>
      <c r="Y79" s="201">
        <f t="shared" si="7"/>
        <v>0</v>
      </c>
      <c r="Z79" s="201"/>
      <c r="AA79" s="143"/>
      <c r="AB79" s="143"/>
      <c r="AC79" s="209" t="str">
        <f t="shared" si="8"/>
        <v/>
      </c>
      <c r="AD79" s="207"/>
      <c r="AE79" s="210">
        <f t="shared" si="9"/>
        <v>0</v>
      </c>
      <c r="AF79" s="201">
        <f t="shared" si="10"/>
        <v>0</v>
      </c>
    </row>
    <row r="80" spans="1:32" s="173" customFormat="1" ht="12.5" x14ac:dyDescent="0.25">
      <c r="A80" s="188"/>
      <c r="B80" s="188"/>
      <c r="C80" s="188"/>
      <c r="D80" s="188"/>
      <c r="E80" s="188"/>
      <c r="F80" s="189"/>
      <c r="G80" s="189"/>
      <c r="H80" s="142" t="str">
        <f t="shared" si="11"/>
        <v/>
      </c>
      <c r="I80" s="202"/>
      <c r="J80" s="201"/>
      <c r="K80" s="201">
        <f t="shared" ref="K80:K124" si="25">D80*J80</f>
        <v>0</v>
      </c>
      <c r="L80" s="140"/>
      <c r="M80" s="193"/>
      <c r="N80" s="193"/>
      <c r="O80" s="209" t="str">
        <f t="shared" ref="O80:O124" si="26">IF(M80-N80=0,"",M80-N80)</f>
        <v/>
      </c>
      <c r="P80" s="204"/>
      <c r="Q80" s="201"/>
      <c r="R80" s="201">
        <f t="shared" ref="R80:R124" si="27">D80*Q80</f>
        <v>0</v>
      </c>
      <c r="S80" s="140"/>
      <c r="T80" s="143"/>
      <c r="U80" s="143"/>
      <c r="V80" s="209" t="str">
        <f t="shared" ref="V80:V124" si="28">IF(T80-U80=0,"",T80-U80)</f>
        <v/>
      </c>
      <c r="W80" s="207"/>
      <c r="X80" s="210">
        <f t="shared" ref="X80:X124" si="29">IFERROR(V80*W80,0)</f>
        <v>0</v>
      </c>
      <c r="Y80" s="201">
        <f t="shared" ref="Y80:Y124" si="30">D80*X80</f>
        <v>0</v>
      </c>
      <c r="Z80" s="201"/>
      <c r="AA80" s="143"/>
      <c r="AB80" s="143"/>
      <c r="AC80" s="209" t="str">
        <f t="shared" ref="AC80:AC124" si="31">IF(AA80-AB80=0,"",AA80-AB80)</f>
        <v/>
      </c>
      <c r="AD80" s="207"/>
      <c r="AE80" s="210">
        <f t="shared" ref="AE80:AE124" si="32">IFERROR(AC80*AD80,0)</f>
        <v>0</v>
      </c>
      <c r="AF80" s="201">
        <f t="shared" ref="AF80:AF124" si="33">D80*AE80</f>
        <v>0</v>
      </c>
    </row>
    <row r="81" spans="1:32" s="173" customFormat="1" ht="12.5" x14ac:dyDescent="0.25">
      <c r="A81" s="188"/>
      <c r="B81" s="188"/>
      <c r="C81" s="188"/>
      <c r="D81" s="188"/>
      <c r="E81" s="188"/>
      <c r="F81" s="189"/>
      <c r="G81" s="189"/>
      <c r="H81" s="142" t="str">
        <f t="shared" si="11"/>
        <v/>
      </c>
      <c r="I81" s="202"/>
      <c r="J81" s="201"/>
      <c r="K81" s="201">
        <f t="shared" si="25"/>
        <v>0</v>
      </c>
      <c r="L81" s="140"/>
      <c r="M81" s="193"/>
      <c r="N81" s="193"/>
      <c r="O81" s="209" t="str">
        <f t="shared" si="26"/>
        <v/>
      </c>
      <c r="P81" s="204"/>
      <c r="Q81" s="201"/>
      <c r="R81" s="201">
        <f t="shared" si="27"/>
        <v>0</v>
      </c>
      <c r="S81" s="140"/>
      <c r="T81" s="143"/>
      <c r="U81" s="143"/>
      <c r="V81" s="209" t="str">
        <f t="shared" si="28"/>
        <v/>
      </c>
      <c r="W81" s="207"/>
      <c r="X81" s="210">
        <f t="shared" si="29"/>
        <v>0</v>
      </c>
      <c r="Y81" s="201">
        <f t="shared" si="30"/>
        <v>0</v>
      </c>
      <c r="Z81" s="201"/>
      <c r="AA81" s="143"/>
      <c r="AB81" s="143"/>
      <c r="AC81" s="209" t="str">
        <f t="shared" si="31"/>
        <v/>
      </c>
      <c r="AD81" s="207"/>
      <c r="AE81" s="210">
        <f t="shared" si="32"/>
        <v>0</v>
      </c>
      <c r="AF81" s="201">
        <f t="shared" si="33"/>
        <v>0</v>
      </c>
    </row>
    <row r="82" spans="1:32" s="173" customFormat="1" ht="12.5" x14ac:dyDescent="0.25">
      <c r="A82" s="188"/>
      <c r="B82" s="188"/>
      <c r="C82" s="188"/>
      <c r="D82" s="188"/>
      <c r="E82" s="188"/>
      <c r="F82" s="189"/>
      <c r="G82" s="189"/>
      <c r="H82" s="142" t="str">
        <f t="shared" ref="H82:H124" si="34">IF(F82-G82=0,"",F82-G82)</f>
        <v/>
      </c>
      <c r="I82" s="202"/>
      <c r="J82" s="201"/>
      <c r="K82" s="201">
        <f t="shared" si="25"/>
        <v>0</v>
      </c>
      <c r="L82" s="140"/>
      <c r="M82" s="193"/>
      <c r="N82" s="193"/>
      <c r="O82" s="209" t="str">
        <f t="shared" si="26"/>
        <v/>
      </c>
      <c r="P82" s="204"/>
      <c r="Q82" s="201"/>
      <c r="R82" s="201">
        <f t="shared" si="27"/>
        <v>0</v>
      </c>
      <c r="S82" s="140"/>
      <c r="T82" s="143"/>
      <c r="U82" s="143"/>
      <c r="V82" s="209" t="str">
        <f t="shared" si="28"/>
        <v/>
      </c>
      <c r="W82" s="207"/>
      <c r="X82" s="210">
        <f t="shared" si="29"/>
        <v>0</v>
      </c>
      <c r="Y82" s="201">
        <f t="shared" si="30"/>
        <v>0</v>
      </c>
      <c r="Z82" s="201"/>
      <c r="AA82" s="143"/>
      <c r="AB82" s="143"/>
      <c r="AC82" s="209" t="str">
        <f t="shared" si="31"/>
        <v/>
      </c>
      <c r="AD82" s="207"/>
      <c r="AE82" s="210">
        <f t="shared" si="32"/>
        <v>0</v>
      </c>
      <c r="AF82" s="201">
        <f t="shared" si="33"/>
        <v>0</v>
      </c>
    </row>
    <row r="83" spans="1:32" s="173" customFormat="1" ht="12.5" x14ac:dyDescent="0.25">
      <c r="A83" s="188"/>
      <c r="B83" s="188"/>
      <c r="C83" s="188"/>
      <c r="D83" s="188"/>
      <c r="E83" s="188"/>
      <c r="F83" s="189"/>
      <c r="G83" s="189"/>
      <c r="H83" s="142" t="str">
        <f t="shared" si="34"/>
        <v/>
      </c>
      <c r="I83" s="202"/>
      <c r="J83" s="201"/>
      <c r="K83" s="201">
        <f t="shared" si="25"/>
        <v>0</v>
      </c>
      <c r="L83" s="140"/>
      <c r="M83" s="193"/>
      <c r="N83" s="193"/>
      <c r="O83" s="209" t="str">
        <f t="shared" si="26"/>
        <v/>
      </c>
      <c r="P83" s="204"/>
      <c r="Q83" s="201"/>
      <c r="R83" s="201">
        <f t="shared" si="27"/>
        <v>0</v>
      </c>
      <c r="S83" s="140"/>
      <c r="T83" s="143"/>
      <c r="U83" s="143"/>
      <c r="V83" s="209" t="str">
        <f t="shared" si="28"/>
        <v/>
      </c>
      <c r="W83" s="207"/>
      <c r="X83" s="210">
        <f t="shared" si="29"/>
        <v>0</v>
      </c>
      <c r="Y83" s="201">
        <f t="shared" si="30"/>
        <v>0</v>
      </c>
      <c r="Z83" s="201"/>
      <c r="AA83" s="143"/>
      <c r="AB83" s="143"/>
      <c r="AC83" s="209" t="str">
        <f t="shared" si="31"/>
        <v/>
      </c>
      <c r="AD83" s="207"/>
      <c r="AE83" s="210">
        <f t="shared" si="32"/>
        <v>0</v>
      </c>
      <c r="AF83" s="201">
        <f t="shared" si="33"/>
        <v>0</v>
      </c>
    </row>
    <row r="84" spans="1:32" s="173" customFormat="1" ht="12.5" x14ac:dyDescent="0.25">
      <c r="A84" s="188"/>
      <c r="B84" s="188"/>
      <c r="C84" s="188"/>
      <c r="D84" s="188"/>
      <c r="E84" s="188"/>
      <c r="F84" s="189"/>
      <c r="G84" s="189"/>
      <c r="H84" s="142" t="str">
        <f t="shared" si="34"/>
        <v/>
      </c>
      <c r="I84" s="202"/>
      <c r="J84" s="201"/>
      <c r="K84" s="201">
        <f t="shared" si="25"/>
        <v>0</v>
      </c>
      <c r="L84" s="140"/>
      <c r="M84" s="193"/>
      <c r="N84" s="193"/>
      <c r="O84" s="209" t="str">
        <f t="shared" si="26"/>
        <v/>
      </c>
      <c r="P84" s="204"/>
      <c r="Q84" s="201"/>
      <c r="R84" s="201">
        <f t="shared" si="27"/>
        <v>0</v>
      </c>
      <c r="S84" s="140"/>
      <c r="T84" s="143"/>
      <c r="U84" s="143"/>
      <c r="V84" s="209" t="str">
        <f t="shared" si="28"/>
        <v/>
      </c>
      <c r="W84" s="207"/>
      <c r="X84" s="210">
        <f t="shared" si="29"/>
        <v>0</v>
      </c>
      <c r="Y84" s="201">
        <f t="shared" si="30"/>
        <v>0</v>
      </c>
      <c r="Z84" s="201"/>
      <c r="AA84" s="143"/>
      <c r="AB84" s="143"/>
      <c r="AC84" s="209" t="str">
        <f t="shared" si="31"/>
        <v/>
      </c>
      <c r="AD84" s="207"/>
      <c r="AE84" s="210">
        <f t="shared" si="32"/>
        <v>0</v>
      </c>
      <c r="AF84" s="201">
        <f t="shared" si="33"/>
        <v>0</v>
      </c>
    </row>
    <row r="85" spans="1:32" s="173" customFormat="1" ht="12.5" x14ac:dyDescent="0.25">
      <c r="A85" s="188"/>
      <c r="B85" s="188"/>
      <c r="C85" s="188"/>
      <c r="D85" s="188"/>
      <c r="E85" s="188"/>
      <c r="F85" s="189"/>
      <c r="G85" s="189"/>
      <c r="H85" s="142" t="str">
        <f t="shared" si="34"/>
        <v/>
      </c>
      <c r="I85" s="202"/>
      <c r="J85" s="201"/>
      <c r="K85" s="201">
        <f t="shared" si="25"/>
        <v>0</v>
      </c>
      <c r="L85" s="140"/>
      <c r="M85" s="193"/>
      <c r="N85" s="193"/>
      <c r="O85" s="209" t="str">
        <f t="shared" si="26"/>
        <v/>
      </c>
      <c r="P85" s="204"/>
      <c r="Q85" s="201"/>
      <c r="R85" s="201">
        <f t="shared" si="27"/>
        <v>0</v>
      </c>
      <c r="S85" s="140"/>
      <c r="T85" s="143"/>
      <c r="U85" s="143"/>
      <c r="V85" s="209" t="str">
        <f t="shared" si="28"/>
        <v/>
      </c>
      <c r="W85" s="207"/>
      <c r="X85" s="210">
        <f t="shared" si="29"/>
        <v>0</v>
      </c>
      <c r="Y85" s="201">
        <f t="shared" si="30"/>
        <v>0</v>
      </c>
      <c r="Z85" s="201"/>
      <c r="AA85" s="143"/>
      <c r="AB85" s="143"/>
      <c r="AC85" s="209" t="str">
        <f t="shared" si="31"/>
        <v/>
      </c>
      <c r="AD85" s="207"/>
      <c r="AE85" s="210">
        <f t="shared" si="32"/>
        <v>0</v>
      </c>
      <c r="AF85" s="201">
        <f t="shared" si="33"/>
        <v>0</v>
      </c>
    </row>
    <row r="86" spans="1:32" s="173" customFormat="1" ht="12.5" x14ac:dyDescent="0.25">
      <c r="A86" s="188"/>
      <c r="B86" s="188"/>
      <c r="C86" s="188"/>
      <c r="D86" s="188"/>
      <c r="E86" s="188"/>
      <c r="F86" s="189"/>
      <c r="G86" s="189"/>
      <c r="H86" s="142" t="str">
        <f t="shared" si="34"/>
        <v/>
      </c>
      <c r="I86" s="202"/>
      <c r="J86" s="201"/>
      <c r="K86" s="201">
        <f t="shared" si="25"/>
        <v>0</v>
      </c>
      <c r="L86" s="140"/>
      <c r="M86" s="193"/>
      <c r="N86" s="193"/>
      <c r="O86" s="209" t="str">
        <f t="shared" si="26"/>
        <v/>
      </c>
      <c r="P86" s="204"/>
      <c r="Q86" s="201"/>
      <c r="R86" s="201">
        <f t="shared" si="27"/>
        <v>0</v>
      </c>
      <c r="S86" s="140"/>
      <c r="T86" s="143"/>
      <c r="U86" s="143"/>
      <c r="V86" s="209" t="str">
        <f t="shared" si="28"/>
        <v/>
      </c>
      <c r="W86" s="207"/>
      <c r="X86" s="210">
        <f t="shared" si="29"/>
        <v>0</v>
      </c>
      <c r="Y86" s="201">
        <f t="shared" si="30"/>
        <v>0</v>
      </c>
      <c r="Z86" s="201"/>
      <c r="AA86" s="143"/>
      <c r="AB86" s="143"/>
      <c r="AC86" s="209" t="str">
        <f t="shared" si="31"/>
        <v/>
      </c>
      <c r="AD86" s="207"/>
      <c r="AE86" s="210">
        <f t="shared" si="32"/>
        <v>0</v>
      </c>
      <c r="AF86" s="201">
        <f t="shared" si="33"/>
        <v>0</v>
      </c>
    </row>
    <row r="87" spans="1:32" s="173" customFormat="1" ht="12.5" x14ac:dyDescent="0.25">
      <c r="A87" s="188"/>
      <c r="B87" s="188"/>
      <c r="C87" s="188"/>
      <c r="D87" s="188"/>
      <c r="E87" s="188"/>
      <c r="F87" s="189"/>
      <c r="G87" s="189"/>
      <c r="H87" s="142" t="str">
        <f t="shared" si="34"/>
        <v/>
      </c>
      <c r="I87" s="202"/>
      <c r="J87" s="201"/>
      <c r="K87" s="201">
        <f t="shared" si="25"/>
        <v>0</v>
      </c>
      <c r="L87" s="140"/>
      <c r="M87" s="193"/>
      <c r="N87" s="193"/>
      <c r="O87" s="209" t="str">
        <f t="shared" si="26"/>
        <v/>
      </c>
      <c r="P87" s="204"/>
      <c r="Q87" s="201"/>
      <c r="R87" s="201">
        <f t="shared" si="27"/>
        <v>0</v>
      </c>
      <c r="S87" s="140"/>
      <c r="T87" s="143"/>
      <c r="U87" s="143"/>
      <c r="V87" s="209" t="str">
        <f t="shared" si="28"/>
        <v/>
      </c>
      <c r="W87" s="207"/>
      <c r="X87" s="210">
        <f t="shared" si="29"/>
        <v>0</v>
      </c>
      <c r="Y87" s="201">
        <f t="shared" si="30"/>
        <v>0</v>
      </c>
      <c r="Z87" s="201"/>
      <c r="AA87" s="143"/>
      <c r="AB87" s="143"/>
      <c r="AC87" s="209" t="str">
        <f t="shared" si="31"/>
        <v/>
      </c>
      <c r="AD87" s="207"/>
      <c r="AE87" s="210">
        <f t="shared" si="32"/>
        <v>0</v>
      </c>
      <c r="AF87" s="201">
        <f t="shared" si="33"/>
        <v>0</v>
      </c>
    </row>
    <row r="88" spans="1:32" s="173" customFormat="1" ht="12.5" x14ac:dyDescent="0.25">
      <c r="A88" s="188"/>
      <c r="B88" s="188"/>
      <c r="C88" s="188"/>
      <c r="D88" s="188"/>
      <c r="E88" s="188"/>
      <c r="F88" s="189"/>
      <c r="G88" s="189"/>
      <c r="H88" s="142" t="str">
        <f t="shared" si="34"/>
        <v/>
      </c>
      <c r="I88" s="202"/>
      <c r="J88" s="201"/>
      <c r="K88" s="201">
        <f t="shared" si="25"/>
        <v>0</v>
      </c>
      <c r="L88" s="140"/>
      <c r="M88" s="193"/>
      <c r="N88" s="193"/>
      <c r="O88" s="209" t="str">
        <f t="shared" si="26"/>
        <v/>
      </c>
      <c r="P88" s="204"/>
      <c r="Q88" s="201"/>
      <c r="R88" s="201">
        <f t="shared" si="27"/>
        <v>0</v>
      </c>
      <c r="S88" s="140"/>
      <c r="T88" s="143"/>
      <c r="U88" s="143"/>
      <c r="V88" s="209" t="str">
        <f t="shared" si="28"/>
        <v/>
      </c>
      <c r="W88" s="207"/>
      <c r="X88" s="210">
        <f t="shared" si="29"/>
        <v>0</v>
      </c>
      <c r="Y88" s="201">
        <f t="shared" si="30"/>
        <v>0</v>
      </c>
      <c r="Z88" s="201"/>
      <c r="AA88" s="143"/>
      <c r="AB88" s="143"/>
      <c r="AC88" s="209" t="str">
        <f t="shared" si="31"/>
        <v/>
      </c>
      <c r="AD88" s="207"/>
      <c r="AE88" s="210">
        <f t="shared" si="32"/>
        <v>0</v>
      </c>
      <c r="AF88" s="201">
        <f t="shared" si="33"/>
        <v>0</v>
      </c>
    </row>
    <row r="89" spans="1:32" s="173" customFormat="1" ht="12.5" x14ac:dyDescent="0.25">
      <c r="A89" s="188"/>
      <c r="B89" s="188"/>
      <c r="C89" s="188"/>
      <c r="D89" s="188"/>
      <c r="E89" s="188"/>
      <c r="F89" s="189"/>
      <c r="G89" s="189"/>
      <c r="H89" s="142" t="str">
        <f t="shared" si="34"/>
        <v/>
      </c>
      <c r="I89" s="202"/>
      <c r="J89" s="201"/>
      <c r="K89" s="201">
        <f t="shared" si="25"/>
        <v>0</v>
      </c>
      <c r="L89" s="140"/>
      <c r="M89" s="193"/>
      <c r="N89" s="193"/>
      <c r="O89" s="209" t="str">
        <f t="shared" si="26"/>
        <v/>
      </c>
      <c r="P89" s="204"/>
      <c r="Q89" s="201"/>
      <c r="R89" s="201">
        <f t="shared" si="27"/>
        <v>0</v>
      </c>
      <c r="S89" s="140"/>
      <c r="T89" s="143"/>
      <c r="U89" s="143"/>
      <c r="V89" s="209" t="str">
        <f t="shared" si="28"/>
        <v/>
      </c>
      <c r="W89" s="207"/>
      <c r="X89" s="210">
        <f t="shared" si="29"/>
        <v>0</v>
      </c>
      <c r="Y89" s="201">
        <f t="shared" si="30"/>
        <v>0</v>
      </c>
      <c r="Z89" s="201"/>
      <c r="AA89" s="143"/>
      <c r="AB89" s="143"/>
      <c r="AC89" s="209" t="str">
        <f t="shared" si="31"/>
        <v/>
      </c>
      <c r="AD89" s="207"/>
      <c r="AE89" s="210">
        <f t="shared" si="32"/>
        <v>0</v>
      </c>
      <c r="AF89" s="201">
        <f t="shared" si="33"/>
        <v>0</v>
      </c>
    </row>
    <row r="90" spans="1:32" s="173" customFormat="1" ht="12.5" x14ac:dyDescent="0.25">
      <c r="A90" s="188"/>
      <c r="B90" s="188"/>
      <c r="C90" s="188"/>
      <c r="D90" s="188"/>
      <c r="E90" s="188"/>
      <c r="F90" s="189"/>
      <c r="G90" s="189"/>
      <c r="H90" s="142" t="str">
        <f t="shared" si="34"/>
        <v/>
      </c>
      <c r="I90" s="202"/>
      <c r="J90" s="201"/>
      <c r="K90" s="201">
        <f t="shared" si="25"/>
        <v>0</v>
      </c>
      <c r="L90" s="140"/>
      <c r="M90" s="193"/>
      <c r="N90" s="193"/>
      <c r="O90" s="209" t="str">
        <f t="shared" si="26"/>
        <v/>
      </c>
      <c r="P90" s="204"/>
      <c r="Q90" s="201"/>
      <c r="R90" s="201">
        <f t="shared" si="27"/>
        <v>0</v>
      </c>
      <c r="S90" s="140"/>
      <c r="T90" s="143"/>
      <c r="U90" s="143"/>
      <c r="V90" s="209" t="str">
        <f t="shared" si="28"/>
        <v/>
      </c>
      <c r="W90" s="207"/>
      <c r="X90" s="210">
        <f t="shared" si="29"/>
        <v>0</v>
      </c>
      <c r="Y90" s="201">
        <f t="shared" si="30"/>
        <v>0</v>
      </c>
      <c r="Z90" s="201"/>
      <c r="AA90" s="143"/>
      <c r="AB90" s="143"/>
      <c r="AC90" s="209" t="str">
        <f t="shared" si="31"/>
        <v/>
      </c>
      <c r="AD90" s="207"/>
      <c r="AE90" s="210">
        <f t="shared" si="32"/>
        <v>0</v>
      </c>
      <c r="AF90" s="201">
        <f t="shared" si="33"/>
        <v>0</v>
      </c>
    </row>
    <row r="91" spans="1:32" s="173" customFormat="1" ht="12.5" x14ac:dyDescent="0.25">
      <c r="A91" s="188"/>
      <c r="B91" s="188"/>
      <c r="C91" s="188"/>
      <c r="D91" s="188"/>
      <c r="E91" s="188"/>
      <c r="F91" s="189"/>
      <c r="G91" s="189"/>
      <c r="H91" s="142" t="str">
        <f t="shared" si="34"/>
        <v/>
      </c>
      <c r="I91" s="202"/>
      <c r="J91" s="201"/>
      <c r="K91" s="201">
        <f t="shared" si="25"/>
        <v>0</v>
      </c>
      <c r="L91" s="140"/>
      <c r="M91" s="193"/>
      <c r="N91" s="193"/>
      <c r="O91" s="209" t="str">
        <f t="shared" si="26"/>
        <v/>
      </c>
      <c r="P91" s="204"/>
      <c r="Q91" s="201"/>
      <c r="R91" s="201">
        <f t="shared" si="27"/>
        <v>0</v>
      </c>
      <c r="S91" s="140"/>
      <c r="T91" s="143"/>
      <c r="U91" s="143"/>
      <c r="V91" s="209" t="str">
        <f t="shared" si="28"/>
        <v/>
      </c>
      <c r="W91" s="207"/>
      <c r="X91" s="210">
        <f t="shared" si="29"/>
        <v>0</v>
      </c>
      <c r="Y91" s="201">
        <f t="shared" si="30"/>
        <v>0</v>
      </c>
      <c r="Z91" s="201"/>
      <c r="AA91" s="143"/>
      <c r="AB91" s="143"/>
      <c r="AC91" s="209" t="str">
        <f t="shared" si="31"/>
        <v/>
      </c>
      <c r="AD91" s="207"/>
      <c r="AE91" s="210">
        <f t="shared" si="32"/>
        <v>0</v>
      </c>
      <c r="AF91" s="201">
        <f t="shared" si="33"/>
        <v>0</v>
      </c>
    </row>
    <row r="92" spans="1:32" s="173" customFormat="1" ht="12.5" x14ac:dyDescent="0.25">
      <c r="A92" s="188"/>
      <c r="B92" s="188"/>
      <c r="C92" s="188"/>
      <c r="D92" s="188"/>
      <c r="E92" s="188"/>
      <c r="F92" s="189"/>
      <c r="G92" s="189"/>
      <c r="H92" s="142" t="str">
        <f t="shared" si="34"/>
        <v/>
      </c>
      <c r="I92" s="202"/>
      <c r="J92" s="201"/>
      <c r="K92" s="201">
        <f t="shared" si="25"/>
        <v>0</v>
      </c>
      <c r="L92" s="140"/>
      <c r="M92" s="193"/>
      <c r="N92" s="193"/>
      <c r="O92" s="209" t="str">
        <f t="shared" si="26"/>
        <v/>
      </c>
      <c r="P92" s="204"/>
      <c r="Q92" s="201"/>
      <c r="R92" s="201">
        <f t="shared" si="27"/>
        <v>0</v>
      </c>
      <c r="S92" s="140"/>
      <c r="T92" s="143"/>
      <c r="U92" s="143"/>
      <c r="V92" s="209" t="str">
        <f t="shared" si="28"/>
        <v/>
      </c>
      <c r="W92" s="207"/>
      <c r="X92" s="210">
        <f t="shared" si="29"/>
        <v>0</v>
      </c>
      <c r="Y92" s="201">
        <f t="shared" si="30"/>
        <v>0</v>
      </c>
      <c r="Z92" s="201"/>
      <c r="AA92" s="143"/>
      <c r="AB92" s="143"/>
      <c r="AC92" s="209" t="str">
        <f t="shared" si="31"/>
        <v/>
      </c>
      <c r="AD92" s="207"/>
      <c r="AE92" s="210">
        <f t="shared" si="32"/>
        <v>0</v>
      </c>
      <c r="AF92" s="201">
        <f t="shared" si="33"/>
        <v>0</v>
      </c>
    </row>
    <row r="93" spans="1:32" s="173" customFormat="1" ht="12.5" x14ac:dyDescent="0.25">
      <c r="A93" s="188"/>
      <c r="B93" s="188"/>
      <c r="C93" s="188"/>
      <c r="D93" s="188"/>
      <c r="E93" s="188"/>
      <c r="F93" s="189"/>
      <c r="G93" s="189"/>
      <c r="H93" s="142" t="str">
        <f t="shared" si="34"/>
        <v/>
      </c>
      <c r="I93" s="202"/>
      <c r="J93" s="201"/>
      <c r="K93" s="201">
        <f t="shared" si="25"/>
        <v>0</v>
      </c>
      <c r="L93" s="140"/>
      <c r="M93" s="193"/>
      <c r="N93" s="193"/>
      <c r="O93" s="209" t="str">
        <f t="shared" si="26"/>
        <v/>
      </c>
      <c r="P93" s="204"/>
      <c r="Q93" s="201"/>
      <c r="R93" s="201">
        <f t="shared" si="27"/>
        <v>0</v>
      </c>
      <c r="S93" s="140"/>
      <c r="T93" s="143"/>
      <c r="U93" s="143"/>
      <c r="V93" s="209" t="str">
        <f t="shared" si="28"/>
        <v/>
      </c>
      <c r="W93" s="207"/>
      <c r="X93" s="210">
        <f t="shared" si="29"/>
        <v>0</v>
      </c>
      <c r="Y93" s="201">
        <f t="shared" si="30"/>
        <v>0</v>
      </c>
      <c r="Z93" s="201"/>
      <c r="AA93" s="143"/>
      <c r="AB93" s="143"/>
      <c r="AC93" s="209" t="str">
        <f t="shared" si="31"/>
        <v/>
      </c>
      <c r="AD93" s="207"/>
      <c r="AE93" s="210">
        <f t="shared" si="32"/>
        <v>0</v>
      </c>
      <c r="AF93" s="201">
        <f t="shared" si="33"/>
        <v>0</v>
      </c>
    </row>
    <row r="94" spans="1:32" s="173" customFormat="1" ht="12.5" x14ac:dyDescent="0.25">
      <c r="A94" s="188"/>
      <c r="B94" s="188"/>
      <c r="C94" s="188"/>
      <c r="D94" s="188"/>
      <c r="E94" s="188"/>
      <c r="F94" s="189"/>
      <c r="G94" s="189"/>
      <c r="H94" s="142" t="str">
        <f t="shared" si="34"/>
        <v/>
      </c>
      <c r="I94" s="202"/>
      <c r="J94" s="201"/>
      <c r="K94" s="201">
        <f t="shared" si="25"/>
        <v>0</v>
      </c>
      <c r="L94" s="140"/>
      <c r="M94" s="193"/>
      <c r="N94" s="193"/>
      <c r="O94" s="209" t="str">
        <f t="shared" si="26"/>
        <v/>
      </c>
      <c r="P94" s="204"/>
      <c r="Q94" s="201"/>
      <c r="R94" s="201">
        <f t="shared" si="27"/>
        <v>0</v>
      </c>
      <c r="S94" s="140"/>
      <c r="T94" s="143"/>
      <c r="U94" s="143"/>
      <c r="V94" s="209" t="str">
        <f t="shared" si="28"/>
        <v/>
      </c>
      <c r="W94" s="207"/>
      <c r="X94" s="210">
        <f t="shared" si="29"/>
        <v>0</v>
      </c>
      <c r="Y94" s="201">
        <f t="shared" si="30"/>
        <v>0</v>
      </c>
      <c r="Z94" s="201"/>
      <c r="AA94" s="143"/>
      <c r="AB94" s="143"/>
      <c r="AC94" s="209" t="str">
        <f t="shared" si="31"/>
        <v/>
      </c>
      <c r="AD94" s="207"/>
      <c r="AE94" s="210">
        <f t="shared" si="32"/>
        <v>0</v>
      </c>
      <c r="AF94" s="201">
        <f t="shared" si="33"/>
        <v>0</v>
      </c>
    </row>
    <row r="95" spans="1:32" s="173" customFormat="1" ht="12.5" x14ac:dyDescent="0.25">
      <c r="A95" s="188"/>
      <c r="B95" s="188"/>
      <c r="C95" s="188"/>
      <c r="D95" s="188"/>
      <c r="E95" s="188"/>
      <c r="F95" s="189"/>
      <c r="G95" s="189"/>
      <c r="H95" s="142" t="str">
        <f t="shared" si="34"/>
        <v/>
      </c>
      <c r="I95" s="202"/>
      <c r="J95" s="201"/>
      <c r="K95" s="201">
        <f t="shared" si="25"/>
        <v>0</v>
      </c>
      <c r="L95" s="140"/>
      <c r="M95" s="193"/>
      <c r="N95" s="193"/>
      <c r="O95" s="209" t="str">
        <f t="shared" si="26"/>
        <v/>
      </c>
      <c r="P95" s="204"/>
      <c r="Q95" s="201"/>
      <c r="R95" s="201">
        <f t="shared" si="27"/>
        <v>0</v>
      </c>
      <c r="S95" s="140"/>
      <c r="T95" s="143"/>
      <c r="U95" s="143"/>
      <c r="V95" s="209" t="str">
        <f t="shared" si="28"/>
        <v/>
      </c>
      <c r="W95" s="207"/>
      <c r="X95" s="210">
        <f t="shared" si="29"/>
        <v>0</v>
      </c>
      <c r="Y95" s="201">
        <f t="shared" si="30"/>
        <v>0</v>
      </c>
      <c r="Z95" s="201"/>
      <c r="AA95" s="143"/>
      <c r="AB95" s="143"/>
      <c r="AC95" s="209" t="str">
        <f t="shared" si="31"/>
        <v/>
      </c>
      <c r="AD95" s="207"/>
      <c r="AE95" s="210">
        <f t="shared" si="32"/>
        <v>0</v>
      </c>
      <c r="AF95" s="201">
        <f t="shared" si="33"/>
        <v>0</v>
      </c>
    </row>
    <row r="96" spans="1:32" s="173" customFormat="1" ht="12.5" x14ac:dyDescent="0.25">
      <c r="A96" s="188"/>
      <c r="B96" s="188"/>
      <c r="C96" s="188"/>
      <c r="D96" s="188"/>
      <c r="E96" s="188"/>
      <c r="F96" s="189"/>
      <c r="G96" s="189"/>
      <c r="H96" s="142" t="str">
        <f t="shared" si="34"/>
        <v/>
      </c>
      <c r="I96" s="202"/>
      <c r="J96" s="201"/>
      <c r="K96" s="201">
        <f t="shared" si="25"/>
        <v>0</v>
      </c>
      <c r="L96" s="140"/>
      <c r="M96" s="193"/>
      <c r="N96" s="193"/>
      <c r="O96" s="209" t="str">
        <f t="shared" si="26"/>
        <v/>
      </c>
      <c r="P96" s="204"/>
      <c r="Q96" s="201"/>
      <c r="R96" s="201">
        <f t="shared" si="27"/>
        <v>0</v>
      </c>
      <c r="S96" s="140"/>
      <c r="T96" s="143"/>
      <c r="U96" s="143"/>
      <c r="V96" s="209" t="str">
        <f t="shared" si="28"/>
        <v/>
      </c>
      <c r="W96" s="207"/>
      <c r="X96" s="210">
        <f t="shared" si="29"/>
        <v>0</v>
      </c>
      <c r="Y96" s="201">
        <f t="shared" si="30"/>
        <v>0</v>
      </c>
      <c r="Z96" s="201"/>
      <c r="AA96" s="143"/>
      <c r="AB96" s="143"/>
      <c r="AC96" s="209" t="str">
        <f t="shared" si="31"/>
        <v/>
      </c>
      <c r="AD96" s="207"/>
      <c r="AE96" s="210">
        <f t="shared" si="32"/>
        <v>0</v>
      </c>
      <c r="AF96" s="201">
        <f t="shared" si="33"/>
        <v>0</v>
      </c>
    </row>
    <row r="97" spans="1:32" s="173" customFormat="1" ht="12.5" x14ac:dyDescent="0.25">
      <c r="A97" s="188"/>
      <c r="B97" s="188"/>
      <c r="C97" s="188"/>
      <c r="D97" s="188"/>
      <c r="E97" s="188"/>
      <c r="F97" s="189"/>
      <c r="G97" s="189"/>
      <c r="H97" s="142" t="str">
        <f t="shared" si="34"/>
        <v/>
      </c>
      <c r="I97" s="202"/>
      <c r="J97" s="201"/>
      <c r="K97" s="201">
        <f t="shared" si="25"/>
        <v>0</v>
      </c>
      <c r="L97" s="140"/>
      <c r="M97" s="193"/>
      <c r="N97" s="193"/>
      <c r="O97" s="209" t="str">
        <f t="shared" si="26"/>
        <v/>
      </c>
      <c r="P97" s="204"/>
      <c r="Q97" s="201"/>
      <c r="R97" s="201">
        <f t="shared" si="27"/>
        <v>0</v>
      </c>
      <c r="S97" s="140"/>
      <c r="T97" s="143"/>
      <c r="U97" s="143"/>
      <c r="V97" s="209" t="str">
        <f t="shared" si="28"/>
        <v/>
      </c>
      <c r="W97" s="207"/>
      <c r="X97" s="210">
        <f t="shared" si="29"/>
        <v>0</v>
      </c>
      <c r="Y97" s="201">
        <f t="shared" si="30"/>
        <v>0</v>
      </c>
      <c r="Z97" s="201"/>
      <c r="AA97" s="143"/>
      <c r="AB97" s="143"/>
      <c r="AC97" s="209" t="str">
        <f t="shared" si="31"/>
        <v/>
      </c>
      <c r="AD97" s="207"/>
      <c r="AE97" s="210">
        <f t="shared" si="32"/>
        <v>0</v>
      </c>
      <c r="AF97" s="201">
        <f t="shared" si="33"/>
        <v>0</v>
      </c>
    </row>
    <row r="98" spans="1:32" s="173" customFormat="1" ht="12.5" x14ac:dyDescent="0.25">
      <c r="A98" s="188"/>
      <c r="B98" s="188"/>
      <c r="C98" s="188"/>
      <c r="D98" s="188"/>
      <c r="E98" s="188"/>
      <c r="F98" s="189"/>
      <c r="G98" s="189"/>
      <c r="H98" s="142" t="str">
        <f t="shared" si="34"/>
        <v/>
      </c>
      <c r="I98" s="202"/>
      <c r="J98" s="201"/>
      <c r="K98" s="201">
        <f t="shared" si="25"/>
        <v>0</v>
      </c>
      <c r="L98" s="140"/>
      <c r="M98" s="193"/>
      <c r="N98" s="193"/>
      <c r="O98" s="209" t="str">
        <f t="shared" si="26"/>
        <v/>
      </c>
      <c r="P98" s="204"/>
      <c r="Q98" s="201"/>
      <c r="R98" s="201">
        <f t="shared" si="27"/>
        <v>0</v>
      </c>
      <c r="S98" s="140"/>
      <c r="T98" s="143"/>
      <c r="U98" s="143"/>
      <c r="V98" s="209" t="str">
        <f t="shared" si="28"/>
        <v/>
      </c>
      <c r="W98" s="207"/>
      <c r="X98" s="210">
        <f t="shared" si="29"/>
        <v>0</v>
      </c>
      <c r="Y98" s="201">
        <f t="shared" si="30"/>
        <v>0</v>
      </c>
      <c r="Z98" s="201"/>
      <c r="AA98" s="143"/>
      <c r="AB98" s="143"/>
      <c r="AC98" s="209" t="str">
        <f t="shared" si="31"/>
        <v/>
      </c>
      <c r="AD98" s="207"/>
      <c r="AE98" s="210">
        <f t="shared" si="32"/>
        <v>0</v>
      </c>
      <c r="AF98" s="201">
        <f t="shared" si="33"/>
        <v>0</v>
      </c>
    </row>
    <row r="99" spans="1:32" s="173" customFormat="1" ht="12.5" x14ac:dyDescent="0.25">
      <c r="A99" s="188"/>
      <c r="B99" s="188"/>
      <c r="C99" s="188"/>
      <c r="D99" s="188"/>
      <c r="E99" s="188"/>
      <c r="F99" s="189"/>
      <c r="G99" s="189"/>
      <c r="H99" s="142" t="str">
        <f t="shared" si="34"/>
        <v/>
      </c>
      <c r="I99" s="202"/>
      <c r="J99" s="201"/>
      <c r="K99" s="201">
        <f t="shared" si="25"/>
        <v>0</v>
      </c>
      <c r="L99" s="140"/>
      <c r="M99" s="193"/>
      <c r="N99" s="193"/>
      <c r="O99" s="209" t="str">
        <f t="shared" si="26"/>
        <v/>
      </c>
      <c r="P99" s="204"/>
      <c r="Q99" s="201"/>
      <c r="R99" s="201">
        <f t="shared" si="27"/>
        <v>0</v>
      </c>
      <c r="S99" s="140"/>
      <c r="T99" s="143"/>
      <c r="U99" s="143"/>
      <c r="V99" s="209" t="str">
        <f t="shared" si="28"/>
        <v/>
      </c>
      <c r="W99" s="207"/>
      <c r="X99" s="210">
        <f t="shared" si="29"/>
        <v>0</v>
      </c>
      <c r="Y99" s="201">
        <f t="shared" si="30"/>
        <v>0</v>
      </c>
      <c r="Z99" s="201"/>
      <c r="AA99" s="143"/>
      <c r="AB99" s="143"/>
      <c r="AC99" s="209" t="str">
        <f t="shared" si="31"/>
        <v/>
      </c>
      <c r="AD99" s="207"/>
      <c r="AE99" s="210">
        <f t="shared" si="32"/>
        <v>0</v>
      </c>
      <c r="AF99" s="201">
        <f t="shared" si="33"/>
        <v>0</v>
      </c>
    </row>
    <row r="100" spans="1:32" s="173" customFormat="1" ht="12.5" x14ac:dyDescent="0.25">
      <c r="A100" s="188"/>
      <c r="B100" s="188"/>
      <c r="C100" s="188"/>
      <c r="D100" s="188"/>
      <c r="E100" s="188"/>
      <c r="F100" s="189"/>
      <c r="G100" s="189"/>
      <c r="H100" s="142" t="str">
        <f t="shared" si="34"/>
        <v/>
      </c>
      <c r="I100" s="202"/>
      <c r="J100" s="201"/>
      <c r="K100" s="201">
        <f t="shared" si="25"/>
        <v>0</v>
      </c>
      <c r="L100" s="140"/>
      <c r="M100" s="193"/>
      <c r="N100" s="193"/>
      <c r="O100" s="209" t="str">
        <f t="shared" si="26"/>
        <v/>
      </c>
      <c r="P100" s="204"/>
      <c r="Q100" s="201"/>
      <c r="R100" s="201">
        <f t="shared" si="27"/>
        <v>0</v>
      </c>
      <c r="S100" s="140"/>
      <c r="T100" s="143"/>
      <c r="U100" s="143"/>
      <c r="V100" s="209" t="str">
        <f t="shared" si="28"/>
        <v/>
      </c>
      <c r="W100" s="207"/>
      <c r="X100" s="210">
        <f t="shared" si="29"/>
        <v>0</v>
      </c>
      <c r="Y100" s="201">
        <f t="shared" si="30"/>
        <v>0</v>
      </c>
      <c r="Z100" s="201"/>
      <c r="AA100" s="143"/>
      <c r="AB100" s="143"/>
      <c r="AC100" s="209" t="str">
        <f t="shared" si="31"/>
        <v/>
      </c>
      <c r="AD100" s="207"/>
      <c r="AE100" s="210">
        <f t="shared" si="32"/>
        <v>0</v>
      </c>
      <c r="AF100" s="201">
        <f t="shared" si="33"/>
        <v>0</v>
      </c>
    </row>
    <row r="101" spans="1:32" s="173" customFormat="1" ht="12.5" x14ac:dyDescent="0.25">
      <c r="A101" s="188"/>
      <c r="B101" s="188"/>
      <c r="C101" s="188"/>
      <c r="D101" s="188"/>
      <c r="E101" s="188"/>
      <c r="F101" s="189"/>
      <c r="G101" s="189"/>
      <c r="H101" s="142" t="str">
        <f t="shared" si="34"/>
        <v/>
      </c>
      <c r="I101" s="202"/>
      <c r="J101" s="201"/>
      <c r="K101" s="201">
        <f t="shared" si="25"/>
        <v>0</v>
      </c>
      <c r="L101" s="140"/>
      <c r="M101" s="193"/>
      <c r="N101" s="193"/>
      <c r="O101" s="209" t="str">
        <f t="shared" si="26"/>
        <v/>
      </c>
      <c r="P101" s="204"/>
      <c r="Q101" s="201"/>
      <c r="R101" s="201">
        <f t="shared" si="27"/>
        <v>0</v>
      </c>
      <c r="S101" s="140"/>
      <c r="T101" s="143"/>
      <c r="U101" s="143"/>
      <c r="V101" s="209" t="str">
        <f t="shared" si="28"/>
        <v/>
      </c>
      <c r="W101" s="207"/>
      <c r="X101" s="210">
        <f t="shared" si="29"/>
        <v>0</v>
      </c>
      <c r="Y101" s="201">
        <f t="shared" si="30"/>
        <v>0</v>
      </c>
      <c r="Z101" s="201"/>
      <c r="AA101" s="143"/>
      <c r="AB101" s="143"/>
      <c r="AC101" s="209" t="str">
        <f t="shared" si="31"/>
        <v/>
      </c>
      <c r="AD101" s="207"/>
      <c r="AE101" s="210">
        <f t="shared" si="32"/>
        <v>0</v>
      </c>
      <c r="AF101" s="201">
        <f t="shared" si="33"/>
        <v>0</v>
      </c>
    </row>
    <row r="102" spans="1:32" s="173" customFormat="1" ht="12.5" x14ac:dyDescent="0.25">
      <c r="A102" s="188"/>
      <c r="B102" s="188"/>
      <c r="C102" s="188"/>
      <c r="D102" s="188"/>
      <c r="E102" s="188"/>
      <c r="F102" s="189"/>
      <c r="G102" s="189"/>
      <c r="H102" s="142" t="str">
        <f t="shared" si="34"/>
        <v/>
      </c>
      <c r="I102" s="202"/>
      <c r="J102" s="201"/>
      <c r="K102" s="201">
        <f t="shared" si="25"/>
        <v>0</v>
      </c>
      <c r="L102" s="140"/>
      <c r="M102" s="193"/>
      <c r="N102" s="193"/>
      <c r="O102" s="209" t="str">
        <f t="shared" si="26"/>
        <v/>
      </c>
      <c r="P102" s="204"/>
      <c r="Q102" s="201"/>
      <c r="R102" s="201">
        <f t="shared" si="27"/>
        <v>0</v>
      </c>
      <c r="S102" s="140"/>
      <c r="T102" s="143"/>
      <c r="U102" s="143"/>
      <c r="V102" s="209" t="str">
        <f t="shared" si="28"/>
        <v/>
      </c>
      <c r="W102" s="207"/>
      <c r="X102" s="210">
        <f t="shared" si="29"/>
        <v>0</v>
      </c>
      <c r="Y102" s="201">
        <f t="shared" si="30"/>
        <v>0</v>
      </c>
      <c r="Z102" s="201"/>
      <c r="AA102" s="143"/>
      <c r="AB102" s="143"/>
      <c r="AC102" s="209" t="str">
        <f t="shared" si="31"/>
        <v/>
      </c>
      <c r="AD102" s="207"/>
      <c r="AE102" s="210">
        <f t="shared" si="32"/>
        <v>0</v>
      </c>
      <c r="AF102" s="201">
        <f t="shared" si="33"/>
        <v>0</v>
      </c>
    </row>
    <row r="103" spans="1:32" s="173" customFormat="1" ht="12.5" x14ac:dyDescent="0.25">
      <c r="A103" s="188"/>
      <c r="B103" s="188"/>
      <c r="C103" s="188"/>
      <c r="D103" s="188"/>
      <c r="E103" s="188"/>
      <c r="F103" s="189"/>
      <c r="G103" s="189"/>
      <c r="H103" s="142" t="str">
        <f t="shared" si="34"/>
        <v/>
      </c>
      <c r="I103" s="202"/>
      <c r="J103" s="201"/>
      <c r="K103" s="201">
        <f t="shared" si="25"/>
        <v>0</v>
      </c>
      <c r="L103" s="140"/>
      <c r="M103" s="193"/>
      <c r="N103" s="193"/>
      <c r="O103" s="209" t="str">
        <f t="shared" si="26"/>
        <v/>
      </c>
      <c r="P103" s="204"/>
      <c r="Q103" s="201"/>
      <c r="R103" s="201">
        <f t="shared" si="27"/>
        <v>0</v>
      </c>
      <c r="S103" s="140"/>
      <c r="T103" s="143"/>
      <c r="U103" s="143"/>
      <c r="V103" s="209" t="str">
        <f t="shared" si="28"/>
        <v/>
      </c>
      <c r="W103" s="207"/>
      <c r="X103" s="210">
        <f t="shared" si="29"/>
        <v>0</v>
      </c>
      <c r="Y103" s="201">
        <f t="shared" si="30"/>
        <v>0</v>
      </c>
      <c r="Z103" s="201"/>
      <c r="AA103" s="143"/>
      <c r="AB103" s="143"/>
      <c r="AC103" s="209" t="str">
        <f t="shared" si="31"/>
        <v/>
      </c>
      <c r="AD103" s="207"/>
      <c r="AE103" s="210">
        <f t="shared" si="32"/>
        <v>0</v>
      </c>
      <c r="AF103" s="201">
        <f t="shared" si="33"/>
        <v>0</v>
      </c>
    </row>
    <row r="104" spans="1:32" s="173" customFormat="1" ht="12.5" x14ac:dyDescent="0.25">
      <c r="A104" s="188"/>
      <c r="B104" s="188"/>
      <c r="C104" s="188"/>
      <c r="D104" s="188"/>
      <c r="E104" s="188"/>
      <c r="F104" s="189"/>
      <c r="G104" s="189"/>
      <c r="H104" s="142" t="str">
        <f t="shared" si="34"/>
        <v/>
      </c>
      <c r="I104" s="202"/>
      <c r="J104" s="201"/>
      <c r="K104" s="201">
        <f t="shared" si="25"/>
        <v>0</v>
      </c>
      <c r="L104" s="140"/>
      <c r="M104" s="193"/>
      <c r="N104" s="193"/>
      <c r="O104" s="209" t="str">
        <f t="shared" si="26"/>
        <v/>
      </c>
      <c r="P104" s="204"/>
      <c r="Q104" s="201"/>
      <c r="R104" s="201">
        <f t="shared" si="27"/>
        <v>0</v>
      </c>
      <c r="S104" s="140"/>
      <c r="T104" s="143"/>
      <c r="U104" s="143"/>
      <c r="V104" s="209" t="str">
        <f t="shared" si="28"/>
        <v/>
      </c>
      <c r="W104" s="207"/>
      <c r="X104" s="210">
        <f t="shared" si="29"/>
        <v>0</v>
      </c>
      <c r="Y104" s="201">
        <f t="shared" si="30"/>
        <v>0</v>
      </c>
      <c r="Z104" s="201"/>
      <c r="AA104" s="143"/>
      <c r="AB104" s="143"/>
      <c r="AC104" s="209" t="str">
        <f t="shared" si="31"/>
        <v/>
      </c>
      <c r="AD104" s="207"/>
      <c r="AE104" s="210">
        <f t="shared" si="32"/>
        <v>0</v>
      </c>
      <c r="AF104" s="201">
        <f t="shared" si="33"/>
        <v>0</v>
      </c>
    </row>
    <row r="105" spans="1:32" s="173" customFormat="1" ht="12.5" x14ac:dyDescent="0.25">
      <c r="A105" s="188"/>
      <c r="B105" s="188"/>
      <c r="C105" s="188"/>
      <c r="D105" s="188"/>
      <c r="E105" s="188"/>
      <c r="F105" s="189"/>
      <c r="G105" s="189"/>
      <c r="H105" s="142" t="str">
        <f t="shared" si="34"/>
        <v/>
      </c>
      <c r="I105" s="202"/>
      <c r="J105" s="201"/>
      <c r="K105" s="201">
        <f t="shared" si="25"/>
        <v>0</v>
      </c>
      <c r="L105" s="140"/>
      <c r="M105" s="193"/>
      <c r="N105" s="193"/>
      <c r="O105" s="209" t="str">
        <f t="shared" si="26"/>
        <v/>
      </c>
      <c r="P105" s="204"/>
      <c r="Q105" s="201"/>
      <c r="R105" s="201">
        <f t="shared" si="27"/>
        <v>0</v>
      </c>
      <c r="S105" s="140"/>
      <c r="T105" s="143"/>
      <c r="U105" s="143"/>
      <c r="V105" s="209" t="str">
        <f t="shared" si="28"/>
        <v/>
      </c>
      <c r="W105" s="207"/>
      <c r="X105" s="210">
        <f t="shared" si="29"/>
        <v>0</v>
      </c>
      <c r="Y105" s="201">
        <f t="shared" si="30"/>
        <v>0</v>
      </c>
      <c r="Z105" s="201"/>
      <c r="AA105" s="143"/>
      <c r="AB105" s="143"/>
      <c r="AC105" s="209" t="str">
        <f t="shared" si="31"/>
        <v/>
      </c>
      <c r="AD105" s="207"/>
      <c r="AE105" s="210">
        <f t="shared" si="32"/>
        <v>0</v>
      </c>
      <c r="AF105" s="201">
        <f t="shared" si="33"/>
        <v>0</v>
      </c>
    </row>
    <row r="106" spans="1:32" s="173" customFormat="1" ht="12.5" x14ac:dyDescent="0.25">
      <c r="A106" s="188"/>
      <c r="B106" s="188"/>
      <c r="C106" s="188"/>
      <c r="D106" s="188"/>
      <c r="E106" s="188"/>
      <c r="F106" s="189"/>
      <c r="G106" s="189"/>
      <c r="H106" s="142" t="str">
        <f t="shared" si="34"/>
        <v/>
      </c>
      <c r="I106" s="202"/>
      <c r="J106" s="201"/>
      <c r="K106" s="201">
        <f t="shared" si="25"/>
        <v>0</v>
      </c>
      <c r="L106" s="140"/>
      <c r="M106" s="193"/>
      <c r="N106" s="193"/>
      <c r="O106" s="209" t="str">
        <f t="shared" si="26"/>
        <v/>
      </c>
      <c r="P106" s="204"/>
      <c r="Q106" s="201"/>
      <c r="R106" s="201">
        <f t="shared" si="27"/>
        <v>0</v>
      </c>
      <c r="S106" s="140"/>
      <c r="T106" s="143"/>
      <c r="U106" s="143"/>
      <c r="V106" s="209" t="str">
        <f t="shared" si="28"/>
        <v/>
      </c>
      <c r="W106" s="207"/>
      <c r="X106" s="210">
        <f t="shared" si="29"/>
        <v>0</v>
      </c>
      <c r="Y106" s="201">
        <f t="shared" si="30"/>
        <v>0</v>
      </c>
      <c r="Z106" s="201"/>
      <c r="AA106" s="143"/>
      <c r="AB106" s="143"/>
      <c r="AC106" s="209" t="str">
        <f t="shared" si="31"/>
        <v/>
      </c>
      <c r="AD106" s="207"/>
      <c r="AE106" s="210">
        <f t="shared" si="32"/>
        <v>0</v>
      </c>
      <c r="AF106" s="201">
        <f t="shared" si="33"/>
        <v>0</v>
      </c>
    </row>
    <row r="107" spans="1:32" s="173" customFormat="1" ht="12.5" x14ac:dyDescent="0.25">
      <c r="A107" s="188"/>
      <c r="B107" s="188"/>
      <c r="C107" s="188"/>
      <c r="D107" s="188"/>
      <c r="E107" s="188"/>
      <c r="F107" s="189"/>
      <c r="G107" s="189"/>
      <c r="H107" s="142" t="str">
        <f t="shared" si="34"/>
        <v/>
      </c>
      <c r="I107" s="202"/>
      <c r="J107" s="201"/>
      <c r="K107" s="201">
        <f t="shared" si="25"/>
        <v>0</v>
      </c>
      <c r="L107" s="140"/>
      <c r="M107" s="193"/>
      <c r="N107" s="193"/>
      <c r="O107" s="209" t="str">
        <f t="shared" si="26"/>
        <v/>
      </c>
      <c r="P107" s="204"/>
      <c r="Q107" s="201"/>
      <c r="R107" s="201">
        <f t="shared" si="27"/>
        <v>0</v>
      </c>
      <c r="S107" s="140"/>
      <c r="T107" s="143"/>
      <c r="U107" s="143"/>
      <c r="V107" s="209" t="str">
        <f t="shared" si="28"/>
        <v/>
      </c>
      <c r="W107" s="207"/>
      <c r="X107" s="210">
        <f t="shared" si="29"/>
        <v>0</v>
      </c>
      <c r="Y107" s="201">
        <f t="shared" si="30"/>
        <v>0</v>
      </c>
      <c r="Z107" s="201"/>
      <c r="AA107" s="143"/>
      <c r="AB107" s="143"/>
      <c r="AC107" s="209" t="str">
        <f t="shared" si="31"/>
        <v/>
      </c>
      <c r="AD107" s="207"/>
      <c r="AE107" s="210">
        <f t="shared" si="32"/>
        <v>0</v>
      </c>
      <c r="AF107" s="201">
        <f t="shared" si="33"/>
        <v>0</v>
      </c>
    </row>
    <row r="108" spans="1:32" s="173" customFormat="1" ht="12.5" x14ac:dyDescent="0.25">
      <c r="A108" s="188"/>
      <c r="B108" s="188"/>
      <c r="C108" s="188"/>
      <c r="D108" s="188"/>
      <c r="E108" s="188"/>
      <c r="F108" s="189"/>
      <c r="G108" s="189"/>
      <c r="H108" s="142" t="str">
        <f t="shared" si="34"/>
        <v/>
      </c>
      <c r="I108" s="202"/>
      <c r="J108" s="201"/>
      <c r="K108" s="201">
        <f t="shared" si="25"/>
        <v>0</v>
      </c>
      <c r="L108" s="140"/>
      <c r="M108" s="193"/>
      <c r="N108" s="193"/>
      <c r="O108" s="209" t="str">
        <f t="shared" si="26"/>
        <v/>
      </c>
      <c r="P108" s="204"/>
      <c r="Q108" s="201"/>
      <c r="R108" s="201">
        <f t="shared" si="27"/>
        <v>0</v>
      </c>
      <c r="S108" s="140"/>
      <c r="T108" s="143"/>
      <c r="U108" s="143"/>
      <c r="V108" s="209" t="str">
        <f t="shared" si="28"/>
        <v/>
      </c>
      <c r="W108" s="207"/>
      <c r="X108" s="210">
        <f t="shared" si="29"/>
        <v>0</v>
      </c>
      <c r="Y108" s="201">
        <f t="shared" si="30"/>
        <v>0</v>
      </c>
      <c r="Z108" s="201"/>
      <c r="AA108" s="143"/>
      <c r="AB108" s="143"/>
      <c r="AC108" s="209" t="str">
        <f t="shared" si="31"/>
        <v/>
      </c>
      <c r="AD108" s="207"/>
      <c r="AE108" s="210">
        <f t="shared" si="32"/>
        <v>0</v>
      </c>
      <c r="AF108" s="201">
        <f t="shared" si="33"/>
        <v>0</v>
      </c>
    </row>
    <row r="109" spans="1:32" s="173" customFormat="1" ht="12.5" x14ac:dyDescent="0.25">
      <c r="A109" s="188"/>
      <c r="B109" s="188"/>
      <c r="C109" s="188"/>
      <c r="D109" s="188"/>
      <c r="E109" s="188"/>
      <c r="F109" s="189"/>
      <c r="G109" s="189"/>
      <c r="H109" s="142" t="str">
        <f t="shared" si="34"/>
        <v/>
      </c>
      <c r="I109" s="202"/>
      <c r="J109" s="201"/>
      <c r="K109" s="201">
        <f t="shared" si="25"/>
        <v>0</v>
      </c>
      <c r="L109" s="140"/>
      <c r="M109" s="193"/>
      <c r="N109" s="193"/>
      <c r="O109" s="209" t="str">
        <f t="shared" si="26"/>
        <v/>
      </c>
      <c r="P109" s="204"/>
      <c r="Q109" s="201"/>
      <c r="R109" s="201">
        <f t="shared" si="27"/>
        <v>0</v>
      </c>
      <c r="S109" s="140"/>
      <c r="T109" s="143"/>
      <c r="U109" s="143"/>
      <c r="V109" s="209" t="str">
        <f t="shared" si="28"/>
        <v/>
      </c>
      <c r="W109" s="207"/>
      <c r="X109" s="210">
        <f t="shared" si="29"/>
        <v>0</v>
      </c>
      <c r="Y109" s="201">
        <f t="shared" si="30"/>
        <v>0</v>
      </c>
      <c r="Z109" s="201"/>
      <c r="AA109" s="143"/>
      <c r="AB109" s="143"/>
      <c r="AC109" s="209" t="str">
        <f t="shared" si="31"/>
        <v/>
      </c>
      <c r="AD109" s="207"/>
      <c r="AE109" s="210">
        <f t="shared" si="32"/>
        <v>0</v>
      </c>
      <c r="AF109" s="201">
        <f t="shared" si="33"/>
        <v>0</v>
      </c>
    </row>
    <row r="110" spans="1:32" s="173" customFormat="1" ht="12.5" x14ac:dyDescent="0.25">
      <c r="A110" s="188"/>
      <c r="B110" s="188"/>
      <c r="C110" s="188"/>
      <c r="D110" s="188"/>
      <c r="E110" s="188"/>
      <c r="F110" s="189"/>
      <c r="G110" s="189"/>
      <c r="H110" s="142" t="str">
        <f t="shared" si="34"/>
        <v/>
      </c>
      <c r="I110" s="202"/>
      <c r="J110" s="201"/>
      <c r="K110" s="201">
        <f t="shared" si="25"/>
        <v>0</v>
      </c>
      <c r="L110" s="140"/>
      <c r="M110" s="193"/>
      <c r="N110" s="193"/>
      <c r="O110" s="209" t="str">
        <f t="shared" si="26"/>
        <v/>
      </c>
      <c r="P110" s="204"/>
      <c r="Q110" s="201"/>
      <c r="R110" s="201">
        <f t="shared" si="27"/>
        <v>0</v>
      </c>
      <c r="S110" s="140"/>
      <c r="T110" s="143"/>
      <c r="U110" s="143"/>
      <c r="V110" s="209" t="str">
        <f t="shared" si="28"/>
        <v/>
      </c>
      <c r="W110" s="207"/>
      <c r="X110" s="210">
        <f t="shared" si="29"/>
        <v>0</v>
      </c>
      <c r="Y110" s="201">
        <f t="shared" si="30"/>
        <v>0</v>
      </c>
      <c r="Z110" s="201"/>
      <c r="AA110" s="143"/>
      <c r="AB110" s="143"/>
      <c r="AC110" s="209" t="str">
        <f t="shared" si="31"/>
        <v/>
      </c>
      <c r="AD110" s="207"/>
      <c r="AE110" s="210">
        <f t="shared" si="32"/>
        <v>0</v>
      </c>
      <c r="AF110" s="201">
        <f t="shared" si="33"/>
        <v>0</v>
      </c>
    </row>
    <row r="111" spans="1:32" s="173" customFormat="1" ht="12.5" x14ac:dyDescent="0.25">
      <c r="A111" s="188"/>
      <c r="B111" s="188"/>
      <c r="C111" s="188"/>
      <c r="D111" s="188"/>
      <c r="E111" s="188"/>
      <c r="F111" s="189"/>
      <c r="G111" s="189"/>
      <c r="H111" s="142" t="str">
        <f t="shared" si="34"/>
        <v/>
      </c>
      <c r="I111" s="202"/>
      <c r="J111" s="201"/>
      <c r="K111" s="201">
        <f t="shared" si="25"/>
        <v>0</v>
      </c>
      <c r="L111" s="140"/>
      <c r="M111" s="193"/>
      <c r="N111" s="193"/>
      <c r="O111" s="209" t="str">
        <f t="shared" si="26"/>
        <v/>
      </c>
      <c r="P111" s="204"/>
      <c r="Q111" s="201"/>
      <c r="R111" s="201">
        <f t="shared" si="27"/>
        <v>0</v>
      </c>
      <c r="S111" s="140"/>
      <c r="T111" s="143"/>
      <c r="U111" s="143"/>
      <c r="V111" s="209" t="str">
        <f t="shared" si="28"/>
        <v/>
      </c>
      <c r="W111" s="207"/>
      <c r="X111" s="210">
        <f t="shared" si="29"/>
        <v>0</v>
      </c>
      <c r="Y111" s="201">
        <f t="shared" si="30"/>
        <v>0</v>
      </c>
      <c r="Z111" s="201"/>
      <c r="AA111" s="143"/>
      <c r="AB111" s="143"/>
      <c r="AC111" s="209" t="str">
        <f t="shared" si="31"/>
        <v/>
      </c>
      <c r="AD111" s="207"/>
      <c r="AE111" s="210">
        <f t="shared" si="32"/>
        <v>0</v>
      </c>
      <c r="AF111" s="201">
        <f t="shared" si="33"/>
        <v>0</v>
      </c>
    </row>
    <row r="112" spans="1:32" s="173" customFormat="1" ht="12.5" x14ac:dyDescent="0.25">
      <c r="A112" s="188"/>
      <c r="B112" s="188"/>
      <c r="C112" s="188"/>
      <c r="D112" s="188"/>
      <c r="E112" s="188"/>
      <c r="F112" s="189"/>
      <c r="G112" s="189"/>
      <c r="H112" s="142" t="str">
        <f t="shared" si="34"/>
        <v/>
      </c>
      <c r="I112" s="202"/>
      <c r="J112" s="201"/>
      <c r="K112" s="201">
        <f t="shared" si="25"/>
        <v>0</v>
      </c>
      <c r="L112" s="140"/>
      <c r="M112" s="193"/>
      <c r="N112" s="193"/>
      <c r="O112" s="209" t="str">
        <f t="shared" si="26"/>
        <v/>
      </c>
      <c r="P112" s="204"/>
      <c r="Q112" s="201"/>
      <c r="R112" s="201">
        <f t="shared" si="27"/>
        <v>0</v>
      </c>
      <c r="S112" s="140"/>
      <c r="T112" s="143"/>
      <c r="U112" s="143"/>
      <c r="V112" s="209" t="str">
        <f t="shared" si="28"/>
        <v/>
      </c>
      <c r="W112" s="207"/>
      <c r="X112" s="210">
        <f t="shared" si="29"/>
        <v>0</v>
      </c>
      <c r="Y112" s="201">
        <f t="shared" si="30"/>
        <v>0</v>
      </c>
      <c r="Z112" s="201"/>
      <c r="AA112" s="143"/>
      <c r="AB112" s="143"/>
      <c r="AC112" s="209" t="str">
        <f t="shared" si="31"/>
        <v/>
      </c>
      <c r="AD112" s="207"/>
      <c r="AE112" s="210">
        <f t="shared" si="32"/>
        <v>0</v>
      </c>
      <c r="AF112" s="201">
        <f t="shared" si="33"/>
        <v>0</v>
      </c>
    </row>
    <row r="113" spans="1:32" s="173" customFormat="1" ht="12.5" x14ac:dyDescent="0.25">
      <c r="A113" s="188"/>
      <c r="B113" s="188"/>
      <c r="C113" s="188"/>
      <c r="D113" s="188"/>
      <c r="E113" s="188"/>
      <c r="F113" s="189"/>
      <c r="G113" s="189"/>
      <c r="H113" s="142" t="str">
        <f t="shared" si="34"/>
        <v/>
      </c>
      <c r="I113" s="202"/>
      <c r="J113" s="201"/>
      <c r="K113" s="201">
        <f t="shared" si="25"/>
        <v>0</v>
      </c>
      <c r="L113" s="140"/>
      <c r="M113" s="193"/>
      <c r="N113" s="193"/>
      <c r="O113" s="209" t="str">
        <f t="shared" si="26"/>
        <v/>
      </c>
      <c r="P113" s="204"/>
      <c r="Q113" s="201"/>
      <c r="R113" s="201">
        <f t="shared" si="27"/>
        <v>0</v>
      </c>
      <c r="S113" s="140"/>
      <c r="T113" s="143"/>
      <c r="U113" s="143"/>
      <c r="V113" s="209" t="str">
        <f t="shared" si="28"/>
        <v/>
      </c>
      <c r="W113" s="207"/>
      <c r="X113" s="210">
        <f t="shared" si="29"/>
        <v>0</v>
      </c>
      <c r="Y113" s="201">
        <f t="shared" si="30"/>
        <v>0</v>
      </c>
      <c r="Z113" s="201"/>
      <c r="AA113" s="143"/>
      <c r="AB113" s="143"/>
      <c r="AC113" s="209" t="str">
        <f t="shared" si="31"/>
        <v/>
      </c>
      <c r="AD113" s="207"/>
      <c r="AE113" s="210">
        <f t="shared" si="32"/>
        <v>0</v>
      </c>
      <c r="AF113" s="201">
        <f t="shared" si="33"/>
        <v>0</v>
      </c>
    </row>
    <row r="114" spans="1:32" s="173" customFormat="1" ht="12.5" x14ac:dyDescent="0.25">
      <c r="A114" s="188"/>
      <c r="B114" s="188"/>
      <c r="C114" s="188"/>
      <c r="D114" s="188"/>
      <c r="E114" s="188"/>
      <c r="F114" s="189"/>
      <c r="G114" s="189"/>
      <c r="H114" s="142" t="str">
        <f t="shared" si="34"/>
        <v/>
      </c>
      <c r="I114" s="202"/>
      <c r="J114" s="201"/>
      <c r="K114" s="201">
        <f t="shared" si="25"/>
        <v>0</v>
      </c>
      <c r="L114" s="140"/>
      <c r="M114" s="193"/>
      <c r="N114" s="193"/>
      <c r="O114" s="209" t="str">
        <f t="shared" si="26"/>
        <v/>
      </c>
      <c r="P114" s="204"/>
      <c r="Q114" s="201"/>
      <c r="R114" s="201">
        <f t="shared" si="27"/>
        <v>0</v>
      </c>
      <c r="S114" s="140"/>
      <c r="T114" s="143"/>
      <c r="U114" s="143"/>
      <c r="V114" s="209" t="str">
        <f t="shared" si="28"/>
        <v/>
      </c>
      <c r="W114" s="207"/>
      <c r="X114" s="210">
        <f t="shared" si="29"/>
        <v>0</v>
      </c>
      <c r="Y114" s="201">
        <f t="shared" si="30"/>
        <v>0</v>
      </c>
      <c r="Z114" s="201"/>
      <c r="AA114" s="143"/>
      <c r="AB114" s="143"/>
      <c r="AC114" s="209" t="str">
        <f t="shared" si="31"/>
        <v/>
      </c>
      <c r="AD114" s="207"/>
      <c r="AE114" s="210">
        <f t="shared" si="32"/>
        <v>0</v>
      </c>
      <c r="AF114" s="201">
        <f t="shared" si="33"/>
        <v>0</v>
      </c>
    </row>
    <row r="115" spans="1:32" s="173" customFormat="1" ht="12.5" x14ac:dyDescent="0.25">
      <c r="A115" s="188"/>
      <c r="B115" s="188"/>
      <c r="C115" s="188"/>
      <c r="D115" s="188"/>
      <c r="E115" s="188"/>
      <c r="F115" s="189"/>
      <c r="G115" s="189"/>
      <c r="H115" s="142" t="str">
        <f t="shared" si="34"/>
        <v/>
      </c>
      <c r="I115" s="202"/>
      <c r="J115" s="201"/>
      <c r="K115" s="201">
        <f t="shared" si="25"/>
        <v>0</v>
      </c>
      <c r="L115" s="140"/>
      <c r="M115" s="193"/>
      <c r="N115" s="193"/>
      <c r="O115" s="209" t="str">
        <f t="shared" si="26"/>
        <v/>
      </c>
      <c r="P115" s="204"/>
      <c r="Q115" s="201"/>
      <c r="R115" s="201">
        <f t="shared" si="27"/>
        <v>0</v>
      </c>
      <c r="S115" s="140"/>
      <c r="T115" s="143"/>
      <c r="U115" s="143"/>
      <c r="V115" s="209" t="str">
        <f t="shared" si="28"/>
        <v/>
      </c>
      <c r="W115" s="207"/>
      <c r="X115" s="210">
        <f t="shared" si="29"/>
        <v>0</v>
      </c>
      <c r="Y115" s="201">
        <f t="shared" si="30"/>
        <v>0</v>
      </c>
      <c r="Z115" s="201"/>
      <c r="AA115" s="143"/>
      <c r="AB115" s="143"/>
      <c r="AC115" s="209" t="str">
        <f t="shared" si="31"/>
        <v/>
      </c>
      <c r="AD115" s="207"/>
      <c r="AE115" s="210">
        <f t="shared" si="32"/>
        <v>0</v>
      </c>
      <c r="AF115" s="201">
        <f t="shared" si="33"/>
        <v>0</v>
      </c>
    </row>
    <row r="116" spans="1:32" s="173" customFormat="1" ht="12.5" x14ac:dyDescent="0.25">
      <c r="A116" s="188"/>
      <c r="B116" s="188"/>
      <c r="C116" s="188"/>
      <c r="D116" s="188"/>
      <c r="E116" s="188"/>
      <c r="F116" s="189"/>
      <c r="G116" s="189"/>
      <c r="H116" s="142" t="str">
        <f t="shared" si="34"/>
        <v/>
      </c>
      <c r="I116" s="202"/>
      <c r="J116" s="201"/>
      <c r="K116" s="201">
        <f t="shared" si="25"/>
        <v>0</v>
      </c>
      <c r="L116" s="140"/>
      <c r="M116" s="193"/>
      <c r="N116" s="193"/>
      <c r="O116" s="209" t="str">
        <f t="shared" si="26"/>
        <v/>
      </c>
      <c r="P116" s="204"/>
      <c r="Q116" s="201"/>
      <c r="R116" s="201">
        <f t="shared" si="27"/>
        <v>0</v>
      </c>
      <c r="S116" s="140"/>
      <c r="T116" s="143"/>
      <c r="U116" s="143"/>
      <c r="V116" s="209" t="str">
        <f t="shared" si="28"/>
        <v/>
      </c>
      <c r="W116" s="207"/>
      <c r="X116" s="210">
        <f t="shared" si="29"/>
        <v>0</v>
      </c>
      <c r="Y116" s="201">
        <f t="shared" si="30"/>
        <v>0</v>
      </c>
      <c r="Z116" s="201"/>
      <c r="AA116" s="143"/>
      <c r="AB116" s="143"/>
      <c r="AC116" s="209" t="str">
        <f t="shared" si="31"/>
        <v/>
      </c>
      <c r="AD116" s="207"/>
      <c r="AE116" s="210">
        <f t="shared" si="32"/>
        <v>0</v>
      </c>
      <c r="AF116" s="201">
        <f t="shared" si="33"/>
        <v>0</v>
      </c>
    </row>
    <row r="117" spans="1:32" s="173" customFormat="1" ht="12.5" x14ac:dyDescent="0.25">
      <c r="A117" s="188"/>
      <c r="B117" s="188"/>
      <c r="C117" s="188"/>
      <c r="D117" s="188"/>
      <c r="E117" s="188"/>
      <c r="F117" s="189"/>
      <c r="G117" s="189"/>
      <c r="H117" s="142" t="str">
        <f t="shared" si="34"/>
        <v/>
      </c>
      <c r="I117" s="202"/>
      <c r="J117" s="201"/>
      <c r="K117" s="201">
        <f t="shared" si="25"/>
        <v>0</v>
      </c>
      <c r="L117" s="140"/>
      <c r="M117" s="193"/>
      <c r="N117" s="193"/>
      <c r="O117" s="209" t="str">
        <f t="shared" si="26"/>
        <v/>
      </c>
      <c r="P117" s="204"/>
      <c r="Q117" s="201"/>
      <c r="R117" s="201">
        <f t="shared" si="27"/>
        <v>0</v>
      </c>
      <c r="S117" s="140"/>
      <c r="T117" s="143"/>
      <c r="U117" s="143"/>
      <c r="V117" s="209" t="str">
        <f t="shared" si="28"/>
        <v/>
      </c>
      <c r="W117" s="207"/>
      <c r="X117" s="210">
        <f t="shared" si="29"/>
        <v>0</v>
      </c>
      <c r="Y117" s="201">
        <f t="shared" si="30"/>
        <v>0</v>
      </c>
      <c r="Z117" s="201"/>
      <c r="AA117" s="143"/>
      <c r="AB117" s="143"/>
      <c r="AC117" s="209" t="str">
        <f t="shared" si="31"/>
        <v/>
      </c>
      <c r="AD117" s="207"/>
      <c r="AE117" s="210">
        <f t="shared" si="32"/>
        <v>0</v>
      </c>
      <c r="AF117" s="201">
        <f t="shared" si="33"/>
        <v>0</v>
      </c>
    </row>
    <row r="118" spans="1:32" s="173" customFormat="1" ht="12.5" x14ac:dyDescent="0.25">
      <c r="A118" s="188"/>
      <c r="B118" s="188"/>
      <c r="C118" s="188"/>
      <c r="D118" s="188"/>
      <c r="E118" s="188"/>
      <c r="F118" s="189"/>
      <c r="G118" s="189"/>
      <c r="H118" s="142" t="str">
        <f t="shared" si="34"/>
        <v/>
      </c>
      <c r="I118" s="202"/>
      <c r="J118" s="201"/>
      <c r="K118" s="201">
        <f t="shared" si="25"/>
        <v>0</v>
      </c>
      <c r="L118" s="140"/>
      <c r="M118" s="193"/>
      <c r="N118" s="193"/>
      <c r="O118" s="209" t="str">
        <f t="shared" si="26"/>
        <v/>
      </c>
      <c r="P118" s="204"/>
      <c r="Q118" s="201"/>
      <c r="R118" s="201">
        <f t="shared" si="27"/>
        <v>0</v>
      </c>
      <c r="S118" s="140"/>
      <c r="T118" s="143"/>
      <c r="U118" s="143"/>
      <c r="V118" s="209" t="str">
        <f t="shared" si="28"/>
        <v/>
      </c>
      <c r="W118" s="207"/>
      <c r="X118" s="210">
        <f t="shared" si="29"/>
        <v>0</v>
      </c>
      <c r="Y118" s="201">
        <f t="shared" si="30"/>
        <v>0</v>
      </c>
      <c r="Z118" s="201"/>
      <c r="AA118" s="143"/>
      <c r="AB118" s="143"/>
      <c r="AC118" s="209" t="str">
        <f t="shared" si="31"/>
        <v/>
      </c>
      <c r="AD118" s="207"/>
      <c r="AE118" s="210">
        <f t="shared" si="32"/>
        <v>0</v>
      </c>
      <c r="AF118" s="201">
        <f t="shared" si="33"/>
        <v>0</v>
      </c>
    </row>
    <row r="119" spans="1:32" s="173" customFormat="1" ht="12.5" x14ac:dyDescent="0.25">
      <c r="A119" s="188"/>
      <c r="B119" s="188"/>
      <c r="C119" s="188"/>
      <c r="D119" s="188"/>
      <c r="E119" s="188"/>
      <c r="F119" s="189"/>
      <c r="G119" s="189"/>
      <c r="H119" s="142" t="str">
        <f t="shared" si="34"/>
        <v/>
      </c>
      <c r="I119" s="202"/>
      <c r="J119" s="201"/>
      <c r="K119" s="201">
        <f t="shared" si="25"/>
        <v>0</v>
      </c>
      <c r="L119" s="140"/>
      <c r="M119" s="193"/>
      <c r="N119" s="193"/>
      <c r="O119" s="209" t="str">
        <f t="shared" si="26"/>
        <v/>
      </c>
      <c r="P119" s="204"/>
      <c r="Q119" s="201"/>
      <c r="R119" s="201">
        <f t="shared" si="27"/>
        <v>0</v>
      </c>
      <c r="S119" s="140"/>
      <c r="T119" s="143"/>
      <c r="U119" s="143"/>
      <c r="V119" s="209" t="str">
        <f t="shared" si="28"/>
        <v/>
      </c>
      <c r="W119" s="207"/>
      <c r="X119" s="210">
        <f t="shared" si="29"/>
        <v>0</v>
      </c>
      <c r="Y119" s="201">
        <f t="shared" si="30"/>
        <v>0</v>
      </c>
      <c r="Z119" s="201"/>
      <c r="AA119" s="143"/>
      <c r="AB119" s="143"/>
      <c r="AC119" s="209" t="str">
        <f t="shared" si="31"/>
        <v/>
      </c>
      <c r="AD119" s="207"/>
      <c r="AE119" s="210">
        <f t="shared" si="32"/>
        <v>0</v>
      </c>
      <c r="AF119" s="201">
        <f t="shared" si="33"/>
        <v>0</v>
      </c>
    </row>
    <row r="120" spans="1:32" s="173" customFormat="1" ht="12.5" x14ac:dyDescent="0.25">
      <c r="A120" s="188"/>
      <c r="B120" s="188"/>
      <c r="C120" s="188"/>
      <c r="D120" s="188"/>
      <c r="E120" s="188"/>
      <c r="F120" s="189"/>
      <c r="G120" s="189"/>
      <c r="H120" s="142" t="str">
        <f t="shared" si="34"/>
        <v/>
      </c>
      <c r="I120" s="202"/>
      <c r="J120" s="201"/>
      <c r="K120" s="201">
        <f t="shared" si="25"/>
        <v>0</v>
      </c>
      <c r="L120" s="140"/>
      <c r="M120" s="193"/>
      <c r="N120" s="193"/>
      <c r="O120" s="209" t="str">
        <f t="shared" si="26"/>
        <v/>
      </c>
      <c r="P120" s="204"/>
      <c r="Q120" s="201"/>
      <c r="R120" s="201">
        <f t="shared" si="27"/>
        <v>0</v>
      </c>
      <c r="S120" s="140"/>
      <c r="T120" s="143"/>
      <c r="U120" s="143"/>
      <c r="V120" s="209" t="str">
        <f t="shared" si="28"/>
        <v/>
      </c>
      <c r="W120" s="207"/>
      <c r="X120" s="210">
        <f t="shared" si="29"/>
        <v>0</v>
      </c>
      <c r="Y120" s="201">
        <f t="shared" si="30"/>
        <v>0</v>
      </c>
      <c r="Z120" s="201"/>
      <c r="AA120" s="143"/>
      <c r="AB120" s="143"/>
      <c r="AC120" s="209" t="str">
        <f t="shared" si="31"/>
        <v/>
      </c>
      <c r="AD120" s="207"/>
      <c r="AE120" s="210">
        <f t="shared" si="32"/>
        <v>0</v>
      </c>
      <c r="AF120" s="201">
        <f t="shared" si="33"/>
        <v>0</v>
      </c>
    </row>
    <row r="121" spans="1:32" s="173" customFormat="1" ht="12.5" x14ac:dyDescent="0.25">
      <c r="A121" s="188"/>
      <c r="B121" s="188"/>
      <c r="C121" s="188"/>
      <c r="D121" s="188"/>
      <c r="E121" s="188"/>
      <c r="F121" s="189"/>
      <c r="G121" s="189"/>
      <c r="H121" s="142" t="str">
        <f t="shared" si="34"/>
        <v/>
      </c>
      <c r="I121" s="202"/>
      <c r="J121" s="201"/>
      <c r="K121" s="201">
        <f t="shared" si="25"/>
        <v>0</v>
      </c>
      <c r="L121" s="140"/>
      <c r="M121" s="193"/>
      <c r="N121" s="193"/>
      <c r="O121" s="209" t="str">
        <f t="shared" si="26"/>
        <v/>
      </c>
      <c r="P121" s="204"/>
      <c r="Q121" s="201"/>
      <c r="R121" s="201">
        <f t="shared" si="27"/>
        <v>0</v>
      </c>
      <c r="S121" s="140"/>
      <c r="T121" s="143"/>
      <c r="U121" s="143"/>
      <c r="V121" s="209" t="str">
        <f t="shared" si="28"/>
        <v/>
      </c>
      <c r="W121" s="207"/>
      <c r="X121" s="210">
        <f t="shared" si="29"/>
        <v>0</v>
      </c>
      <c r="Y121" s="201">
        <f t="shared" si="30"/>
        <v>0</v>
      </c>
      <c r="Z121" s="201"/>
      <c r="AA121" s="143"/>
      <c r="AB121" s="143"/>
      <c r="AC121" s="209" t="str">
        <f t="shared" si="31"/>
        <v/>
      </c>
      <c r="AD121" s="207"/>
      <c r="AE121" s="210">
        <f t="shared" si="32"/>
        <v>0</v>
      </c>
      <c r="AF121" s="201">
        <f t="shared" si="33"/>
        <v>0</v>
      </c>
    </row>
    <row r="122" spans="1:32" s="173" customFormat="1" ht="12.5" x14ac:dyDescent="0.25">
      <c r="A122" s="188"/>
      <c r="B122" s="188"/>
      <c r="C122" s="188"/>
      <c r="D122" s="188"/>
      <c r="E122" s="188"/>
      <c r="F122" s="189"/>
      <c r="G122" s="189"/>
      <c r="H122" s="142" t="str">
        <f t="shared" si="34"/>
        <v/>
      </c>
      <c r="I122" s="202"/>
      <c r="J122" s="201"/>
      <c r="K122" s="201">
        <f t="shared" si="25"/>
        <v>0</v>
      </c>
      <c r="L122" s="140"/>
      <c r="M122" s="193"/>
      <c r="N122" s="193"/>
      <c r="O122" s="209" t="str">
        <f t="shared" si="26"/>
        <v/>
      </c>
      <c r="P122" s="204"/>
      <c r="Q122" s="201"/>
      <c r="R122" s="201">
        <f t="shared" si="27"/>
        <v>0</v>
      </c>
      <c r="S122" s="140"/>
      <c r="T122" s="143"/>
      <c r="U122" s="143"/>
      <c r="V122" s="209" t="str">
        <f t="shared" si="28"/>
        <v/>
      </c>
      <c r="W122" s="207"/>
      <c r="X122" s="210">
        <f t="shared" si="29"/>
        <v>0</v>
      </c>
      <c r="Y122" s="201">
        <f t="shared" si="30"/>
        <v>0</v>
      </c>
      <c r="Z122" s="201"/>
      <c r="AA122" s="143"/>
      <c r="AB122" s="143"/>
      <c r="AC122" s="209" t="str">
        <f t="shared" si="31"/>
        <v/>
      </c>
      <c r="AD122" s="207"/>
      <c r="AE122" s="210">
        <f t="shared" si="32"/>
        <v>0</v>
      </c>
      <c r="AF122" s="201">
        <f t="shared" si="33"/>
        <v>0</v>
      </c>
    </row>
    <row r="123" spans="1:32" s="173" customFormat="1" ht="12.5" x14ac:dyDescent="0.25">
      <c r="A123" s="188"/>
      <c r="B123" s="188"/>
      <c r="C123" s="188"/>
      <c r="D123" s="188"/>
      <c r="E123" s="188"/>
      <c r="F123" s="189"/>
      <c r="G123" s="189"/>
      <c r="H123" s="142" t="str">
        <f t="shared" si="34"/>
        <v/>
      </c>
      <c r="I123" s="202"/>
      <c r="J123" s="201"/>
      <c r="K123" s="201">
        <f t="shared" si="25"/>
        <v>0</v>
      </c>
      <c r="L123" s="140"/>
      <c r="M123" s="193"/>
      <c r="N123" s="193"/>
      <c r="O123" s="209" t="str">
        <f t="shared" si="26"/>
        <v/>
      </c>
      <c r="P123" s="204"/>
      <c r="Q123" s="201"/>
      <c r="R123" s="201">
        <f t="shared" si="27"/>
        <v>0</v>
      </c>
      <c r="S123" s="140"/>
      <c r="T123" s="143"/>
      <c r="U123" s="143"/>
      <c r="V123" s="209" t="str">
        <f t="shared" si="28"/>
        <v/>
      </c>
      <c r="W123" s="207"/>
      <c r="X123" s="210">
        <f t="shared" si="29"/>
        <v>0</v>
      </c>
      <c r="Y123" s="201">
        <f t="shared" si="30"/>
        <v>0</v>
      </c>
      <c r="Z123" s="201"/>
      <c r="AA123" s="143"/>
      <c r="AB123" s="143"/>
      <c r="AC123" s="209" t="str">
        <f t="shared" si="31"/>
        <v/>
      </c>
      <c r="AD123" s="207"/>
      <c r="AE123" s="210">
        <f t="shared" si="32"/>
        <v>0</v>
      </c>
      <c r="AF123" s="201">
        <f t="shared" si="33"/>
        <v>0</v>
      </c>
    </row>
    <row r="124" spans="1:32" s="173" customFormat="1" ht="12.5" x14ac:dyDescent="0.25">
      <c r="A124" s="188"/>
      <c r="B124" s="190"/>
      <c r="C124" s="188"/>
      <c r="D124" s="191"/>
      <c r="E124" s="188"/>
      <c r="F124" s="192"/>
      <c r="G124" s="192"/>
      <c r="H124" s="142" t="str">
        <f t="shared" si="34"/>
        <v/>
      </c>
      <c r="I124" s="203"/>
      <c r="J124" s="125"/>
      <c r="K124" s="201">
        <f t="shared" si="25"/>
        <v>0</v>
      </c>
      <c r="L124" s="123"/>
      <c r="M124" s="192"/>
      <c r="N124" s="194"/>
      <c r="O124" s="209" t="str">
        <f t="shared" si="26"/>
        <v/>
      </c>
      <c r="P124" s="205"/>
      <c r="Q124" s="125"/>
      <c r="R124" s="201">
        <f t="shared" si="27"/>
        <v>0</v>
      </c>
      <c r="S124" s="125"/>
      <c r="T124" s="125"/>
      <c r="U124" s="125"/>
      <c r="V124" s="209" t="str">
        <f t="shared" si="28"/>
        <v/>
      </c>
      <c r="W124" s="208"/>
      <c r="X124" s="210">
        <f t="shared" si="29"/>
        <v>0</v>
      </c>
      <c r="Y124" s="201">
        <f t="shared" si="30"/>
        <v>0</v>
      </c>
      <c r="Z124" s="201"/>
      <c r="AA124" s="125"/>
      <c r="AB124" s="125"/>
      <c r="AC124" s="209" t="str">
        <f t="shared" si="31"/>
        <v/>
      </c>
      <c r="AD124" s="208"/>
      <c r="AE124" s="210">
        <f t="shared" si="32"/>
        <v>0</v>
      </c>
      <c r="AF124" s="201">
        <f t="shared" si="33"/>
        <v>0</v>
      </c>
    </row>
    <row r="125" spans="1:32" s="177" customFormat="1" ht="13.5" thickBot="1" x14ac:dyDescent="0.35">
      <c r="A125" s="174"/>
      <c r="B125" s="173"/>
      <c r="C125" s="174"/>
      <c r="D125" s="175">
        <f>SUM(D15:D124)</f>
        <v>0</v>
      </c>
      <c r="E125" s="174"/>
      <c r="F125" s="123"/>
      <c r="G125" s="123"/>
      <c r="H125" s="124"/>
      <c r="I125" s="154"/>
      <c r="J125" s="155" t="s">
        <v>144</v>
      </c>
      <c r="K125" s="156">
        <f>SUM(K15:K65)</f>
        <v>0</v>
      </c>
      <c r="L125" s="157"/>
      <c r="M125" s="123"/>
      <c r="N125" s="127"/>
      <c r="O125" s="124"/>
      <c r="P125" s="176"/>
      <c r="Q125" s="155" t="s">
        <v>144</v>
      </c>
      <c r="R125" s="156">
        <f>SUM(R15:R65)</f>
        <v>0</v>
      </c>
      <c r="S125" s="125"/>
      <c r="T125" s="125"/>
      <c r="U125" s="125"/>
      <c r="V125" s="125"/>
      <c r="W125" s="176"/>
      <c r="X125" s="155" t="s">
        <v>144</v>
      </c>
      <c r="Y125" s="156">
        <f>SUM(Y15:Y65)</f>
        <v>0</v>
      </c>
      <c r="Z125" s="236"/>
      <c r="AA125" s="125"/>
      <c r="AB125" s="125"/>
      <c r="AC125" s="125"/>
      <c r="AD125" s="176"/>
      <c r="AE125" s="155" t="s">
        <v>144</v>
      </c>
      <c r="AF125" s="156">
        <f>SUM(AF15:AF65)</f>
        <v>0</v>
      </c>
    </row>
    <row r="126" spans="1:32" ht="14.5" thickTop="1" x14ac:dyDescent="0.3">
      <c r="C126" s="126"/>
      <c r="F126" s="123"/>
      <c r="G126" s="123"/>
      <c r="H126" s="123"/>
      <c r="I126" s="123"/>
      <c r="J126" s="123"/>
      <c r="K126" s="123"/>
      <c r="L126" s="123"/>
      <c r="M126" s="123"/>
      <c r="N126" s="127"/>
      <c r="O126" s="123"/>
      <c r="P126" s="128"/>
      <c r="Q126" s="125"/>
      <c r="R126" s="129"/>
      <c r="S126" s="125"/>
      <c r="T126" s="125"/>
      <c r="U126" s="125"/>
      <c r="V126" s="125"/>
      <c r="W126" s="125"/>
      <c r="X126" s="125"/>
      <c r="Y126" s="125"/>
      <c r="Z126" s="125"/>
    </row>
    <row r="128" spans="1:32" s="131" customFormat="1" ht="15" customHeight="1" x14ac:dyDescent="0.35">
      <c r="A128" s="130"/>
      <c r="B128" s="327"/>
      <c r="C128" s="327"/>
      <c r="D128" s="327"/>
      <c r="E128" s="327"/>
      <c r="F128" s="327"/>
      <c r="G128" s="327"/>
      <c r="H128" s="327"/>
      <c r="I128" s="327"/>
      <c r="J128" s="327"/>
      <c r="K128" s="327"/>
      <c r="L128" s="327"/>
      <c r="M128" s="327"/>
    </row>
    <row r="129" spans="4:21" x14ac:dyDescent="0.3">
      <c r="D129" s="137"/>
    </row>
    <row r="130" spans="4:21" x14ac:dyDescent="0.3">
      <c r="D130" s="126" t="s">
        <v>121</v>
      </c>
      <c r="F130" s="122" t="s">
        <v>145</v>
      </c>
    </row>
    <row r="131" spans="4:21" ht="13.5" customHeight="1" x14ac:dyDescent="0.3">
      <c r="D131" s="137"/>
    </row>
    <row r="132" spans="4:21" ht="68.25" customHeight="1" x14ac:dyDescent="0.3">
      <c r="D132" s="137"/>
      <c r="F132" s="326" t="s">
        <v>186</v>
      </c>
      <c r="G132" s="326"/>
      <c r="H132" s="326"/>
      <c r="I132" s="326"/>
      <c r="J132" s="326"/>
      <c r="K132" s="326"/>
      <c r="L132" s="326"/>
      <c r="M132" s="326"/>
    </row>
    <row r="133" spans="4:21" ht="18.75" customHeight="1" x14ac:dyDescent="0.3">
      <c r="D133" s="137"/>
      <c r="F133" s="132"/>
      <c r="G133" s="132"/>
      <c r="H133" s="132"/>
      <c r="I133" s="132"/>
      <c r="J133" s="132"/>
      <c r="K133" s="132"/>
      <c r="L133" s="132"/>
      <c r="M133" s="132"/>
    </row>
    <row r="134" spans="4:21" x14ac:dyDescent="0.3">
      <c r="D134" s="137"/>
      <c r="F134" s="122" t="s">
        <v>189</v>
      </c>
    </row>
    <row r="135" spans="4:21" x14ac:dyDescent="0.3">
      <c r="D135" s="137"/>
      <c r="F135" s="133" t="s">
        <v>187</v>
      </c>
    </row>
    <row r="136" spans="4:21" x14ac:dyDescent="0.3">
      <c r="D136" s="137"/>
      <c r="F136" s="133" t="s">
        <v>188</v>
      </c>
    </row>
    <row r="137" spans="4:21" x14ac:dyDescent="0.3">
      <c r="D137" s="137"/>
      <c r="F137" s="133" t="s">
        <v>146</v>
      </c>
    </row>
    <row r="138" spans="4:21" x14ac:dyDescent="0.3">
      <c r="D138" s="137"/>
      <c r="F138" s="133" t="s">
        <v>147</v>
      </c>
    </row>
    <row r="139" spans="4:21" x14ac:dyDescent="0.3">
      <c r="D139" s="137"/>
      <c r="F139" s="133" t="s">
        <v>148</v>
      </c>
    </row>
    <row r="140" spans="4:21" x14ac:dyDescent="0.3">
      <c r="D140" s="137"/>
      <c r="G140" s="134"/>
    </row>
    <row r="141" spans="4:21" x14ac:dyDescent="0.3">
      <c r="D141" s="137" t="s">
        <v>183</v>
      </c>
      <c r="F141" s="199" t="str">
        <f>F9</f>
        <v>Select Utility Type</v>
      </c>
      <c r="G141" s="196">
        <f>K125</f>
        <v>0</v>
      </c>
      <c r="I141" s="199" t="str">
        <f>M9</f>
        <v>Select Utility Type</v>
      </c>
      <c r="J141" s="197">
        <f>R125</f>
        <v>0</v>
      </c>
      <c r="M141" s="217" t="str">
        <f>T9</f>
        <v>Select Utility Type</v>
      </c>
      <c r="N141" s="197">
        <f>Y125</f>
        <v>0</v>
      </c>
      <c r="P141" s="199" t="str">
        <f>AA9</f>
        <v>Select Utility Type</v>
      </c>
      <c r="Q141" s="197">
        <f>AF125</f>
        <v>0</v>
      </c>
      <c r="T141" s="199" t="s">
        <v>185</v>
      </c>
      <c r="U141" s="197">
        <f>G141+J141+N141</f>
        <v>0</v>
      </c>
    </row>
    <row r="142" spans="4:21" x14ac:dyDescent="0.3">
      <c r="D142" s="137" t="s">
        <v>184</v>
      </c>
      <c r="F142" s="199" t="str">
        <f>F9</f>
        <v>Select Utility Type</v>
      </c>
      <c r="G142" s="196">
        <f>G141*12</f>
        <v>0</v>
      </c>
      <c r="I142" s="199" t="str">
        <f>M9</f>
        <v>Select Utility Type</v>
      </c>
      <c r="J142" s="196">
        <f>J141*12</f>
        <v>0</v>
      </c>
      <c r="M142" s="217" t="str">
        <f>T9</f>
        <v>Select Utility Type</v>
      </c>
      <c r="N142" s="197">
        <f>N141*12</f>
        <v>0</v>
      </c>
      <c r="P142" s="199" t="str">
        <f>AA9</f>
        <v>Select Utility Type</v>
      </c>
      <c r="Q142" s="197">
        <f>Q141*12</f>
        <v>0</v>
      </c>
      <c r="T142" s="218" t="s">
        <v>185</v>
      </c>
      <c r="U142" s="198">
        <f>G142+J142+N142</f>
        <v>0</v>
      </c>
    </row>
    <row r="143" spans="4:21" x14ac:dyDescent="0.3">
      <c r="D143" s="137"/>
      <c r="F143" s="133"/>
    </row>
    <row r="144" spans="4:21" x14ac:dyDescent="0.3">
      <c r="D144" s="126" t="s">
        <v>129</v>
      </c>
      <c r="F144" s="122" t="s">
        <v>190</v>
      </c>
    </row>
    <row r="145" spans="1:16" x14ac:dyDescent="0.3">
      <c r="D145" s="137"/>
      <c r="F145" s="133"/>
      <c r="G145" s="135" t="s">
        <v>194</v>
      </c>
    </row>
    <row r="146" spans="1:16" x14ac:dyDescent="0.3">
      <c r="D146" s="137"/>
      <c r="F146" s="133"/>
      <c r="G146" s="163" t="s">
        <v>185</v>
      </c>
      <c r="H146" s="198">
        <f>U142</f>
        <v>0</v>
      </c>
    </row>
    <row r="147" spans="1:16" x14ac:dyDescent="0.3">
      <c r="D147" s="137"/>
      <c r="F147" s="133"/>
      <c r="G147" s="161"/>
      <c r="H147" s="162"/>
    </row>
    <row r="148" spans="1:16" x14ac:dyDescent="0.3">
      <c r="D148" s="137"/>
      <c r="F148" s="133"/>
      <c r="G148" s="122" t="s">
        <v>193</v>
      </c>
    </row>
    <row r="149" spans="1:16" x14ac:dyDescent="0.3">
      <c r="D149" s="137"/>
      <c r="F149" s="133"/>
      <c r="G149" s="159" t="s">
        <v>192</v>
      </c>
      <c r="H149" s="159"/>
      <c r="I149" s="200">
        <v>3288</v>
      </c>
    </row>
    <row r="150" spans="1:16" x14ac:dyDescent="0.3">
      <c r="D150" s="137"/>
      <c r="F150" s="133"/>
      <c r="G150" s="160"/>
      <c r="H150" s="160"/>
      <c r="I150" s="164"/>
    </row>
    <row r="151" spans="1:16" x14ac:dyDescent="0.3">
      <c r="D151" s="137"/>
      <c r="F151" s="133"/>
      <c r="G151" s="122" t="s">
        <v>199</v>
      </c>
      <c r="H151" s="160"/>
      <c r="I151" s="160"/>
    </row>
    <row r="152" spans="1:16" x14ac:dyDescent="0.3">
      <c r="D152" s="137"/>
      <c r="F152" s="122" t="s">
        <v>149</v>
      </c>
      <c r="G152" s="166">
        <f>(H146/I149)*-1</f>
        <v>0</v>
      </c>
    </row>
    <row r="153" spans="1:16" x14ac:dyDescent="0.3">
      <c r="D153" s="137"/>
      <c r="G153" s="165"/>
    </row>
    <row r="154" spans="1:16" x14ac:dyDescent="0.3">
      <c r="D154" s="137"/>
      <c r="G154" s="135" t="s">
        <v>200</v>
      </c>
    </row>
    <row r="155" spans="1:16" s="131" customFormat="1" x14ac:dyDescent="0.3">
      <c r="A155" s="136"/>
      <c r="D155" s="137"/>
      <c r="E155" s="126"/>
      <c r="F155" s="122"/>
      <c r="G155" s="122"/>
      <c r="H155" s="122"/>
      <c r="I155" s="122"/>
      <c r="J155" s="122"/>
      <c r="K155" s="122"/>
      <c r="L155" s="122"/>
      <c r="M155" s="122"/>
      <c r="N155" s="122"/>
      <c r="O155" s="122"/>
      <c r="P155" s="122"/>
    </row>
    <row r="156" spans="1:16" s="131" customFormat="1" x14ac:dyDescent="0.3">
      <c r="A156" s="136"/>
      <c r="D156" s="126" t="s">
        <v>150</v>
      </c>
      <c r="E156" s="126"/>
      <c r="F156" s="122" t="s">
        <v>191</v>
      </c>
      <c r="G156" s="122"/>
      <c r="H156" s="122"/>
      <c r="I156" s="122"/>
      <c r="J156" s="122"/>
      <c r="K156" s="122"/>
      <c r="L156" s="122"/>
      <c r="M156" s="122"/>
      <c r="N156" s="122"/>
      <c r="O156" s="122"/>
      <c r="P156" s="122"/>
    </row>
    <row r="157" spans="1:16" s="131" customFormat="1" x14ac:dyDescent="0.3">
      <c r="A157" s="136"/>
      <c r="D157" s="137"/>
      <c r="E157" s="126"/>
      <c r="F157" s="122"/>
      <c r="G157" s="122"/>
      <c r="H157" s="122"/>
      <c r="I157" s="122"/>
      <c r="J157" s="122"/>
      <c r="K157" s="122"/>
      <c r="L157" s="122"/>
      <c r="M157" s="122"/>
      <c r="N157" s="122"/>
      <c r="O157" s="122"/>
      <c r="P157" s="122"/>
    </row>
    <row r="158" spans="1:16" x14ac:dyDescent="0.3">
      <c r="A158" s="136"/>
      <c r="B158" s="131"/>
      <c r="C158" s="131"/>
      <c r="D158" s="137"/>
    </row>
    <row r="159" spans="1:16" x14ac:dyDescent="0.3">
      <c r="A159" s="136"/>
      <c r="B159" s="131"/>
      <c r="C159" s="131"/>
    </row>
    <row r="160" spans="1:16" x14ac:dyDescent="0.3">
      <c r="A160" s="136"/>
      <c r="B160" s="131"/>
      <c r="C160" s="131"/>
    </row>
    <row r="164" spans="4:5" x14ac:dyDescent="0.3">
      <c r="D164" s="138"/>
      <c r="E164" s="122"/>
    </row>
    <row r="165" spans="4:5" x14ac:dyDescent="0.3">
      <c r="D165" s="138"/>
      <c r="E165" s="122"/>
    </row>
    <row r="166" spans="4:5" x14ac:dyDescent="0.3">
      <c r="D166" s="158"/>
      <c r="E166" s="122"/>
    </row>
  </sheetData>
  <mergeCells count="46">
    <mergeCell ref="F14:H14"/>
    <mergeCell ref="M14:O14"/>
    <mergeCell ref="T14:V14"/>
    <mergeCell ref="AA14:AC14"/>
    <mergeCell ref="B128:M128"/>
    <mergeCell ref="F132:M132"/>
    <mergeCell ref="AC10:AC13"/>
    <mergeCell ref="AD10:AD11"/>
    <mergeCell ref="AE10:AE13"/>
    <mergeCell ref="AF10:AF13"/>
    <mergeCell ref="F12:G13"/>
    <mergeCell ref="M12:N13"/>
    <mergeCell ref="T12:U13"/>
    <mergeCell ref="AA12:AB13"/>
    <mergeCell ref="V10:V13"/>
    <mergeCell ref="W10:W11"/>
    <mergeCell ref="X10:X13"/>
    <mergeCell ref="Y10:Y13"/>
    <mergeCell ref="AA10:AA11"/>
    <mergeCell ref="AB10:AB11"/>
    <mergeCell ref="O10:O13"/>
    <mergeCell ref="P10:P11"/>
    <mergeCell ref="Q10:Q13"/>
    <mergeCell ref="R10:R13"/>
    <mergeCell ref="T10:T11"/>
    <mergeCell ref="U10:U11"/>
    <mergeCell ref="N10:N11"/>
    <mergeCell ref="A10:A13"/>
    <mergeCell ref="B10:B13"/>
    <mergeCell ref="C10:C13"/>
    <mergeCell ref="D10:D13"/>
    <mergeCell ref="F10:F11"/>
    <mergeCell ref="G10:G11"/>
    <mergeCell ref="H10:H13"/>
    <mergeCell ref="I10:I11"/>
    <mergeCell ref="J10:J13"/>
    <mergeCell ref="K10:K13"/>
    <mergeCell ref="M10:M11"/>
    <mergeCell ref="A1:AF1"/>
    <mergeCell ref="A2:AF2"/>
    <mergeCell ref="Q3:R3"/>
    <mergeCell ref="K4:T6"/>
    <mergeCell ref="F9:K9"/>
    <mergeCell ref="M9:R9"/>
    <mergeCell ref="T9:Y9"/>
    <mergeCell ref="AA9:AF9"/>
  </mergeCells>
  <pageMargins left="0.7" right="0.7" top="0.75" bottom="0.75" header="0.3" footer="0.3"/>
  <pageSetup paperSize="17" scale="82"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67D86F8A-F9B9-445C-B680-9C13F2B092B6}">
          <x14:formula1>
            <xm:f>Units!$A$16:$A$27</xm:f>
          </x14:formula1>
          <xm:sqref>F9:K9 M9:R9 T9:Y9 AA9:AF9</xm:sqref>
        </x14:dataValidation>
        <x14:dataValidation type="list" allowBlank="1" showInputMessage="1" showErrorMessage="1" xr:uid="{654C18CE-12D9-49F1-9E7C-162B46071EFC}">
          <x14:formula1>
            <xm:f>Units!$B$16:$B$28</xm:f>
          </x14:formula1>
          <xm:sqref>F14:H14 AA14:AC14 T14:V14 M14:O14</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06EBE-6FD4-4849-8B40-E6762EBED11C}">
  <sheetPr>
    <pageSetUpPr fitToPage="1"/>
  </sheetPr>
  <dimension ref="A1:AF166"/>
  <sheetViews>
    <sheetView zoomScaleNormal="100" workbookViewId="0">
      <pane xSplit="4" ySplit="14" topLeftCell="E141" activePane="bottomRight" state="frozen"/>
      <selection pane="topRight" activeCell="E1" sqref="E1"/>
      <selection pane="bottomLeft" activeCell="A7" sqref="A7"/>
      <selection pane="bottomRight" activeCell="I153" sqref="I153"/>
    </sheetView>
  </sheetViews>
  <sheetFormatPr defaultColWidth="9.1796875" defaultRowHeight="14" x14ac:dyDescent="0.3"/>
  <cols>
    <col min="1" max="1" width="13.1796875" style="126" customWidth="1"/>
    <col min="2" max="2" width="23" style="122" bestFit="1" customWidth="1"/>
    <col min="3" max="3" width="13.26953125" style="122" customWidth="1"/>
    <col min="4" max="4" width="18" style="126" customWidth="1"/>
    <col min="5" max="5" width="2.453125" style="126" customWidth="1"/>
    <col min="6" max="6" width="17.7265625" style="122" customWidth="1"/>
    <col min="7" max="7" width="12.81640625" style="122" bestFit="1" customWidth="1"/>
    <col min="8" max="8" width="13.453125" style="122" bestFit="1" customWidth="1"/>
    <col min="9" max="9" width="17.7265625" style="122" customWidth="1"/>
    <col min="10" max="10" width="12" style="122" bestFit="1" customWidth="1"/>
    <col min="11" max="11" width="13.453125" style="122" bestFit="1" customWidth="1"/>
    <col min="12" max="12" width="2.1796875" style="122" customWidth="1"/>
    <col min="13" max="13" width="17.7265625" style="122" customWidth="1"/>
    <col min="14" max="14" width="13.54296875" style="122" customWidth="1"/>
    <col min="15" max="15" width="13.453125" style="122" customWidth="1"/>
    <col min="16" max="16" width="17.7265625" style="122" customWidth="1"/>
    <col min="17" max="17" width="12.7265625" style="122" bestFit="1" customWidth="1"/>
    <col min="18" max="18" width="14" style="122" bestFit="1" customWidth="1"/>
    <col min="19" max="19" width="1.81640625" style="122" customWidth="1"/>
    <col min="20" max="25" width="13.81640625" style="122" customWidth="1"/>
    <col min="26" max="26" width="1.81640625" style="122" customWidth="1"/>
    <col min="27" max="32" width="13.81640625" style="121" customWidth="1"/>
    <col min="33" max="16384" width="9.1796875" style="121"/>
  </cols>
  <sheetData>
    <row r="1" spans="1:32" s="170" customFormat="1" ht="22.5" x14ac:dyDescent="0.45">
      <c r="A1" s="325" t="s">
        <v>236</v>
      </c>
      <c r="B1" s="325"/>
      <c r="C1" s="325"/>
      <c r="D1" s="325"/>
      <c r="E1" s="325"/>
      <c r="F1" s="325"/>
      <c r="G1" s="325"/>
      <c r="H1" s="325"/>
      <c r="I1" s="325"/>
      <c r="J1" s="325"/>
      <c r="K1" s="325"/>
      <c r="L1" s="325"/>
      <c r="M1" s="325"/>
      <c r="N1" s="325"/>
      <c r="O1" s="325"/>
      <c r="P1" s="325"/>
      <c r="Q1" s="325"/>
      <c r="R1" s="325"/>
      <c r="S1" s="325"/>
      <c r="T1" s="325"/>
      <c r="U1" s="325"/>
      <c r="V1" s="325"/>
      <c r="W1" s="325"/>
      <c r="X1" s="325"/>
      <c r="Y1" s="325"/>
      <c r="Z1" s="325"/>
      <c r="AA1" s="325"/>
      <c r="AB1" s="325"/>
      <c r="AC1" s="325"/>
      <c r="AD1" s="325"/>
      <c r="AE1" s="325"/>
      <c r="AF1" s="325"/>
    </row>
    <row r="2" spans="1:32" s="170" customFormat="1" ht="23" thickBot="1" x14ac:dyDescent="0.5">
      <c r="A2" s="325" t="s">
        <v>181</v>
      </c>
      <c r="B2" s="325"/>
      <c r="C2" s="325"/>
      <c r="D2" s="325"/>
      <c r="E2" s="325"/>
      <c r="F2" s="325"/>
      <c r="G2" s="325"/>
      <c r="H2" s="325"/>
      <c r="I2" s="325"/>
      <c r="J2" s="325"/>
      <c r="K2" s="325"/>
      <c r="L2" s="325"/>
      <c r="M2" s="325"/>
      <c r="N2" s="325"/>
      <c r="O2" s="325"/>
      <c r="P2" s="325"/>
      <c r="Q2" s="325"/>
      <c r="R2" s="325"/>
      <c r="S2" s="325"/>
      <c r="T2" s="325"/>
      <c r="U2" s="325"/>
      <c r="V2" s="325"/>
      <c r="W2" s="325"/>
      <c r="X2" s="325"/>
      <c r="Y2" s="325"/>
      <c r="Z2" s="325"/>
      <c r="AA2" s="325"/>
      <c r="AB2" s="325"/>
      <c r="AC2" s="325"/>
      <c r="AD2" s="325"/>
      <c r="AE2" s="325"/>
      <c r="AF2" s="325"/>
    </row>
    <row r="3" spans="1:32" s="170" customFormat="1" ht="23" thickBot="1" x14ac:dyDescent="0.5">
      <c r="A3" s="211"/>
      <c r="B3" s="211"/>
      <c r="C3" s="211"/>
      <c r="D3" s="211"/>
      <c r="E3" s="211"/>
      <c r="F3" s="211"/>
      <c r="G3" s="211"/>
      <c r="H3" s="211"/>
      <c r="I3" s="211"/>
      <c r="J3" s="211"/>
      <c r="K3" s="211"/>
      <c r="L3" s="211"/>
      <c r="M3" s="211"/>
      <c r="N3" s="211" t="s">
        <v>237</v>
      </c>
      <c r="O3" s="211"/>
      <c r="P3" s="213" t="s">
        <v>238</v>
      </c>
      <c r="Q3" s="314">
        <f>'Tab 1 Savings Calculator'!B5-1</f>
        <v>2022</v>
      </c>
      <c r="R3" s="315"/>
      <c r="S3" s="211"/>
      <c r="T3" s="211"/>
      <c r="U3" s="211"/>
      <c r="V3" s="211"/>
      <c r="W3" s="211"/>
      <c r="X3" s="211"/>
      <c r="Y3" s="211"/>
      <c r="Z3" s="211"/>
      <c r="AA3" s="214"/>
      <c r="AB3" s="214"/>
      <c r="AC3" s="214"/>
      <c r="AD3" s="214"/>
      <c r="AE3" s="214"/>
      <c r="AF3" s="214"/>
    </row>
    <row r="4" spans="1:32" ht="18" customHeight="1" x14ac:dyDescent="0.35">
      <c r="A4" s="168"/>
      <c r="B4" s="168"/>
      <c r="C4" s="168"/>
      <c r="D4" s="168"/>
      <c r="E4" s="168"/>
      <c r="F4" s="168"/>
      <c r="G4" s="171"/>
      <c r="H4" s="212"/>
      <c r="I4" s="212"/>
      <c r="J4" s="212"/>
      <c r="K4" s="328" t="s">
        <v>204</v>
      </c>
      <c r="L4" s="328"/>
      <c r="M4" s="328"/>
      <c r="N4" s="328"/>
      <c r="O4" s="328"/>
      <c r="P4" s="328"/>
      <c r="Q4" s="328"/>
      <c r="R4" s="328"/>
      <c r="S4" s="328"/>
      <c r="T4" s="328"/>
      <c r="U4" s="212"/>
      <c r="V4" s="212"/>
      <c r="W4" s="212"/>
      <c r="X4" s="168"/>
      <c r="Y4" s="168"/>
      <c r="Z4" s="168"/>
      <c r="AA4" s="215"/>
      <c r="AB4" s="215"/>
      <c r="AC4" s="215"/>
      <c r="AD4" s="215"/>
      <c r="AE4" s="215"/>
      <c r="AF4" s="215"/>
    </row>
    <row r="5" spans="1:32" ht="18" customHeight="1" x14ac:dyDescent="0.35">
      <c r="A5" s="169"/>
      <c r="B5" s="169"/>
      <c r="C5" s="169"/>
      <c r="D5" s="169"/>
      <c r="E5" s="167"/>
      <c r="F5" s="167"/>
      <c r="G5" s="171"/>
      <c r="H5" s="212"/>
      <c r="I5" s="212"/>
      <c r="J5" s="212"/>
      <c r="K5" s="328"/>
      <c r="L5" s="328"/>
      <c r="M5" s="328"/>
      <c r="N5" s="328"/>
      <c r="O5" s="328"/>
      <c r="P5" s="328"/>
      <c r="Q5" s="328"/>
      <c r="R5" s="328"/>
      <c r="S5" s="328"/>
      <c r="T5" s="328"/>
      <c r="U5" s="212"/>
      <c r="V5" s="212"/>
      <c r="W5" s="212"/>
      <c r="X5" s="167"/>
      <c r="Y5" s="167"/>
      <c r="Z5" s="167"/>
      <c r="AA5" s="215"/>
      <c r="AB5" s="215"/>
      <c r="AC5" s="215"/>
      <c r="AD5" s="215"/>
      <c r="AE5" s="215"/>
      <c r="AF5" s="215"/>
    </row>
    <row r="6" spans="1:32" ht="25.5" customHeight="1" x14ac:dyDescent="0.35">
      <c r="A6" s="169"/>
      <c r="B6" s="169"/>
      <c r="C6" s="169"/>
      <c r="D6" s="169"/>
      <c r="E6" s="167"/>
      <c r="F6" s="167"/>
      <c r="G6" s="171"/>
      <c r="H6" s="212"/>
      <c r="I6" s="212"/>
      <c r="J6" s="212"/>
      <c r="K6" s="328"/>
      <c r="L6" s="328"/>
      <c r="M6" s="328"/>
      <c r="N6" s="328"/>
      <c r="O6" s="328"/>
      <c r="P6" s="328"/>
      <c r="Q6" s="328"/>
      <c r="R6" s="328"/>
      <c r="S6" s="328"/>
      <c r="T6" s="328"/>
      <c r="U6" s="212"/>
      <c r="V6" s="212"/>
      <c r="W6" s="212"/>
      <c r="X6" s="167"/>
      <c r="Y6" s="167"/>
      <c r="Z6" s="167"/>
      <c r="AA6" s="215"/>
      <c r="AB6" s="215"/>
      <c r="AC6" s="215"/>
      <c r="AD6" s="215"/>
      <c r="AE6" s="215"/>
      <c r="AF6" s="215"/>
    </row>
    <row r="7" spans="1:32" ht="17.5" x14ac:dyDescent="0.35">
      <c r="A7" s="230"/>
      <c r="B7" s="230"/>
      <c r="C7" s="230"/>
      <c r="D7" s="230"/>
      <c r="E7" s="231"/>
      <c r="F7" s="231"/>
      <c r="G7" s="232"/>
      <c r="H7" s="233"/>
      <c r="I7" s="233"/>
      <c r="J7" s="233"/>
      <c r="K7" s="234"/>
      <c r="L7" s="234"/>
      <c r="M7" s="234"/>
      <c r="N7" s="234"/>
      <c r="O7" s="234"/>
      <c r="P7" s="234"/>
      <c r="Q7" s="234"/>
      <c r="R7" s="234"/>
      <c r="S7" s="234"/>
      <c r="T7" s="234"/>
      <c r="U7" s="233"/>
      <c r="V7" s="233"/>
      <c r="W7" s="233"/>
      <c r="X7" s="231"/>
      <c r="Y7" s="231"/>
      <c r="Z7" s="231"/>
    </row>
    <row r="9" spans="1:32" s="173" customFormat="1" ht="14.25" customHeight="1" x14ac:dyDescent="0.25">
      <c r="A9" s="153"/>
      <c r="B9" s="195"/>
      <c r="C9" s="195"/>
      <c r="D9" s="153"/>
      <c r="E9" s="153"/>
      <c r="F9" s="312" t="s">
        <v>292</v>
      </c>
      <c r="G9" s="312"/>
      <c r="H9" s="312"/>
      <c r="I9" s="312"/>
      <c r="J9" s="312"/>
      <c r="K9" s="312"/>
      <c r="L9" s="195"/>
      <c r="M9" s="312" t="s">
        <v>292</v>
      </c>
      <c r="N9" s="312"/>
      <c r="O9" s="312"/>
      <c r="P9" s="312"/>
      <c r="Q9" s="312"/>
      <c r="R9" s="312"/>
      <c r="S9" s="153"/>
      <c r="T9" s="312" t="s">
        <v>292</v>
      </c>
      <c r="U9" s="312"/>
      <c r="V9" s="312"/>
      <c r="W9" s="312"/>
      <c r="X9" s="312"/>
      <c r="Y9" s="312"/>
      <c r="Z9" s="153"/>
      <c r="AA9" s="312" t="s">
        <v>292</v>
      </c>
      <c r="AB9" s="312"/>
      <c r="AC9" s="312"/>
      <c r="AD9" s="312"/>
      <c r="AE9" s="312"/>
      <c r="AF9" s="312"/>
    </row>
    <row r="10" spans="1:32" s="173" customFormat="1" ht="27" customHeight="1" x14ac:dyDescent="0.25">
      <c r="A10" s="319" t="s">
        <v>201</v>
      </c>
      <c r="B10" s="319" t="s">
        <v>202</v>
      </c>
      <c r="C10" s="319" t="s">
        <v>134</v>
      </c>
      <c r="D10" s="322" t="s">
        <v>198</v>
      </c>
      <c r="E10" s="216"/>
      <c r="F10" s="305" t="s">
        <v>264</v>
      </c>
      <c r="G10" s="305" t="s">
        <v>265</v>
      </c>
      <c r="H10" s="305" t="s">
        <v>266</v>
      </c>
      <c r="I10" s="313" t="s">
        <v>133</v>
      </c>
      <c r="J10" s="305" t="s">
        <v>166</v>
      </c>
      <c r="K10" s="305" t="s">
        <v>180</v>
      </c>
      <c r="L10" s="172"/>
      <c r="M10" s="305" t="s">
        <v>264</v>
      </c>
      <c r="N10" s="305" t="s">
        <v>265</v>
      </c>
      <c r="O10" s="305" t="s">
        <v>266</v>
      </c>
      <c r="P10" s="313" t="s">
        <v>133</v>
      </c>
      <c r="Q10" s="305" t="s">
        <v>166</v>
      </c>
      <c r="R10" s="305" t="s">
        <v>180</v>
      </c>
      <c r="S10" s="172"/>
      <c r="T10" s="305" t="s">
        <v>264</v>
      </c>
      <c r="U10" s="305" t="s">
        <v>265</v>
      </c>
      <c r="V10" s="305" t="s">
        <v>266</v>
      </c>
      <c r="W10" s="313" t="s">
        <v>133</v>
      </c>
      <c r="X10" s="316" t="s">
        <v>166</v>
      </c>
      <c r="Y10" s="305" t="s">
        <v>180</v>
      </c>
      <c r="Z10" s="172"/>
      <c r="AA10" s="305" t="s">
        <v>264</v>
      </c>
      <c r="AB10" s="305" t="s">
        <v>265</v>
      </c>
      <c r="AC10" s="305" t="s">
        <v>266</v>
      </c>
      <c r="AD10" s="313" t="s">
        <v>133</v>
      </c>
      <c r="AE10" s="316" t="s">
        <v>166</v>
      </c>
      <c r="AF10" s="305" t="s">
        <v>180</v>
      </c>
    </row>
    <row r="11" spans="1:32" s="173" customFormat="1" ht="24.75" customHeight="1" x14ac:dyDescent="0.25">
      <c r="A11" s="320"/>
      <c r="B11" s="320"/>
      <c r="C11" s="320"/>
      <c r="D11" s="323"/>
      <c r="E11" s="216"/>
      <c r="F11" s="306"/>
      <c r="G11" s="306"/>
      <c r="H11" s="307"/>
      <c r="I11" s="313"/>
      <c r="J11" s="307"/>
      <c r="K11" s="307"/>
      <c r="L11" s="172"/>
      <c r="M11" s="306"/>
      <c r="N11" s="306"/>
      <c r="O11" s="307"/>
      <c r="P11" s="313"/>
      <c r="Q11" s="307"/>
      <c r="R11" s="307"/>
      <c r="S11" s="172"/>
      <c r="T11" s="306"/>
      <c r="U11" s="306"/>
      <c r="V11" s="307"/>
      <c r="W11" s="313"/>
      <c r="X11" s="317"/>
      <c r="Y11" s="307"/>
      <c r="Z11" s="172"/>
      <c r="AA11" s="306"/>
      <c r="AB11" s="306"/>
      <c r="AC11" s="307"/>
      <c r="AD11" s="313"/>
      <c r="AE11" s="317"/>
      <c r="AF11" s="307"/>
    </row>
    <row r="12" spans="1:32" s="173" customFormat="1" ht="35.25" customHeight="1" x14ac:dyDescent="0.25">
      <c r="A12" s="320"/>
      <c r="B12" s="320"/>
      <c r="C12" s="320"/>
      <c r="D12" s="323"/>
      <c r="E12" s="216"/>
      <c r="F12" s="308" t="s">
        <v>179</v>
      </c>
      <c r="G12" s="309"/>
      <c r="H12" s="307"/>
      <c r="I12" s="172" t="str">
        <f>P3</f>
        <v xml:space="preserve">June 30, </v>
      </c>
      <c r="J12" s="307"/>
      <c r="K12" s="307"/>
      <c r="L12" s="172"/>
      <c r="M12" s="308" t="s">
        <v>179</v>
      </c>
      <c r="N12" s="309"/>
      <c r="O12" s="307"/>
      <c r="P12" s="172" t="str">
        <f>P3</f>
        <v xml:space="preserve">June 30, </v>
      </c>
      <c r="Q12" s="307"/>
      <c r="R12" s="307"/>
      <c r="S12" s="172"/>
      <c r="T12" s="308" t="s">
        <v>179</v>
      </c>
      <c r="U12" s="309"/>
      <c r="V12" s="307"/>
      <c r="W12" s="172" t="str">
        <f>P3</f>
        <v xml:space="preserve">June 30, </v>
      </c>
      <c r="X12" s="317"/>
      <c r="Y12" s="307"/>
      <c r="Z12" s="172"/>
      <c r="AA12" s="308" t="s">
        <v>179</v>
      </c>
      <c r="AB12" s="309"/>
      <c r="AC12" s="307"/>
      <c r="AD12" s="172" t="str">
        <f>P3</f>
        <v xml:space="preserve">June 30, </v>
      </c>
      <c r="AE12" s="317"/>
      <c r="AF12" s="307"/>
    </row>
    <row r="13" spans="1:32" s="173" customFormat="1" ht="12.5" x14ac:dyDescent="0.25">
      <c r="A13" s="321"/>
      <c r="B13" s="321"/>
      <c r="C13" s="321"/>
      <c r="D13" s="324"/>
      <c r="E13" s="216"/>
      <c r="F13" s="310"/>
      <c r="G13" s="311"/>
      <c r="H13" s="306"/>
      <c r="I13" s="216">
        <f>Q3</f>
        <v>2022</v>
      </c>
      <c r="J13" s="306"/>
      <c r="K13" s="306"/>
      <c r="L13" s="172"/>
      <c r="M13" s="310"/>
      <c r="N13" s="311"/>
      <c r="O13" s="306"/>
      <c r="P13" s="216">
        <f>Q3</f>
        <v>2022</v>
      </c>
      <c r="Q13" s="306"/>
      <c r="R13" s="306"/>
      <c r="S13" s="172"/>
      <c r="T13" s="310"/>
      <c r="U13" s="311"/>
      <c r="V13" s="306"/>
      <c r="W13" s="216">
        <f>Q3</f>
        <v>2022</v>
      </c>
      <c r="X13" s="318"/>
      <c r="Y13" s="306"/>
      <c r="Z13" s="172"/>
      <c r="AA13" s="310"/>
      <c r="AB13" s="311"/>
      <c r="AC13" s="306"/>
      <c r="AD13" s="216">
        <f>Q3</f>
        <v>2022</v>
      </c>
      <c r="AE13" s="318"/>
      <c r="AF13" s="306"/>
    </row>
    <row r="14" spans="1:32" s="173" customFormat="1" ht="12.5" x14ac:dyDescent="0.25">
      <c r="A14" s="153" t="s">
        <v>203</v>
      </c>
      <c r="B14" s="153" t="s">
        <v>135</v>
      </c>
      <c r="C14" s="153" t="s">
        <v>136</v>
      </c>
      <c r="D14" s="153" t="s">
        <v>137</v>
      </c>
      <c r="E14" s="153"/>
      <c r="F14" s="302" t="s">
        <v>294</v>
      </c>
      <c r="G14" s="303"/>
      <c r="H14" s="304"/>
      <c r="I14" s="172" t="s">
        <v>138</v>
      </c>
      <c r="J14" s="172" t="s">
        <v>139</v>
      </c>
      <c r="K14" s="172" t="s">
        <v>138</v>
      </c>
      <c r="L14" s="172"/>
      <c r="M14" s="302" t="s">
        <v>294</v>
      </c>
      <c r="N14" s="303"/>
      <c r="O14" s="304"/>
      <c r="P14" s="172" t="s">
        <v>138</v>
      </c>
      <c r="Q14" s="172" t="s">
        <v>139</v>
      </c>
      <c r="R14" s="172" t="s">
        <v>138</v>
      </c>
      <c r="S14" s="172"/>
      <c r="T14" s="302" t="s">
        <v>293</v>
      </c>
      <c r="U14" s="303"/>
      <c r="V14" s="304"/>
      <c r="W14" s="172" t="s">
        <v>138</v>
      </c>
      <c r="X14" s="172" t="s">
        <v>139</v>
      </c>
      <c r="Y14" s="172" t="s">
        <v>138</v>
      </c>
      <c r="Z14" s="172"/>
      <c r="AA14" s="302" t="s">
        <v>294</v>
      </c>
      <c r="AB14" s="303"/>
      <c r="AC14" s="304"/>
      <c r="AD14" s="172" t="s">
        <v>138</v>
      </c>
      <c r="AE14" s="172" t="s">
        <v>139</v>
      </c>
      <c r="AF14" s="172" t="s">
        <v>138</v>
      </c>
    </row>
    <row r="15" spans="1:32" s="173" customFormat="1" ht="12.5" x14ac:dyDescent="0.25">
      <c r="A15" s="188" t="s">
        <v>205</v>
      </c>
      <c r="B15" s="188" t="s">
        <v>220</v>
      </c>
      <c r="C15" s="188" t="s">
        <v>141</v>
      </c>
      <c r="D15" s="188">
        <v>0</v>
      </c>
      <c r="E15" s="188"/>
      <c r="F15" s="189">
        <v>5.867</v>
      </c>
      <c r="G15" s="189">
        <v>5.2916666666666696</v>
      </c>
      <c r="H15" s="142">
        <f>IF(F15-G15=0,"",F15-G15)</f>
        <v>0.57533333333333037</v>
      </c>
      <c r="I15" s="202">
        <v>7.5410000000000004</v>
      </c>
      <c r="J15" s="201">
        <f>H15*I15</f>
        <v>4.3385886666666442</v>
      </c>
      <c r="K15" s="201">
        <f>D15*J15</f>
        <v>0</v>
      </c>
      <c r="L15" s="140"/>
      <c r="M15" s="193">
        <v>381.14583333333331</v>
      </c>
      <c r="N15" s="193">
        <v>302.67083333333341</v>
      </c>
      <c r="O15" s="209">
        <f>IF(M15-N15=0,"",M15-N15)</f>
        <v>78.474999999999909</v>
      </c>
      <c r="P15" s="204">
        <v>0.129</v>
      </c>
      <c r="Q15" s="201">
        <f>O15*P15</f>
        <v>10.123274999999989</v>
      </c>
      <c r="R15" s="201">
        <f>D15*Q15</f>
        <v>0</v>
      </c>
      <c r="S15" s="140"/>
      <c r="T15" s="141"/>
      <c r="U15" s="141"/>
      <c r="V15" s="209" t="str">
        <f>IF(T15-U15=0,"",T15-U15)</f>
        <v/>
      </c>
      <c r="W15" s="206"/>
      <c r="X15" s="210">
        <f>IFERROR(V15*W15,0)</f>
        <v>0</v>
      </c>
      <c r="Y15" s="201">
        <f>D15*X15</f>
        <v>0</v>
      </c>
      <c r="Z15" s="201"/>
      <c r="AA15" s="141"/>
      <c r="AB15" s="141"/>
      <c r="AC15" s="209" t="str">
        <f>IF(AA15-AB15=0,"",AA15-AB15)</f>
        <v/>
      </c>
      <c r="AD15" s="206"/>
      <c r="AE15" s="210">
        <f>IFERROR(AC15*AD15,0)</f>
        <v>0</v>
      </c>
      <c r="AF15" s="201">
        <f>D15*AE15</f>
        <v>0</v>
      </c>
    </row>
    <row r="16" spans="1:32" s="173" customFormat="1" ht="12.5" x14ac:dyDescent="0.25">
      <c r="A16" s="188"/>
      <c r="B16" s="188"/>
      <c r="C16" s="188" t="s">
        <v>142</v>
      </c>
      <c r="D16" s="188">
        <v>0</v>
      </c>
      <c r="E16" s="188"/>
      <c r="F16" s="189">
        <v>6.9580000000000002</v>
      </c>
      <c r="G16" s="189">
        <v>6.19166666666667</v>
      </c>
      <c r="H16" s="142">
        <f>IF(F16-G16=0,"",F16-G16)</f>
        <v>0.7663333333333302</v>
      </c>
      <c r="I16" s="202">
        <v>7.3620000000000001</v>
      </c>
      <c r="J16" s="201">
        <f t="shared" ref="J16:J65" si="0">H16*I16</f>
        <v>5.6417459999999773</v>
      </c>
      <c r="K16" s="201">
        <f t="shared" ref="K16:K79" si="1">D16*J16</f>
        <v>0</v>
      </c>
      <c r="L16" s="140"/>
      <c r="M16" s="193">
        <v>486.00166666666672</v>
      </c>
      <c r="N16" s="193">
        <v>405.80305555555555</v>
      </c>
      <c r="O16" s="209">
        <f t="shared" ref="O16:O79" si="2">IF(M16-N16=0,"",M16-N16)</f>
        <v>80.198611111111177</v>
      </c>
      <c r="P16" s="204">
        <v>0.125</v>
      </c>
      <c r="Q16" s="201">
        <f t="shared" ref="Q16:Q17" si="3">O16*P16</f>
        <v>10.024826388888897</v>
      </c>
      <c r="R16" s="201">
        <f t="shared" ref="R16:R79" si="4">D16*Q16</f>
        <v>0</v>
      </c>
      <c r="S16" s="140"/>
      <c r="T16" s="141"/>
      <c r="U16" s="141"/>
      <c r="V16" s="209" t="str">
        <f t="shared" ref="V16:V79" si="5">IF(T16-U16=0,"",T16-U16)</f>
        <v/>
      </c>
      <c r="W16" s="206"/>
      <c r="X16" s="210">
        <f t="shared" ref="X16:X79" si="6">IFERROR(V16*W16,0)</f>
        <v>0</v>
      </c>
      <c r="Y16" s="201">
        <f t="shared" ref="Y16:Y79" si="7">D16*X16</f>
        <v>0</v>
      </c>
      <c r="Z16" s="201"/>
      <c r="AA16" s="141"/>
      <c r="AB16" s="141"/>
      <c r="AC16" s="209" t="str">
        <f t="shared" ref="AC16:AC79" si="8">IF(AA16-AB16=0,"",AA16-AB16)</f>
        <v/>
      </c>
      <c r="AD16" s="206"/>
      <c r="AE16" s="210">
        <f t="shared" ref="AE16:AE79" si="9">IFERROR(AC16*AD16,0)</f>
        <v>0</v>
      </c>
      <c r="AF16" s="201">
        <f t="shared" ref="AF16:AF79" si="10">D16*AE16</f>
        <v>0</v>
      </c>
    </row>
    <row r="17" spans="1:32" s="173" customFormat="1" ht="12.5" x14ac:dyDescent="0.25">
      <c r="A17" s="188"/>
      <c r="B17" s="188"/>
      <c r="C17" s="188" t="s">
        <v>143</v>
      </c>
      <c r="D17" s="188">
        <v>0</v>
      </c>
      <c r="E17" s="188"/>
      <c r="F17" s="189">
        <v>8.0169999999999995</v>
      </c>
      <c r="G17" s="189">
        <v>7.05833333333333</v>
      </c>
      <c r="H17" s="142">
        <f>IF(F17-G17=0,"",F17-G17)</f>
        <v>0.95866666666666944</v>
      </c>
      <c r="I17" s="202">
        <v>7.2329999999999997</v>
      </c>
      <c r="J17" s="201">
        <f t="shared" si="0"/>
        <v>6.9340360000000194</v>
      </c>
      <c r="K17" s="201">
        <f t="shared" si="1"/>
        <v>0</v>
      </c>
      <c r="L17" s="140"/>
      <c r="M17" s="193">
        <v>619.30833333333339</v>
      </c>
      <c r="N17" s="193">
        <v>499.22333333333336</v>
      </c>
      <c r="O17" s="209">
        <f t="shared" si="2"/>
        <v>120.08500000000004</v>
      </c>
      <c r="P17" s="204">
        <v>0.123</v>
      </c>
      <c r="Q17" s="201">
        <f t="shared" si="3"/>
        <v>14.770455000000004</v>
      </c>
      <c r="R17" s="201">
        <f t="shared" si="4"/>
        <v>0</v>
      </c>
      <c r="S17" s="140"/>
      <c r="T17" s="141"/>
      <c r="U17" s="141"/>
      <c r="V17" s="209" t="str">
        <f t="shared" si="5"/>
        <v/>
      </c>
      <c r="W17" s="206"/>
      <c r="X17" s="210">
        <f t="shared" si="6"/>
        <v>0</v>
      </c>
      <c r="Y17" s="201">
        <f t="shared" si="7"/>
        <v>0</v>
      </c>
      <c r="Z17" s="201"/>
      <c r="AA17" s="141"/>
      <c r="AB17" s="141"/>
      <c r="AC17" s="209" t="str">
        <f t="shared" si="8"/>
        <v/>
      </c>
      <c r="AD17" s="206"/>
      <c r="AE17" s="210">
        <f t="shared" si="9"/>
        <v>0</v>
      </c>
      <c r="AF17" s="201">
        <f t="shared" si="10"/>
        <v>0</v>
      </c>
    </row>
    <row r="18" spans="1:32" s="173" customFormat="1" ht="12.5" x14ac:dyDescent="0.25">
      <c r="A18" s="188"/>
      <c r="B18" s="188"/>
      <c r="C18" s="188"/>
      <c r="D18" s="188"/>
      <c r="E18" s="188"/>
      <c r="F18" s="189"/>
      <c r="G18" s="189"/>
      <c r="H18" s="142" t="str">
        <f t="shared" ref="H18:H81" si="11">IF(F18-G18=0,"",F18-G18)</f>
        <v/>
      </c>
      <c r="I18" s="202"/>
      <c r="J18" s="201"/>
      <c r="K18" s="201">
        <f t="shared" si="1"/>
        <v>0</v>
      </c>
      <c r="L18" s="140"/>
      <c r="M18" s="193"/>
      <c r="N18" s="193"/>
      <c r="O18" s="209" t="str">
        <f t="shared" si="2"/>
        <v/>
      </c>
      <c r="P18" s="204"/>
      <c r="Q18" s="201"/>
      <c r="R18" s="201">
        <f t="shared" si="4"/>
        <v>0</v>
      </c>
      <c r="S18" s="140"/>
      <c r="T18" s="141"/>
      <c r="U18" s="141"/>
      <c r="V18" s="209" t="str">
        <f t="shared" si="5"/>
        <v/>
      </c>
      <c r="W18" s="206"/>
      <c r="X18" s="210">
        <f t="shared" si="6"/>
        <v>0</v>
      </c>
      <c r="Y18" s="201">
        <f t="shared" si="7"/>
        <v>0</v>
      </c>
      <c r="Z18" s="201"/>
      <c r="AA18" s="141"/>
      <c r="AB18" s="141"/>
      <c r="AC18" s="209" t="str">
        <f t="shared" si="8"/>
        <v/>
      </c>
      <c r="AD18" s="206"/>
      <c r="AE18" s="210">
        <f t="shared" si="9"/>
        <v>0</v>
      </c>
      <c r="AF18" s="201">
        <f t="shared" si="10"/>
        <v>0</v>
      </c>
    </row>
    <row r="19" spans="1:32" s="173" customFormat="1" ht="12.5" x14ac:dyDescent="0.25">
      <c r="A19" s="188"/>
      <c r="B19" s="188"/>
      <c r="C19" s="188"/>
      <c r="D19" s="188"/>
      <c r="E19" s="188"/>
      <c r="F19" s="189"/>
      <c r="G19" s="189"/>
      <c r="H19" s="142" t="str">
        <f t="shared" si="11"/>
        <v/>
      </c>
      <c r="I19" s="202"/>
      <c r="J19" s="201"/>
      <c r="K19" s="201">
        <f t="shared" si="1"/>
        <v>0</v>
      </c>
      <c r="L19" s="140"/>
      <c r="M19" s="193"/>
      <c r="N19" s="193"/>
      <c r="O19" s="209" t="str">
        <f t="shared" si="2"/>
        <v/>
      </c>
      <c r="P19" s="204"/>
      <c r="Q19" s="201"/>
      <c r="R19" s="201">
        <f t="shared" si="4"/>
        <v>0</v>
      </c>
      <c r="S19" s="140"/>
      <c r="T19" s="141"/>
      <c r="U19" s="141"/>
      <c r="V19" s="209" t="str">
        <f t="shared" si="5"/>
        <v/>
      </c>
      <c r="W19" s="206"/>
      <c r="X19" s="210">
        <f t="shared" si="6"/>
        <v>0</v>
      </c>
      <c r="Y19" s="201">
        <f t="shared" si="7"/>
        <v>0</v>
      </c>
      <c r="Z19" s="201"/>
      <c r="AA19" s="141"/>
      <c r="AB19" s="141"/>
      <c r="AC19" s="209" t="str">
        <f t="shared" si="8"/>
        <v/>
      </c>
      <c r="AD19" s="206"/>
      <c r="AE19" s="210">
        <f t="shared" si="9"/>
        <v>0</v>
      </c>
      <c r="AF19" s="201">
        <f t="shared" si="10"/>
        <v>0</v>
      </c>
    </row>
    <row r="20" spans="1:32" s="173" customFormat="1" ht="12.5" x14ac:dyDescent="0.25">
      <c r="A20" s="188" t="s">
        <v>206</v>
      </c>
      <c r="B20" s="188" t="s">
        <v>221</v>
      </c>
      <c r="C20" s="188" t="s">
        <v>140</v>
      </c>
      <c r="D20" s="188">
        <v>0</v>
      </c>
      <c r="E20" s="188"/>
      <c r="F20" s="189">
        <v>4.8583333333333298</v>
      </c>
      <c r="G20" s="189">
        <v>4.7</v>
      </c>
      <c r="H20" s="142">
        <f t="shared" si="11"/>
        <v>0.15833333333332966</v>
      </c>
      <c r="I20" s="202">
        <v>7.6950000000000003</v>
      </c>
      <c r="J20" s="201">
        <f t="shared" si="0"/>
        <v>1.2183749999999718</v>
      </c>
      <c r="K20" s="201">
        <f t="shared" si="1"/>
        <v>0</v>
      </c>
      <c r="L20" s="140"/>
      <c r="M20" s="193">
        <v>300.17500000000007</v>
      </c>
      <c r="N20" s="193">
        <v>229.42583333333326</v>
      </c>
      <c r="O20" s="209">
        <f t="shared" si="2"/>
        <v>70.74916666666681</v>
      </c>
      <c r="P20" s="204">
        <v>0.13400000000000001</v>
      </c>
      <c r="Q20" s="201">
        <f t="shared" ref="Q20:Q22" si="12">O20*P20</f>
        <v>9.4803883333333534</v>
      </c>
      <c r="R20" s="201">
        <f t="shared" si="4"/>
        <v>0</v>
      </c>
      <c r="S20" s="140"/>
      <c r="T20" s="141"/>
      <c r="U20" s="141"/>
      <c r="V20" s="209" t="str">
        <f t="shared" si="5"/>
        <v/>
      </c>
      <c r="W20" s="206"/>
      <c r="X20" s="210">
        <f t="shared" si="6"/>
        <v>0</v>
      </c>
      <c r="Y20" s="201">
        <f t="shared" si="7"/>
        <v>0</v>
      </c>
      <c r="Z20" s="201"/>
      <c r="AA20" s="141"/>
      <c r="AB20" s="141"/>
      <c r="AC20" s="209" t="str">
        <f t="shared" si="8"/>
        <v/>
      </c>
      <c r="AD20" s="206"/>
      <c r="AE20" s="210">
        <f t="shared" si="9"/>
        <v>0</v>
      </c>
      <c r="AF20" s="201">
        <f t="shared" si="10"/>
        <v>0</v>
      </c>
    </row>
    <row r="21" spans="1:32" s="173" customFormat="1" ht="12.5" x14ac:dyDescent="0.25">
      <c r="A21" s="188"/>
      <c r="B21" s="188"/>
      <c r="C21" s="188" t="s">
        <v>141</v>
      </c>
      <c r="D21" s="188">
        <v>0</v>
      </c>
      <c r="E21" s="188"/>
      <c r="F21" s="189">
        <v>6.8250000000000002</v>
      </c>
      <c r="G21" s="189">
        <v>6.35</v>
      </c>
      <c r="H21" s="142">
        <f t="shared" si="11"/>
        <v>0.47500000000000053</v>
      </c>
      <c r="I21" s="202">
        <v>7.3360000000000003</v>
      </c>
      <c r="J21" s="201">
        <f t="shared" si="0"/>
        <v>3.4846000000000039</v>
      </c>
      <c r="K21" s="201">
        <f t="shared" si="1"/>
        <v>0</v>
      </c>
      <c r="L21" s="140"/>
      <c r="M21" s="193">
        <v>373.05000000000013</v>
      </c>
      <c r="N21" s="193">
        <v>293.35833333333323</v>
      </c>
      <c r="O21" s="209">
        <f t="shared" si="2"/>
        <v>79.69166666666689</v>
      </c>
      <c r="P21" s="204">
        <v>0.129</v>
      </c>
      <c r="Q21" s="201">
        <f t="shared" si="12"/>
        <v>10.28022500000003</v>
      </c>
      <c r="R21" s="201">
        <f t="shared" si="4"/>
        <v>0</v>
      </c>
      <c r="S21" s="140"/>
      <c r="T21" s="141"/>
      <c r="U21" s="141"/>
      <c r="V21" s="209" t="str">
        <f t="shared" si="5"/>
        <v/>
      </c>
      <c r="W21" s="206"/>
      <c r="X21" s="210">
        <f t="shared" si="6"/>
        <v>0</v>
      </c>
      <c r="Y21" s="201">
        <f t="shared" si="7"/>
        <v>0</v>
      </c>
      <c r="Z21" s="201"/>
      <c r="AA21" s="141"/>
      <c r="AB21" s="141"/>
      <c r="AC21" s="209" t="str">
        <f t="shared" si="8"/>
        <v/>
      </c>
      <c r="AD21" s="206"/>
      <c r="AE21" s="210">
        <f t="shared" si="9"/>
        <v>0</v>
      </c>
      <c r="AF21" s="201">
        <f t="shared" si="10"/>
        <v>0</v>
      </c>
    </row>
    <row r="22" spans="1:32" s="173" customFormat="1" ht="12.5" x14ac:dyDescent="0.25">
      <c r="A22" s="188"/>
      <c r="B22" s="188"/>
      <c r="C22" s="188" t="s">
        <v>142</v>
      </c>
      <c r="D22" s="188">
        <v>0</v>
      </c>
      <c r="E22" s="188"/>
      <c r="F22" s="189">
        <v>7.2083333333333304</v>
      </c>
      <c r="G22" s="189">
        <v>6.5750000000000002</v>
      </c>
      <c r="H22" s="142">
        <f t="shared" si="11"/>
        <v>0.6333333333333302</v>
      </c>
      <c r="I22" s="202">
        <v>7.3010000000000002</v>
      </c>
      <c r="J22" s="201">
        <f t="shared" si="0"/>
        <v>4.6239666666666439</v>
      </c>
      <c r="K22" s="201">
        <f t="shared" si="1"/>
        <v>0</v>
      </c>
      <c r="L22" s="140"/>
      <c r="M22" s="193">
        <v>474.92500000000013</v>
      </c>
      <c r="N22" s="193">
        <v>387.93333333333334</v>
      </c>
      <c r="O22" s="209">
        <f t="shared" si="2"/>
        <v>86.991666666666788</v>
      </c>
      <c r="P22" s="204">
        <v>0.126</v>
      </c>
      <c r="Q22" s="201">
        <f t="shared" si="12"/>
        <v>10.960950000000015</v>
      </c>
      <c r="R22" s="201">
        <f t="shared" si="4"/>
        <v>0</v>
      </c>
      <c r="S22" s="140"/>
      <c r="T22" s="141"/>
      <c r="U22" s="141"/>
      <c r="V22" s="209" t="str">
        <f t="shared" si="5"/>
        <v/>
      </c>
      <c r="W22" s="206"/>
      <c r="X22" s="210">
        <f t="shared" si="6"/>
        <v>0</v>
      </c>
      <c r="Y22" s="201">
        <f t="shared" si="7"/>
        <v>0</v>
      </c>
      <c r="Z22" s="201"/>
      <c r="AA22" s="141"/>
      <c r="AB22" s="141"/>
      <c r="AC22" s="209" t="str">
        <f t="shared" si="8"/>
        <v/>
      </c>
      <c r="AD22" s="206"/>
      <c r="AE22" s="210">
        <f t="shared" si="9"/>
        <v>0</v>
      </c>
      <c r="AF22" s="201">
        <f t="shared" si="10"/>
        <v>0</v>
      </c>
    </row>
    <row r="23" spans="1:32" s="173" customFormat="1" ht="12.5" x14ac:dyDescent="0.25">
      <c r="A23" s="188"/>
      <c r="B23" s="188"/>
      <c r="C23" s="188"/>
      <c r="D23" s="188"/>
      <c r="E23" s="188"/>
      <c r="F23" s="189"/>
      <c r="G23" s="189"/>
      <c r="H23" s="142" t="str">
        <f t="shared" si="11"/>
        <v/>
      </c>
      <c r="I23" s="202"/>
      <c r="J23" s="201"/>
      <c r="K23" s="201">
        <f t="shared" si="1"/>
        <v>0</v>
      </c>
      <c r="L23" s="140"/>
      <c r="M23" s="193"/>
      <c r="N23" s="193"/>
      <c r="O23" s="209" t="str">
        <f t="shared" si="2"/>
        <v/>
      </c>
      <c r="P23" s="204"/>
      <c r="Q23" s="201"/>
      <c r="R23" s="201">
        <f t="shared" si="4"/>
        <v>0</v>
      </c>
      <c r="S23" s="140"/>
      <c r="T23" s="141"/>
      <c r="U23" s="141"/>
      <c r="V23" s="209" t="str">
        <f t="shared" si="5"/>
        <v/>
      </c>
      <c r="W23" s="206"/>
      <c r="X23" s="210">
        <f t="shared" si="6"/>
        <v>0</v>
      </c>
      <c r="Y23" s="201">
        <f t="shared" si="7"/>
        <v>0</v>
      </c>
      <c r="Z23" s="201"/>
      <c r="AA23" s="141"/>
      <c r="AB23" s="141"/>
      <c r="AC23" s="209" t="str">
        <f t="shared" si="8"/>
        <v/>
      </c>
      <c r="AD23" s="206"/>
      <c r="AE23" s="210">
        <f t="shared" si="9"/>
        <v>0</v>
      </c>
      <c r="AF23" s="201">
        <f t="shared" si="10"/>
        <v>0</v>
      </c>
    </row>
    <row r="24" spans="1:32" s="173" customFormat="1" ht="12.5" x14ac:dyDescent="0.25">
      <c r="A24" s="188" t="s">
        <v>213</v>
      </c>
      <c r="B24" s="188" t="s">
        <v>222</v>
      </c>
      <c r="C24" s="188"/>
      <c r="D24" s="188">
        <v>0</v>
      </c>
      <c r="E24" s="188"/>
      <c r="F24" s="189"/>
      <c r="G24" s="189"/>
      <c r="H24" s="142" t="str">
        <f t="shared" si="11"/>
        <v/>
      </c>
      <c r="I24" s="202"/>
      <c r="J24" s="201"/>
      <c r="K24" s="201">
        <f t="shared" si="1"/>
        <v>0</v>
      </c>
      <c r="L24" s="140"/>
      <c r="M24" s="193"/>
      <c r="N24" s="193"/>
      <c r="O24" s="209" t="str">
        <f t="shared" si="2"/>
        <v/>
      </c>
      <c r="P24" s="204"/>
      <c r="Q24" s="201"/>
      <c r="R24" s="201">
        <f t="shared" si="4"/>
        <v>0</v>
      </c>
      <c r="S24" s="140"/>
      <c r="T24" s="141"/>
      <c r="U24" s="141"/>
      <c r="V24" s="209" t="str">
        <f t="shared" si="5"/>
        <v/>
      </c>
      <c r="W24" s="206"/>
      <c r="X24" s="210">
        <f t="shared" si="6"/>
        <v>0</v>
      </c>
      <c r="Y24" s="201">
        <f t="shared" si="7"/>
        <v>0</v>
      </c>
      <c r="Z24" s="201"/>
      <c r="AA24" s="141"/>
      <c r="AB24" s="141"/>
      <c r="AC24" s="209" t="str">
        <f t="shared" si="8"/>
        <v/>
      </c>
      <c r="AD24" s="206"/>
      <c r="AE24" s="210">
        <f t="shared" si="9"/>
        <v>0</v>
      </c>
      <c r="AF24" s="201">
        <f t="shared" si="10"/>
        <v>0</v>
      </c>
    </row>
    <row r="25" spans="1:32" s="173" customFormat="1" ht="12.5" x14ac:dyDescent="0.25">
      <c r="A25" s="188"/>
      <c r="B25" s="188"/>
      <c r="C25" s="188"/>
      <c r="D25" s="188"/>
      <c r="E25" s="188"/>
      <c r="F25" s="189"/>
      <c r="G25" s="189"/>
      <c r="H25" s="142" t="str">
        <f t="shared" si="11"/>
        <v/>
      </c>
      <c r="I25" s="202"/>
      <c r="J25" s="201"/>
      <c r="K25" s="201">
        <f t="shared" si="1"/>
        <v>0</v>
      </c>
      <c r="L25" s="140"/>
      <c r="M25" s="193"/>
      <c r="N25" s="193"/>
      <c r="O25" s="209" t="str">
        <f t="shared" si="2"/>
        <v/>
      </c>
      <c r="P25" s="204"/>
      <c r="Q25" s="201"/>
      <c r="R25" s="201">
        <f t="shared" si="4"/>
        <v>0</v>
      </c>
      <c r="S25" s="140"/>
      <c r="T25" s="141"/>
      <c r="U25" s="141"/>
      <c r="V25" s="209" t="str">
        <f t="shared" si="5"/>
        <v/>
      </c>
      <c r="W25" s="206"/>
      <c r="X25" s="210">
        <f t="shared" si="6"/>
        <v>0</v>
      </c>
      <c r="Y25" s="201">
        <f t="shared" si="7"/>
        <v>0</v>
      </c>
      <c r="Z25" s="201"/>
      <c r="AA25" s="141"/>
      <c r="AB25" s="141"/>
      <c r="AC25" s="209" t="str">
        <f t="shared" si="8"/>
        <v/>
      </c>
      <c r="AD25" s="206"/>
      <c r="AE25" s="210">
        <f t="shared" si="9"/>
        <v>0</v>
      </c>
      <c r="AF25" s="201">
        <f t="shared" si="10"/>
        <v>0</v>
      </c>
    </row>
    <row r="26" spans="1:32" s="173" customFormat="1" ht="12.5" x14ac:dyDescent="0.25">
      <c r="A26" s="188" t="s">
        <v>207</v>
      </c>
      <c r="B26" s="188" t="s">
        <v>223</v>
      </c>
      <c r="C26" s="188" t="s">
        <v>141</v>
      </c>
      <c r="D26" s="188">
        <v>0</v>
      </c>
      <c r="E26" s="188"/>
      <c r="F26" s="189">
        <v>5.9833333333333298</v>
      </c>
      <c r="G26" s="189">
        <v>5.6166666666666698</v>
      </c>
      <c r="H26" s="142">
        <f t="shared" si="11"/>
        <v>0.36666666666666003</v>
      </c>
      <c r="I26" s="202">
        <v>7.47</v>
      </c>
      <c r="J26" s="201">
        <f t="shared" si="0"/>
        <v>2.7389999999999506</v>
      </c>
      <c r="K26" s="201">
        <f t="shared" si="1"/>
        <v>0</v>
      </c>
      <c r="L26" s="140"/>
      <c r="M26" s="193">
        <v>460.22916666666674</v>
      </c>
      <c r="N26" s="193">
        <v>317.41277777777771</v>
      </c>
      <c r="O26" s="209">
        <f t="shared" si="2"/>
        <v>142.81638888888904</v>
      </c>
      <c r="P26" s="204">
        <v>0.128</v>
      </c>
      <c r="Q26" s="201">
        <f t="shared" ref="Q26:Q27" si="13">O26*P26</f>
        <v>18.280497777777796</v>
      </c>
      <c r="R26" s="201">
        <f t="shared" si="4"/>
        <v>0</v>
      </c>
      <c r="S26" s="140"/>
      <c r="T26" s="141"/>
      <c r="U26" s="141"/>
      <c r="V26" s="209" t="str">
        <f t="shared" si="5"/>
        <v/>
      </c>
      <c r="W26" s="206"/>
      <c r="X26" s="210">
        <f t="shared" si="6"/>
        <v>0</v>
      </c>
      <c r="Y26" s="201">
        <f t="shared" si="7"/>
        <v>0</v>
      </c>
      <c r="Z26" s="201"/>
      <c r="AA26" s="141"/>
      <c r="AB26" s="141"/>
      <c r="AC26" s="209" t="str">
        <f t="shared" si="8"/>
        <v/>
      </c>
      <c r="AD26" s="206"/>
      <c r="AE26" s="210">
        <f t="shared" si="9"/>
        <v>0</v>
      </c>
      <c r="AF26" s="201">
        <f t="shared" si="10"/>
        <v>0</v>
      </c>
    </row>
    <row r="27" spans="1:32" s="173" customFormat="1" ht="12.5" x14ac:dyDescent="0.25">
      <c r="A27" s="188"/>
      <c r="B27" s="188"/>
      <c r="C27" s="188" t="s">
        <v>142</v>
      </c>
      <c r="D27" s="188">
        <v>0</v>
      </c>
      <c r="E27" s="188"/>
      <c r="F27" s="189">
        <v>8.9166666666666696</v>
      </c>
      <c r="G27" s="189">
        <v>8.4250000000000007</v>
      </c>
      <c r="H27" s="142">
        <f t="shared" si="11"/>
        <v>0.49166666666666892</v>
      </c>
      <c r="I27" s="202">
        <v>7.0839999999999996</v>
      </c>
      <c r="J27" s="201">
        <f t="shared" si="0"/>
        <v>3.4829666666666825</v>
      </c>
      <c r="K27" s="201">
        <f t="shared" si="1"/>
        <v>0</v>
      </c>
      <c r="L27" s="140"/>
      <c r="M27" s="193">
        <v>577.00833333333333</v>
      </c>
      <c r="N27" s="193">
        <v>414.82666666666677</v>
      </c>
      <c r="O27" s="209">
        <f t="shared" si="2"/>
        <v>162.18166666666656</v>
      </c>
      <c r="P27" s="204">
        <v>0.125</v>
      </c>
      <c r="Q27" s="201">
        <f t="shared" si="13"/>
        <v>20.27270833333332</v>
      </c>
      <c r="R27" s="201">
        <f t="shared" si="4"/>
        <v>0</v>
      </c>
      <c r="S27" s="140"/>
      <c r="T27" s="141"/>
      <c r="U27" s="141"/>
      <c r="V27" s="209" t="str">
        <f t="shared" si="5"/>
        <v/>
      </c>
      <c r="W27" s="206"/>
      <c r="X27" s="210">
        <f t="shared" si="6"/>
        <v>0</v>
      </c>
      <c r="Y27" s="201">
        <f t="shared" si="7"/>
        <v>0</v>
      </c>
      <c r="Z27" s="201"/>
      <c r="AA27" s="141"/>
      <c r="AB27" s="141"/>
      <c r="AC27" s="209" t="str">
        <f t="shared" si="8"/>
        <v/>
      </c>
      <c r="AD27" s="206"/>
      <c r="AE27" s="210">
        <f t="shared" si="9"/>
        <v>0</v>
      </c>
      <c r="AF27" s="201">
        <f t="shared" si="10"/>
        <v>0</v>
      </c>
    </row>
    <row r="28" spans="1:32" s="173" customFormat="1" ht="12.5" x14ac:dyDescent="0.25">
      <c r="A28" s="188"/>
      <c r="B28" s="188"/>
      <c r="C28" s="188"/>
      <c r="D28" s="188"/>
      <c r="E28" s="188"/>
      <c r="F28" s="189"/>
      <c r="G28" s="189"/>
      <c r="H28" s="142" t="str">
        <f t="shared" si="11"/>
        <v/>
      </c>
      <c r="I28" s="202"/>
      <c r="J28" s="201"/>
      <c r="K28" s="201">
        <f t="shared" si="1"/>
        <v>0</v>
      </c>
      <c r="L28" s="140"/>
      <c r="M28" s="193"/>
      <c r="N28" s="193"/>
      <c r="O28" s="209" t="str">
        <f t="shared" si="2"/>
        <v/>
      </c>
      <c r="P28" s="204"/>
      <c r="Q28" s="201"/>
      <c r="R28" s="201">
        <f t="shared" si="4"/>
        <v>0</v>
      </c>
      <c r="S28" s="140"/>
      <c r="T28" s="141"/>
      <c r="U28" s="141"/>
      <c r="V28" s="209" t="str">
        <f t="shared" si="5"/>
        <v/>
      </c>
      <c r="W28" s="206"/>
      <c r="X28" s="210">
        <f t="shared" si="6"/>
        <v>0</v>
      </c>
      <c r="Y28" s="201">
        <f t="shared" si="7"/>
        <v>0</v>
      </c>
      <c r="Z28" s="201"/>
      <c r="AA28" s="141"/>
      <c r="AB28" s="141"/>
      <c r="AC28" s="209" t="str">
        <f t="shared" si="8"/>
        <v/>
      </c>
      <c r="AD28" s="206"/>
      <c r="AE28" s="210">
        <f t="shared" si="9"/>
        <v>0</v>
      </c>
      <c r="AF28" s="201">
        <f t="shared" si="10"/>
        <v>0</v>
      </c>
    </row>
    <row r="29" spans="1:32" s="173" customFormat="1" ht="12.5" x14ac:dyDescent="0.25">
      <c r="A29" s="188"/>
      <c r="B29" s="188"/>
      <c r="C29" s="188"/>
      <c r="D29" s="188"/>
      <c r="E29" s="188"/>
      <c r="F29" s="189"/>
      <c r="G29" s="189"/>
      <c r="H29" s="142" t="str">
        <f t="shared" si="11"/>
        <v/>
      </c>
      <c r="I29" s="202"/>
      <c r="J29" s="201"/>
      <c r="K29" s="201">
        <f t="shared" si="1"/>
        <v>0</v>
      </c>
      <c r="L29" s="140"/>
      <c r="M29" s="193"/>
      <c r="N29" s="193"/>
      <c r="O29" s="209" t="str">
        <f t="shared" si="2"/>
        <v/>
      </c>
      <c r="P29" s="204"/>
      <c r="Q29" s="201"/>
      <c r="R29" s="201">
        <f t="shared" si="4"/>
        <v>0</v>
      </c>
      <c r="S29" s="140"/>
      <c r="T29" s="141"/>
      <c r="U29" s="141"/>
      <c r="V29" s="209" t="str">
        <f t="shared" si="5"/>
        <v/>
      </c>
      <c r="W29" s="206"/>
      <c r="X29" s="210">
        <f t="shared" si="6"/>
        <v>0</v>
      </c>
      <c r="Y29" s="201">
        <f t="shared" si="7"/>
        <v>0</v>
      </c>
      <c r="Z29" s="201"/>
      <c r="AA29" s="141"/>
      <c r="AB29" s="141"/>
      <c r="AC29" s="209" t="str">
        <f t="shared" si="8"/>
        <v/>
      </c>
      <c r="AD29" s="206"/>
      <c r="AE29" s="210">
        <f t="shared" si="9"/>
        <v>0</v>
      </c>
      <c r="AF29" s="201">
        <f t="shared" si="10"/>
        <v>0</v>
      </c>
    </row>
    <row r="30" spans="1:32" s="173" customFormat="1" ht="12.5" x14ac:dyDescent="0.25">
      <c r="A30" s="188" t="s">
        <v>208</v>
      </c>
      <c r="B30" s="188" t="s">
        <v>224</v>
      </c>
      <c r="C30" s="188" t="s">
        <v>141</v>
      </c>
      <c r="D30" s="188">
        <v>0</v>
      </c>
      <c r="E30" s="188"/>
      <c r="F30" s="189">
        <v>6.9166666666666696</v>
      </c>
      <c r="G30" s="189">
        <v>6.1666666666666696</v>
      </c>
      <c r="H30" s="142">
        <f t="shared" si="11"/>
        <v>0.75</v>
      </c>
      <c r="I30" s="202">
        <v>7.3659999999999997</v>
      </c>
      <c r="J30" s="201">
        <f t="shared" si="0"/>
        <v>5.5244999999999997</v>
      </c>
      <c r="K30" s="201">
        <f t="shared" si="1"/>
        <v>0</v>
      </c>
      <c r="L30" s="140"/>
      <c r="M30" s="193">
        <v>387.6165789473684</v>
      </c>
      <c r="N30" s="193">
        <v>306.81870614035091</v>
      </c>
      <c r="O30" s="209">
        <f t="shared" si="2"/>
        <v>80.797872807017484</v>
      </c>
      <c r="P30" s="204">
        <v>0.129</v>
      </c>
      <c r="Q30" s="201">
        <f t="shared" ref="Q30:Q31" si="14">O30*P30</f>
        <v>10.422925592105255</v>
      </c>
      <c r="R30" s="201">
        <f t="shared" si="4"/>
        <v>0</v>
      </c>
      <c r="S30" s="140"/>
      <c r="T30" s="141"/>
      <c r="U30" s="141"/>
      <c r="V30" s="209" t="str">
        <f t="shared" si="5"/>
        <v/>
      </c>
      <c r="W30" s="206"/>
      <c r="X30" s="210">
        <f t="shared" si="6"/>
        <v>0</v>
      </c>
      <c r="Y30" s="201">
        <f t="shared" si="7"/>
        <v>0</v>
      </c>
      <c r="Z30" s="201"/>
      <c r="AA30" s="141"/>
      <c r="AB30" s="141"/>
      <c r="AC30" s="209" t="str">
        <f t="shared" si="8"/>
        <v/>
      </c>
      <c r="AD30" s="206"/>
      <c r="AE30" s="210">
        <f t="shared" si="9"/>
        <v>0</v>
      </c>
      <c r="AF30" s="201">
        <f t="shared" si="10"/>
        <v>0</v>
      </c>
    </row>
    <row r="31" spans="1:32" s="173" customFormat="1" ht="12.5" x14ac:dyDescent="0.25">
      <c r="A31" s="188"/>
      <c r="B31" s="188"/>
      <c r="C31" s="188" t="s">
        <v>142</v>
      </c>
      <c r="D31" s="188">
        <v>0</v>
      </c>
      <c r="E31" s="188"/>
      <c r="F31" s="189">
        <v>9.43333333333333</v>
      </c>
      <c r="G31" s="189">
        <v>8.4166666666666696</v>
      </c>
      <c r="H31" s="142">
        <f t="shared" si="11"/>
        <v>1.0166666666666604</v>
      </c>
      <c r="I31" s="202">
        <v>7.085</v>
      </c>
      <c r="J31" s="201">
        <f t="shared" si="0"/>
        <v>7.2030833333332884</v>
      </c>
      <c r="K31" s="201">
        <f t="shared" si="1"/>
        <v>0</v>
      </c>
      <c r="L31" s="140"/>
      <c r="M31" s="193">
        <v>490.50333333333316</v>
      </c>
      <c r="N31" s="193">
        <v>409.8383333333332</v>
      </c>
      <c r="O31" s="209">
        <f t="shared" si="2"/>
        <v>80.664999999999964</v>
      </c>
      <c r="P31" s="204">
        <v>0.125</v>
      </c>
      <c r="Q31" s="201">
        <f t="shared" si="14"/>
        <v>10.083124999999995</v>
      </c>
      <c r="R31" s="201">
        <f t="shared" si="4"/>
        <v>0</v>
      </c>
      <c r="S31" s="140"/>
      <c r="T31" s="141"/>
      <c r="U31" s="141"/>
      <c r="V31" s="209" t="str">
        <f t="shared" si="5"/>
        <v/>
      </c>
      <c r="W31" s="206"/>
      <c r="X31" s="210">
        <f t="shared" si="6"/>
        <v>0</v>
      </c>
      <c r="Y31" s="201">
        <f t="shared" si="7"/>
        <v>0</v>
      </c>
      <c r="Z31" s="201"/>
      <c r="AA31" s="141"/>
      <c r="AB31" s="141"/>
      <c r="AC31" s="209" t="str">
        <f t="shared" si="8"/>
        <v/>
      </c>
      <c r="AD31" s="206"/>
      <c r="AE31" s="210">
        <f t="shared" si="9"/>
        <v>0</v>
      </c>
      <c r="AF31" s="201">
        <f t="shared" si="10"/>
        <v>0</v>
      </c>
    </row>
    <row r="32" spans="1:32" s="173" customFormat="1" ht="12.5" x14ac:dyDescent="0.25">
      <c r="A32" s="188"/>
      <c r="B32" s="188"/>
      <c r="C32" s="188"/>
      <c r="D32" s="188"/>
      <c r="E32" s="188"/>
      <c r="F32" s="189"/>
      <c r="G32" s="189"/>
      <c r="H32" s="142" t="str">
        <f t="shared" si="11"/>
        <v/>
      </c>
      <c r="I32" s="202"/>
      <c r="J32" s="201"/>
      <c r="K32" s="201">
        <f t="shared" si="1"/>
        <v>0</v>
      </c>
      <c r="L32" s="140"/>
      <c r="M32" s="193"/>
      <c r="N32" s="193"/>
      <c r="O32" s="209" t="str">
        <f t="shared" si="2"/>
        <v/>
      </c>
      <c r="P32" s="204"/>
      <c r="Q32" s="201"/>
      <c r="R32" s="201">
        <f t="shared" si="4"/>
        <v>0</v>
      </c>
      <c r="S32" s="140"/>
      <c r="T32" s="141"/>
      <c r="U32" s="141"/>
      <c r="V32" s="209" t="str">
        <f t="shared" si="5"/>
        <v/>
      </c>
      <c r="W32" s="206"/>
      <c r="X32" s="210">
        <f t="shared" si="6"/>
        <v>0</v>
      </c>
      <c r="Y32" s="201">
        <f t="shared" si="7"/>
        <v>0</v>
      </c>
      <c r="Z32" s="201"/>
      <c r="AA32" s="141"/>
      <c r="AB32" s="141"/>
      <c r="AC32" s="209" t="str">
        <f t="shared" si="8"/>
        <v/>
      </c>
      <c r="AD32" s="206"/>
      <c r="AE32" s="210">
        <f t="shared" si="9"/>
        <v>0</v>
      </c>
      <c r="AF32" s="201">
        <f t="shared" si="10"/>
        <v>0</v>
      </c>
    </row>
    <row r="33" spans="1:32" s="173" customFormat="1" ht="12.5" x14ac:dyDescent="0.25">
      <c r="A33" s="188"/>
      <c r="B33" s="188"/>
      <c r="C33" s="188"/>
      <c r="D33" s="188"/>
      <c r="E33" s="188"/>
      <c r="F33" s="189"/>
      <c r="G33" s="189"/>
      <c r="H33" s="142" t="str">
        <f t="shared" si="11"/>
        <v/>
      </c>
      <c r="I33" s="202"/>
      <c r="J33" s="201"/>
      <c r="K33" s="201">
        <f t="shared" si="1"/>
        <v>0</v>
      </c>
      <c r="L33" s="140"/>
      <c r="M33" s="193"/>
      <c r="N33" s="193"/>
      <c r="O33" s="209" t="str">
        <f t="shared" si="2"/>
        <v/>
      </c>
      <c r="P33" s="204"/>
      <c r="Q33" s="201"/>
      <c r="R33" s="201">
        <f t="shared" si="4"/>
        <v>0</v>
      </c>
      <c r="S33" s="140"/>
      <c r="T33" s="141"/>
      <c r="U33" s="141"/>
      <c r="V33" s="209" t="str">
        <f t="shared" si="5"/>
        <v/>
      </c>
      <c r="W33" s="206"/>
      <c r="X33" s="210">
        <f t="shared" si="6"/>
        <v>0</v>
      </c>
      <c r="Y33" s="201">
        <f t="shared" si="7"/>
        <v>0</v>
      </c>
      <c r="Z33" s="201"/>
      <c r="AA33" s="141"/>
      <c r="AB33" s="141"/>
      <c r="AC33" s="209" t="str">
        <f t="shared" si="8"/>
        <v/>
      </c>
      <c r="AD33" s="206"/>
      <c r="AE33" s="210">
        <f t="shared" si="9"/>
        <v>0</v>
      </c>
      <c r="AF33" s="201">
        <f t="shared" si="10"/>
        <v>0</v>
      </c>
    </row>
    <row r="34" spans="1:32" s="173" customFormat="1" ht="12.5" x14ac:dyDescent="0.25">
      <c r="A34" s="188" t="s">
        <v>209</v>
      </c>
      <c r="B34" s="188" t="s">
        <v>225</v>
      </c>
      <c r="C34" s="188" t="s">
        <v>140</v>
      </c>
      <c r="D34" s="188">
        <v>0</v>
      </c>
      <c r="E34" s="188"/>
      <c r="F34" s="189">
        <v>4.1666666666666696</v>
      </c>
      <c r="G34" s="189">
        <v>3.708333333333333</v>
      </c>
      <c r="H34" s="142">
        <f t="shared" si="11"/>
        <v>0.45833333333333659</v>
      </c>
      <c r="I34" s="202">
        <v>8.0649999999999995</v>
      </c>
      <c r="J34" s="201">
        <f t="shared" si="0"/>
        <v>3.6964583333333594</v>
      </c>
      <c r="K34" s="201">
        <f t="shared" si="1"/>
        <v>0</v>
      </c>
      <c r="L34" s="140"/>
      <c r="M34" s="193">
        <v>256.09999999999997</v>
      </c>
      <c r="N34" s="193">
        <v>202.38416666666669</v>
      </c>
      <c r="O34" s="209">
        <f t="shared" si="2"/>
        <v>53.715833333333279</v>
      </c>
      <c r="P34" s="204">
        <v>0.13600000000000001</v>
      </c>
      <c r="Q34" s="201">
        <f t="shared" ref="Q34" si="15">O34*P34</f>
        <v>7.3053533333333265</v>
      </c>
      <c r="R34" s="201">
        <f t="shared" si="4"/>
        <v>0</v>
      </c>
      <c r="S34" s="140"/>
      <c r="T34" s="141"/>
      <c r="U34" s="141"/>
      <c r="V34" s="209" t="str">
        <f t="shared" si="5"/>
        <v/>
      </c>
      <c r="W34" s="206"/>
      <c r="X34" s="210">
        <f t="shared" si="6"/>
        <v>0</v>
      </c>
      <c r="Y34" s="201">
        <f t="shared" si="7"/>
        <v>0</v>
      </c>
      <c r="Z34" s="201"/>
      <c r="AA34" s="141"/>
      <c r="AB34" s="141"/>
      <c r="AC34" s="209" t="str">
        <f t="shared" si="8"/>
        <v/>
      </c>
      <c r="AD34" s="206"/>
      <c r="AE34" s="210">
        <f t="shared" si="9"/>
        <v>0</v>
      </c>
      <c r="AF34" s="201">
        <f t="shared" si="10"/>
        <v>0</v>
      </c>
    </row>
    <row r="35" spans="1:32" s="173" customFormat="1" ht="12.5" x14ac:dyDescent="0.25">
      <c r="A35" s="188"/>
      <c r="B35" s="188"/>
      <c r="C35" s="188"/>
      <c r="D35" s="188"/>
      <c r="E35" s="188"/>
      <c r="F35" s="189"/>
      <c r="G35" s="189"/>
      <c r="H35" s="142" t="str">
        <f t="shared" si="11"/>
        <v/>
      </c>
      <c r="I35" s="202"/>
      <c r="J35" s="201"/>
      <c r="K35" s="201">
        <f t="shared" si="1"/>
        <v>0</v>
      </c>
      <c r="L35" s="140"/>
      <c r="M35" s="193"/>
      <c r="N35" s="193"/>
      <c r="O35" s="209" t="str">
        <f t="shared" si="2"/>
        <v/>
      </c>
      <c r="P35" s="204"/>
      <c r="Q35" s="201"/>
      <c r="R35" s="201">
        <f t="shared" si="4"/>
        <v>0</v>
      </c>
      <c r="S35" s="140"/>
      <c r="T35" s="141"/>
      <c r="U35" s="141"/>
      <c r="V35" s="209" t="str">
        <f t="shared" si="5"/>
        <v/>
      </c>
      <c r="W35" s="206"/>
      <c r="X35" s="210">
        <f t="shared" si="6"/>
        <v>0</v>
      </c>
      <c r="Y35" s="201">
        <f t="shared" si="7"/>
        <v>0</v>
      </c>
      <c r="Z35" s="201"/>
      <c r="AA35" s="141"/>
      <c r="AB35" s="141"/>
      <c r="AC35" s="209" t="str">
        <f t="shared" si="8"/>
        <v/>
      </c>
      <c r="AD35" s="206"/>
      <c r="AE35" s="210">
        <f t="shared" si="9"/>
        <v>0</v>
      </c>
      <c r="AF35" s="201">
        <f t="shared" si="10"/>
        <v>0</v>
      </c>
    </row>
    <row r="36" spans="1:32" s="173" customFormat="1" ht="12.5" x14ac:dyDescent="0.25">
      <c r="A36" s="188"/>
      <c r="B36" s="188"/>
      <c r="C36" s="188"/>
      <c r="D36" s="188"/>
      <c r="E36" s="188"/>
      <c r="F36" s="189"/>
      <c r="G36" s="189"/>
      <c r="H36" s="142" t="str">
        <f t="shared" si="11"/>
        <v/>
      </c>
      <c r="I36" s="202"/>
      <c r="J36" s="201"/>
      <c r="K36" s="201">
        <f t="shared" si="1"/>
        <v>0</v>
      </c>
      <c r="L36" s="140"/>
      <c r="M36" s="193"/>
      <c r="N36" s="193"/>
      <c r="O36" s="209" t="str">
        <f t="shared" si="2"/>
        <v/>
      </c>
      <c r="P36" s="204"/>
      <c r="Q36" s="201"/>
      <c r="R36" s="201">
        <f t="shared" si="4"/>
        <v>0</v>
      </c>
      <c r="S36" s="140"/>
      <c r="T36" s="141"/>
      <c r="U36" s="141"/>
      <c r="V36" s="209" t="str">
        <f t="shared" si="5"/>
        <v/>
      </c>
      <c r="W36" s="206"/>
      <c r="X36" s="210">
        <f t="shared" si="6"/>
        <v>0</v>
      </c>
      <c r="Y36" s="201">
        <f t="shared" si="7"/>
        <v>0</v>
      </c>
      <c r="Z36" s="201"/>
      <c r="AA36" s="141"/>
      <c r="AB36" s="141"/>
      <c r="AC36" s="209" t="str">
        <f t="shared" si="8"/>
        <v/>
      </c>
      <c r="AD36" s="206"/>
      <c r="AE36" s="210">
        <f t="shared" si="9"/>
        <v>0</v>
      </c>
      <c r="AF36" s="201">
        <f t="shared" si="10"/>
        <v>0</v>
      </c>
    </row>
    <row r="37" spans="1:32" s="173" customFormat="1" ht="12.5" x14ac:dyDescent="0.25">
      <c r="A37" s="188" t="s">
        <v>210</v>
      </c>
      <c r="B37" s="188" t="s">
        <v>226</v>
      </c>
      <c r="C37" s="188" t="s">
        <v>141</v>
      </c>
      <c r="D37" s="188">
        <v>0</v>
      </c>
      <c r="E37" s="188"/>
      <c r="F37" s="189">
        <v>6.19166666666667</v>
      </c>
      <c r="G37" s="189">
        <v>5.7166666666666703</v>
      </c>
      <c r="H37" s="142">
        <f t="shared" si="11"/>
        <v>0.47499999999999964</v>
      </c>
      <c r="I37" s="202">
        <v>7.4489999999999998</v>
      </c>
      <c r="J37" s="201">
        <f t="shared" si="0"/>
        <v>3.5382749999999974</v>
      </c>
      <c r="K37" s="201">
        <f t="shared" si="1"/>
        <v>0</v>
      </c>
      <c r="L37" s="140"/>
      <c r="M37" s="193">
        <v>358.27249999999998</v>
      </c>
      <c r="N37" s="193">
        <v>308.02416666666664</v>
      </c>
      <c r="O37" s="209">
        <f t="shared" si="2"/>
        <v>50.248333333333335</v>
      </c>
      <c r="P37" s="204">
        <v>0.129</v>
      </c>
      <c r="Q37" s="201">
        <f t="shared" ref="Q37:Q38" si="16">O37*P37</f>
        <v>6.4820350000000007</v>
      </c>
      <c r="R37" s="201">
        <f t="shared" si="4"/>
        <v>0</v>
      </c>
      <c r="S37" s="140"/>
      <c r="T37" s="141"/>
      <c r="U37" s="141"/>
      <c r="V37" s="209" t="str">
        <f t="shared" si="5"/>
        <v/>
      </c>
      <c r="W37" s="206"/>
      <c r="X37" s="210">
        <f t="shared" si="6"/>
        <v>0</v>
      </c>
      <c r="Y37" s="201">
        <f t="shared" si="7"/>
        <v>0</v>
      </c>
      <c r="Z37" s="201"/>
      <c r="AA37" s="141"/>
      <c r="AB37" s="141"/>
      <c r="AC37" s="209" t="str">
        <f t="shared" si="8"/>
        <v/>
      </c>
      <c r="AD37" s="206"/>
      <c r="AE37" s="210">
        <f t="shared" si="9"/>
        <v>0</v>
      </c>
      <c r="AF37" s="201">
        <f t="shared" si="10"/>
        <v>0</v>
      </c>
    </row>
    <row r="38" spans="1:32" s="173" customFormat="1" ht="12.5" x14ac:dyDescent="0.25">
      <c r="A38" s="188"/>
      <c r="B38" s="188"/>
      <c r="C38" s="188" t="s">
        <v>142</v>
      </c>
      <c r="D38" s="188">
        <v>0</v>
      </c>
      <c r="E38" s="188"/>
      <c r="F38" s="189">
        <v>6.8916666666666702</v>
      </c>
      <c r="G38" s="189">
        <v>6.2583333333333302</v>
      </c>
      <c r="H38" s="142">
        <f t="shared" si="11"/>
        <v>0.63333333333333997</v>
      </c>
      <c r="I38" s="202">
        <v>7.351</v>
      </c>
      <c r="J38" s="201">
        <f t="shared" si="0"/>
        <v>4.6556333333333821</v>
      </c>
      <c r="K38" s="201">
        <f t="shared" si="1"/>
        <v>0</v>
      </c>
      <c r="L38" s="140"/>
      <c r="M38" s="193">
        <v>453.6991666666666</v>
      </c>
      <c r="N38" s="193">
        <v>403.32916666666659</v>
      </c>
      <c r="O38" s="209">
        <f t="shared" si="2"/>
        <v>50.370000000000005</v>
      </c>
      <c r="P38" s="204">
        <v>0.126</v>
      </c>
      <c r="Q38" s="201">
        <f t="shared" si="16"/>
        <v>6.3466200000000006</v>
      </c>
      <c r="R38" s="201">
        <f t="shared" si="4"/>
        <v>0</v>
      </c>
      <c r="S38" s="140"/>
      <c r="T38" s="141"/>
      <c r="U38" s="141"/>
      <c r="V38" s="209" t="str">
        <f t="shared" si="5"/>
        <v/>
      </c>
      <c r="W38" s="206"/>
      <c r="X38" s="210">
        <f t="shared" si="6"/>
        <v>0</v>
      </c>
      <c r="Y38" s="201">
        <f t="shared" si="7"/>
        <v>0</v>
      </c>
      <c r="Z38" s="201"/>
      <c r="AA38" s="141"/>
      <c r="AB38" s="141"/>
      <c r="AC38" s="209" t="str">
        <f t="shared" si="8"/>
        <v/>
      </c>
      <c r="AD38" s="206"/>
      <c r="AE38" s="210">
        <f t="shared" si="9"/>
        <v>0</v>
      </c>
      <c r="AF38" s="201">
        <f t="shared" si="10"/>
        <v>0</v>
      </c>
    </row>
    <row r="39" spans="1:32" s="173" customFormat="1" ht="12.5" x14ac:dyDescent="0.25">
      <c r="A39" s="188"/>
      <c r="B39" s="188"/>
      <c r="C39" s="188"/>
      <c r="D39" s="188"/>
      <c r="E39" s="188"/>
      <c r="F39" s="189"/>
      <c r="G39" s="189"/>
      <c r="H39" s="142" t="str">
        <f t="shared" si="11"/>
        <v/>
      </c>
      <c r="I39" s="202"/>
      <c r="J39" s="201"/>
      <c r="K39" s="201">
        <f t="shared" si="1"/>
        <v>0</v>
      </c>
      <c r="L39" s="140"/>
      <c r="M39" s="193"/>
      <c r="N39" s="193"/>
      <c r="O39" s="209" t="str">
        <f t="shared" si="2"/>
        <v/>
      </c>
      <c r="P39" s="204"/>
      <c r="Q39" s="201"/>
      <c r="R39" s="201">
        <f t="shared" si="4"/>
        <v>0</v>
      </c>
      <c r="S39" s="140"/>
      <c r="T39" s="141"/>
      <c r="U39" s="141"/>
      <c r="V39" s="209" t="str">
        <f t="shared" si="5"/>
        <v/>
      </c>
      <c r="W39" s="206"/>
      <c r="X39" s="210">
        <f t="shared" si="6"/>
        <v>0</v>
      </c>
      <c r="Y39" s="201">
        <f t="shared" si="7"/>
        <v>0</v>
      </c>
      <c r="Z39" s="201"/>
      <c r="AA39" s="141"/>
      <c r="AB39" s="141"/>
      <c r="AC39" s="209" t="str">
        <f t="shared" si="8"/>
        <v/>
      </c>
      <c r="AD39" s="206"/>
      <c r="AE39" s="210">
        <f t="shared" si="9"/>
        <v>0</v>
      </c>
      <c r="AF39" s="201">
        <f t="shared" si="10"/>
        <v>0</v>
      </c>
    </row>
    <row r="40" spans="1:32" s="173" customFormat="1" ht="12.5" x14ac:dyDescent="0.25">
      <c r="A40" s="188"/>
      <c r="B40" s="188"/>
      <c r="C40" s="188"/>
      <c r="D40" s="188"/>
      <c r="E40" s="188"/>
      <c r="F40" s="189"/>
      <c r="G40" s="189"/>
      <c r="H40" s="142" t="str">
        <f t="shared" si="11"/>
        <v/>
      </c>
      <c r="I40" s="202"/>
      <c r="J40" s="201"/>
      <c r="K40" s="201">
        <f t="shared" si="1"/>
        <v>0</v>
      </c>
      <c r="L40" s="140"/>
      <c r="M40" s="193"/>
      <c r="N40" s="193"/>
      <c r="O40" s="209" t="str">
        <f t="shared" si="2"/>
        <v/>
      </c>
      <c r="P40" s="204"/>
      <c r="Q40" s="201"/>
      <c r="R40" s="201">
        <f t="shared" si="4"/>
        <v>0</v>
      </c>
      <c r="S40" s="140"/>
      <c r="T40" s="141"/>
      <c r="U40" s="141"/>
      <c r="V40" s="209" t="str">
        <f t="shared" si="5"/>
        <v/>
      </c>
      <c r="W40" s="206"/>
      <c r="X40" s="210">
        <f t="shared" si="6"/>
        <v>0</v>
      </c>
      <c r="Y40" s="201">
        <f t="shared" si="7"/>
        <v>0</v>
      </c>
      <c r="Z40" s="201"/>
      <c r="AA40" s="141"/>
      <c r="AB40" s="141"/>
      <c r="AC40" s="209" t="str">
        <f t="shared" si="8"/>
        <v/>
      </c>
      <c r="AD40" s="206"/>
      <c r="AE40" s="210">
        <f t="shared" si="9"/>
        <v>0</v>
      </c>
      <c r="AF40" s="201">
        <f t="shared" si="10"/>
        <v>0</v>
      </c>
    </row>
    <row r="41" spans="1:32" s="173" customFormat="1" ht="12.5" x14ac:dyDescent="0.25">
      <c r="A41" s="188" t="s">
        <v>214</v>
      </c>
      <c r="B41" s="188" t="s">
        <v>227</v>
      </c>
      <c r="C41" s="188" t="s">
        <v>142</v>
      </c>
      <c r="D41" s="188">
        <v>0</v>
      </c>
      <c r="E41" s="188"/>
      <c r="F41" s="189">
        <v>8.6666666666666696</v>
      </c>
      <c r="G41" s="189">
        <v>7.4749999999999996</v>
      </c>
      <c r="H41" s="142">
        <f t="shared" si="11"/>
        <v>1.19166666666667</v>
      </c>
      <c r="I41" s="202">
        <v>7.1820000000000004</v>
      </c>
      <c r="J41" s="201">
        <f t="shared" si="0"/>
        <v>8.5585500000000234</v>
      </c>
      <c r="K41" s="201">
        <f t="shared" si="1"/>
        <v>0</v>
      </c>
      <c r="L41" s="140"/>
      <c r="M41" s="193">
        <v>620.4041666666667</v>
      </c>
      <c r="N41" s="193">
        <v>440.09416666666675</v>
      </c>
      <c r="O41" s="209">
        <f t="shared" si="2"/>
        <v>180.30999999999995</v>
      </c>
      <c r="P41" s="204">
        <v>0.125</v>
      </c>
      <c r="Q41" s="201">
        <f t="shared" ref="Q41" si="17">O41*P41</f>
        <v>22.538749999999993</v>
      </c>
      <c r="R41" s="201">
        <f t="shared" si="4"/>
        <v>0</v>
      </c>
      <c r="S41" s="140"/>
      <c r="T41" s="143">
        <v>21.39329601158645</v>
      </c>
      <c r="U41" s="143">
        <v>17.978943850267378</v>
      </c>
      <c r="V41" s="209">
        <f t="shared" si="5"/>
        <v>3.4143521613190728</v>
      </c>
      <c r="W41" s="207">
        <v>6.1349999999999998</v>
      </c>
      <c r="X41" s="210">
        <f t="shared" si="6"/>
        <v>20.947050509692509</v>
      </c>
      <c r="Y41" s="201">
        <f>D41*X41</f>
        <v>0</v>
      </c>
      <c r="Z41" s="201"/>
      <c r="AA41" s="143">
        <v>21.39329601158645</v>
      </c>
      <c r="AB41" s="143">
        <v>17.978943850267378</v>
      </c>
      <c r="AC41" s="209">
        <f t="shared" si="8"/>
        <v>3.4143521613190728</v>
      </c>
      <c r="AD41" s="207">
        <v>6.1349999999999998</v>
      </c>
      <c r="AE41" s="210">
        <f t="shared" si="9"/>
        <v>20.947050509692509</v>
      </c>
      <c r="AF41" s="201">
        <f t="shared" si="10"/>
        <v>0</v>
      </c>
    </row>
    <row r="42" spans="1:32" s="173" customFormat="1" ht="12.5" x14ac:dyDescent="0.25">
      <c r="A42" s="188"/>
      <c r="B42" s="188"/>
      <c r="C42" s="188"/>
      <c r="D42" s="188"/>
      <c r="E42" s="188"/>
      <c r="F42" s="189"/>
      <c r="G42" s="189"/>
      <c r="H42" s="142" t="str">
        <f t="shared" si="11"/>
        <v/>
      </c>
      <c r="I42" s="202"/>
      <c r="J42" s="201"/>
      <c r="K42" s="201">
        <f t="shared" si="1"/>
        <v>0</v>
      </c>
      <c r="L42" s="140"/>
      <c r="M42" s="193"/>
      <c r="N42" s="193"/>
      <c r="O42" s="209" t="str">
        <f t="shared" si="2"/>
        <v/>
      </c>
      <c r="P42" s="204"/>
      <c r="Q42" s="201"/>
      <c r="R42" s="201">
        <f t="shared" si="4"/>
        <v>0</v>
      </c>
      <c r="S42" s="140"/>
      <c r="T42" s="143"/>
      <c r="U42" s="143"/>
      <c r="V42" s="209" t="str">
        <f t="shared" si="5"/>
        <v/>
      </c>
      <c r="W42" s="207"/>
      <c r="X42" s="210">
        <f t="shared" si="6"/>
        <v>0</v>
      </c>
      <c r="Y42" s="201">
        <f t="shared" si="7"/>
        <v>0</v>
      </c>
      <c r="Z42" s="201"/>
      <c r="AA42" s="143"/>
      <c r="AB42" s="143"/>
      <c r="AC42" s="209" t="str">
        <f t="shared" si="8"/>
        <v/>
      </c>
      <c r="AD42" s="207"/>
      <c r="AE42" s="210">
        <f t="shared" si="9"/>
        <v>0</v>
      </c>
      <c r="AF42" s="201">
        <f t="shared" si="10"/>
        <v>0</v>
      </c>
    </row>
    <row r="43" spans="1:32" s="173" customFormat="1" ht="12.5" x14ac:dyDescent="0.25">
      <c r="A43" s="188"/>
      <c r="B43" s="188"/>
      <c r="C43" s="188"/>
      <c r="D43" s="188"/>
      <c r="E43" s="188"/>
      <c r="F43" s="189"/>
      <c r="G43" s="189"/>
      <c r="H43" s="142" t="str">
        <f t="shared" si="11"/>
        <v/>
      </c>
      <c r="I43" s="202"/>
      <c r="J43" s="201"/>
      <c r="K43" s="201">
        <f t="shared" si="1"/>
        <v>0</v>
      </c>
      <c r="L43" s="140"/>
      <c r="M43" s="193"/>
      <c r="N43" s="193"/>
      <c r="O43" s="209" t="str">
        <f t="shared" si="2"/>
        <v/>
      </c>
      <c r="P43" s="204"/>
      <c r="Q43" s="201"/>
      <c r="R43" s="201">
        <f t="shared" si="4"/>
        <v>0</v>
      </c>
      <c r="S43" s="140"/>
      <c r="T43" s="143"/>
      <c r="U43" s="143"/>
      <c r="V43" s="209" t="str">
        <f t="shared" si="5"/>
        <v/>
      </c>
      <c r="W43" s="207"/>
      <c r="X43" s="210">
        <f t="shared" si="6"/>
        <v>0</v>
      </c>
      <c r="Y43" s="201">
        <f t="shared" si="7"/>
        <v>0</v>
      </c>
      <c r="Z43" s="201"/>
      <c r="AA43" s="143"/>
      <c r="AB43" s="143"/>
      <c r="AC43" s="209" t="str">
        <f t="shared" si="8"/>
        <v/>
      </c>
      <c r="AD43" s="207"/>
      <c r="AE43" s="210">
        <f t="shared" si="9"/>
        <v>0</v>
      </c>
      <c r="AF43" s="201">
        <f t="shared" si="10"/>
        <v>0</v>
      </c>
    </row>
    <row r="44" spans="1:32" s="173" customFormat="1" ht="12.5" x14ac:dyDescent="0.25">
      <c r="A44" s="188" t="s">
        <v>215</v>
      </c>
      <c r="B44" s="188" t="s">
        <v>228</v>
      </c>
      <c r="C44" s="188" t="s">
        <v>142</v>
      </c>
      <c r="D44" s="188">
        <v>0</v>
      </c>
      <c r="E44" s="188"/>
      <c r="F44" s="189">
        <v>7.9666666666666668</v>
      </c>
      <c r="G44" s="189">
        <v>7.4749999999999996</v>
      </c>
      <c r="H44" s="142">
        <f t="shared" si="11"/>
        <v>0.49166666666666714</v>
      </c>
      <c r="I44" s="202">
        <v>7.1820000000000004</v>
      </c>
      <c r="J44" s="201">
        <f t="shared" si="0"/>
        <v>3.5311500000000038</v>
      </c>
      <c r="K44" s="201">
        <f t="shared" si="1"/>
        <v>0</v>
      </c>
      <c r="L44" s="140"/>
      <c r="M44" s="193">
        <v>620.4041666666667</v>
      </c>
      <c r="N44" s="193">
        <v>440.09416666666675</v>
      </c>
      <c r="O44" s="209">
        <f t="shared" si="2"/>
        <v>180.30999999999995</v>
      </c>
      <c r="P44" s="204">
        <v>0.125</v>
      </c>
      <c r="Q44" s="201">
        <f t="shared" ref="Q44:Q45" si="18">O44*P44</f>
        <v>22.538749999999993</v>
      </c>
      <c r="R44" s="201">
        <f t="shared" si="4"/>
        <v>0</v>
      </c>
      <c r="S44" s="140"/>
      <c r="T44" s="143">
        <v>21.39329601158645</v>
      </c>
      <c r="U44" s="143">
        <v>17.978943850267378</v>
      </c>
      <c r="V44" s="209">
        <f t="shared" si="5"/>
        <v>3.4143521613190728</v>
      </c>
      <c r="W44" s="207">
        <v>6.1349999999999998</v>
      </c>
      <c r="X44" s="210">
        <f t="shared" si="6"/>
        <v>20.947050509692509</v>
      </c>
      <c r="Y44" s="201">
        <f t="shared" si="7"/>
        <v>0</v>
      </c>
      <c r="Z44" s="201"/>
      <c r="AA44" s="143">
        <v>21.39329601158645</v>
      </c>
      <c r="AB44" s="143">
        <v>17.978943850267378</v>
      </c>
      <c r="AC44" s="209">
        <f t="shared" si="8"/>
        <v>3.4143521613190728</v>
      </c>
      <c r="AD44" s="207">
        <v>6.1349999999999998</v>
      </c>
      <c r="AE44" s="210">
        <f t="shared" si="9"/>
        <v>20.947050509692509</v>
      </c>
      <c r="AF44" s="201">
        <f t="shared" si="10"/>
        <v>0</v>
      </c>
    </row>
    <row r="45" spans="1:32" s="173" customFormat="1" ht="12.5" x14ac:dyDescent="0.25">
      <c r="A45" s="188"/>
      <c r="B45" s="188"/>
      <c r="C45" s="188" t="s">
        <v>143</v>
      </c>
      <c r="D45" s="188">
        <v>0</v>
      </c>
      <c r="E45" s="188"/>
      <c r="F45" s="189">
        <v>9.1166666666666671</v>
      </c>
      <c r="G45" s="189">
        <v>8.5</v>
      </c>
      <c r="H45" s="142">
        <f t="shared" si="11"/>
        <v>0.61666666666666714</v>
      </c>
      <c r="I45" s="202">
        <v>7.077</v>
      </c>
      <c r="J45" s="201">
        <f t="shared" si="0"/>
        <v>4.3641500000000031</v>
      </c>
      <c r="K45" s="201">
        <f t="shared" si="1"/>
        <v>0</v>
      </c>
      <c r="L45" s="140"/>
      <c r="M45" s="193">
        <v>724.4375</v>
      </c>
      <c r="N45" s="193">
        <v>535.36749999999995</v>
      </c>
      <c r="O45" s="209">
        <f t="shared" si="2"/>
        <v>189.07000000000005</v>
      </c>
      <c r="P45" s="204">
        <v>0.123</v>
      </c>
      <c r="Q45" s="201">
        <f t="shared" si="18"/>
        <v>23.255610000000004</v>
      </c>
      <c r="R45" s="201">
        <f t="shared" si="4"/>
        <v>0</v>
      </c>
      <c r="S45" s="140"/>
      <c r="T45" s="143">
        <v>23.600995014483061</v>
      </c>
      <c r="U45" s="143">
        <v>19.33305481283422</v>
      </c>
      <c r="V45" s="209">
        <f t="shared" si="5"/>
        <v>4.267940201648841</v>
      </c>
      <c r="W45" s="207">
        <v>6.1630000000000003</v>
      </c>
      <c r="X45" s="210">
        <f t="shared" si="6"/>
        <v>26.303315462761809</v>
      </c>
      <c r="Y45" s="201">
        <f t="shared" si="7"/>
        <v>0</v>
      </c>
      <c r="Z45" s="201"/>
      <c r="AA45" s="143">
        <v>23.600995014483061</v>
      </c>
      <c r="AB45" s="143">
        <v>19.33305481283422</v>
      </c>
      <c r="AC45" s="209">
        <f t="shared" si="8"/>
        <v>4.267940201648841</v>
      </c>
      <c r="AD45" s="207">
        <v>6.1630000000000003</v>
      </c>
      <c r="AE45" s="210">
        <f t="shared" si="9"/>
        <v>26.303315462761809</v>
      </c>
      <c r="AF45" s="201">
        <f t="shared" si="10"/>
        <v>0</v>
      </c>
    </row>
    <row r="46" spans="1:32" s="173" customFormat="1" ht="12.5" x14ac:dyDescent="0.25">
      <c r="A46" s="188"/>
      <c r="B46" s="188"/>
      <c r="C46" s="188"/>
      <c r="D46" s="188"/>
      <c r="E46" s="188"/>
      <c r="F46" s="189"/>
      <c r="G46" s="189"/>
      <c r="H46" s="142" t="str">
        <f t="shared" si="11"/>
        <v/>
      </c>
      <c r="I46" s="202"/>
      <c r="J46" s="201"/>
      <c r="K46" s="201">
        <f t="shared" si="1"/>
        <v>0</v>
      </c>
      <c r="L46" s="140"/>
      <c r="M46" s="193"/>
      <c r="N46" s="193"/>
      <c r="O46" s="209" t="str">
        <f t="shared" si="2"/>
        <v/>
      </c>
      <c r="P46" s="204"/>
      <c r="Q46" s="201"/>
      <c r="R46" s="201">
        <f t="shared" si="4"/>
        <v>0</v>
      </c>
      <c r="S46" s="140"/>
      <c r="T46" s="143"/>
      <c r="U46" s="143"/>
      <c r="V46" s="209" t="str">
        <f t="shared" si="5"/>
        <v/>
      </c>
      <c r="W46" s="207"/>
      <c r="X46" s="210">
        <f t="shared" si="6"/>
        <v>0</v>
      </c>
      <c r="Y46" s="201">
        <f t="shared" si="7"/>
        <v>0</v>
      </c>
      <c r="Z46" s="201"/>
      <c r="AA46" s="143"/>
      <c r="AB46" s="143"/>
      <c r="AC46" s="209" t="str">
        <f t="shared" si="8"/>
        <v/>
      </c>
      <c r="AD46" s="207"/>
      <c r="AE46" s="210">
        <f t="shared" si="9"/>
        <v>0</v>
      </c>
      <c r="AF46" s="201">
        <f t="shared" si="10"/>
        <v>0</v>
      </c>
    </row>
    <row r="47" spans="1:32" s="173" customFormat="1" ht="12.5" x14ac:dyDescent="0.25">
      <c r="A47" s="188"/>
      <c r="B47" s="188"/>
      <c r="C47" s="188"/>
      <c r="D47" s="188"/>
      <c r="E47" s="188"/>
      <c r="F47" s="189"/>
      <c r="G47" s="189"/>
      <c r="H47" s="142" t="str">
        <f t="shared" si="11"/>
        <v/>
      </c>
      <c r="I47" s="202"/>
      <c r="J47" s="201"/>
      <c r="K47" s="201">
        <f t="shared" si="1"/>
        <v>0</v>
      </c>
      <c r="L47" s="140"/>
      <c r="M47" s="193"/>
      <c r="N47" s="193"/>
      <c r="O47" s="209" t="str">
        <f t="shared" si="2"/>
        <v/>
      </c>
      <c r="P47" s="204"/>
      <c r="Q47" s="201"/>
      <c r="R47" s="201">
        <f t="shared" si="4"/>
        <v>0</v>
      </c>
      <c r="S47" s="140"/>
      <c r="T47" s="143"/>
      <c r="U47" s="143"/>
      <c r="V47" s="209" t="str">
        <f t="shared" si="5"/>
        <v/>
      </c>
      <c r="W47" s="207"/>
      <c r="X47" s="210">
        <f t="shared" si="6"/>
        <v>0</v>
      </c>
      <c r="Y47" s="201">
        <f t="shared" si="7"/>
        <v>0</v>
      </c>
      <c r="Z47" s="201"/>
      <c r="AA47" s="143"/>
      <c r="AB47" s="143"/>
      <c r="AC47" s="209" t="str">
        <f t="shared" si="8"/>
        <v/>
      </c>
      <c r="AD47" s="207"/>
      <c r="AE47" s="210">
        <f t="shared" si="9"/>
        <v>0</v>
      </c>
      <c r="AF47" s="201">
        <f t="shared" si="10"/>
        <v>0</v>
      </c>
    </row>
    <row r="48" spans="1:32" s="173" customFormat="1" ht="12.5" x14ac:dyDescent="0.25">
      <c r="A48" s="188" t="s">
        <v>216</v>
      </c>
      <c r="B48" s="188" t="s">
        <v>229</v>
      </c>
      <c r="C48" s="188" t="s">
        <v>142</v>
      </c>
      <c r="D48" s="188">
        <v>0</v>
      </c>
      <c r="E48" s="188"/>
      <c r="F48" s="189">
        <v>8.6666666666666696</v>
      </c>
      <c r="G48" s="189">
        <v>7.4749999999999996</v>
      </c>
      <c r="H48" s="142">
        <f t="shared" si="11"/>
        <v>1.19166666666667</v>
      </c>
      <c r="I48" s="202">
        <v>7.1820000000000004</v>
      </c>
      <c r="J48" s="201">
        <f t="shared" si="0"/>
        <v>8.5585500000000234</v>
      </c>
      <c r="K48" s="201">
        <f t="shared" si="1"/>
        <v>0</v>
      </c>
      <c r="L48" s="140"/>
      <c r="M48" s="193">
        <v>620.4041666666667</v>
      </c>
      <c r="N48" s="193">
        <v>440.09416666666675</v>
      </c>
      <c r="O48" s="209">
        <f t="shared" si="2"/>
        <v>180.30999999999995</v>
      </c>
      <c r="P48" s="204">
        <v>0.125</v>
      </c>
      <c r="Q48" s="201">
        <f t="shared" ref="Q48" si="19">O48*P48</f>
        <v>22.538749999999993</v>
      </c>
      <c r="R48" s="201">
        <f t="shared" si="4"/>
        <v>0</v>
      </c>
      <c r="S48" s="140"/>
      <c r="T48" s="143">
        <v>21.39329601158645</v>
      </c>
      <c r="U48" s="143">
        <v>17.978943850267378</v>
      </c>
      <c r="V48" s="209">
        <f t="shared" si="5"/>
        <v>3.4143521613190728</v>
      </c>
      <c r="W48" s="207">
        <v>6.1349999999999998</v>
      </c>
      <c r="X48" s="210">
        <f t="shared" si="6"/>
        <v>20.947050509692509</v>
      </c>
      <c r="Y48" s="201">
        <f t="shared" si="7"/>
        <v>0</v>
      </c>
      <c r="Z48" s="201"/>
      <c r="AA48" s="143">
        <v>21.39329601158645</v>
      </c>
      <c r="AB48" s="143">
        <v>17.978943850267378</v>
      </c>
      <c r="AC48" s="209">
        <f t="shared" si="8"/>
        <v>3.4143521613190728</v>
      </c>
      <c r="AD48" s="207">
        <v>6.1349999999999998</v>
      </c>
      <c r="AE48" s="210">
        <f t="shared" si="9"/>
        <v>20.947050509692509</v>
      </c>
      <c r="AF48" s="201">
        <f t="shared" si="10"/>
        <v>0</v>
      </c>
    </row>
    <row r="49" spans="1:32" s="173" customFormat="1" ht="12.5" x14ac:dyDescent="0.25">
      <c r="A49" s="188"/>
      <c r="B49" s="188"/>
      <c r="C49" s="188"/>
      <c r="D49" s="188"/>
      <c r="E49" s="188"/>
      <c r="F49" s="189"/>
      <c r="G49" s="189"/>
      <c r="H49" s="142" t="str">
        <f t="shared" si="11"/>
        <v/>
      </c>
      <c r="I49" s="202"/>
      <c r="J49" s="201"/>
      <c r="K49" s="201">
        <f t="shared" si="1"/>
        <v>0</v>
      </c>
      <c r="L49" s="140"/>
      <c r="M49" s="193"/>
      <c r="N49" s="193"/>
      <c r="O49" s="209" t="str">
        <f t="shared" si="2"/>
        <v/>
      </c>
      <c r="P49" s="204"/>
      <c r="Q49" s="201"/>
      <c r="R49" s="201">
        <f t="shared" si="4"/>
        <v>0</v>
      </c>
      <c r="S49" s="140"/>
      <c r="T49" s="143"/>
      <c r="U49" s="143"/>
      <c r="V49" s="209" t="str">
        <f t="shared" si="5"/>
        <v/>
      </c>
      <c r="W49" s="207"/>
      <c r="X49" s="210">
        <f t="shared" si="6"/>
        <v>0</v>
      </c>
      <c r="Y49" s="201">
        <f t="shared" si="7"/>
        <v>0</v>
      </c>
      <c r="Z49" s="201"/>
      <c r="AA49" s="143"/>
      <c r="AB49" s="143"/>
      <c r="AC49" s="209" t="str">
        <f t="shared" si="8"/>
        <v/>
      </c>
      <c r="AD49" s="207"/>
      <c r="AE49" s="210">
        <f t="shared" si="9"/>
        <v>0</v>
      </c>
      <c r="AF49" s="201">
        <f t="shared" si="10"/>
        <v>0</v>
      </c>
    </row>
    <row r="50" spans="1:32" s="173" customFormat="1" ht="12.5" x14ac:dyDescent="0.25">
      <c r="A50" s="188"/>
      <c r="B50" s="188"/>
      <c r="C50" s="188"/>
      <c r="D50" s="188"/>
      <c r="E50" s="188"/>
      <c r="F50" s="189"/>
      <c r="G50" s="189"/>
      <c r="H50" s="142" t="str">
        <f t="shared" si="11"/>
        <v/>
      </c>
      <c r="I50" s="202"/>
      <c r="J50" s="201"/>
      <c r="K50" s="201">
        <f t="shared" si="1"/>
        <v>0</v>
      </c>
      <c r="L50" s="140"/>
      <c r="M50" s="193"/>
      <c r="N50" s="193"/>
      <c r="O50" s="209" t="str">
        <f t="shared" si="2"/>
        <v/>
      </c>
      <c r="P50" s="204"/>
      <c r="Q50" s="201"/>
      <c r="R50" s="201">
        <f t="shared" si="4"/>
        <v>0</v>
      </c>
      <c r="S50" s="140"/>
      <c r="T50" s="143"/>
      <c r="U50" s="143"/>
      <c r="V50" s="209" t="str">
        <f t="shared" si="5"/>
        <v/>
      </c>
      <c r="W50" s="207"/>
      <c r="X50" s="210">
        <f t="shared" si="6"/>
        <v>0</v>
      </c>
      <c r="Y50" s="201">
        <f t="shared" si="7"/>
        <v>0</v>
      </c>
      <c r="Z50" s="201"/>
      <c r="AA50" s="143"/>
      <c r="AB50" s="143"/>
      <c r="AC50" s="209" t="str">
        <f t="shared" si="8"/>
        <v/>
      </c>
      <c r="AD50" s="207"/>
      <c r="AE50" s="210">
        <f t="shared" si="9"/>
        <v>0</v>
      </c>
      <c r="AF50" s="201">
        <f t="shared" si="10"/>
        <v>0</v>
      </c>
    </row>
    <row r="51" spans="1:32" s="173" customFormat="1" ht="12.5" x14ac:dyDescent="0.25">
      <c r="A51" s="188" t="s">
        <v>217</v>
      </c>
      <c r="B51" s="188" t="s">
        <v>230</v>
      </c>
      <c r="C51" s="188" t="s">
        <v>142</v>
      </c>
      <c r="D51" s="188">
        <v>0</v>
      </c>
      <c r="E51" s="188"/>
      <c r="F51" s="189">
        <v>7.9666666666666668</v>
      </c>
      <c r="G51" s="189">
        <v>7.4749999999999996</v>
      </c>
      <c r="H51" s="142">
        <f t="shared" si="11"/>
        <v>0.49166666666666714</v>
      </c>
      <c r="I51" s="202">
        <v>7.1280000000000001</v>
      </c>
      <c r="J51" s="201">
        <f t="shared" si="0"/>
        <v>3.5046000000000035</v>
      </c>
      <c r="K51" s="201">
        <f t="shared" si="1"/>
        <v>0</v>
      </c>
      <c r="L51" s="140"/>
      <c r="M51" s="193">
        <v>620.4041666666667</v>
      </c>
      <c r="N51" s="193">
        <v>440.09416666666675</v>
      </c>
      <c r="O51" s="209">
        <f t="shared" si="2"/>
        <v>180.30999999999995</v>
      </c>
      <c r="P51" s="204">
        <v>0.125</v>
      </c>
      <c r="Q51" s="201">
        <f t="shared" ref="Q51:Q52" si="20">O51*P51</f>
        <v>22.538749999999993</v>
      </c>
      <c r="R51" s="201">
        <f t="shared" si="4"/>
        <v>0</v>
      </c>
      <c r="S51" s="140"/>
      <c r="T51" s="143">
        <v>21.39329601158645</v>
      </c>
      <c r="U51" s="143">
        <v>17.978943850267378</v>
      </c>
      <c r="V51" s="209">
        <f t="shared" si="5"/>
        <v>3.4143521613190728</v>
      </c>
      <c r="W51" s="207">
        <v>6.1349999999999998</v>
      </c>
      <c r="X51" s="210">
        <f t="shared" si="6"/>
        <v>20.947050509692509</v>
      </c>
      <c r="Y51" s="201">
        <f t="shared" si="7"/>
        <v>0</v>
      </c>
      <c r="Z51" s="201"/>
      <c r="AA51" s="143">
        <v>21.39329601158645</v>
      </c>
      <c r="AB51" s="143">
        <v>17.978943850267378</v>
      </c>
      <c r="AC51" s="209">
        <f t="shared" si="8"/>
        <v>3.4143521613190728</v>
      </c>
      <c r="AD51" s="207">
        <v>6.1349999999999998</v>
      </c>
      <c r="AE51" s="210">
        <f t="shared" si="9"/>
        <v>20.947050509692509</v>
      </c>
      <c r="AF51" s="201">
        <f t="shared" si="10"/>
        <v>0</v>
      </c>
    </row>
    <row r="52" spans="1:32" s="173" customFormat="1" ht="12.5" x14ac:dyDescent="0.25">
      <c r="A52" s="188"/>
      <c r="B52" s="188"/>
      <c r="C52" s="188" t="s">
        <v>143</v>
      </c>
      <c r="D52" s="188">
        <v>0</v>
      </c>
      <c r="E52" s="188"/>
      <c r="F52" s="189">
        <v>9.1166666666666671</v>
      </c>
      <c r="G52" s="189">
        <v>8.5</v>
      </c>
      <c r="H52" s="142">
        <f t="shared" si="11"/>
        <v>0.61666666666666714</v>
      </c>
      <c r="I52" s="202">
        <v>7.077</v>
      </c>
      <c r="J52" s="201">
        <f t="shared" si="0"/>
        <v>4.3641500000000031</v>
      </c>
      <c r="K52" s="201">
        <f t="shared" si="1"/>
        <v>0</v>
      </c>
      <c r="L52" s="140"/>
      <c r="M52" s="193">
        <v>724.4375</v>
      </c>
      <c r="N52" s="193">
        <v>535.36749999999995</v>
      </c>
      <c r="O52" s="209">
        <f t="shared" si="2"/>
        <v>189.07000000000005</v>
      </c>
      <c r="P52" s="204">
        <v>0.123</v>
      </c>
      <c r="Q52" s="201">
        <f t="shared" si="20"/>
        <v>23.255610000000004</v>
      </c>
      <c r="R52" s="201">
        <f t="shared" si="4"/>
        <v>0</v>
      </c>
      <c r="S52" s="140"/>
      <c r="T52" s="143">
        <v>23.600995014483061</v>
      </c>
      <c r="U52" s="143">
        <v>19.33305481283422</v>
      </c>
      <c r="V52" s="209">
        <f t="shared" si="5"/>
        <v>4.267940201648841</v>
      </c>
      <c r="W52" s="207">
        <v>6.1630000000000003</v>
      </c>
      <c r="X52" s="210">
        <f t="shared" si="6"/>
        <v>26.303315462761809</v>
      </c>
      <c r="Y52" s="201">
        <f t="shared" si="7"/>
        <v>0</v>
      </c>
      <c r="Z52" s="201"/>
      <c r="AA52" s="143">
        <v>23.600995014483061</v>
      </c>
      <c r="AB52" s="143">
        <v>19.33305481283422</v>
      </c>
      <c r="AC52" s="209">
        <f t="shared" si="8"/>
        <v>4.267940201648841</v>
      </c>
      <c r="AD52" s="207">
        <v>6.1630000000000003</v>
      </c>
      <c r="AE52" s="210">
        <f t="shared" si="9"/>
        <v>26.303315462761809</v>
      </c>
      <c r="AF52" s="201">
        <f t="shared" si="10"/>
        <v>0</v>
      </c>
    </row>
    <row r="53" spans="1:32" s="173" customFormat="1" ht="12.5" x14ac:dyDescent="0.25">
      <c r="A53" s="188"/>
      <c r="B53" s="188"/>
      <c r="C53" s="188"/>
      <c r="D53" s="188"/>
      <c r="E53" s="188"/>
      <c r="F53" s="189"/>
      <c r="G53" s="189"/>
      <c r="H53" s="142" t="str">
        <f t="shared" si="11"/>
        <v/>
      </c>
      <c r="I53" s="202"/>
      <c r="J53" s="201"/>
      <c r="K53" s="201">
        <f t="shared" si="1"/>
        <v>0</v>
      </c>
      <c r="L53" s="140"/>
      <c r="M53" s="193"/>
      <c r="N53" s="193"/>
      <c r="O53" s="209" t="str">
        <f t="shared" si="2"/>
        <v/>
      </c>
      <c r="P53" s="204"/>
      <c r="Q53" s="201"/>
      <c r="R53" s="201">
        <f t="shared" si="4"/>
        <v>0</v>
      </c>
      <c r="S53" s="140"/>
      <c r="T53" s="143"/>
      <c r="U53" s="143"/>
      <c r="V53" s="209" t="str">
        <f t="shared" si="5"/>
        <v/>
      </c>
      <c r="W53" s="207"/>
      <c r="X53" s="210">
        <f t="shared" si="6"/>
        <v>0</v>
      </c>
      <c r="Y53" s="201">
        <f t="shared" si="7"/>
        <v>0</v>
      </c>
      <c r="Z53" s="201"/>
      <c r="AA53" s="143"/>
      <c r="AB53" s="143"/>
      <c r="AC53" s="209" t="str">
        <f t="shared" si="8"/>
        <v/>
      </c>
      <c r="AD53" s="207"/>
      <c r="AE53" s="210">
        <f t="shared" si="9"/>
        <v>0</v>
      </c>
      <c r="AF53" s="201">
        <f t="shared" si="10"/>
        <v>0</v>
      </c>
    </row>
    <row r="54" spans="1:32" s="173" customFormat="1" ht="12.5" x14ac:dyDescent="0.25">
      <c r="A54" s="188"/>
      <c r="B54" s="188"/>
      <c r="C54" s="188"/>
      <c r="D54" s="188"/>
      <c r="E54" s="188"/>
      <c r="F54" s="189"/>
      <c r="G54" s="189"/>
      <c r="H54" s="142" t="str">
        <f t="shared" si="11"/>
        <v/>
      </c>
      <c r="I54" s="202"/>
      <c r="J54" s="201"/>
      <c r="K54" s="201">
        <f t="shared" si="1"/>
        <v>0</v>
      </c>
      <c r="L54" s="140"/>
      <c r="M54" s="193"/>
      <c r="N54" s="193"/>
      <c r="O54" s="209" t="str">
        <f t="shared" si="2"/>
        <v/>
      </c>
      <c r="P54" s="204"/>
      <c r="Q54" s="201"/>
      <c r="R54" s="201">
        <f t="shared" si="4"/>
        <v>0</v>
      </c>
      <c r="S54" s="140"/>
      <c r="T54" s="143"/>
      <c r="U54" s="143"/>
      <c r="V54" s="209" t="str">
        <f t="shared" si="5"/>
        <v/>
      </c>
      <c r="W54" s="207"/>
      <c r="X54" s="210">
        <f t="shared" si="6"/>
        <v>0</v>
      </c>
      <c r="Y54" s="201">
        <f t="shared" si="7"/>
        <v>0</v>
      </c>
      <c r="Z54" s="201"/>
      <c r="AA54" s="143"/>
      <c r="AB54" s="143"/>
      <c r="AC54" s="209" t="str">
        <f t="shared" si="8"/>
        <v/>
      </c>
      <c r="AD54" s="207"/>
      <c r="AE54" s="210">
        <f t="shared" si="9"/>
        <v>0</v>
      </c>
      <c r="AF54" s="201">
        <f t="shared" si="10"/>
        <v>0</v>
      </c>
    </row>
    <row r="55" spans="1:32" s="173" customFormat="1" ht="12.5" x14ac:dyDescent="0.25">
      <c r="A55" s="188" t="s">
        <v>211</v>
      </c>
      <c r="B55" s="188" t="s">
        <v>231</v>
      </c>
      <c r="C55" s="188" t="s">
        <v>142</v>
      </c>
      <c r="D55" s="188">
        <v>0</v>
      </c>
      <c r="E55" s="188" t="s">
        <v>128</v>
      </c>
      <c r="F55" s="189">
        <v>8.6666666666666696</v>
      </c>
      <c r="G55" s="189">
        <v>7.4749999999999996</v>
      </c>
      <c r="H55" s="142">
        <f t="shared" si="11"/>
        <v>1.19166666666667</v>
      </c>
      <c r="I55" s="202">
        <v>7.1820000000000004</v>
      </c>
      <c r="J55" s="201">
        <f t="shared" si="0"/>
        <v>8.5585500000000234</v>
      </c>
      <c r="K55" s="201">
        <f t="shared" si="1"/>
        <v>0</v>
      </c>
      <c r="L55" s="140"/>
      <c r="M55" s="193">
        <v>620.4041666666667</v>
      </c>
      <c r="N55" s="193">
        <v>440.09416666666675</v>
      </c>
      <c r="O55" s="209">
        <f t="shared" si="2"/>
        <v>180.30999999999995</v>
      </c>
      <c r="P55" s="204">
        <v>0.125</v>
      </c>
      <c r="Q55" s="201">
        <f t="shared" ref="Q55" si="21">O55*P55</f>
        <v>22.538749999999993</v>
      </c>
      <c r="R55" s="201">
        <f t="shared" si="4"/>
        <v>0</v>
      </c>
      <c r="S55" s="140"/>
      <c r="T55" s="143">
        <v>21.39329601158645</v>
      </c>
      <c r="U55" s="143">
        <v>17.978943850267378</v>
      </c>
      <c r="V55" s="209">
        <f t="shared" si="5"/>
        <v>3.4143521613190728</v>
      </c>
      <c r="W55" s="207">
        <v>6.1349999999999998</v>
      </c>
      <c r="X55" s="210">
        <f t="shared" si="6"/>
        <v>20.947050509692509</v>
      </c>
      <c r="Y55" s="201">
        <f t="shared" si="7"/>
        <v>0</v>
      </c>
      <c r="Z55" s="201"/>
      <c r="AA55" s="143">
        <v>21.39329601158645</v>
      </c>
      <c r="AB55" s="143">
        <v>17.978943850267378</v>
      </c>
      <c r="AC55" s="209">
        <f t="shared" si="8"/>
        <v>3.4143521613190728</v>
      </c>
      <c r="AD55" s="207">
        <v>6.1349999999999998</v>
      </c>
      <c r="AE55" s="210">
        <f t="shared" si="9"/>
        <v>20.947050509692509</v>
      </c>
      <c r="AF55" s="201">
        <f t="shared" si="10"/>
        <v>0</v>
      </c>
    </row>
    <row r="56" spans="1:32" s="173" customFormat="1" ht="12.5" x14ac:dyDescent="0.25">
      <c r="A56" s="188"/>
      <c r="B56" s="188"/>
      <c r="C56" s="188"/>
      <c r="D56" s="188"/>
      <c r="E56" s="188"/>
      <c r="F56" s="189"/>
      <c r="G56" s="189"/>
      <c r="H56" s="142" t="str">
        <f t="shared" si="11"/>
        <v/>
      </c>
      <c r="I56" s="202"/>
      <c r="J56" s="201"/>
      <c r="K56" s="201">
        <f t="shared" si="1"/>
        <v>0</v>
      </c>
      <c r="L56" s="140"/>
      <c r="M56" s="193"/>
      <c r="N56" s="193"/>
      <c r="O56" s="209" t="str">
        <f t="shared" si="2"/>
        <v/>
      </c>
      <c r="P56" s="204"/>
      <c r="Q56" s="201"/>
      <c r="R56" s="201">
        <f t="shared" si="4"/>
        <v>0</v>
      </c>
      <c r="S56" s="140"/>
      <c r="T56" s="143"/>
      <c r="U56" s="143"/>
      <c r="V56" s="209" t="str">
        <f t="shared" si="5"/>
        <v/>
      </c>
      <c r="W56" s="207"/>
      <c r="X56" s="210">
        <f t="shared" si="6"/>
        <v>0</v>
      </c>
      <c r="Y56" s="201">
        <f t="shared" si="7"/>
        <v>0</v>
      </c>
      <c r="Z56" s="201"/>
      <c r="AA56" s="143"/>
      <c r="AB56" s="143"/>
      <c r="AC56" s="209" t="str">
        <f t="shared" si="8"/>
        <v/>
      </c>
      <c r="AD56" s="207"/>
      <c r="AE56" s="210">
        <f t="shared" si="9"/>
        <v>0</v>
      </c>
      <c r="AF56" s="201">
        <f t="shared" si="10"/>
        <v>0</v>
      </c>
    </row>
    <row r="57" spans="1:32" s="173" customFormat="1" ht="12.5" x14ac:dyDescent="0.25">
      <c r="A57" s="188"/>
      <c r="B57" s="188"/>
      <c r="C57" s="188"/>
      <c r="D57" s="188"/>
      <c r="E57" s="188"/>
      <c r="F57" s="189"/>
      <c r="G57" s="189"/>
      <c r="H57" s="142" t="str">
        <f t="shared" si="11"/>
        <v/>
      </c>
      <c r="I57" s="202"/>
      <c r="J57" s="201"/>
      <c r="K57" s="201">
        <f t="shared" si="1"/>
        <v>0</v>
      </c>
      <c r="L57" s="140"/>
      <c r="M57" s="193"/>
      <c r="N57" s="193"/>
      <c r="O57" s="209" t="str">
        <f t="shared" si="2"/>
        <v/>
      </c>
      <c r="P57" s="204"/>
      <c r="Q57" s="201"/>
      <c r="R57" s="201">
        <f t="shared" si="4"/>
        <v>0</v>
      </c>
      <c r="S57" s="140"/>
      <c r="T57" s="143"/>
      <c r="U57" s="143"/>
      <c r="V57" s="209" t="str">
        <f t="shared" si="5"/>
        <v/>
      </c>
      <c r="W57" s="207"/>
      <c r="X57" s="210">
        <f t="shared" si="6"/>
        <v>0</v>
      </c>
      <c r="Y57" s="201">
        <f t="shared" si="7"/>
        <v>0</v>
      </c>
      <c r="Z57" s="201"/>
      <c r="AA57" s="143"/>
      <c r="AB57" s="143"/>
      <c r="AC57" s="209" t="str">
        <f t="shared" si="8"/>
        <v/>
      </c>
      <c r="AD57" s="207"/>
      <c r="AE57" s="210">
        <f t="shared" si="9"/>
        <v>0</v>
      </c>
      <c r="AF57" s="201">
        <f t="shared" si="10"/>
        <v>0</v>
      </c>
    </row>
    <row r="58" spans="1:32" s="173" customFormat="1" ht="12.5" x14ac:dyDescent="0.25">
      <c r="A58" s="188" t="s">
        <v>218</v>
      </c>
      <c r="B58" s="188" t="s">
        <v>232</v>
      </c>
      <c r="C58" s="188" t="s">
        <v>142</v>
      </c>
      <c r="D58" s="188">
        <v>0</v>
      </c>
      <c r="E58" s="188"/>
      <c r="F58" s="189">
        <v>7.9666666666666668</v>
      </c>
      <c r="G58" s="189">
        <v>7.4749999999999996</v>
      </c>
      <c r="H58" s="142">
        <f t="shared" si="11"/>
        <v>0.49166666666666714</v>
      </c>
      <c r="I58" s="202">
        <v>7.1820000000000004</v>
      </c>
      <c r="J58" s="201">
        <f t="shared" si="0"/>
        <v>3.5311500000000038</v>
      </c>
      <c r="K58" s="201">
        <f t="shared" si="1"/>
        <v>0</v>
      </c>
      <c r="L58" s="140"/>
      <c r="M58" s="193">
        <v>620.4041666666667</v>
      </c>
      <c r="N58" s="193">
        <v>440.09416666666675</v>
      </c>
      <c r="O58" s="209">
        <f t="shared" si="2"/>
        <v>180.30999999999995</v>
      </c>
      <c r="P58" s="204">
        <v>0.125</v>
      </c>
      <c r="Q58" s="201">
        <f t="shared" ref="Q58" si="22">O58*P58</f>
        <v>22.538749999999993</v>
      </c>
      <c r="R58" s="201">
        <f t="shared" si="4"/>
        <v>0</v>
      </c>
      <c r="S58" s="140"/>
      <c r="T58" s="143">
        <v>21.39329601158645</v>
      </c>
      <c r="U58" s="143">
        <v>17.978943850267378</v>
      </c>
      <c r="V58" s="209">
        <f t="shared" si="5"/>
        <v>3.4143521613190728</v>
      </c>
      <c r="W58" s="207">
        <v>6.1349999999999998</v>
      </c>
      <c r="X58" s="210">
        <f t="shared" si="6"/>
        <v>20.947050509692509</v>
      </c>
      <c r="Y58" s="201">
        <f t="shared" si="7"/>
        <v>0</v>
      </c>
      <c r="Z58" s="201"/>
      <c r="AA58" s="143">
        <v>21.39329601158645</v>
      </c>
      <c r="AB58" s="143">
        <v>17.978943850267378</v>
      </c>
      <c r="AC58" s="209">
        <f t="shared" si="8"/>
        <v>3.4143521613190728</v>
      </c>
      <c r="AD58" s="207">
        <v>6.1349999999999998</v>
      </c>
      <c r="AE58" s="210">
        <f t="shared" si="9"/>
        <v>20.947050509692509</v>
      </c>
      <c r="AF58" s="201">
        <f t="shared" si="10"/>
        <v>0</v>
      </c>
    </row>
    <row r="59" spans="1:32" s="173" customFormat="1" ht="12.5" x14ac:dyDescent="0.25">
      <c r="A59" s="188"/>
      <c r="B59" s="188"/>
      <c r="C59" s="188"/>
      <c r="D59" s="188"/>
      <c r="E59" s="188"/>
      <c r="F59" s="189"/>
      <c r="G59" s="189"/>
      <c r="H59" s="142" t="str">
        <f t="shared" si="11"/>
        <v/>
      </c>
      <c r="I59" s="202"/>
      <c r="J59" s="201"/>
      <c r="K59" s="201">
        <f t="shared" si="1"/>
        <v>0</v>
      </c>
      <c r="L59" s="140"/>
      <c r="M59" s="193"/>
      <c r="N59" s="193"/>
      <c r="O59" s="209" t="str">
        <f t="shared" si="2"/>
        <v/>
      </c>
      <c r="P59" s="204"/>
      <c r="Q59" s="201"/>
      <c r="R59" s="201">
        <f t="shared" si="4"/>
        <v>0</v>
      </c>
      <c r="S59" s="140"/>
      <c r="T59" s="143"/>
      <c r="U59" s="143"/>
      <c r="V59" s="209" t="str">
        <f t="shared" si="5"/>
        <v/>
      </c>
      <c r="W59" s="207"/>
      <c r="X59" s="210">
        <f t="shared" si="6"/>
        <v>0</v>
      </c>
      <c r="Y59" s="201">
        <f t="shared" si="7"/>
        <v>0</v>
      </c>
      <c r="Z59" s="201"/>
      <c r="AA59" s="143"/>
      <c r="AB59" s="143"/>
      <c r="AC59" s="209" t="str">
        <f t="shared" si="8"/>
        <v/>
      </c>
      <c r="AD59" s="207"/>
      <c r="AE59" s="210">
        <f t="shared" si="9"/>
        <v>0</v>
      </c>
      <c r="AF59" s="201">
        <f t="shared" si="10"/>
        <v>0</v>
      </c>
    </row>
    <row r="60" spans="1:32" s="173" customFormat="1" ht="12.5" x14ac:dyDescent="0.25">
      <c r="A60" s="188"/>
      <c r="B60" s="188"/>
      <c r="C60" s="188"/>
      <c r="D60" s="188"/>
      <c r="E60" s="188"/>
      <c r="F60" s="189"/>
      <c r="G60" s="189"/>
      <c r="H60" s="142" t="str">
        <f t="shared" si="11"/>
        <v/>
      </c>
      <c r="I60" s="202"/>
      <c r="J60" s="201"/>
      <c r="K60" s="201">
        <f t="shared" si="1"/>
        <v>0</v>
      </c>
      <c r="L60" s="140"/>
      <c r="M60" s="193"/>
      <c r="N60" s="193"/>
      <c r="O60" s="209" t="str">
        <f t="shared" si="2"/>
        <v/>
      </c>
      <c r="P60" s="204"/>
      <c r="Q60" s="201"/>
      <c r="R60" s="201">
        <f t="shared" si="4"/>
        <v>0</v>
      </c>
      <c r="S60" s="140"/>
      <c r="T60" s="143"/>
      <c r="U60" s="143"/>
      <c r="V60" s="209" t="str">
        <f t="shared" si="5"/>
        <v/>
      </c>
      <c r="W60" s="207"/>
      <c r="X60" s="210">
        <f t="shared" si="6"/>
        <v>0</v>
      </c>
      <c r="Y60" s="201">
        <f t="shared" si="7"/>
        <v>0</v>
      </c>
      <c r="Z60" s="201"/>
      <c r="AA60" s="143"/>
      <c r="AB60" s="143"/>
      <c r="AC60" s="209" t="str">
        <f t="shared" si="8"/>
        <v/>
      </c>
      <c r="AD60" s="207"/>
      <c r="AE60" s="210">
        <f t="shared" si="9"/>
        <v>0</v>
      </c>
      <c r="AF60" s="201">
        <f t="shared" si="10"/>
        <v>0</v>
      </c>
    </row>
    <row r="61" spans="1:32" s="173" customFormat="1" ht="12.5" x14ac:dyDescent="0.25">
      <c r="A61" s="188" t="s">
        <v>212</v>
      </c>
      <c r="B61" s="188" t="s">
        <v>233</v>
      </c>
      <c r="C61" s="188" t="s">
        <v>142</v>
      </c>
      <c r="D61" s="188">
        <v>0</v>
      </c>
      <c r="E61" s="188"/>
      <c r="F61" s="189">
        <v>8.6666666666666696</v>
      </c>
      <c r="G61" s="189">
        <v>7.4749999999999996</v>
      </c>
      <c r="H61" s="142">
        <f t="shared" si="11"/>
        <v>1.19166666666667</v>
      </c>
      <c r="I61" s="202">
        <v>7.1820000000000004</v>
      </c>
      <c r="J61" s="201">
        <f t="shared" si="0"/>
        <v>8.5585500000000234</v>
      </c>
      <c r="K61" s="201">
        <f t="shared" si="1"/>
        <v>0</v>
      </c>
      <c r="L61" s="140"/>
      <c r="M61" s="193">
        <v>620.4041666666667</v>
      </c>
      <c r="N61" s="193">
        <v>440.09416666666675</v>
      </c>
      <c r="O61" s="209">
        <f t="shared" si="2"/>
        <v>180.30999999999995</v>
      </c>
      <c r="P61" s="204">
        <v>0.125</v>
      </c>
      <c r="Q61" s="201">
        <f t="shared" ref="Q61" si="23">O61*P61</f>
        <v>22.538749999999993</v>
      </c>
      <c r="R61" s="201">
        <f t="shared" si="4"/>
        <v>0</v>
      </c>
      <c r="S61" s="140"/>
      <c r="T61" s="143">
        <v>21.39329601158645</v>
      </c>
      <c r="U61" s="143">
        <v>17.978943850267378</v>
      </c>
      <c r="V61" s="209">
        <f t="shared" si="5"/>
        <v>3.4143521613190728</v>
      </c>
      <c r="W61" s="207">
        <v>6.1349999999999998</v>
      </c>
      <c r="X61" s="210">
        <f t="shared" si="6"/>
        <v>20.947050509692509</v>
      </c>
      <c r="Y61" s="201">
        <f t="shared" si="7"/>
        <v>0</v>
      </c>
      <c r="Z61" s="201"/>
      <c r="AA61" s="143">
        <v>21.39329601158645</v>
      </c>
      <c r="AB61" s="143">
        <v>17.978943850267378</v>
      </c>
      <c r="AC61" s="209">
        <f t="shared" si="8"/>
        <v>3.4143521613190728</v>
      </c>
      <c r="AD61" s="207">
        <v>6.1349999999999998</v>
      </c>
      <c r="AE61" s="210">
        <f t="shared" si="9"/>
        <v>20.947050509692509</v>
      </c>
      <c r="AF61" s="201">
        <f t="shared" si="10"/>
        <v>0</v>
      </c>
    </row>
    <row r="62" spans="1:32" s="173" customFormat="1" ht="12.5" x14ac:dyDescent="0.25">
      <c r="A62" s="188"/>
      <c r="B62" s="188"/>
      <c r="C62" s="188"/>
      <c r="D62" s="188"/>
      <c r="E62" s="188"/>
      <c r="F62" s="189"/>
      <c r="G62" s="189"/>
      <c r="H62" s="142" t="str">
        <f t="shared" si="11"/>
        <v/>
      </c>
      <c r="I62" s="202"/>
      <c r="J62" s="201"/>
      <c r="K62" s="201">
        <f t="shared" si="1"/>
        <v>0</v>
      </c>
      <c r="L62" s="140"/>
      <c r="M62" s="193"/>
      <c r="N62" s="193"/>
      <c r="O62" s="209" t="str">
        <f t="shared" si="2"/>
        <v/>
      </c>
      <c r="P62" s="204"/>
      <c r="Q62" s="201"/>
      <c r="R62" s="201">
        <f t="shared" si="4"/>
        <v>0</v>
      </c>
      <c r="S62" s="140"/>
      <c r="T62" s="143"/>
      <c r="U62" s="143"/>
      <c r="V62" s="209" t="str">
        <f t="shared" si="5"/>
        <v/>
      </c>
      <c r="W62" s="207"/>
      <c r="X62" s="210">
        <f t="shared" si="6"/>
        <v>0</v>
      </c>
      <c r="Y62" s="201">
        <f t="shared" si="7"/>
        <v>0</v>
      </c>
      <c r="Z62" s="201"/>
      <c r="AA62" s="143"/>
      <c r="AB62" s="143"/>
      <c r="AC62" s="209" t="str">
        <f t="shared" si="8"/>
        <v/>
      </c>
      <c r="AD62" s="207"/>
      <c r="AE62" s="210">
        <f t="shared" si="9"/>
        <v>0</v>
      </c>
      <c r="AF62" s="201">
        <f t="shared" si="10"/>
        <v>0</v>
      </c>
    </row>
    <row r="63" spans="1:32" s="173" customFormat="1" ht="12.5" x14ac:dyDescent="0.25">
      <c r="A63" s="188"/>
      <c r="B63" s="188"/>
      <c r="C63" s="188"/>
      <c r="D63" s="188"/>
      <c r="E63" s="188"/>
      <c r="F63" s="189"/>
      <c r="G63" s="189"/>
      <c r="H63" s="142" t="str">
        <f t="shared" si="11"/>
        <v/>
      </c>
      <c r="I63" s="202"/>
      <c r="J63" s="201"/>
      <c r="K63" s="201">
        <f t="shared" si="1"/>
        <v>0</v>
      </c>
      <c r="L63" s="140"/>
      <c r="M63" s="193"/>
      <c r="N63" s="193"/>
      <c r="O63" s="209" t="str">
        <f t="shared" si="2"/>
        <v/>
      </c>
      <c r="P63" s="204"/>
      <c r="Q63" s="201"/>
      <c r="R63" s="201">
        <f t="shared" si="4"/>
        <v>0</v>
      </c>
      <c r="S63" s="140"/>
      <c r="T63" s="143"/>
      <c r="U63" s="143"/>
      <c r="V63" s="209" t="str">
        <f t="shared" si="5"/>
        <v/>
      </c>
      <c r="W63" s="207"/>
      <c r="X63" s="210">
        <f t="shared" si="6"/>
        <v>0</v>
      </c>
      <c r="Y63" s="201">
        <f t="shared" si="7"/>
        <v>0</v>
      </c>
      <c r="Z63" s="201"/>
      <c r="AA63" s="143"/>
      <c r="AB63" s="143"/>
      <c r="AC63" s="209" t="str">
        <f t="shared" si="8"/>
        <v/>
      </c>
      <c r="AD63" s="207"/>
      <c r="AE63" s="210">
        <f t="shared" si="9"/>
        <v>0</v>
      </c>
      <c r="AF63" s="201">
        <f t="shared" si="10"/>
        <v>0</v>
      </c>
    </row>
    <row r="64" spans="1:32" s="173" customFormat="1" ht="12.5" x14ac:dyDescent="0.25">
      <c r="A64" s="188" t="s">
        <v>219</v>
      </c>
      <c r="B64" s="188" t="s">
        <v>234</v>
      </c>
      <c r="C64" s="188" t="s">
        <v>142</v>
      </c>
      <c r="D64" s="188">
        <v>0</v>
      </c>
      <c r="E64" s="188"/>
      <c r="F64" s="189">
        <v>7.9666666666666668</v>
      </c>
      <c r="G64" s="189">
        <v>7.4749999999999996</v>
      </c>
      <c r="H64" s="142">
        <f t="shared" si="11"/>
        <v>0.49166666666666714</v>
      </c>
      <c r="I64" s="202">
        <v>7.1820000000000004</v>
      </c>
      <c r="J64" s="201">
        <f t="shared" si="0"/>
        <v>3.5311500000000038</v>
      </c>
      <c r="K64" s="201">
        <f t="shared" si="1"/>
        <v>0</v>
      </c>
      <c r="L64" s="140"/>
      <c r="M64" s="193">
        <v>620.4041666666667</v>
      </c>
      <c r="N64" s="193">
        <v>440.09416666666675</v>
      </c>
      <c r="O64" s="209">
        <f t="shared" si="2"/>
        <v>180.30999999999995</v>
      </c>
      <c r="P64" s="204">
        <v>0.125</v>
      </c>
      <c r="Q64" s="201">
        <f>O64*P64</f>
        <v>22.538749999999993</v>
      </c>
      <c r="R64" s="201">
        <f t="shared" si="4"/>
        <v>0</v>
      </c>
      <c r="S64" s="140"/>
      <c r="T64" s="143">
        <v>21.39329601158645</v>
      </c>
      <c r="U64" s="143">
        <v>17.978943850267378</v>
      </c>
      <c r="V64" s="209">
        <f t="shared" si="5"/>
        <v>3.4143521613190728</v>
      </c>
      <c r="W64" s="207">
        <v>6.1349999999999998</v>
      </c>
      <c r="X64" s="210">
        <f t="shared" si="6"/>
        <v>20.947050509692509</v>
      </c>
      <c r="Y64" s="201">
        <f t="shared" si="7"/>
        <v>0</v>
      </c>
      <c r="Z64" s="201"/>
      <c r="AA64" s="143">
        <v>21.39329601158645</v>
      </c>
      <c r="AB64" s="143">
        <v>17.978943850267378</v>
      </c>
      <c r="AC64" s="209">
        <f t="shared" si="8"/>
        <v>3.4143521613190728</v>
      </c>
      <c r="AD64" s="207">
        <v>6.1349999999999998</v>
      </c>
      <c r="AE64" s="210">
        <f t="shared" si="9"/>
        <v>20.947050509692509</v>
      </c>
      <c r="AF64" s="201">
        <f t="shared" si="10"/>
        <v>0</v>
      </c>
    </row>
    <row r="65" spans="1:32" s="173" customFormat="1" ht="12.5" x14ac:dyDescent="0.25">
      <c r="A65" s="188"/>
      <c r="B65" s="188"/>
      <c r="C65" s="188" t="s">
        <v>143</v>
      </c>
      <c r="D65" s="188">
        <v>0</v>
      </c>
      <c r="E65" s="188"/>
      <c r="F65" s="189">
        <v>9.1166666666666671</v>
      </c>
      <c r="G65" s="189">
        <v>8.5</v>
      </c>
      <c r="H65" s="142">
        <f t="shared" si="11"/>
        <v>0.61666666666666714</v>
      </c>
      <c r="I65" s="202">
        <v>7.077</v>
      </c>
      <c r="J65" s="201">
        <f t="shared" si="0"/>
        <v>4.3641500000000031</v>
      </c>
      <c r="K65" s="201">
        <f t="shared" si="1"/>
        <v>0</v>
      </c>
      <c r="L65" s="140"/>
      <c r="M65" s="193">
        <v>724.4375</v>
      </c>
      <c r="N65" s="193">
        <v>535.36749999999995</v>
      </c>
      <c r="O65" s="209">
        <f t="shared" si="2"/>
        <v>189.07000000000005</v>
      </c>
      <c r="P65" s="204">
        <v>0.123</v>
      </c>
      <c r="Q65" s="201">
        <f t="shared" ref="Q65" si="24">O65*P65</f>
        <v>23.255610000000004</v>
      </c>
      <c r="R65" s="201">
        <f t="shared" si="4"/>
        <v>0</v>
      </c>
      <c r="S65" s="140"/>
      <c r="T65" s="143">
        <v>23.600995014483061</v>
      </c>
      <c r="U65" s="143">
        <v>19.33305481283422</v>
      </c>
      <c r="V65" s="209">
        <f t="shared" si="5"/>
        <v>4.267940201648841</v>
      </c>
      <c r="W65" s="207">
        <v>6.1360000000000001</v>
      </c>
      <c r="X65" s="210">
        <f t="shared" si="6"/>
        <v>26.188081077317289</v>
      </c>
      <c r="Y65" s="201">
        <f t="shared" si="7"/>
        <v>0</v>
      </c>
      <c r="Z65" s="201"/>
      <c r="AA65" s="143">
        <v>23.600995014483061</v>
      </c>
      <c r="AB65" s="143">
        <v>19.33305481283422</v>
      </c>
      <c r="AC65" s="209">
        <f t="shared" si="8"/>
        <v>4.267940201648841</v>
      </c>
      <c r="AD65" s="207">
        <v>6.1360000000000001</v>
      </c>
      <c r="AE65" s="210">
        <f t="shared" si="9"/>
        <v>26.188081077317289</v>
      </c>
      <c r="AF65" s="201">
        <f t="shared" si="10"/>
        <v>0</v>
      </c>
    </row>
    <row r="66" spans="1:32" s="173" customFormat="1" ht="12.5" x14ac:dyDescent="0.25">
      <c r="A66" s="188"/>
      <c r="B66" s="188"/>
      <c r="C66" s="188"/>
      <c r="D66" s="188"/>
      <c r="E66" s="188"/>
      <c r="F66" s="189"/>
      <c r="G66" s="189"/>
      <c r="H66" s="142" t="str">
        <f t="shared" si="11"/>
        <v/>
      </c>
      <c r="I66" s="202"/>
      <c r="J66" s="201"/>
      <c r="K66" s="201">
        <f t="shared" si="1"/>
        <v>0</v>
      </c>
      <c r="L66" s="140"/>
      <c r="M66" s="193"/>
      <c r="N66" s="193"/>
      <c r="O66" s="209" t="str">
        <f t="shared" si="2"/>
        <v/>
      </c>
      <c r="P66" s="204"/>
      <c r="Q66" s="201"/>
      <c r="R66" s="201">
        <f t="shared" si="4"/>
        <v>0</v>
      </c>
      <c r="S66" s="140"/>
      <c r="T66" s="143"/>
      <c r="U66" s="143"/>
      <c r="V66" s="209" t="str">
        <f t="shared" si="5"/>
        <v/>
      </c>
      <c r="W66" s="207"/>
      <c r="X66" s="210">
        <f t="shared" si="6"/>
        <v>0</v>
      </c>
      <c r="Y66" s="201">
        <f t="shared" si="7"/>
        <v>0</v>
      </c>
      <c r="Z66" s="201"/>
      <c r="AA66" s="143"/>
      <c r="AB66" s="143"/>
      <c r="AC66" s="209" t="str">
        <f t="shared" si="8"/>
        <v/>
      </c>
      <c r="AD66" s="207"/>
      <c r="AE66" s="210">
        <f t="shared" si="9"/>
        <v>0</v>
      </c>
      <c r="AF66" s="201">
        <f t="shared" si="10"/>
        <v>0</v>
      </c>
    </row>
    <row r="67" spans="1:32" s="173" customFormat="1" ht="12.5" x14ac:dyDescent="0.25">
      <c r="A67" s="188"/>
      <c r="B67" s="188"/>
      <c r="C67" s="188"/>
      <c r="D67" s="188"/>
      <c r="E67" s="188"/>
      <c r="F67" s="189"/>
      <c r="G67" s="189"/>
      <c r="H67" s="142" t="str">
        <f t="shared" si="11"/>
        <v/>
      </c>
      <c r="I67" s="202"/>
      <c r="J67" s="201"/>
      <c r="K67" s="201">
        <f t="shared" si="1"/>
        <v>0</v>
      </c>
      <c r="L67" s="140"/>
      <c r="M67" s="193"/>
      <c r="N67" s="193"/>
      <c r="O67" s="209" t="str">
        <f t="shared" si="2"/>
        <v/>
      </c>
      <c r="P67" s="204"/>
      <c r="Q67" s="201"/>
      <c r="R67" s="201">
        <f t="shared" si="4"/>
        <v>0</v>
      </c>
      <c r="S67" s="140"/>
      <c r="T67" s="143"/>
      <c r="U67" s="143"/>
      <c r="V67" s="209" t="str">
        <f t="shared" si="5"/>
        <v/>
      </c>
      <c r="W67" s="207"/>
      <c r="X67" s="210">
        <f t="shared" si="6"/>
        <v>0</v>
      </c>
      <c r="Y67" s="201">
        <f t="shared" si="7"/>
        <v>0</v>
      </c>
      <c r="Z67" s="201"/>
      <c r="AA67" s="143"/>
      <c r="AB67" s="143"/>
      <c r="AC67" s="209" t="str">
        <f t="shared" si="8"/>
        <v/>
      </c>
      <c r="AD67" s="207"/>
      <c r="AE67" s="210">
        <f t="shared" si="9"/>
        <v>0</v>
      </c>
      <c r="AF67" s="201">
        <f t="shared" si="10"/>
        <v>0</v>
      </c>
    </row>
    <row r="68" spans="1:32" s="173" customFormat="1" ht="12.5" x14ac:dyDescent="0.25">
      <c r="A68" s="188"/>
      <c r="B68" s="188"/>
      <c r="C68" s="188"/>
      <c r="D68" s="188"/>
      <c r="E68" s="188"/>
      <c r="F68" s="189"/>
      <c r="G68" s="189"/>
      <c r="H68" s="142" t="str">
        <f t="shared" si="11"/>
        <v/>
      </c>
      <c r="I68" s="202"/>
      <c r="J68" s="201"/>
      <c r="K68" s="201">
        <f t="shared" si="1"/>
        <v>0</v>
      </c>
      <c r="L68" s="140"/>
      <c r="M68" s="193"/>
      <c r="N68" s="193"/>
      <c r="O68" s="209" t="str">
        <f t="shared" si="2"/>
        <v/>
      </c>
      <c r="P68" s="204"/>
      <c r="Q68" s="201"/>
      <c r="R68" s="201">
        <f t="shared" si="4"/>
        <v>0</v>
      </c>
      <c r="S68" s="140"/>
      <c r="T68" s="143"/>
      <c r="U68" s="143"/>
      <c r="V68" s="209" t="str">
        <f t="shared" si="5"/>
        <v/>
      </c>
      <c r="W68" s="207"/>
      <c r="X68" s="210">
        <f t="shared" si="6"/>
        <v>0</v>
      </c>
      <c r="Y68" s="201">
        <f t="shared" si="7"/>
        <v>0</v>
      </c>
      <c r="Z68" s="201"/>
      <c r="AA68" s="143"/>
      <c r="AB68" s="143"/>
      <c r="AC68" s="209" t="str">
        <f t="shared" si="8"/>
        <v/>
      </c>
      <c r="AD68" s="207"/>
      <c r="AE68" s="210">
        <f t="shared" si="9"/>
        <v>0</v>
      </c>
      <c r="AF68" s="201">
        <f t="shared" si="10"/>
        <v>0</v>
      </c>
    </row>
    <row r="69" spans="1:32" s="173" customFormat="1" ht="12.5" x14ac:dyDescent="0.25">
      <c r="A69" s="188"/>
      <c r="B69" s="188"/>
      <c r="C69" s="188"/>
      <c r="D69" s="188"/>
      <c r="E69" s="188"/>
      <c r="F69" s="189"/>
      <c r="G69" s="189"/>
      <c r="H69" s="142" t="str">
        <f t="shared" si="11"/>
        <v/>
      </c>
      <c r="I69" s="202"/>
      <c r="J69" s="201"/>
      <c r="K69" s="201">
        <f t="shared" si="1"/>
        <v>0</v>
      </c>
      <c r="L69" s="140"/>
      <c r="M69" s="193"/>
      <c r="N69" s="193"/>
      <c r="O69" s="209" t="str">
        <f t="shared" si="2"/>
        <v/>
      </c>
      <c r="P69" s="204"/>
      <c r="Q69" s="201"/>
      <c r="R69" s="201">
        <f t="shared" si="4"/>
        <v>0</v>
      </c>
      <c r="S69" s="140"/>
      <c r="T69" s="143"/>
      <c r="U69" s="143"/>
      <c r="V69" s="209" t="str">
        <f t="shared" si="5"/>
        <v/>
      </c>
      <c r="W69" s="207"/>
      <c r="X69" s="210">
        <f t="shared" si="6"/>
        <v>0</v>
      </c>
      <c r="Y69" s="201">
        <f t="shared" si="7"/>
        <v>0</v>
      </c>
      <c r="Z69" s="201"/>
      <c r="AA69" s="143"/>
      <c r="AB69" s="143"/>
      <c r="AC69" s="209" t="str">
        <f t="shared" si="8"/>
        <v/>
      </c>
      <c r="AD69" s="207"/>
      <c r="AE69" s="210">
        <f t="shared" si="9"/>
        <v>0</v>
      </c>
      <c r="AF69" s="201">
        <f t="shared" si="10"/>
        <v>0</v>
      </c>
    </row>
    <row r="70" spans="1:32" s="173" customFormat="1" ht="12.5" x14ac:dyDescent="0.25">
      <c r="A70" s="188"/>
      <c r="B70" s="188"/>
      <c r="C70" s="188"/>
      <c r="D70" s="188"/>
      <c r="E70" s="188"/>
      <c r="F70" s="189"/>
      <c r="G70" s="189"/>
      <c r="H70" s="142" t="str">
        <f t="shared" si="11"/>
        <v/>
      </c>
      <c r="I70" s="202"/>
      <c r="J70" s="201"/>
      <c r="K70" s="201">
        <f t="shared" si="1"/>
        <v>0</v>
      </c>
      <c r="L70" s="140"/>
      <c r="M70" s="193"/>
      <c r="N70" s="193"/>
      <c r="O70" s="209" t="str">
        <f t="shared" si="2"/>
        <v/>
      </c>
      <c r="P70" s="204"/>
      <c r="Q70" s="201"/>
      <c r="R70" s="201">
        <f t="shared" si="4"/>
        <v>0</v>
      </c>
      <c r="S70" s="140"/>
      <c r="T70" s="143"/>
      <c r="U70" s="143"/>
      <c r="V70" s="209" t="str">
        <f t="shared" si="5"/>
        <v/>
      </c>
      <c r="W70" s="207"/>
      <c r="X70" s="210">
        <f t="shared" si="6"/>
        <v>0</v>
      </c>
      <c r="Y70" s="201">
        <f t="shared" si="7"/>
        <v>0</v>
      </c>
      <c r="Z70" s="201"/>
      <c r="AA70" s="143"/>
      <c r="AB70" s="143"/>
      <c r="AC70" s="209" t="str">
        <f t="shared" si="8"/>
        <v/>
      </c>
      <c r="AD70" s="207"/>
      <c r="AE70" s="210">
        <f t="shared" si="9"/>
        <v>0</v>
      </c>
      <c r="AF70" s="201">
        <f t="shared" si="10"/>
        <v>0</v>
      </c>
    </row>
    <row r="71" spans="1:32" s="173" customFormat="1" ht="12.5" x14ac:dyDescent="0.25">
      <c r="A71" s="188"/>
      <c r="B71" s="188"/>
      <c r="C71" s="188"/>
      <c r="D71" s="188"/>
      <c r="E71" s="188"/>
      <c r="F71" s="189"/>
      <c r="G71" s="189"/>
      <c r="H71" s="142" t="str">
        <f t="shared" si="11"/>
        <v/>
      </c>
      <c r="I71" s="202"/>
      <c r="J71" s="201"/>
      <c r="K71" s="201">
        <f t="shared" si="1"/>
        <v>0</v>
      </c>
      <c r="L71" s="140"/>
      <c r="M71" s="193"/>
      <c r="N71" s="193"/>
      <c r="O71" s="209" t="str">
        <f t="shared" si="2"/>
        <v/>
      </c>
      <c r="P71" s="204"/>
      <c r="Q71" s="201"/>
      <c r="R71" s="201">
        <f t="shared" si="4"/>
        <v>0</v>
      </c>
      <c r="S71" s="140"/>
      <c r="T71" s="143"/>
      <c r="U71" s="143"/>
      <c r="V71" s="209" t="str">
        <f t="shared" si="5"/>
        <v/>
      </c>
      <c r="W71" s="207"/>
      <c r="X71" s="210">
        <f t="shared" si="6"/>
        <v>0</v>
      </c>
      <c r="Y71" s="201">
        <f t="shared" si="7"/>
        <v>0</v>
      </c>
      <c r="Z71" s="201"/>
      <c r="AA71" s="143"/>
      <c r="AB71" s="143"/>
      <c r="AC71" s="209" t="str">
        <f t="shared" si="8"/>
        <v/>
      </c>
      <c r="AD71" s="207"/>
      <c r="AE71" s="210">
        <f t="shared" si="9"/>
        <v>0</v>
      </c>
      <c r="AF71" s="201">
        <f t="shared" si="10"/>
        <v>0</v>
      </c>
    </row>
    <row r="72" spans="1:32" s="173" customFormat="1" ht="12.5" x14ac:dyDescent="0.25">
      <c r="A72" s="188"/>
      <c r="B72" s="188"/>
      <c r="C72" s="188"/>
      <c r="D72" s="188"/>
      <c r="E72" s="188"/>
      <c r="F72" s="189"/>
      <c r="G72" s="189"/>
      <c r="H72" s="142" t="str">
        <f t="shared" si="11"/>
        <v/>
      </c>
      <c r="I72" s="202"/>
      <c r="J72" s="201"/>
      <c r="K72" s="201">
        <f t="shared" si="1"/>
        <v>0</v>
      </c>
      <c r="L72" s="140"/>
      <c r="M72" s="193"/>
      <c r="N72" s="193"/>
      <c r="O72" s="209" t="str">
        <f t="shared" si="2"/>
        <v/>
      </c>
      <c r="P72" s="204"/>
      <c r="Q72" s="201"/>
      <c r="R72" s="201">
        <f t="shared" si="4"/>
        <v>0</v>
      </c>
      <c r="S72" s="140"/>
      <c r="T72" s="143"/>
      <c r="U72" s="143"/>
      <c r="V72" s="209" t="str">
        <f t="shared" si="5"/>
        <v/>
      </c>
      <c r="W72" s="207"/>
      <c r="X72" s="210">
        <f t="shared" si="6"/>
        <v>0</v>
      </c>
      <c r="Y72" s="201">
        <f t="shared" si="7"/>
        <v>0</v>
      </c>
      <c r="Z72" s="201"/>
      <c r="AA72" s="143"/>
      <c r="AB72" s="143"/>
      <c r="AC72" s="209" t="str">
        <f t="shared" si="8"/>
        <v/>
      </c>
      <c r="AD72" s="207"/>
      <c r="AE72" s="210">
        <f t="shared" si="9"/>
        <v>0</v>
      </c>
      <c r="AF72" s="201">
        <f t="shared" si="10"/>
        <v>0</v>
      </c>
    </row>
    <row r="73" spans="1:32" s="173" customFormat="1" ht="12.5" x14ac:dyDescent="0.25">
      <c r="A73" s="188"/>
      <c r="B73" s="188"/>
      <c r="C73" s="188"/>
      <c r="D73" s="188"/>
      <c r="E73" s="188"/>
      <c r="F73" s="189"/>
      <c r="G73" s="189"/>
      <c r="H73" s="142" t="str">
        <f t="shared" si="11"/>
        <v/>
      </c>
      <c r="I73" s="202"/>
      <c r="J73" s="201"/>
      <c r="K73" s="201">
        <f t="shared" si="1"/>
        <v>0</v>
      </c>
      <c r="L73" s="140"/>
      <c r="M73" s="193"/>
      <c r="N73" s="193"/>
      <c r="O73" s="209" t="str">
        <f t="shared" si="2"/>
        <v/>
      </c>
      <c r="P73" s="204"/>
      <c r="Q73" s="201"/>
      <c r="R73" s="201">
        <f t="shared" si="4"/>
        <v>0</v>
      </c>
      <c r="S73" s="140"/>
      <c r="T73" s="143"/>
      <c r="U73" s="143"/>
      <c r="V73" s="209" t="str">
        <f t="shared" si="5"/>
        <v/>
      </c>
      <c r="W73" s="207"/>
      <c r="X73" s="210">
        <f t="shared" si="6"/>
        <v>0</v>
      </c>
      <c r="Y73" s="201">
        <f t="shared" si="7"/>
        <v>0</v>
      </c>
      <c r="Z73" s="201"/>
      <c r="AA73" s="143"/>
      <c r="AB73" s="143"/>
      <c r="AC73" s="209" t="str">
        <f t="shared" si="8"/>
        <v/>
      </c>
      <c r="AD73" s="207"/>
      <c r="AE73" s="210">
        <f t="shared" si="9"/>
        <v>0</v>
      </c>
      <c r="AF73" s="201">
        <f t="shared" si="10"/>
        <v>0</v>
      </c>
    </row>
    <row r="74" spans="1:32" s="173" customFormat="1" ht="12.5" x14ac:dyDescent="0.25">
      <c r="A74" s="188"/>
      <c r="B74" s="188"/>
      <c r="C74" s="188"/>
      <c r="D74" s="188"/>
      <c r="E74" s="188"/>
      <c r="F74" s="189"/>
      <c r="G74" s="189"/>
      <c r="H74" s="142" t="str">
        <f t="shared" si="11"/>
        <v/>
      </c>
      <c r="I74" s="202"/>
      <c r="J74" s="201"/>
      <c r="K74" s="201">
        <f t="shared" si="1"/>
        <v>0</v>
      </c>
      <c r="L74" s="140"/>
      <c r="M74" s="193"/>
      <c r="N74" s="193"/>
      <c r="O74" s="209" t="str">
        <f t="shared" si="2"/>
        <v/>
      </c>
      <c r="P74" s="204"/>
      <c r="Q74" s="201"/>
      <c r="R74" s="201">
        <f t="shared" si="4"/>
        <v>0</v>
      </c>
      <c r="S74" s="140"/>
      <c r="T74" s="143"/>
      <c r="U74" s="143"/>
      <c r="V74" s="209" t="str">
        <f t="shared" si="5"/>
        <v/>
      </c>
      <c r="W74" s="207"/>
      <c r="X74" s="210">
        <f t="shared" si="6"/>
        <v>0</v>
      </c>
      <c r="Y74" s="201">
        <f t="shared" si="7"/>
        <v>0</v>
      </c>
      <c r="Z74" s="201"/>
      <c r="AA74" s="143"/>
      <c r="AB74" s="143"/>
      <c r="AC74" s="209" t="str">
        <f t="shared" si="8"/>
        <v/>
      </c>
      <c r="AD74" s="207"/>
      <c r="AE74" s="210">
        <f t="shared" si="9"/>
        <v>0</v>
      </c>
      <c r="AF74" s="201">
        <f t="shared" si="10"/>
        <v>0</v>
      </c>
    </row>
    <row r="75" spans="1:32" s="173" customFormat="1" ht="12.5" x14ac:dyDescent="0.25">
      <c r="A75" s="188"/>
      <c r="B75" s="188"/>
      <c r="C75" s="188"/>
      <c r="D75" s="188"/>
      <c r="E75" s="188"/>
      <c r="F75" s="189"/>
      <c r="G75" s="189"/>
      <c r="H75" s="142" t="str">
        <f t="shared" si="11"/>
        <v/>
      </c>
      <c r="I75" s="202"/>
      <c r="J75" s="201"/>
      <c r="K75" s="201">
        <f t="shared" si="1"/>
        <v>0</v>
      </c>
      <c r="L75" s="140"/>
      <c r="M75" s="193"/>
      <c r="N75" s="193"/>
      <c r="O75" s="209" t="str">
        <f t="shared" si="2"/>
        <v/>
      </c>
      <c r="P75" s="204"/>
      <c r="Q75" s="201"/>
      <c r="R75" s="201">
        <f t="shared" si="4"/>
        <v>0</v>
      </c>
      <c r="S75" s="140"/>
      <c r="T75" s="143"/>
      <c r="U75" s="143"/>
      <c r="V75" s="209" t="str">
        <f t="shared" si="5"/>
        <v/>
      </c>
      <c r="W75" s="207"/>
      <c r="X75" s="210">
        <f t="shared" si="6"/>
        <v>0</v>
      </c>
      <c r="Y75" s="201">
        <f t="shared" si="7"/>
        <v>0</v>
      </c>
      <c r="Z75" s="201"/>
      <c r="AA75" s="143"/>
      <c r="AB75" s="143"/>
      <c r="AC75" s="209" t="str">
        <f t="shared" si="8"/>
        <v/>
      </c>
      <c r="AD75" s="207"/>
      <c r="AE75" s="210">
        <f t="shared" si="9"/>
        <v>0</v>
      </c>
      <c r="AF75" s="201">
        <f t="shared" si="10"/>
        <v>0</v>
      </c>
    </row>
    <row r="76" spans="1:32" s="173" customFormat="1" ht="12.5" x14ac:dyDescent="0.25">
      <c r="A76" s="188"/>
      <c r="B76" s="188"/>
      <c r="C76" s="188"/>
      <c r="D76" s="188"/>
      <c r="E76" s="188"/>
      <c r="F76" s="189"/>
      <c r="G76" s="189"/>
      <c r="H76" s="142" t="str">
        <f t="shared" si="11"/>
        <v/>
      </c>
      <c r="I76" s="202"/>
      <c r="J76" s="201"/>
      <c r="K76" s="201">
        <f t="shared" si="1"/>
        <v>0</v>
      </c>
      <c r="L76" s="140"/>
      <c r="M76" s="193"/>
      <c r="N76" s="193"/>
      <c r="O76" s="209" t="str">
        <f t="shared" si="2"/>
        <v/>
      </c>
      <c r="P76" s="204"/>
      <c r="Q76" s="201"/>
      <c r="R76" s="201">
        <f t="shared" si="4"/>
        <v>0</v>
      </c>
      <c r="S76" s="140"/>
      <c r="T76" s="143"/>
      <c r="U76" s="143"/>
      <c r="V76" s="209" t="str">
        <f t="shared" si="5"/>
        <v/>
      </c>
      <c r="W76" s="207"/>
      <c r="X76" s="210">
        <f t="shared" si="6"/>
        <v>0</v>
      </c>
      <c r="Y76" s="201">
        <f t="shared" si="7"/>
        <v>0</v>
      </c>
      <c r="Z76" s="201"/>
      <c r="AA76" s="143"/>
      <c r="AB76" s="143"/>
      <c r="AC76" s="209" t="str">
        <f t="shared" si="8"/>
        <v/>
      </c>
      <c r="AD76" s="207"/>
      <c r="AE76" s="210">
        <f t="shared" si="9"/>
        <v>0</v>
      </c>
      <c r="AF76" s="201">
        <f t="shared" si="10"/>
        <v>0</v>
      </c>
    </row>
    <row r="77" spans="1:32" s="173" customFormat="1" ht="12.5" x14ac:dyDescent="0.25">
      <c r="A77" s="188"/>
      <c r="B77" s="188"/>
      <c r="C77" s="188"/>
      <c r="D77" s="188"/>
      <c r="E77" s="188"/>
      <c r="F77" s="189"/>
      <c r="G77" s="189"/>
      <c r="H77" s="142" t="str">
        <f t="shared" si="11"/>
        <v/>
      </c>
      <c r="I77" s="202"/>
      <c r="J77" s="201"/>
      <c r="K77" s="201">
        <f t="shared" si="1"/>
        <v>0</v>
      </c>
      <c r="L77" s="140"/>
      <c r="M77" s="193"/>
      <c r="N77" s="193"/>
      <c r="O77" s="209" t="str">
        <f t="shared" si="2"/>
        <v/>
      </c>
      <c r="P77" s="204"/>
      <c r="Q77" s="201"/>
      <c r="R77" s="201">
        <f t="shared" si="4"/>
        <v>0</v>
      </c>
      <c r="S77" s="140"/>
      <c r="T77" s="143"/>
      <c r="U77" s="143"/>
      <c r="V77" s="209" t="str">
        <f t="shared" si="5"/>
        <v/>
      </c>
      <c r="W77" s="207"/>
      <c r="X77" s="210">
        <f t="shared" si="6"/>
        <v>0</v>
      </c>
      <c r="Y77" s="201">
        <f t="shared" si="7"/>
        <v>0</v>
      </c>
      <c r="Z77" s="201"/>
      <c r="AA77" s="143"/>
      <c r="AB77" s="143"/>
      <c r="AC77" s="209" t="str">
        <f t="shared" si="8"/>
        <v/>
      </c>
      <c r="AD77" s="207"/>
      <c r="AE77" s="210">
        <f t="shared" si="9"/>
        <v>0</v>
      </c>
      <c r="AF77" s="201">
        <f t="shared" si="10"/>
        <v>0</v>
      </c>
    </row>
    <row r="78" spans="1:32" s="173" customFormat="1" ht="12.5" x14ac:dyDescent="0.25">
      <c r="A78" s="188"/>
      <c r="B78" s="188"/>
      <c r="C78" s="188"/>
      <c r="D78" s="188"/>
      <c r="E78" s="188"/>
      <c r="F78" s="189"/>
      <c r="G78" s="189"/>
      <c r="H78" s="142" t="str">
        <f t="shared" si="11"/>
        <v/>
      </c>
      <c r="I78" s="202"/>
      <c r="J78" s="201"/>
      <c r="K78" s="201">
        <f t="shared" si="1"/>
        <v>0</v>
      </c>
      <c r="L78" s="140"/>
      <c r="M78" s="193"/>
      <c r="N78" s="193"/>
      <c r="O78" s="209" t="str">
        <f t="shared" si="2"/>
        <v/>
      </c>
      <c r="P78" s="204"/>
      <c r="Q78" s="201"/>
      <c r="R78" s="201">
        <f t="shared" si="4"/>
        <v>0</v>
      </c>
      <c r="S78" s="140"/>
      <c r="T78" s="143"/>
      <c r="U78" s="143"/>
      <c r="V78" s="209" t="str">
        <f t="shared" si="5"/>
        <v/>
      </c>
      <c r="W78" s="207"/>
      <c r="X78" s="210">
        <f t="shared" si="6"/>
        <v>0</v>
      </c>
      <c r="Y78" s="201">
        <f t="shared" si="7"/>
        <v>0</v>
      </c>
      <c r="Z78" s="201"/>
      <c r="AA78" s="143"/>
      <c r="AB78" s="143"/>
      <c r="AC78" s="209" t="str">
        <f t="shared" si="8"/>
        <v/>
      </c>
      <c r="AD78" s="207"/>
      <c r="AE78" s="210">
        <f t="shared" si="9"/>
        <v>0</v>
      </c>
      <c r="AF78" s="201">
        <f t="shared" si="10"/>
        <v>0</v>
      </c>
    </row>
    <row r="79" spans="1:32" s="173" customFormat="1" ht="12.5" x14ac:dyDescent="0.25">
      <c r="A79" s="188"/>
      <c r="B79" s="188"/>
      <c r="C79" s="188"/>
      <c r="D79" s="188"/>
      <c r="E79" s="188"/>
      <c r="F79" s="189"/>
      <c r="G79" s="189"/>
      <c r="H79" s="142" t="str">
        <f t="shared" si="11"/>
        <v/>
      </c>
      <c r="I79" s="202"/>
      <c r="J79" s="201"/>
      <c r="K79" s="201">
        <f t="shared" si="1"/>
        <v>0</v>
      </c>
      <c r="L79" s="140"/>
      <c r="M79" s="193"/>
      <c r="N79" s="193"/>
      <c r="O79" s="209" t="str">
        <f t="shared" si="2"/>
        <v/>
      </c>
      <c r="P79" s="204"/>
      <c r="Q79" s="201"/>
      <c r="R79" s="201">
        <f t="shared" si="4"/>
        <v>0</v>
      </c>
      <c r="S79" s="140"/>
      <c r="T79" s="143"/>
      <c r="U79" s="143"/>
      <c r="V79" s="209" t="str">
        <f t="shared" si="5"/>
        <v/>
      </c>
      <c r="W79" s="207"/>
      <c r="X79" s="210">
        <f t="shared" si="6"/>
        <v>0</v>
      </c>
      <c r="Y79" s="201">
        <f t="shared" si="7"/>
        <v>0</v>
      </c>
      <c r="Z79" s="201"/>
      <c r="AA79" s="143"/>
      <c r="AB79" s="143"/>
      <c r="AC79" s="209" t="str">
        <f t="shared" si="8"/>
        <v/>
      </c>
      <c r="AD79" s="207"/>
      <c r="AE79" s="210">
        <f t="shared" si="9"/>
        <v>0</v>
      </c>
      <c r="AF79" s="201">
        <f t="shared" si="10"/>
        <v>0</v>
      </c>
    </row>
    <row r="80" spans="1:32" s="173" customFormat="1" ht="12.5" x14ac:dyDescent="0.25">
      <c r="A80" s="188"/>
      <c r="B80" s="188"/>
      <c r="C80" s="188"/>
      <c r="D80" s="188"/>
      <c r="E80" s="188"/>
      <c r="F80" s="189"/>
      <c r="G80" s="189"/>
      <c r="H80" s="142" t="str">
        <f t="shared" si="11"/>
        <v/>
      </c>
      <c r="I80" s="202"/>
      <c r="J80" s="201"/>
      <c r="K80" s="201">
        <f t="shared" ref="K80:K124" si="25">D80*J80</f>
        <v>0</v>
      </c>
      <c r="L80" s="140"/>
      <c r="M80" s="193"/>
      <c r="N80" s="193"/>
      <c r="O80" s="209" t="str">
        <f t="shared" ref="O80:O124" si="26">IF(M80-N80=0,"",M80-N80)</f>
        <v/>
      </c>
      <c r="P80" s="204"/>
      <c r="Q80" s="201"/>
      <c r="R80" s="201">
        <f t="shared" ref="R80:R124" si="27">D80*Q80</f>
        <v>0</v>
      </c>
      <c r="S80" s="140"/>
      <c r="T80" s="143"/>
      <c r="U80" s="143"/>
      <c r="V80" s="209" t="str">
        <f t="shared" ref="V80:V124" si="28">IF(T80-U80=0,"",T80-U80)</f>
        <v/>
      </c>
      <c r="W80" s="207"/>
      <c r="X80" s="210">
        <f t="shared" ref="X80:X124" si="29">IFERROR(V80*W80,0)</f>
        <v>0</v>
      </c>
      <c r="Y80" s="201">
        <f t="shared" ref="Y80:Y124" si="30">D80*X80</f>
        <v>0</v>
      </c>
      <c r="Z80" s="201"/>
      <c r="AA80" s="143"/>
      <c r="AB80" s="143"/>
      <c r="AC80" s="209" t="str">
        <f t="shared" ref="AC80:AC124" si="31">IF(AA80-AB80=0,"",AA80-AB80)</f>
        <v/>
      </c>
      <c r="AD80" s="207"/>
      <c r="AE80" s="210">
        <f t="shared" ref="AE80:AE124" si="32">IFERROR(AC80*AD80,0)</f>
        <v>0</v>
      </c>
      <c r="AF80" s="201">
        <f t="shared" ref="AF80:AF124" si="33">D80*AE80</f>
        <v>0</v>
      </c>
    </row>
    <row r="81" spans="1:32" s="173" customFormat="1" ht="12.5" x14ac:dyDescent="0.25">
      <c r="A81" s="188"/>
      <c r="B81" s="188"/>
      <c r="C81" s="188"/>
      <c r="D81" s="188"/>
      <c r="E81" s="188"/>
      <c r="F81" s="189"/>
      <c r="G81" s="189"/>
      <c r="H81" s="142" t="str">
        <f t="shared" si="11"/>
        <v/>
      </c>
      <c r="I81" s="202"/>
      <c r="J81" s="201"/>
      <c r="K81" s="201">
        <f t="shared" si="25"/>
        <v>0</v>
      </c>
      <c r="L81" s="140"/>
      <c r="M81" s="193"/>
      <c r="N81" s="193"/>
      <c r="O81" s="209" t="str">
        <f t="shared" si="26"/>
        <v/>
      </c>
      <c r="P81" s="204"/>
      <c r="Q81" s="201"/>
      <c r="R81" s="201">
        <f t="shared" si="27"/>
        <v>0</v>
      </c>
      <c r="S81" s="140"/>
      <c r="T81" s="143"/>
      <c r="U81" s="143"/>
      <c r="V81" s="209" t="str">
        <f t="shared" si="28"/>
        <v/>
      </c>
      <c r="W81" s="207"/>
      <c r="X81" s="210">
        <f t="shared" si="29"/>
        <v>0</v>
      </c>
      <c r="Y81" s="201">
        <f t="shared" si="30"/>
        <v>0</v>
      </c>
      <c r="Z81" s="201"/>
      <c r="AA81" s="143"/>
      <c r="AB81" s="143"/>
      <c r="AC81" s="209" t="str">
        <f t="shared" si="31"/>
        <v/>
      </c>
      <c r="AD81" s="207"/>
      <c r="AE81" s="210">
        <f t="shared" si="32"/>
        <v>0</v>
      </c>
      <c r="AF81" s="201">
        <f t="shared" si="33"/>
        <v>0</v>
      </c>
    </row>
    <row r="82" spans="1:32" s="173" customFormat="1" ht="12.5" x14ac:dyDescent="0.25">
      <c r="A82" s="188"/>
      <c r="B82" s="188"/>
      <c r="C82" s="188"/>
      <c r="D82" s="188"/>
      <c r="E82" s="188"/>
      <c r="F82" s="189"/>
      <c r="G82" s="189"/>
      <c r="H82" s="142" t="str">
        <f t="shared" ref="H82:H124" si="34">IF(F82-G82=0,"",F82-G82)</f>
        <v/>
      </c>
      <c r="I82" s="202"/>
      <c r="J82" s="201"/>
      <c r="K82" s="201">
        <f t="shared" si="25"/>
        <v>0</v>
      </c>
      <c r="L82" s="140"/>
      <c r="M82" s="193"/>
      <c r="N82" s="193"/>
      <c r="O82" s="209" t="str">
        <f t="shared" si="26"/>
        <v/>
      </c>
      <c r="P82" s="204"/>
      <c r="Q82" s="201"/>
      <c r="R82" s="201">
        <f t="shared" si="27"/>
        <v>0</v>
      </c>
      <c r="S82" s="140"/>
      <c r="T82" s="143"/>
      <c r="U82" s="143"/>
      <c r="V82" s="209" t="str">
        <f t="shared" si="28"/>
        <v/>
      </c>
      <c r="W82" s="207"/>
      <c r="X82" s="210">
        <f t="shared" si="29"/>
        <v>0</v>
      </c>
      <c r="Y82" s="201">
        <f t="shared" si="30"/>
        <v>0</v>
      </c>
      <c r="Z82" s="201"/>
      <c r="AA82" s="143"/>
      <c r="AB82" s="143"/>
      <c r="AC82" s="209" t="str">
        <f t="shared" si="31"/>
        <v/>
      </c>
      <c r="AD82" s="207"/>
      <c r="AE82" s="210">
        <f t="shared" si="32"/>
        <v>0</v>
      </c>
      <c r="AF82" s="201">
        <f t="shared" si="33"/>
        <v>0</v>
      </c>
    </row>
    <row r="83" spans="1:32" s="173" customFormat="1" ht="12.5" x14ac:dyDescent="0.25">
      <c r="A83" s="188"/>
      <c r="B83" s="188"/>
      <c r="C83" s="188"/>
      <c r="D83" s="188"/>
      <c r="E83" s="188"/>
      <c r="F83" s="189"/>
      <c r="G83" s="189"/>
      <c r="H83" s="142" t="str">
        <f t="shared" si="34"/>
        <v/>
      </c>
      <c r="I83" s="202"/>
      <c r="J83" s="201"/>
      <c r="K83" s="201">
        <f t="shared" si="25"/>
        <v>0</v>
      </c>
      <c r="L83" s="140"/>
      <c r="M83" s="193"/>
      <c r="N83" s="193"/>
      <c r="O83" s="209" t="str">
        <f t="shared" si="26"/>
        <v/>
      </c>
      <c r="P83" s="204"/>
      <c r="Q83" s="201"/>
      <c r="R83" s="201">
        <f t="shared" si="27"/>
        <v>0</v>
      </c>
      <c r="S83" s="140"/>
      <c r="T83" s="143"/>
      <c r="U83" s="143"/>
      <c r="V83" s="209" t="str">
        <f t="shared" si="28"/>
        <v/>
      </c>
      <c r="W83" s="207"/>
      <c r="X83" s="210">
        <f t="shared" si="29"/>
        <v>0</v>
      </c>
      <c r="Y83" s="201">
        <f t="shared" si="30"/>
        <v>0</v>
      </c>
      <c r="Z83" s="201"/>
      <c r="AA83" s="143"/>
      <c r="AB83" s="143"/>
      <c r="AC83" s="209" t="str">
        <f t="shared" si="31"/>
        <v/>
      </c>
      <c r="AD83" s="207"/>
      <c r="AE83" s="210">
        <f t="shared" si="32"/>
        <v>0</v>
      </c>
      <c r="AF83" s="201">
        <f t="shared" si="33"/>
        <v>0</v>
      </c>
    </row>
    <row r="84" spans="1:32" s="173" customFormat="1" ht="12.5" x14ac:dyDescent="0.25">
      <c r="A84" s="188"/>
      <c r="B84" s="188"/>
      <c r="C84" s="188"/>
      <c r="D84" s="188"/>
      <c r="E84" s="188"/>
      <c r="F84" s="189"/>
      <c r="G84" s="189"/>
      <c r="H84" s="142" t="str">
        <f t="shared" si="34"/>
        <v/>
      </c>
      <c r="I84" s="202"/>
      <c r="J84" s="201"/>
      <c r="K84" s="201">
        <f t="shared" si="25"/>
        <v>0</v>
      </c>
      <c r="L84" s="140"/>
      <c r="M84" s="193"/>
      <c r="N84" s="193"/>
      <c r="O84" s="209" t="str">
        <f t="shared" si="26"/>
        <v/>
      </c>
      <c r="P84" s="204"/>
      <c r="Q84" s="201"/>
      <c r="R84" s="201">
        <f t="shared" si="27"/>
        <v>0</v>
      </c>
      <c r="S84" s="140"/>
      <c r="T84" s="143"/>
      <c r="U84" s="143"/>
      <c r="V84" s="209" t="str">
        <f t="shared" si="28"/>
        <v/>
      </c>
      <c r="W84" s="207"/>
      <c r="X84" s="210">
        <f t="shared" si="29"/>
        <v>0</v>
      </c>
      <c r="Y84" s="201">
        <f t="shared" si="30"/>
        <v>0</v>
      </c>
      <c r="Z84" s="201"/>
      <c r="AA84" s="143"/>
      <c r="AB84" s="143"/>
      <c r="AC84" s="209" t="str">
        <f t="shared" si="31"/>
        <v/>
      </c>
      <c r="AD84" s="207"/>
      <c r="AE84" s="210">
        <f t="shared" si="32"/>
        <v>0</v>
      </c>
      <c r="AF84" s="201">
        <f t="shared" si="33"/>
        <v>0</v>
      </c>
    </row>
    <row r="85" spans="1:32" s="173" customFormat="1" ht="12.5" x14ac:dyDescent="0.25">
      <c r="A85" s="188"/>
      <c r="B85" s="188"/>
      <c r="C85" s="188"/>
      <c r="D85" s="188"/>
      <c r="E85" s="188"/>
      <c r="F85" s="189"/>
      <c r="G85" s="189"/>
      <c r="H85" s="142" t="str">
        <f t="shared" si="34"/>
        <v/>
      </c>
      <c r="I85" s="202"/>
      <c r="J85" s="201"/>
      <c r="K85" s="201">
        <f t="shared" si="25"/>
        <v>0</v>
      </c>
      <c r="L85" s="140"/>
      <c r="M85" s="193"/>
      <c r="N85" s="193"/>
      <c r="O85" s="209" t="str">
        <f t="shared" si="26"/>
        <v/>
      </c>
      <c r="P85" s="204"/>
      <c r="Q85" s="201"/>
      <c r="R85" s="201">
        <f t="shared" si="27"/>
        <v>0</v>
      </c>
      <c r="S85" s="140"/>
      <c r="T85" s="143"/>
      <c r="U85" s="143"/>
      <c r="V85" s="209" t="str">
        <f t="shared" si="28"/>
        <v/>
      </c>
      <c r="W85" s="207"/>
      <c r="X85" s="210">
        <f t="shared" si="29"/>
        <v>0</v>
      </c>
      <c r="Y85" s="201">
        <f t="shared" si="30"/>
        <v>0</v>
      </c>
      <c r="Z85" s="201"/>
      <c r="AA85" s="143"/>
      <c r="AB85" s="143"/>
      <c r="AC85" s="209" t="str">
        <f t="shared" si="31"/>
        <v/>
      </c>
      <c r="AD85" s="207"/>
      <c r="AE85" s="210">
        <f t="shared" si="32"/>
        <v>0</v>
      </c>
      <c r="AF85" s="201">
        <f t="shared" si="33"/>
        <v>0</v>
      </c>
    </row>
    <row r="86" spans="1:32" s="173" customFormat="1" ht="12.5" x14ac:dyDescent="0.25">
      <c r="A86" s="188"/>
      <c r="B86" s="188"/>
      <c r="C86" s="188"/>
      <c r="D86" s="188"/>
      <c r="E86" s="188"/>
      <c r="F86" s="189"/>
      <c r="G86" s="189"/>
      <c r="H86" s="142" t="str">
        <f t="shared" si="34"/>
        <v/>
      </c>
      <c r="I86" s="202"/>
      <c r="J86" s="201"/>
      <c r="K86" s="201">
        <f t="shared" si="25"/>
        <v>0</v>
      </c>
      <c r="L86" s="140"/>
      <c r="M86" s="193"/>
      <c r="N86" s="193"/>
      <c r="O86" s="209" t="str">
        <f t="shared" si="26"/>
        <v/>
      </c>
      <c r="P86" s="204"/>
      <c r="Q86" s="201"/>
      <c r="R86" s="201">
        <f t="shared" si="27"/>
        <v>0</v>
      </c>
      <c r="S86" s="140"/>
      <c r="T86" s="143"/>
      <c r="U86" s="143"/>
      <c r="V86" s="209" t="str">
        <f t="shared" si="28"/>
        <v/>
      </c>
      <c r="W86" s="207"/>
      <c r="X86" s="210">
        <f t="shared" si="29"/>
        <v>0</v>
      </c>
      <c r="Y86" s="201">
        <f t="shared" si="30"/>
        <v>0</v>
      </c>
      <c r="Z86" s="201"/>
      <c r="AA86" s="143"/>
      <c r="AB86" s="143"/>
      <c r="AC86" s="209" t="str">
        <f t="shared" si="31"/>
        <v/>
      </c>
      <c r="AD86" s="207"/>
      <c r="AE86" s="210">
        <f t="shared" si="32"/>
        <v>0</v>
      </c>
      <c r="AF86" s="201">
        <f t="shared" si="33"/>
        <v>0</v>
      </c>
    </row>
    <row r="87" spans="1:32" s="173" customFormat="1" ht="12.5" x14ac:dyDescent="0.25">
      <c r="A87" s="188"/>
      <c r="B87" s="188"/>
      <c r="C87" s="188"/>
      <c r="D87" s="188"/>
      <c r="E87" s="188"/>
      <c r="F87" s="189"/>
      <c r="G87" s="189"/>
      <c r="H87" s="142" t="str">
        <f t="shared" si="34"/>
        <v/>
      </c>
      <c r="I87" s="202"/>
      <c r="J87" s="201"/>
      <c r="K87" s="201">
        <f t="shared" si="25"/>
        <v>0</v>
      </c>
      <c r="L87" s="140"/>
      <c r="M87" s="193"/>
      <c r="N87" s="193"/>
      <c r="O87" s="209" t="str">
        <f t="shared" si="26"/>
        <v/>
      </c>
      <c r="P87" s="204"/>
      <c r="Q87" s="201"/>
      <c r="R87" s="201">
        <f t="shared" si="27"/>
        <v>0</v>
      </c>
      <c r="S87" s="140"/>
      <c r="T87" s="143"/>
      <c r="U87" s="143"/>
      <c r="V87" s="209" t="str">
        <f t="shared" si="28"/>
        <v/>
      </c>
      <c r="W87" s="207"/>
      <c r="X87" s="210">
        <f t="shared" si="29"/>
        <v>0</v>
      </c>
      <c r="Y87" s="201">
        <f t="shared" si="30"/>
        <v>0</v>
      </c>
      <c r="Z87" s="201"/>
      <c r="AA87" s="143"/>
      <c r="AB87" s="143"/>
      <c r="AC87" s="209" t="str">
        <f t="shared" si="31"/>
        <v/>
      </c>
      <c r="AD87" s="207"/>
      <c r="AE87" s="210">
        <f t="shared" si="32"/>
        <v>0</v>
      </c>
      <c r="AF87" s="201">
        <f t="shared" si="33"/>
        <v>0</v>
      </c>
    </row>
    <row r="88" spans="1:32" s="173" customFormat="1" ht="12.5" x14ac:dyDescent="0.25">
      <c r="A88" s="188"/>
      <c r="B88" s="188"/>
      <c r="C88" s="188"/>
      <c r="D88" s="188"/>
      <c r="E88" s="188"/>
      <c r="F88" s="189"/>
      <c r="G88" s="189"/>
      <c r="H88" s="142" t="str">
        <f t="shared" si="34"/>
        <v/>
      </c>
      <c r="I88" s="202"/>
      <c r="J88" s="201"/>
      <c r="K88" s="201">
        <f t="shared" si="25"/>
        <v>0</v>
      </c>
      <c r="L88" s="140"/>
      <c r="M88" s="193"/>
      <c r="N88" s="193"/>
      <c r="O88" s="209" t="str">
        <f t="shared" si="26"/>
        <v/>
      </c>
      <c r="P88" s="204"/>
      <c r="Q88" s="201"/>
      <c r="R88" s="201">
        <f t="shared" si="27"/>
        <v>0</v>
      </c>
      <c r="S88" s="140"/>
      <c r="T88" s="143"/>
      <c r="U88" s="143"/>
      <c r="V88" s="209" t="str">
        <f t="shared" si="28"/>
        <v/>
      </c>
      <c r="W88" s="207"/>
      <c r="X88" s="210">
        <f t="shared" si="29"/>
        <v>0</v>
      </c>
      <c r="Y88" s="201">
        <f t="shared" si="30"/>
        <v>0</v>
      </c>
      <c r="Z88" s="201"/>
      <c r="AA88" s="143"/>
      <c r="AB88" s="143"/>
      <c r="AC88" s="209" t="str">
        <f t="shared" si="31"/>
        <v/>
      </c>
      <c r="AD88" s="207"/>
      <c r="AE88" s="210">
        <f t="shared" si="32"/>
        <v>0</v>
      </c>
      <c r="AF88" s="201">
        <f t="shared" si="33"/>
        <v>0</v>
      </c>
    </row>
    <row r="89" spans="1:32" s="173" customFormat="1" ht="12.5" x14ac:dyDescent="0.25">
      <c r="A89" s="188"/>
      <c r="B89" s="188"/>
      <c r="C89" s="188"/>
      <c r="D89" s="188"/>
      <c r="E89" s="188"/>
      <c r="F89" s="189"/>
      <c r="G89" s="189"/>
      <c r="H89" s="142" t="str">
        <f t="shared" si="34"/>
        <v/>
      </c>
      <c r="I89" s="202"/>
      <c r="J89" s="201"/>
      <c r="K89" s="201">
        <f t="shared" si="25"/>
        <v>0</v>
      </c>
      <c r="L89" s="140"/>
      <c r="M89" s="193"/>
      <c r="N89" s="193"/>
      <c r="O89" s="209" t="str">
        <f t="shared" si="26"/>
        <v/>
      </c>
      <c r="P89" s="204"/>
      <c r="Q89" s="201"/>
      <c r="R89" s="201">
        <f t="shared" si="27"/>
        <v>0</v>
      </c>
      <c r="S89" s="140"/>
      <c r="T89" s="143"/>
      <c r="U89" s="143"/>
      <c r="V89" s="209" t="str">
        <f t="shared" si="28"/>
        <v/>
      </c>
      <c r="W89" s="207"/>
      <c r="X89" s="210">
        <f t="shared" si="29"/>
        <v>0</v>
      </c>
      <c r="Y89" s="201">
        <f t="shared" si="30"/>
        <v>0</v>
      </c>
      <c r="Z89" s="201"/>
      <c r="AA89" s="143"/>
      <c r="AB89" s="143"/>
      <c r="AC89" s="209" t="str">
        <f t="shared" si="31"/>
        <v/>
      </c>
      <c r="AD89" s="207"/>
      <c r="AE89" s="210">
        <f t="shared" si="32"/>
        <v>0</v>
      </c>
      <c r="AF89" s="201">
        <f t="shared" si="33"/>
        <v>0</v>
      </c>
    </row>
    <row r="90" spans="1:32" s="173" customFormat="1" ht="12.5" x14ac:dyDescent="0.25">
      <c r="A90" s="188"/>
      <c r="B90" s="188"/>
      <c r="C90" s="188"/>
      <c r="D90" s="188"/>
      <c r="E90" s="188"/>
      <c r="F90" s="189"/>
      <c r="G90" s="189"/>
      <c r="H90" s="142" t="str">
        <f t="shared" si="34"/>
        <v/>
      </c>
      <c r="I90" s="202"/>
      <c r="J90" s="201"/>
      <c r="K90" s="201">
        <f t="shared" si="25"/>
        <v>0</v>
      </c>
      <c r="L90" s="140"/>
      <c r="M90" s="193"/>
      <c r="N90" s="193"/>
      <c r="O90" s="209" t="str">
        <f t="shared" si="26"/>
        <v/>
      </c>
      <c r="P90" s="204"/>
      <c r="Q90" s="201"/>
      <c r="R90" s="201">
        <f t="shared" si="27"/>
        <v>0</v>
      </c>
      <c r="S90" s="140"/>
      <c r="T90" s="143"/>
      <c r="U90" s="143"/>
      <c r="V90" s="209" t="str">
        <f t="shared" si="28"/>
        <v/>
      </c>
      <c r="W90" s="207"/>
      <c r="X90" s="210">
        <f t="shared" si="29"/>
        <v>0</v>
      </c>
      <c r="Y90" s="201">
        <f t="shared" si="30"/>
        <v>0</v>
      </c>
      <c r="Z90" s="201"/>
      <c r="AA90" s="143"/>
      <c r="AB90" s="143"/>
      <c r="AC90" s="209" t="str">
        <f t="shared" si="31"/>
        <v/>
      </c>
      <c r="AD90" s="207"/>
      <c r="AE90" s="210">
        <f t="shared" si="32"/>
        <v>0</v>
      </c>
      <c r="AF90" s="201">
        <f t="shared" si="33"/>
        <v>0</v>
      </c>
    </row>
    <row r="91" spans="1:32" s="173" customFormat="1" ht="12.5" x14ac:dyDescent="0.25">
      <c r="A91" s="188"/>
      <c r="B91" s="188"/>
      <c r="C91" s="188"/>
      <c r="D91" s="188"/>
      <c r="E91" s="188"/>
      <c r="F91" s="189"/>
      <c r="G91" s="189"/>
      <c r="H91" s="142" t="str">
        <f t="shared" si="34"/>
        <v/>
      </c>
      <c r="I91" s="202"/>
      <c r="J91" s="201"/>
      <c r="K91" s="201">
        <f t="shared" si="25"/>
        <v>0</v>
      </c>
      <c r="L91" s="140"/>
      <c r="M91" s="193"/>
      <c r="N91" s="193"/>
      <c r="O91" s="209" t="str">
        <f t="shared" si="26"/>
        <v/>
      </c>
      <c r="P91" s="204"/>
      <c r="Q91" s="201"/>
      <c r="R91" s="201">
        <f t="shared" si="27"/>
        <v>0</v>
      </c>
      <c r="S91" s="140"/>
      <c r="T91" s="143"/>
      <c r="U91" s="143"/>
      <c r="V91" s="209" t="str">
        <f t="shared" si="28"/>
        <v/>
      </c>
      <c r="W91" s="207"/>
      <c r="X91" s="210">
        <f t="shared" si="29"/>
        <v>0</v>
      </c>
      <c r="Y91" s="201">
        <f t="shared" si="30"/>
        <v>0</v>
      </c>
      <c r="Z91" s="201"/>
      <c r="AA91" s="143"/>
      <c r="AB91" s="143"/>
      <c r="AC91" s="209" t="str">
        <f t="shared" si="31"/>
        <v/>
      </c>
      <c r="AD91" s="207"/>
      <c r="AE91" s="210">
        <f t="shared" si="32"/>
        <v>0</v>
      </c>
      <c r="AF91" s="201">
        <f t="shared" si="33"/>
        <v>0</v>
      </c>
    </row>
    <row r="92" spans="1:32" s="173" customFormat="1" ht="12.5" x14ac:dyDescent="0.25">
      <c r="A92" s="188"/>
      <c r="B92" s="188"/>
      <c r="C92" s="188"/>
      <c r="D92" s="188"/>
      <c r="E92" s="188"/>
      <c r="F92" s="189"/>
      <c r="G92" s="189"/>
      <c r="H92" s="142" t="str">
        <f t="shared" si="34"/>
        <v/>
      </c>
      <c r="I92" s="202"/>
      <c r="J92" s="201"/>
      <c r="K92" s="201">
        <f t="shared" si="25"/>
        <v>0</v>
      </c>
      <c r="L92" s="140"/>
      <c r="M92" s="193"/>
      <c r="N92" s="193"/>
      <c r="O92" s="209" t="str">
        <f t="shared" si="26"/>
        <v/>
      </c>
      <c r="P92" s="204"/>
      <c r="Q92" s="201"/>
      <c r="R92" s="201">
        <f t="shared" si="27"/>
        <v>0</v>
      </c>
      <c r="S92" s="140"/>
      <c r="T92" s="143"/>
      <c r="U92" s="143"/>
      <c r="V92" s="209" t="str">
        <f t="shared" si="28"/>
        <v/>
      </c>
      <c r="W92" s="207"/>
      <c r="X92" s="210">
        <f t="shared" si="29"/>
        <v>0</v>
      </c>
      <c r="Y92" s="201">
        <f t="shared" si="30"/>
        <v>0</v>
      </c>
      <c r="Z92" s="201"/>
      <c r="AA92" s="143"/>
      <c r="AB92" s="143"/>
      <c r="AC92" s="209" t="str">
        <f t="shared" si="31"/>
        <v/>
      </c>
      <c r="AD92" s="207"/>
      <c r="AE92" s="210">
        <f t="shared" si="32"/>
        <v>0</v>
      </c>
      <c r="AF92" s="201">
        <f t="shared" si="33"/>
        <v>0</v>
      </c>
    </row>
    <row r="93" spans="1:32" s="173" customFormat="1" ht="12.5" x14ac:dyDescent="0.25">
      <c r="A93" s="188"/>
      <c r="B93" s="188"/>
      <c r="C93" s="188"/>
      <c r="D93" s="188"/>
      <c r="E93" s="188"/>
      <c r="F93" s="189"/>
      <c r="G93" s="189"/>
      <c r="H93" s="142" t="str">
        <f t="shared" si="34"/>
        <v/>
      </c>
      <c r="I93" s="202"/>
      <c r="J93" s="201"/>
      <c r="K93" s="201">
        <f t="shared" si="25"/>
        <v>0</v>
      </c>
      <c r="L93" s="140"/>
      <c r="M93" s="193"/>
      <c r="N93" s="193"/>
      <c r="O93" s="209" t="str">
        <f t="shared" si="26"/>
        <v/>
      </c>
      <c r="P93" s="204"/>
      <c r="Q93" s="201"/>
      <c r="R93" s="201">
        <f t="shared" si="27"/>
        <v>0</v>
      </c>
      <c r="S93" s="140"/>
      <c r="T93" s="143"/>
      <c r="U93" s="143"/>
      <c r="V93" s="209" t="str">
        <f t="shared" si="28"/>
        <v/>
      </c>
      <c r="W93" s="207"/>
      <c r="X93" s="210">
        <f t="shared" si="29"/>
        <v>0</v>
      </c>
      <c r="Y93" s="201">
        <f t="shared" si="30"/>
        <v>0</v>
      </c>
      <c r="Z93" s="201"/>
      <c r="AA93" s="143"/>
      <c r="AB93" s="143"/>
      <c r="AC93" s="209" t="str">
        <f t="shared" si="31"/>
        <v/>
      </c>
      <c r="AD93" s="207"/>
      <c r="AE93" s="210">
        <f t="shared" si="32"/>
        <v>0</v>
      </c>
      <c r="AF93" s="201">
        <f t="shared" si="33"/>
        <v>0</v>
      </c>
    </row>
    <row r="94" spans="1:32" s="173" customFormat="1" ht="12.5" x14ac:dyDescent="0.25">
      <c r="A94" s="188"/>
      <c r="B94" s="188"/>
      <c r="C94" s="188"/>
      <c r="D94" s="188"/>
      <c r="E94" s="188"/>
      <c r="F94" s="189"/>
      <c r="G94" s="189"/>
      <c r="H94" s="142" t="str">
        <f t="shared" si="34"/>
        <v/>
      </c>
      <c r="I94" s="202"/>
      <c r="J94" s="201"/>
      <c r="K94" s="201">
        <f t="shared" si="25"/>
        <v>0</v>
      </c>
      <c r="L94" s="140"/>
      <c r="M94" s="193"/>
      <c r="N94" s="193"/>
      <c r="O94" s="209" t="str">
        <f t="shared" si="26"/>
        <v/>
      </c>
      <c r="P94" s="204"/>
      <c r="Q94" s="201"/>
      <c r="R94" s="201">
        <f t="shared" si="27"/>
        <v>0</v>
      </c>
      <c r="S94" s="140"/>
      <c r="T94" s="143"/>
      <c r="U94" s="143"/>
      <c r="V94" s="209" t="str">
        <f t="shared" si="28"/>
        <v/>
      </c>
      <c r="W94" s="207"/>
      <c r="X94" s="210">
        <f t="shared" si="29"/>
        <v>0</v>
      </c>
      <c r="Y94" s="201">
        <f t="shared" si="30"/>
        <v>0</v>
      </c>
      <c r="Z94" s="201"/>
      <c r="AA94" s="143"/>
      <c r="AB94" s="143"/>
      <c r="AC94" s="209" t="str">
        <f t="shared" si="31"/>
        <v/>
      </c>
      <c r="AD94" s="207"/>
      <c r="AE94" s="210">
        <f t="shared" si="32"/>
        <v>0</v>
      </c>
      <c r="AF94" s="201">
        <f t="shared" si="33"/>
        <v>0</v>
      </c>
    </row>
    <row r="95" spans="1:32" s="173" customFormat="1" ht="12.5" x14ac:dyDescent="0.25">
      <c r="A95" s="188"/>
      <c r="B95" s="188"/>
      <c r="C95" s="188"/>
      <c r="D95" s="188"/>
      <c r="E95" s="188"/>
      <c r="F95" s="189"/>
      <c r="G95" s="189"/>
      <c r="H95" s="142" t="str">
        <f t="shared" si="34"/>
        <v/>
      </c>
      <c r="I95" s="202"/>
      <c r="J95" s="201"/>
      <c r="K95" s="201">
        <f t="shared" si="25"/>
        <v>0</v>
      </c>
      <c r="L95" s="140"/>
      <c r="M95" s="193"/>
      <c r="N95" s="193"/>
      <c r="O95" s="209" t="str">
        <f t="shared" si="26"/>
        <v/>
      </c>
      <c r="P95" s="204"/>
      <c r="Q95" s="201"/>
      <c r="R95" s="201">
        <f t="shared" si="27"/>
        <v>0</v>
      </c>
      <c r="S95" s="140"/>
      <c r="T95" s="143"/>
      <c r="U95" s="143"/>
      <c r="V95" s="209" t="str">
        <f t="shared" si="28"/>
        <v/>
      </c>
      <c r="W95" s="207"/>
      <c r="X95" s="210">
        <f t="shared" si="29"/>
        <v>0</v>
      </c>
      <c r="Y95" s="201">
        <f t="shared" si="30"/>
        <v>0</v>
      </c>
      <c r="Z95" s="201"/>
      <c r="AA95" s="143"/>
      <c r="AB95" s="143"/>
      <c r="AC95" s="209" t="str">
        <f t="shared" si="31"/>
        <v/>
      </c>
      <c r="AD95" s="207"/>
      <c r="AE95" s="210">
        <f t="shared" si="32"/>
        <v>0</v>
      </c>
      <c r="AF95" s="201">
        <f t="shared" si="33"/>
        <v>0</v>
      </c>
    </row>
    <row r="96" spans="1:32" s="173" customFormat="1" ht="12.5" x14ac:dyDescent="0.25">
      <c r="A96" s="188"/>
      <c r="B96" s="188"/>
      <c r="C96" s="188"/>
      <c r="D96" s="188"/>
      <c r="E96" s="188"/>
      <c r="F96" s="189"/>
      <c r="G96" s="189"/>
      <c r="H96" s="142" t="str">
        <f t="shared" si="34"/>
        <v/>
      </c>
      <c r="I96" s="202"/>
      <c r="J96" s="201"/>
      <c r="K96" s="201">
        <f t="shared" si="25"/>
        <v>0</v>
      </c>
      <c r="L96" s="140"/>
      <c r="M96" s="193"/>
      <c r="N96" s="193"/>
      <c r="O96" s="209" t="str">
        <f t="shared" si="26"/>
        <v/>
      </c>
      <c r="P96" s="204"/>
      <c r="Q96" s="201"/>
      <c r="R96" s="201">
        <f t="shared" si="27"/>
        <v>0</v>
      </c>
      <c r="S96" s="140"/>
      <c r="T96" s="143"/>
      <c r="U96" s="143"/>
      <c r="V96" s="209" t="str">
        <f t="shared" si="28"/>
        <v/>
      </c>
      <c r="W96" s="207"/>
      <c r="X96" s="210">
        <f t="shared" si="29"/>
        <v>0</v>
      </c>
      <c r="Y96" s="201">
        <f t="shared" si="30"/>
        <v>0</v>
      </c>
      <c r="Z96" s="201"/>
      <c r="AA96" s="143"/>
      <c r="AB96" s="143"/>
      <c r="AC96" s="209" t="str">
        <f t="shared" si="31"/>
        <v/>
      </c>
      <c r="AD96" s="207"/>
      <c r="AE96" s="210">
        <f t="shared" si="32"/>
        <v>0</v>
      </c>
      <c r="AF96" s="201">
        <f t="shared" si="33"/>
        <v>0</v>
      </c>
    </row>
    <row r="97" spans="1:32" s="173" customFormat="1" ht="12.5" x14ac:dyDescent="0.25">
      <c r="A97" s="188"/>
      <c r="B97" s="188"/>
      <c r="C97" s="188"/>
      <c r="D97" s="188"/>
      <c r="E97" s="188"/>
      <c r="F97" s="189"/>
      <c r="G97" s="189"/>
      <c r="H97" s="142" t="str">
        <f t="shared" si="34"/>
        <v/>
      </c>
      <c r="I97" s="202"/>
      <c r="J97" s="201"/>
      <c r="K97" s="201">
        <f t="shared" si="25"/>
        <v>0</v>
      </c>
      <c r="L97" s="140"/>
      <c r="M97" s="193"/>
      <c r="N97" s="193"/>
      <c r="O97" s="209" t="str">
        <f t="shared" si="26"/>
        <v/>
      </c>
      <c r="P97" s="204"/>
      <c r="Q97" s="201"/>
      <c r="R97" s="201">
        <f t="shared" si="27"/>
        <v>0</v>
      </c>
      <c r="S97" s="140"/>
      <c r="T97" s="143"/>
      <c r="U97" s="143"/>
      <c r="V97" s="209" t="str">
        <f t="shared" si="28"/>
        <v/>
      </c>
      <c r="W97" s="207"/>
      <c r="X97" s="210">
        <f t="shared" si="29"/>
        <v>0</v>
      </c>
      <c r="Y97" s="201">
        <f t="shared" si="30"/>
        <v>0</v>
      </c>
      <c r="Z97" s="201"/>
      <c r="AA97" s="143"/>
      <c r="AB97" s="143"/>
      <c r="AC97" s="209" t="str">
        <f t="shared" si="31"/>
        <v/>
      </c>
      <c r="AD97" s="207"/>
      <c r="AE97" s="210">
        <f t="shared" si="32"/>
        <v>0</v>
      </c>
      <c r="AF97" s="201">
        <f t="shared" si="33"/>
        <v>0</v>
      </c>
    </row>
    <row r="98" spans="1:32" s="173" customFormat="1" ht="12.5" x14ac:dyDescent="0.25">
      <c r="A98" s="188"/>
      <c r="B98" s="188"/>
      <c r="C98" s="188"/>
      <c r="D98" s="188"/>
      <c r="E98" s="188"/>
      <c r="F98" s="189"/>
      <c r="G98" s="189"/>
      <c r="H98" s="142" t="str">
        <f t="shared" si="34"/>
        <v/>
      </c>
      <c r="I98" s="202"/>
      <c r="J98" s="201"/>
      <c r="K98" s="201">
        <f t="shared" si="25"/>
        <v>0</v>
      </c>
      <c r="L98" s="140"/>
      <c r="M98" s="193"/>
      <c r="N98" s="193"/>
      <c r="O98" s="209" t="str">
        <f t="shared" si="26"/>
        <v/>
      </c>
      <c r="P98" s="204"/>
      <c r="Q98" s="201"/>
      <c r="R98" s="201">
        <f t="shared" si="27"/>
        <v>0</v>
      </c>
      <c r="S98" s="140"/>
      <c r="T98" s="143"/>
      <c r="U98" s="143"/>
      <c r="V98" s="209" t="str">
        <f t="shared" si="28"/>
        <v/>
      </c>
      <c r="W98" s="207"/>
      <c r="X98" s="210">
        <f t="shared" si="29"/>
        <v>0</v>
      </c>
      <c r="Y98" s="201">
        <f t="shared" si="30"/>
        <v>0</v>
      </c>
      <c r="Z98" s="201"/>
      <c r="AA98" s="143"/>
      <c r="AB98" s="143"/>
      <c r="AC98" s="209" t="str">
        <f t="shared" si="31"/>
        <v/>
      </c>
      <c r="AD98" s="207"/>
      <c r="AE98" s="210">
        <f t="shared" si="32"/>
        <v>0</v>
      </c>
      <c r="AF98" s="201">
        <f t="shared" si="33"/>
        <v>0</v>
      </c>
    </row>
    <row r="99" spans="1:32" s="173" customFormat="1" ht="12.5" x14ac:dyDescent="0.25">
      <c r="A99" s="188"/>
      <c r="B99" s="188"/>
      <c r="C99" s="188"/>
      <c r="D99" s="188"/>
      <c r="E99" s="188"/>
      <c r="F99" s="189"/>
      <c r="G99" s="189"/>
      <c r="H99" s="142" t="str">
        <f t="shared" si="34"/>
        <v/>
      </c>
      <c r="I99" s="202"/>
      <c r="J99" s="201"/>
      <c r="K99" s="201">
        <f t="shared" si="25"/>
        <v>0</v>
      </c>
      <c r="L99" s="140"/>
      <c r="M99" s="193"/>
      <c r="N99" s="193"/>
      <c r="O99" s="209" t="str">
        <f t="shared" si="26"/>
        <v/>
      </c>
      <c r="P99" s="204"/>
      <c r="Q99" s="201"/>
      <c r="R99" s="201">
        <f t="shared" si="27"/>
        <v>0</v>
      </c>
      <c r="S99" s="140"/>
      <c r="T99" s="143"/>
      <c r="U99" s="143"/>
      <c r="V99" s="209" t="str">
        <f t="shared" si="28"/>
        <v/>
      </c>
      <c r="W99" s="207"/>
      <c r="X99" s="210">
        <f t="shared" si="29"/>
        <v>0</v>
      </c>
      <c r="Y99" s="201">
        <f t="shared" si="30"/>
        <v>0</v>
      </c>
      <c r="Z99" s="201"/>
      <c r="AA99" s="143"/>
      <c r="AB99" s="143"/>
      <c r="AC99" s="209" t="str">
        <f t="shared" si="31"/>
        <v/>
      </c>
      <c r="AD99" s="207"/>
      <c r="AE99" s="210">
        <f t="shared" si="32"/>
        <v>0</v>
      </c>
      <c r="AF99" s="201">
        <f t="shared" si="33"/>
        <v>0</v>
      </c>
    </row>
    <row r="100" spans="1:32" s="173" customFormat="1" ht="12.5" x14ac:dyDescent="0.25">
      <c r="A100" s="188"/>
      <c r="B100" s="188"/>
      <c r="C100" s="188"/>
      <c r="D100" s="188"/>
      <c r="E100" s="188"/>
      <c r="F100" s="189"/>
      <c r="G100" s="189"/>
      <c r="H100" s="142" t="str">
        <f t="shared" si="34"/>
        <v/>
      </c>
      <c r="I100" s="202"/>
      <c r="J100" s="201"/>
      <c r="K100" s="201">
        <f t="shared" si="25"/>
        <v>0</v>
      </c>
      <c r="L100" s="140"/>
      <c r="M100" s="193"/>
      <c r="N100" s="193"/>
      <c r="O100" s="209" t="str">
        <f t="shared" si="26"/>
        <v/>
      </c>
      <c r="P100" s="204"/>
      <c r="Q100" s="201"/>
      <c r="R100" s="201">
        <f t="shared" si="27"/>
        <v>0</v>
      </c>
      <c r="S100" s="140"/>
      <c r="T100" s="143"/>
      <c r="U100" s="143"/>
      <c r="V100" s="209" t="str">
        <f t="shared" si="28"/>
        <v/>
      </c>
      <c r="W100" s="207"/>
      <c r="X100" s="210">
        <f t="shared" si="29"/>
        <v>0</v>
      </c>
      <c r="Y100" s="201">
        <f t="shared" si="30"/>
        <v>0</v>
      </c>
      <c r="Z100" s="201"/>
      <c r="AA100" s="143"/>
      <c r="AB100" s="143"/>
      <c r="AC100" s="209" t="str">
        <f t="shared" si="31"/>
        <v/>
      </c>
      <c r="AD100" s="207"/>
      <c r="AE100" s="210">
        <f t="shared" si="32"/>
        <v>0</v>
      </c>
      <c r="AF100" s="201">
        <f t="shared" si="33"/>
        <v>0</v>
      </c>
    </row>
    <row r="101" spans="1:32" s="173" customFormat="1" ht="12.5" x14ac:dyDescent="0.25">
      <c r="A101" s="188"/>
      <c r="B101" s="188"/>
      <c r="C101" s="188"/>
      <c r="D101" s="188"/>
      <c r="E101" s="188"/>
      <c r="F101" s="189"/>
      <c r="G101" s="189"/>
      <c r="H101" s="142" t="str">
        <f t="shared" si="34"/>
        <v/>
      </c>
      <c r="I101" s="202"/>
      <c r="J101" s="201"/>
      <c r="K101" s="201">
        <f t="shared" si="25"/>
        <v>0</v>
      </c>
      <c r="L101" s="140"/>
      <c r="M101" s="193"/>
      <c r="N101" s="193"/>
      <c r="O101" s="209" t="str">
        <f t="shared" si="26"/>
        <v/>
      </c>
      <c r="P101" s="204"/>
      <c r="Q101" s="201"/>
      <c r="R101" s="201">
        <f t="shared" si="27"/>
        <v>0</v>
      </c>
      <c r="S101" s="140"/>
      <c r="T101" s="143"/>
      <c r="U101" s="143"/>
      <c r="V101" s="209" t="str">
        <f t="shared" si="28"/>
        <v/>
      </c>
      <c r="W101" s="207"/>
      <c r="X101" s="210">
        <f t="shared" si="29"/>
        <v>0</v>
      </c>
      <c r="Y101" s="201">
        <f t="shared" si="30"/>
        <v>0</v>
      </c>
      <c r="Z101" s="201"/>
      <c r="AA101" s="143"/>
      <c r="AB101" s="143"/>
      <c r="AC101" s="209" t="str">
        <f t="shared" si="31"/>
        <v/>
      </c>
      <c r="AD101" s="207"/>
      <c r="AE101" s="210">
        <f t="shared" si="32"/>
        <v>0</v>
      </c>
      <c r="AF101" s="201">
        <f t="shared" si="33"/>
        <v>0</v>
      </c>
    </row>
    <row r="102" spans="1:32" s="173" customFormat="1" ht="12.5" x14ac:dyDescent="0.25">
      <c r="A102" s="188"/>
      <c r="B102" s="188"/>
      <c r="C102" s="188"/>
      <c r="D102" s="188"/>
      <c r="E102" s="188"/>
      <c r="F102" s="189"/>
      <c r="G102" s="189"/>
      <c r="H102" s="142" t="str">
        <f t="shared" si="34"/>
        <v/>
      </c>
      <c r="I102" s="202"/>
      <c r="J102" s="201"/>
      <c r="K102" s="201">
        <f t="shared" si="25"/>
        <v>0</v>
      </c>
      <c r="L102" s="140"/>
      <c r="M102" s="193"/>
      <c r="N102" s="193"/>
      <c r="O102" s="209" t="str">
        <f t="shared" si="26"/>
        <v/>
      </c>
      <c r="P102" s="204"/>
      <c r="Q102" s="201"/>
      <c r="R102" s="201">
        <f t="shared" si="27"/>
        <v>0</v>
      </c>
      <c r="S102" s="140"/>
      <c r="T102" s="143"/>
      <c r="U102" s="143"/>
      <c r="V102" s="209" t="str">
        <f t="shared" si="28"/>
        <v/>
      </c>
      <c r="W102" s="207"/>
      <c r="X102" s="210">
        <f t="shared" si="29"/>
        <v>0</v>
      </c>
      <c r="Y102" s="201">
        <f t="shared" si="30"/>
        <v>0</v>
      </c>
      <c r="Z102" s="201"/>
      <c r="AA102" s="143"/>
      <c r="AB102" s="143"/>
      <c r="AC102" s="209" t="str">
        <f t="shared" si="31"/>
        <v/>
      </c>
      <c r="AD102" s="207"/>
      <c r="AE102" s="210">
        <f t="shared" si="32"/>
        <v>0</v>
      </c>
      <c r="AF102" s="201">
        <f t="shared" si="33"/>
        <v>0</v>
      </c>
    </row>
    <row r="103" spans="1:32" s="173" customFormat="1" ht="12.5" x14ac:dyDescent="0.25">
      <c r="A103" s="188"/>
      <c r="B103" s="188"/>
      <c r="C103" s="188"/>
      <c r="D103" s="188"/>
      <c r="E103" s="188"/>
      <c r="F103" s="189"/>
      <c r="G103" s="189"/>
      <c r="H103" s="142" t="str">
        <f t="shared" si="34"/>
        <v/>
      </c>
      <c r="I103" s="202"/>
      <c r="J103" s="201"/>
      <c r="K103" s="201">
        <f t="shared" si="25"/>
        <v>0</v>
      </c>
      <c r="L103" s="140"/>
      <c r="M103" s="193"/>
      <c r="N103" s="193"/>
      <c r="O103" s="209" t="str">
        <f t="shared" si="26"/>
        <v/>
      </c>
      <c r="P103" s="204"/>
      <c r="Q103" s="201"/>
      <c r="R103" s="201">
        <f t="shared" si="27"/>
        <v>0</v>
      </c>
      <c r="S103" s="140"/>
      <c r="T103" s="143"/>
      <c r="U103" s="143"/>
      <c r="V103" s="209" t="str">
        <f t="shared" si="28"/>
        <v/>
      </c>
      <c r="W103" s="207"/>
      <c r="X103" s="210">
        <f t="shared" si="29"/>
        <v>0</v>
      </c>
      <c r="Y103" s="201">
        <f t="shared" si="30"/>
        <v>0</v>
      </c>
      <c r="Z103" s="201"/>
      <c r="AA103" s="143"/>
      <c r="AB103" s="143"/>
      <c r="AC103" s="209" t="str">
        <f t="shared" si="31"/>
        <v/>
      </c>
      <c r="AD103" s="207"/>
      <c r="AE103" s="210">
        <f t="shared" si="32"/>
        <v>0</v>
      </c>
      <c r="AF103" s="201">
        <f t="shared" si="33"/>
        <v>0</v>
      </c>
    </row>
    <row r="104" spans="1:32" s="173" customFormat="1" ht="12.5" x14ac:dyDescent="0.25">
      <c r="A104" s="188"/>
      <c r="B104" s="188"/>
      <c r="C104" s="188"/>
      <c r="D104" s="188"/>
      <c r="E104" s="188"/>
      <c r="F104" s="189"/>
      <c r="G104" s="189"/>
      <c r="H104" s="142" t="str">
        <f t="shared" si="34"/>
        <v/>
      </c>
      <c r="I104" s="202"/>
      <c r="J104" s="201"/>
      <c r="K104" s="201">
        <f t="shared" si="25"/>
        <v>0</v>
      </c>
      <c r="L104" s="140"/>
      <c r="M104" s="193"/>
      <c r="N104" s="193"/>
      <c r="O104" s="209" t="str">
        <f t="shared" si="26"/>
        <v/>
      </c>
      <c r="P104" s="204"/>
      <c r="Q104" s="201"/>
      <c r="R104" s="201">
        <f t="shared" si="27"/>
        <v>0</v>
      </c>
      <c r="S104" s="140"/>
      <c r="T104" s="143"/>
      <c r="U104" s="143"/>
      <c r="V104" s="209" t="str">
        <f t="shared" si="28"/>
        <v/>
      </c>
      <c r="W104" s="207"/>
      <c r="X104" s="210">
        <f t="shared" si="29"/>
        <v>0</v>
      </c>
      <c r="Y104" s="201">
        <f t="shared" si="30"/>
        <v>0</v>
      </c>
      <c r="Z104" s="201"/>
      <c r="AA104" s="143"/>
      <c r="AB104" s="143"/>
      <c r="AC104" s="209" t="str">
        <f t="shared" si="31"/>
        <v/>
      </c>
      <c r="AD104" s="207"/>
      <c r="AE104" s="210">
        <f t="shared" si="32"/>
        <v>0</v>
      </c>
      <c r="AF104" s="201">
        <f t="shared" si="33"/>
        <v>0</v>
      </c>
    </row>
    <row r="105" spans="1:32" s="173" customFormat="1" ht="12.5" x14ac:dyDescent="0.25">
      <c r="A105" s="188"/>
      <c r="B105" s="188"/>
      <c r="C105" s="188"/>
      <c r="D105" s="188"/>
      <c r="E105" s="188"/>
      <c r="F105" s="189"/>
      <c r="G105" s="189"/>
      <c r="H105" s="142" t="str">
        <f t="shared" si="34"/>
        <v/>
      </c>
      <c r="I105" s="202"/>
      <c r="J105" s="201"/>
      <c r="K105" s="201">
        <f t="shared" si="25"/>
        <v>0</v>
      </c>
      <c r="L105" s="140"/>
      <c r="M105" s="193"/>
      <c r="N105" s="193"/>
      <c r="O105" s="209" t="str">
        <f t="shared" si="26"/>
        <v/>
      </c>
      <c r="P105" s="204"/>
      <c r="Q105" s="201"/>
      <c r="R105" s="201">
        <f t="shared" si="27"/>
        <v>0</v>
      </c>
      <c r="S105" s="140"/>
      <c r="T105" s="143"/>
      <c r="U105" s="143"/>
      <c r="V105" s="209" t="str">
        <f t="shared" si="28"/>
        <v/>
      </c>
      <c r="W105" s="207"/>
      <c r="X105" s="210">
        <f t="shared" si="29"/>
        <v>0</v>
      </c>
      <c r="Y105" s="201">
        <f t="shared" si="30"/>
        <v>0</v>
      </c>
      <c r="Z105" s="201"/>
      <c r="AA105" s="143"/>
      <c r="AB105" s="143"/>
      <c r="AC105" s="209" t="str">
        <f t="shared" si="31"/>
        <v/>
      </c>
      <c r="AD105" s="207"/>
      <c r="AE105" s="210">
        <f t="shared" si="32"/>
        <v>0</v>
      </c>
      <c r="AF105" s="201">
        <f t="shared" si="33"/>
        <v>0</v>
      </c>
    </row>
    <row r="106" spans="1:32" s="173" customFormat="1" ht="12.5" x14ac:dyDescent="0.25">
      <c r="A106" s="188"/>
      <c r="B106" s="188"/>
      <c r="C106" s="188"/>
      <c r="D106" s="188"/>
      <c r="E106" s="188"/>
      <c r="F106" s="189"/>
      <c r="G106" s="189"/>
      <c r="H106" s="142" t="str">
        <f t="shared" si="34"/>
        <v/>
      </c>
      <c r="I106" s="202"/>
      <c r="J106" s="201"/>
      <c r="K106" s="201">
        <f t="shared" si="25"/>
        <v>0</v>
      </c>
      <c r="L106" s="140"/>
      <c r="M106" s="193"/>
      <c r="N106" s="193"/>
      <c r="O106" s="209" t="str">
        <f t="shared" si="26"/>
        <v/>
      </c>
      <c r="P106" s="204"/>
      <c r="Q106" s="201"/>
      <c r="R106" s="201">
        <f t="shared" si="27"/>
        <v>0</v>
      </c>
      <c r="S106" s="140"/>
      <c r="T106" s="143"/>
      <c r="U106" s="143"/>
      <c r="V106" s="209" t="str">
        <f t="shared" si="28"/>
        <v/>
      </c>
      <c r="W106" s="207"/>
      <c r="X106" s="210">
        <f t="shared" si="29"/>
        <v>0</v>
      </c>
      <c r="Y106" s="201">
        <f t="shared" si="30"/>
        <v>0</v>
      </c>
      <c r="Z106" s="201"/>
      <c r="AA106" s="143"/>
      <c r="AB106" s="143"/>
      <c r="AC106" s="209" t="str">
        <f t="shared" si="31"/>
        <v/>
      </c>
      <c r="AD106" s="207"/>
      <c r="AE106" s="210">
        <f t="shared" si="32"/>
        <v>0</v>
      </c>
      <c r="AF106" s="201">
        <f t="shared" si="33"/>
        <v>0</v>
      </c>
    </row>
    <row r="107" spans="1:32" s="173" customFormat="1" ht="12.5" x14ac:dyDescent="0.25">
      <c r="A107" s="188"/>
      <c r="B107" s="188"/>
      <c r="C107" s="188"/>
      <c r="D107" s="188"/>
      <c r="E107" s="188"/>
      <c r="F107" s="189"/>
      <c r="G107" s="189"/>
      <c r="H107" s="142" t="str">
        <f t="shared" si="34"/>
        <v/>
      </c>
      <c r="I107" s="202"/>
      <c r="J107" s="201"/>
      <c r="K107" s="201">
        <f t="shared" si="25"/>
        <v>0</v>
      </c>
      <c r="L107" s="140"/>
      <c r="M107" s="193"/>
      <c r="N107" s="193"/>
      <c r="O107" s="209" t="str">
        <f t="shared" si="26"/>
        <v/>
      </c>
      <c r="P107" s="204"/>
      <c r="Q107" s="201"/>
      <c r="R107" s="201">
        <f t="shared" si="27"/>
        <v>0</v>
      </c>
      <c r="S107" s="140"/>
      <c r="T107" s="143"/>
      <c r="U107" s="143"/>
      <c r="V107" s="209" t="str">
        <f t="shared" si="28"/>
        <v/>
      </c>
      <c r="W107" s="207"/>
      <c r="X107" s="210">
        <f t="shared" si="29"/>
        <v>0</v>
      </c>
      <c r="Y107" s="201">
        <f t="shared" si="30"/>
        <v>0</v>
      </c>
      <c r="Z107" s="201"/>
      <c r="AA107" s="143"/>
      <c r="AB107" s="143"/>
      <c r="AC107" s="209" t="str">
        <f t="shared" si="31"/>
        <v/>
      </c>
      <c r="AD107" s="207"/>
      <c r="AE107" s="210">
        <f t="shared" si="32"/>
        <v>0</v>
      </c>
      <c r="AF107" s="201">
        <f t="shared" si="33"/>
        <v>0</v>
      </c>
    </row>
    <row r="108" spans="1:32" s="173" customFormat="1" ht="12.5" x14ac:dyDescent="0.25">
      <c r="A108" s="188"/>
      <c r="B108" s="188"/>
      <c r="C108" s="188"/>
      <c r="D108" s="188"/>
      <c r="E108" s="188"/>
      <c r="F108" s="189"/>
      <c r="G108" s="189"/>
      <c r="H108" s="142" t="str">
        <f t="shared" si="34"/>
        <v/>
      </c>
      <c r="I108" s="202"/>
      <c r="J108" s="201"/>
      <c r="K108" s="201">
        <f t="shared" si="25"/>
        <v>0</v>
      </c>
      <c r="L108" s="140"/>
      <c r="M108" s="193"/>
      <c r="N108" s="193"/>
      <c r="O108" s="209" t="str">
        <f t="shared" si="26"/>
        <v/>
      </c>
      <c r="P108" s="204"/>
      <c r="Q108" s="201"/>
      <c r="R108" s="201">
        <f t="shared" si="27"/>
        <v>0</v>
      </c>
      <c r="S108" s="140"/>
      <c r="T108" s="143"/>
      <c r="U108" s="143"/>
      <c r="V108" s="209" t="str">
        <f t="shared" si="28"/>
        <v/>
      </c>
      <c r="W108" s="207"/>
      <c r="X108" s="210">
        <f t="shared" si="29"/>
        <v>0</v>
      </c>
      <c r="Y108" s="201">
        <f t="shared" si="30"/>
        <v>0</v>
      </c>
      <c r="Z108" s="201"/>
      <c r="AA108" s="143"/>
      <c r="AB108" s="143"/>
      <c r="AC108" s="209" t="str">
        <f t="shared" si="31"/>
        <v/>
      </c>
      <c r="AD108" s="207"/>
      <c r="AE108" s="210">
        <f t="shared" si="32"/>
        <v>0</v>
      </c>
      <c r="AF108" s="201">
        <f t="shared" si="33"/>
        <v>0</v>
      </c>
    </row>
    <row r="109" spans="1:32" s="173" customFormat="1" ht="12.5" x14ac:dyDescent="0.25">
      <c r="A109" s="188"/>
      <c r="B109" s="188"/>
      <c r="C109" s="188"/>
      <c r="D109" s="188"/>
      <c r="E109" s="188"/>
      <c r="F109" s="189"/>
      <c r="G109" s="189"/>
      <c r="H109" s="142" t="str">
        <f t="shared" si="34"/>
        <v/>
      </c>
      <c r="I109" s="202"/>
      <c r="J109" s="201"/>
      <c r="K109" s="201">
        <f t="shared" si="25"/>
        <v>0</v>
      </c>
      <c r="L109" s="140"/>
      <c r="M109" s="193"/>
      <c r="N109" s="193"/>
      <c r="O109" s="209" t="str">
        <f t="shared" si="26"/>
        <v/>
      </c>
      <c r="P109" s="204"/>
      <c r="Q109" s="201"/>
      <c r="R109" s="201">
        <f t="shared" si="27"/>
        <v>0</v>
      </c>
      <c r="S109" s="140"/>
      <c r="T109" s="143"/>
      <c r="U109" s="143"/>
      <c r="V109" s="209" t="str">
        <f t="shared" si="28"/>
        <v/>
      </c>
      <c r="W109" s="207"/>
      <c r="X109" s="210">
        <f t="shared" si="29"/>
        <v>0</v>
      </c>
      <c r="Y109" s="201">
        <f t="shared" si="30"/>
        <v>0</v>
      </c>
      <c r="Z109" s="201"/>
      <c r="AA109" s="143"/>
      <c r="AB109" s="143"/>
      <c r="AC109" s="209" t="str">
        <f t="shared" si="31"/>
        <v/>
      </c>
      <c r="AD109" s="207"/>
      <c r="AE109" s="210">
        <f t="shared" si="32"/>
        <v>0</v>
      </c>
      <c r="AF109" s="201">
        <f t="shared" si="33"/>
        <v>0</v>
      </c>
    </row>
    <row r="110" spans="1:32" s="173" customFormat="1" ht="12.5" x14ac:dyDescent="0.25">
      <c r="A110" s="188"/>
      <c r="B110" s="188"/>
      <c r="C110" s="188"/>
      <c r="D110" s="188"/>
      <c r="E110" s="188"/>
      <c r="F110" s="189"/>
      <c r="G110" s="189"/>
      <c r="H110" s="142" t="str">
        <f t="shared" si="34"/>
        <v/>
      </c>
      <c r="I110" s="202"/>
      <c r="J110" s="201"/>
      <c r="K110" s="201">
        <f t="shared" si="25"/>
        <v>0</v>
      </c>
      <c r="L110" s="140"/>
      <c r="M110" s="193"/>
      <c r="N110" s="193"/>
      <c r="O110" s="209" t="str">
        <f t="shared" si="26"/>
        <v/>
      </c>
      <c r="P110" s="204"/>
      <c r="Q110" s="201"/>
      <c r="R110" s="201">
        <f t="shared" si="27"/>
        <v>0</v>
      </c>
      <c r="S110" s="140"/>
      <c r="T110" s="143"/>
      <c r="U110" s="143"/>
      <c r="V110" s="209" t="str">
        <f t="shared" si="28"/>
        <v/>
      </c>
      <c r="W110" s="207"/>
      <c r="X110" s="210">
        <f t="shared" si="29"/>
        <v>0</v>
      </c>
      <c r="Y110" s="201">
        <f t="shared" si="30"/>
        <v>0</v>
      </c>
      <c r="Z110" s="201"/>
      <c r="AA110" s="143"/>
      <c r="AB110" s="143"/>
      <c r="AC110" s="209" t="str">
        <f t="shared" si="31"/>
        <v/>
      </c>
      <c r="AD110" s="207"/>
      <c r="AE110" s="210">
        <f t="shared" si="32"/>
        <v>0</v>
      </c>
      <c r="AF110" s="201">
        <f t="shared" si="33"/>
        <v>0</v>
      </c>
    </row>
    <row r="111" spans="1:32" s="173" customFormat="1" ht="12.5" x14ac:dyDescent="0.25">
      <c r="A111" s="188"/>
      <c r="B111" s="188"/>
      <c r="C111" s="188"/>
      <c r="D111" s="188"/>
      <c r="E111" s="188"/>
      <c r="F111" s="189"/>
      <c r="G111" s="189"/>
      <c r="H111" s="142" t="str">
        <f t="shared" si="34"/>
        <v/>
      </c>
      <c r="I111" s="202"/>
      <c r="J111" s="201"/>
      <c r="K111" s="201">
        <f t="shared" si="25"/>
        <v>0</v>
      </c>
      <c r="L111" s="140"/>
      <c r="M111" s="193"/>
      <c r="N111" s="193"/>
      <c r="O111" s="209" t="str">
        <f t="shared" si="26"/>
        <v/>
      </c>
      <c r="P111" s="204"/>
      <c r="Q111" s="201"/>
      <c r="R111" s="201">
        <f t="shared" si="27"/>
        <v>0</v>
      </c>
      <c r="S111" s="140"/>
      <c r="T111" s="143"/>
      <c r="U111" s="143"/>
      <c r="V111" s="209" t="str">
        <f t="shared" si="28"/>
        <v/>
      </c>
      <c r="W111" s="207"/>
      <c r="X111" s="210">
        <f t="shared" si="29"/>
        <v>0</v>
      </c>
      <c r="Y111" s="201">
        <f t="shared" si="30"/>
        <v>0</v>
      </c>
      <c r="Z111" s="201"/>
      <c r="AA111" s="143"/>
      <c r="AB111" s="143"/>
      <c r="AC111" s="209" t="str">
        <f t="shared" si="31"/>
        <v/>
      </c>
      <c r="AD111" s="207"/>
      <c r="AE111" s="210">
        <f t="shared" si="32"/>
        <v>0</v>
      </c>
      <c r="AF111" s="201">
        <f t="shared" si="33"/>
        <v>0</v>
      </c>
    </row>
    <row r="112" spans="1:32" s="173" customFormat="1" ht="12.5" x14ac:dyDescent="0.25">
      <c r="A112" s="188"/>
      <c r="B112" s="188"/>
      <c r="C112" s="188"/>
      <c r="D112" s="188"/>
      <c r="E112" s="188"/>
      <c r="F112" s="189"/>
      <c r="G112" s="189"/>
      <c r="H112" s="142" t="str">
        <f t="shared" si="34"/>
        <v/>
      </c>
      <c r="I112" s="202"/>
      <c r="J112" s="201"/>
      <c r="K112" s="201">
        <f t="shared" si="25"/>
        <v>0</v>
      </c>
      <c r="L112" s="140"/>
      <c r="M112" s="193"/>
      <c r="N112" s="193"/>
      <c r="O112" s="209" t="str">
        <f t="shared" si="26"/>
        <v/>
      </c>
      <c r="P112" s="204"/>
      <c r="Q112" s="201"/>
      <c r="R112" s="201">
        <f t="shared" si="27"/>
        <v>0</v>
      </c>
      <c r="S112" s="140"/>
      <c r="T112" s="143"/>
      <c r="U112" s="143"/>
      <c r="V112" s="209" t="str">
        <f t="shared" si="28"/>
        <v/>
      </c>
      <c r="W112" s="207"/>
      <c r="X112" s="210">
        <f t="shared" si="29"/>
        <v>0</v>
      </c>
      <c r="Y112" s="201">
        <f t="shared" si="30"/>
        <v>0</v>
      </c>
      <c r="Z112" s="201"/>
      <c r="AA112" s="143"/>
      <c r="AB112" s="143"/>
      <c r="AC112" s="209" t="str">
        <f t="shared" si="31"/>
        <v/>
      </c>
      <c r="AD112" s="207"/>
      <c r="AE112" s="210">
        <f t="shared" si="32"/>
        <v>0</v>
      </c>
      <c r="AF112" s="201">
        <f t="shared" si="33"/>
        <v>0</v>
      </c>
    </row>
    <row r="113" spans="1:32" s="173" customFormat="1" ht="12.5" x14ac:dyDescent="0.25">
      <c r="A113" s="188"/>
      <c r="B113" s="188"/>
      <c r="C113" s="188"/>
      <c r="D113" s="188"/>
      <c r="E113" s="188"/>
      <c r="F113" s="189"/>
      <c r="G113" s="189"/>
      <c r="H113" s="142" t="str">
        <f t="shared" si="34"/>
        <v/>
      </c>
      <c r="I113" s="202"/>
      <c r="J113" s="201"/>
      <c r="K113" s="201">
        <f t="shared" si="25"/>
        <v>0</v>
      </c>
      <c r="L113" s="140"/>
      <c r="M113" s="193"/>
      <c r="N113" s="193"/>
      <c r="O113" s="209" t="str">
        <f t="shared" si="26"/>
        <v/>
      </c>
      <c r="P113" s="204"/>
      <c r="Q113" s="201"/>
      <c r="R113" s="201">
        <f t="shared" si="27"/>
        <v>0</v>
      </c>
      <c r="S113" s="140"/>
      <c r="T113" s="143"/>
      <c r="U113" s="143"/>
      <c r="V113" s="209" t="str">
        <f t="shared" si="28"/>
        <v/>
      </c>
      <c r="W113" s="207"/>
      <c r="X113" s="210">
        <f t="shared" si="29"/>
        <v>0</v>
      </c>
      <c r="Y113" s="201">
        <f t="shared" si="30"/>
        <v>0</v>
      </c>
      <c r="Z113" s="201"/>
      <c r="AA113" s="143"/>
      <c r="AB113" s="143"/>
      <c r="AC113" s="209" t="str">
        <f t="shared" si="31"/>
        <v/>
      </c>
      <c r="AD113" s="207"/>
      <c r="AE113" s="210">
        <f t="shared" si="32"/>
        <v>0</v>
      </c>
      <c r="AF113" s="201">
        <f t="shared" si="33"/>
        <v>0</v>
      </c>
    </row>
    <row r="114" spans="1:32" s="173" customFormat="1" ht="12.5" x14ac:dyDescent="0.25">
      <c r="A114" s="188"/>
      <c r="B114" s="188"/>
      <c r="C114" s="188"/>
      <c r="D114" s="188"/>
      <c r="E114" s="188"/>
      <c r="F114" s="189"/>
      <c r="G114" s="189"/>
      <c r="H114" s="142" t="str">
        <f t="shared" si="34"/>
        <v/>
      </c>
      <c r="I114" s="202"/>
      <c r="J114" s="201"/>
      <c r="K114" s="201">
        <f t="shared" si="25"/>
        <v>0</v>
      </c>
      <c r="L114" s="140"/>
      <c r="M114" s="193"/>
      <c r="N114" s="193"/>
      <c r="O114" s="209" t="str">
        <f t="shared" si="26"/>
        <v/>
      </c>
      <c r="P114" s="204"/>
      <c r="Q114" s="201"/>
      <c r="R114" s="201">
        <f t="shared" si="27"/>
        <v>0</v>
      </c>
      <c r="S114" s="140"/>
      <c r="T114" s="143"/>
      <c r="U114" s="143"/>
      <c r="V114" s="209" t="str">
        <f t="shared" si="28"/>
        <v/>
      </c>
      <c r="W114" s="207"/>
      <c r="X114" s="210">
        <f t="shared" si="29"/>
        <v>0</v>
      </c>
      <c r="Y114" s="201">
        <f t="shared" si="30"/>
        <v>0</v>
      </c>
      <c r="Z114" s="201"/>
      <c r="AA114" s="143"/>
      <c r="AB114" s="143"/>
      <c r="AC114" s="209" t="str">
        <f t="shared" si="31"/>
        <v/>
      </c>
      <c r="AD114" s="207"/>
      <c r="AE114" s="210">
        <f t="shared" si="32"/>
        <v>0</v>
      </c>
      <c r="AF114" s="201">
        <f t="shared" si="33"/>
        <v>0</v>
      </c>
    </row>
    <row r="115" spans="1:32" s="173" customFormat="1" ht="12.5" x14ac:dyDescent="0.25">
      <c r="A115" s="188"/>
      <c r="B115" s="188"/>
      <c r="C115" s="188"/>
      <c r="D115" s="188"/>
      <c r="E115" s="188"/>
      <c r="F115" s="189"/>
      <c r="G115" s="189"/>
      <c r="H115" s="142" t="str">
        <f t="shared" si="34"/>
        <v/>
      </c>
      <c r="I115" s="202"/>
      <c r="J115" s="201"/>
      <c r="K115" s="201">
        <f t="shared" si="25"/>
        <v>0</v>
      </c>
      <c r="L115" s="140"/>
      <c r="M115" s="193"/>
      <c r="N115" s="193"/>
      <c r="O115" s="209" t="str">
        <f t="shared" si="26"/>
        <v/>
      </c>
      <c r="P115" s="204"/>
      <c r="Q115" s="201"/>
      <c r="R115" s="201">
        <f t="shared" si="27"/>
        <v>0</v>
      </c>
      <c r="S115" s="140"/>
      <c r="T115" s="143"/>
      <c r="U115" s="143"/>
      <c r="V115" s="209" t="str">
        <f t="shared" si="28"/>
        <v/>
      </c>
      <c r="W115" s="207"/>
      <c r="X115" s="210">
        <f t="shared" si="29"/>
        <v>0</v>
      </c>
      <c r="Y115" s="201">
        <f t="shared" si="30"/>
        <v>0</v>
      </c>
      <c r="Z115" s="201"/>
      <c r="AA115" s="143"/>
      <c r="AB115" s="143"/>
      <c r="AC115" s="209" t="str">
        <f t="shared" si="31"/>
        <v/>
      </c>
      <c r="AD115" s="207"/>
      <c r="AE115" s="210">
        <f t="shared" si="32"/>
        <v>0</v>
      </c>
      <c r="AF115" s="201">
        <f t="shared" si="33"/>
        <v>0</v>
      </c>
    </row>
    <row r="116" spans="1:32" s="173" customFormat="1" ht="12.5" x14ac:dyDescent="0.25">
      <c r="A116" s="188"/>
      <c r="B116" s="188"/>
      <c r="C116" s="188"/>
      <c r="D116" s="188"/>
      <c r="E116" s="188"/>
      <c r="F116" s="189"/>
      <c r="G116" s="189"/>
      <c r="H116" s="142" t="str">
        <f t="shared" si="34"/>
        <v/>
      </c>
      <c r="I116" s="202"/>
      <c r="J116" s="201"/>
      <c r="K116" s="201">
        <f t="shared" si="25"/>
        <v>0</v>
      </c>
      <c r="L116" s="140"/>
      <c r="M116" s="193"/>
      <c r="N116" s="193"/>
      <c r="O116" s="209" t="str">
        <f t="shared" si="26"/>
        <v/>
      </c>
      <c r="P116" s="204"/>
      <c r="Q116" s="201"/>
      <c r="R116" s="201">
        <f t="shared" si="27"/>
        <v>0</v>
      </c>
      <c r="S116" s="140"/>
      <c r="T116" s="143"/>
      <c r="U116" s="143"/>
      <c r="V116" s="209" t="str">
        <f t="shared" si="28"/>
        <v/>
      </c>
      <c r="W116" s="207"/>
      <c r="X116" s="210">
        <f t="shared" si="29"/>
        <v>0</v>
      </c>
      <c r="Y116" s="201">
        <f t="shared" si="30"/>
        <v>0</v>
      </c>
      <c r="Z116" s="201"/>
      <c r="AA116" s="143"/>
      <c r="AB116" s="143"/>
      <c r="AC116" s="209" t="str">
        <f t="shared" si="31"/>
        <v/>
      </c>
      <c r="AD116" s="207"/>
      <c r="AE116" s="210">
        <f t="shared" si="32"/>
        <v>0</v>
      </c>
      <c r="AF116" s="201">
        <f t="shared" si="33"/>
        <v>0</v>
      </c>
    </row>
    <row r="117" spans="1:32" s="173" customFormat="1" ht="12.5" x14ac:dyDescent="0.25">
      <c r="A117" s="188"/>
      <c r="B117" s="188"/>
      <c r="C117" s="188"/>
      <c r="D117" s="188"/>
      <c r="E117" s="188"/>
      <c r="F117" s="189"/>
      <c r="G117" s="189"/>
      <c r="H117" s="142" t="str">
        <f t="shared" si="34"/>
        <v/>
      </c>
      <c r="I117" s="202"/>
      <c r="J117" s="201"/>
      <c r="K117" s="201">
        <f t="shared" si="25"/>
        <v>0</v>
      </c>
      <c r="L117" s="140"/>
      <c r="M117" s="193"/>
      <c r="N117" s="193"/>
      <c r="O117" s="209" t="str">
        <f t="shared" si="26"/>
        <v/>
      </c>
      <c r="P117" s="204"/>
      <c r="Q117" s="201"/>
      <c r="R117" s="201">
        <f t="shared" si="27"/>
        <v>0</v>
      </c>
      <c r="S117" s="140"/>
      <c r="T117" s="143"/>
      <c r="U117" s="143"/>
      <c r="V117" s="209" t="str">
        <f t="shared" si="28"/>
        <v/>
      </c>
      <c r="W117" s="207"/>
      <c r="X117" s="210">
        <f t="shared" si="29"/>
        <v>0</v>
      </c>
      <c r="Y117" s="201">
        <f t="shared" si="30"/>
        <v>0</v>
      </c>
      <c r="Z117" s="201"/>
      <c r="AA117" s="143"/>
      <c r="AB117" s="143"/>
      <c r="AC117" s="209" t="str">
        <f t="shared" si="31"/>
        <v/>
      </c>
      <c r="AD117" s="207"/>
      <c r="AE117" s="210">
        <f t="shared" si="32"/>
        <v>0</v>
      </c>
      <c r="AF117" s="201">
        <f t="shared" si="33"/>
        <v>0</v>
      </c>
    </row>
    <row r="118" spans="1:32" s="173" customFormat="1" ht="12.5" x14ac:dyDescent="0.25">
      <c r="A118" s="188"/>
      <c r="B118" s="188"/>
      <c r="C118" s="188"/>
      <c r="D118" s="188"/>
      <c r="E118" s="188"/>
      <c r="F118" s="189"/>
      <c r="G118" s="189"/>
      <c r="H118" s="142" t="str">
        <f t="shared" si="34"/>
        <v/>
      </c>
      <c r="I118" s="202"/>
      <c r="J118" s="201"/>
      <c r="K118" s="201">
        <f t="shared" si="25"/>
        <v>0</v>
      </c>
      <c r="L118" s="140"/>
      <c r="M118" s="193"/>
      <c r="N118" s="193"/>
      <c r="O118" s="209" t="str">
        <f t="shared" si="26"/>
        <v/>
      </c>
      <c r="P118" s="204"/>
      <c r="Q118" s="201"/>
      <c r="R118" s="201">
        <f t="shared" si="27"/>
        <v>0</v>
      </c>
      <c r="S118" s="140"/>
      <c r="T118" s="143"/>
      <c r="U118" s="143"/>
      <c r="V118" s="209" t="str">
        <f t="shared" si="28"/>
        <v/>
      </c>
      <c r="W118" s="207"/>
      <c r="X118" s="210">
        <f t="shared" si="29"/>
        <v>0</v>
      </c>
      <c r="Y118" s="201">
        <f t="shared" si="30"/>
        <v>0</v>
      </c>
      <c r="Z118" s="201"/>
      <c r="AA118" s="143"/>
      <c r="AB118" s="143"/>
      <c r="AC118" s="209" t="str">
        <f t="shared" si="31"/>
        <v/>
      </c>
      <c r="AD118" s="207"/>
      <c r="AE118" s="210">
        <f t="shared" si="32"/>
        <v>0</v>
      </c>
      <c r="AF118" s="201">
        <f t="shared" si="33"/>
        <v>0</v>
      </c>
    </row>
    <row r="119" spans="1:32" s="173" customFormat="1" ht="12.5" x14ac:dyDescent="0.25">
      <c r="A119" s="188"/>
      <c r="B119" s="188"/>
      <c r="C119" s="188"/>
      <c r="D119" s="188"/>
      <c r="E119" s="188"/>
      <c r="F119" s="189"/>
      <c r="G119" s="189"/>
      <c r="H119" s="142" t="str">
        <f t="shared" si="34"/>
        <v/>
      </c>
      <c r="I119" s="202"/>
      <c r="J119" s="201"/>
      <c r="K119" s="201">
        <f t="shared" si="25"/>
        <v>0</v>
      </c>
      <c r="L119" s="140"/>
      <c r="M119" s="193"/>
      <c r="N119" s="193"/>
      <c r="O119" s="209" t="str">
        <f t="shared" si="26"/>
        <v/>
      </c>
      <c r="P119" s="204"/>
      <c r="Q119" s="201"/>
      <c r="R119" s="201">
        <f t="shared" si="27"/>
        <v>0</v>
      </c>
      <c r="S119" s="140"/>
      <c r="T119" s="143"/>
      <c r="U119" s="143"/>
      <c r="V119" s="209" t="str">
        <f t="shared" si="28"/>
        <v/>
      </c>
      <c r="W119" s="207"/>
      <c r="X119" s="210">
        <f t="shared" si="29"/>
        <v>0</v>
      </c>
      <c r="Y119" s="201">
        <f t="shared" si="30"/>
        <v>0</v>
      </c>
      <c r="Z119" s="201"/>
      <c r="AA119" s="143"/>
      <c r="AB119" s="143"/>
      <c r="AC119" s="209" t="str">
        <f t="shared" si="31"/>
        <v/>
      </c>
      <c r="AD119" s="207"/>
      <c r="AE119" s="210">
        <f t="shared" si="32"/>
        <v>0</v>
      </c>
      <c r="AF119" s="201">
        <f t="shared" si="33"/>
        <v>0</v>
      </c>
    </row>
    <row r="120" spans="1:32" s="173" customFormat="1" ht="12.5" x14ac:dyDescent="0.25">
      <c r="A120" s="188"/>
      <c r="B120" s="188"/>
      <c r="C120" s="188"/>
      <c r="D120" s="188"/>
      <c r="E120" s="188"/>
      <c r="F120" s="189"/>
      <c r="G120" s="189"/>
      <c r="H120" s="142" t="str">
        <f t="shared" si="34"/>
        <v/>
      </c>
      <c r="I120" s="202"/>
      <c r="J120" s="201"/>
      <c r="K120" s="201">
        <f t="shared" si="25"/>
        <v>0</v>
      </c>
      <c r="L120" s="140"/>
      <c r="M120" s="193"/>
      <c r="N120" s="193"/>
      <c r="O120" s="209" t="str">
        <f t="shared" si="26"/>
        <v/>
      </c>
      <c r="P120" s="204"/>
      <c r="Q120" s="201"/>
      <c r="R120" s="201">
        <f t="shared" si="27"/>
        <v>0</v>
      </c>
      <c r="S120" s="140"/>
      <c r="T120" s="143"/>
      <c r="U120" s="143"/>
      <c r="V120" s="209" t="str">
        <f t="shared" si="28"/>
        <v/>
      </c>
      <c r="W120" s="207"/>
      <c r="X120" s="210">
        <f t="shared" si="29"/>
        <v>0</v>
      </c>
      <c r="Y120" s="201">
        <f t="shared" si="30"/>
        <v>0</v>
      </c>
      <c r="Z120" s="201"/>
      <c r="AA120" s="143"/>
      <c r="AB120" s="143"/>
      <c r="AC120" s="209" t="str">
        <f t="shared" si="31"/>
        <v/>
      </c>
      <c r="AD120" s="207"/>
      <c r="AE120" s="210">
        <f t="shared" si="32"/>
        <v>0</v>
      </c>
      <c r="AF120" s="201">
        <f t="shared" si="33"/>
        <v>0</v>
      </c>
    </row>
    <row r="121" spans="1:32" s="173" customFormat="1" ht="12.5" x14ac:dyDescent="0.25">
      <c r="A121" s="188"/>
      <c r="B121" s="188"/>
      <c r="C121" s="188"/>
      <c r="D121" s="188"/>
      <c r="E121" s="188"/>
      <c r="F121" s="189"/>
      <c r="G121" s="189"/>
      <c r="H121" s="142" t="str">
        <f t="shared" si="34"/>
        <v/>
      </c>
      <c r="I121" s="202"/>
      <c r="J121" s="201"/>
      <c r="K121" s="201">
        <f t="shared" si="25"/>
        <v>0</v>
      </c>
      <c r="L121" s="140"/>
      <c r="M121" s="193"/>
      <c r="N121" s="193"/>
      <c r="O121" s="209" t="str">
        <f t="shared" si="26"/>
        <v/>
      </c>
      <c r="P121" s="204"/>
      <c r="Q121" s="201"/>
      <c r="R121" s="201">
        <f t="shared" si="27"/>
        <v>0</v>
      </c>
      <c r="S121" s="140"/>
      <c r="T121" s="143"/>
      <c r="U121" s="143"/>
      <c r="V121" s="209" t="str">
        <f t="shared" si="28"/>
        <v/>
      </c>
      <c r="W121" s="207"/>
      <c r="X121" s="210">
        <f t="shared" si="29"/>
        <v>0</v>
      </c>
      <c r="Y121" s="201">
        <f t="shared" si="30"/>
        <v>0</v>
      </c>
      <c r="Z121" s="201"/>
      <c r="AA121" s="143"/>
      <c r="AB121" s="143"/>
      <c r="AC121" s="209" t="str">
        <f t="shared" si="31"/>
        <v/>
      </c>
      <c r="AD121" s="207"/>
      <c r="AE121" s="210">
        <f t="shared" si="32"/>
        <v>0</v>
      </c>
      <c r="AF121" s="201">
        <f t="shared" si="33"/>
        <v>0</v>
      </c>
    </row>
    <row r="122" spans="1:32" s="173" customFormat="1" ht="12.5" x14ac:dyDescent="0.25">
      <c r="A122" s="188"/>
      <c r="B122" s="188"/>
      <c r="C122" s="188"/>
      <c r="D122" s="188"/>
      <c r="E122" s="188"/>
      <c r="F122" s="189"/>
      <c r="G122" s="189"/>
      <c r="H122" s="142" t="str">
        <f t="shared" si="34"/>
        <v/>
      </c>
      <c r="I122" s="202"/>
      <c r="J122" s="201"/>
      <c r="K122" s="201">
        <f t="shared" si="25"/>
        <v>0</v>
      </c>
      <c r="L122" s="140"/>
      <c r="M122" s="193"/>
      <c r="N122" s="193"/>
      <c r="O122" s="209" t="str">
        <f t="shared" si="26"/>
        <v/>
      </c>
      <c r="P122" s="204"/>
      <c r="Q122" s="201"/>
      <c r="R122" s="201">
        <f t="shared" si="27"/>
        <v>0</v>
      </c>
      <c r="S122" s="140"/>
      <c r="T122" s="143"/>
      <c r="U122" s="143"/>
      <c r="V122" s="209" t="str">
        <f t="shared" si="28"/>
        <v/>
      </c>
      <c r="W122" s="207"/>
      <c r="X122" s="210">
        <f t="shared" si="29"/>
        <v>0</v>
      </c>
      <c r="Y122" s="201">
        <f t="shared" si="30"/>
        <v>0</v>
      </c>
      <c r="Z122" s="201"/>
      <c r="AA122" s="143"/>
      <c r="AB122" s="143"/>
      <c r="AC122" s="209" t="str">
        <f t="shared" si="31"/>
        <v/>
      </c>
      <c r="AD122" s="207"/>
      <c r="AE122" s="210">
        <f t="shared" si="32"/>
        <v>0</v>
      </c>
      <c r="AF122" s="201">
        <f t="shared" si="33"/>
        <v>0</v>
      </c>
    </row>
    <row r="123" spans="1:32" s="173" customFormat="1" ht="12.5" x14ac:dyDescent="0.25">
      <c r="A123" s="188"/>
      <c r="B123" s="188"/>
      <c r="C123" s="188"/>
      <c r="D123" s="188"/>
      <c r="E123" s="188"/>
      <c r="F123" s="189"/>
      <c r="G123" s="189"/>
      <c r="H123" s="142" t="str">
        <f t="shared" si="34"/>
        <v/>
      </c>
      <c r="I123" s="202"/>
      <c r="J123" s="201"/>
      <c r="K123" s="201">
        <f t="shared" si="25"/>
        <v>0</v>
      </c>
      <c r="L123" s="140"/>
      <c r="M123" s="193"/>
      <c r="N123" s="193"/>
      <c r="O123" s="209" t="str">
        <f t="shared" si="26"/>
        <v/>
      </c>
      <c r="P123" s="204"/>
      <c r="Q123" s="201"/>
      <c r="R123" s="201">
        <f t="shared" si="27"/>
        <v>0</v>
      </c>
      <c r="S123" s="140"/>
      <c r="T123" s="143"/>
      <c r="U123" s="143"/>
      <c r="V123" s="209" t="str">
        <f t="shared" si="28"/>
        <v/>
      </c>
      <c r="W123" s="207"/>
      <c r="X123" s="210">
        <f t="shared" si="29"/>
        <v>0</v>
      </c>
      <c r="Y123" s="201">
        <f t="shared" si="30"/>
        <v>0</v>
      </c>
      <c r="Z123" s="201"/>
      <c r="AA123" s="143"/>
      <c r="AB123" s="143"/>
      <c r="AC123" s="209" t="str">
        <f t="shared" si="31"/>
        <v/>
      </c>
      <c r="AD123" s="207"/>
      <c r="AE123" s="210">
        <f t="shared" si="32"/>
        <v>0</v>
      </c>
      <c r="AF123" s="201">
        <f t="shared" si="33"/>
        <v>0</v>
      </c>
    </row>
    <row r="124" spans="1:32" s="173" customFormat="1" ht="12.5" x14ac:dyDescent="0.25">
      <c r="A124" s="188"/>
      <c r="B124" s="190"/>
      <c r="C124" s="188"/>
      <c r="D124" s="191"/>
      <c r="E124" s="188"/>
      <c r="F124" s="192"/>
      <c r="G124" s="192"/>
      <c r="H124" s="142" t="str">
        <f t="shared" si="34"/>
        <v/>
      </c>
      <c r="I124" s="203"/>
      <c r="J124" s="125"/>
      <c r="K124" s="201">
        <f t="shared" si="25"/>
        <v>0</v>
      </c>
      <c r="L124" s="123"/>
      <c r="M124" s="192"/>
      <c r="N124" s="194"/>
      <c r="O124" s="209" t="str">
        <f t="shared" si="26"/>
        <v/>
      </c>
      <c r="P124" s="205"/>
      <c r="Q124" s="125"/>
      <c r="R124" s="201">
        <f t="shared" si="27"/>
        <v>0</v>
      </c>
      <c r="S124" s="125"/>
      <c r="T124" s="125"/>
      <c r="U124" s="125"/>
      <c r="V124" s="209" t="str">
        <f t="shared" si="28"/>
        <v/>
      </c>
      <c r="W124" s="208"/>
      <c r="X124" s="210">
        <f t="shared" si="29"/>
        <v>0</v>
      </c>
      <c r="Y124" s="201">
        <f t="shared" si="30"/>
        <v>0</v>
      </c>
      <c r="Z124" s="201"/>
      <c r="AA124" s="125"/>
      <c r="AB124" s="125"/>
      <c r="AC124" s="209" t="str">
        <f t="shared" si="31"/>
        <v/>
      </c>
      <c r="AD124" s="208"/>
      <c r="AE124" s="210">
        <f t="shared" si="32"/>
        <v>0</v>
      </c>
      <c r="AF124" s="201">
        <f t="shared" si="33"/>
        <v>0</v>
      </c>
    </row>
    <row r="125" spans="1:32" s="177" customFormat="1" ht="13.5" thickBot="1" x14ac:dyDescent="0.35">
      <c r="A125" s="174"/>
      <c r="B125" s="173"/>
      <c r="C125" s="174"/>
      <c r="D125" s="175">
        <f>SUM(D15:D124)</f>
        <v>0</v>
      </c>
      <c r="E125" s="174"/>
      <c r="F125" s="123"/>
      <c r="G125" s="123"/>
      <c r="H125" s="124"/>
      <c r="I125" s="154"/>
      <c r="J125" s="155" t="s">
        <v>144</v>
      </c>
      <c r="K125" s="156">
        <f>SUM(K15:K65)</f>
        <v>0</v>
      </c>
      <c r="L125" s="157"/>
      <c r="M125" s="123"/>
      <c r="N125" s="127"/>
      <c r="O125" s="124"/>
      <c r="P125" s="176"/>
      <c r="Q125" s="155" t="s">
        <v>144</v>
      </c>
      <c r="R125" s="156">
        <f>SUM(R15:R65)</f>
        <v>0</v>
      </c>
      <c r="S125" s="125"/>
      <c r="T125" s="125"/>
      <c r="U125" s="125"/>
      <c r="V125" s="125"/>
      <c r="W125" s="176"/>
      <c r="X125" s="155" t="s">
        <v>144</v>
      </c>
      <c r="Y125" s="156">
        <f>SUM(Y15:Y65)</f>
        <v>0</v>
      </c>
      <c r="Z125" s="236"/>
      <c r="AA125" s="125"/>
      <c r="AB125" s="125"/>
      <c r="AC125" s="125"/>
      <c r="AD125" s="176"/>
      <c r="AE125" s="155" t="s">
        <v>144</v>
      </c>
      <c r="AF125" s="156">
        <f>SUM(AF15:AF65)</f>
        <v>0</v>
      </c>
    </row>
    <row r="126" spans="1:32" ht="14.5" thickTop="1" x14ac:dyDescent="0.3">
      <c r="C126" s="126"/>
      <c r="F126" s="123"/>
      <c r="G126" s="123"/>
      <c r="H126" s="123"/>
      <c r="I126" s="123"/>
      <c r="J126" s="123"/>
      <c r="K126" s="123"/>
      <c r="L126" s="123"/>
      <c r="M126" s="123"/>
      <c r="N126" s="127"/>
      <c r="O126" s="123"/>
      <c r="P126" s="128"/>
      <c r="Q126" s="125"/>
      <c r="R126" s="129"/>
      <c r="S126" s="125"/>
      <c r="T126" s="125"/>
      <c r="U126" s="125"/>
      <c r="V126" s="125"/>
      <c r="W126" s="125"/>
      <c r="X126" s="125"/>
      <c r="Y126" s="125"/>
      <c r="Z126" s="125"/>
    </row>
    <row r="128" spans="1:32" s="131" customFormat="1" ht="15" customHeight="1" x14ac:dyDescent="0.35">
      <c r="A128" s="130"/>
      <c r="B128" s="327"/>
      <c r="C128" s="327"/>
      <c r="D128" s="327"/>
      <c r="E128" s="327"/>
      <c r="F128" s="327"/>
      <c r="G128" s="327"/>
      <c r="H128" s="327"/>
      <c r="I128" s="327"/>
      <c r="J128" s="327"/>
      <c r="K128" s="327"/>
      <c r="L128" s="327"/>
      <c r="M128" s="327"/>
    </row>
    <row r="129" spans="4:21" x14ac:dyDescent="0.3">
      <c r="D129" s="137"/>
    </row>
    <row r="130" spans="4:21" x14ac:dyDescent="0.3">
      <c r="D130" s="126" t="s">
        <v>121</v>
      </c>
      <c r="F130" s="122" t="s">
        <v>145</v>
      </c>
    </row>
    <row r="131" spans="4:21" ht="13.5" customHeight="1" x14ac:dyDescent="0.3">
      <c r="D131" s="137"/>
    </row>
    <row r="132" spans="4:21" ht="68.25" customHeight="1" x14ac:dyDescent="0.3">
      <c r="D132" s="137"/>
      <c r="F132" s="326" t="s">
        <v>186</v>
      </c>
      <c r="G132" s="326"/>
      <c r="H132" s="326"/>
      <c r="I132" s="326"/>
      <c r="J132" s="326"/>
      <c r="K132" s="326"/>
      <c r="L132" s="326"/>
      <c r="M132" s="326"/>
    </row>
    <row r="133" spans="4:21" ht="18.75" customHeight="1" x14ac:dyDescent="0.3">
      <c r="D133" s="137"/>
      <c r="F133" s="132"/>
      <c r="G133" s="132"/>
      <c r="H133" s="132"/>
      <c r="I133" s="132"/>
      <c r="J133" s="132"/>
      <c r="K133" s="132"/>
      <c r="L133" s="132"/>
      <c r="M133" s="132"/>
    </row>
    <row r="134" spans="4:21" x14ac:dyDescent="0.3">
      <c r="D134" s="137"/>
      <c r="F134" s="122" t="s">
        <v>189</v>
      </c>
    </row>
    <row r="135" spans="4:21" x14ac:dyDescent="0.3">
      <c r="D135" s="137"/>
      <c r="F135" s="133" t="s">
        <v>187</v>
      </c>
    </row>
    <row r="136" spans="4:21" x14ac:dyDescent="0.3">
      <c r="D136" s="137"/>
      <c r="F136" s="133" t="s">
        <v>188</v>
      </c>
    </row>
    <row r="137" spans="4:21" x14ac:dyDescent="0.3">
      <c r="D137" s="137"/>
      <c r="F137" s="133" t="s">
        <v>146</v>
      </c>
    </row>
    <row r="138" spans="4:21" x14ac:dyDescent="0.3">
      <c r="D138" s="137"/>
      <c r="F138" s="133" t="s">
        <v>147</v>
      </c>
    </row>
    <row r="139" spans="4:21" x14ac:dyDescent="0.3">
      <c r="D139" s="137"/>
      <c r="F139" s="133" t="s">
        <v>148</v>
      </c>
    </row>
    <row r="140" spans="4:21" x14ac:dyDescent="0.3">
      <c r="D140" s="137"/>
      <c r="G140" s="134"/>
    </row>
    <row r="141" spans="4:21" x14ac:dyDescent="0.3">
      <c r="D141" s="137" t="s">
        <v>183</v>
      </c>
      <c r="F141" s="199" t="str">
        <f>F9</f>
        <v>Select Utility Type</v>
      </c>
      <c r="G141" s="196">
        <f>K125</f>
        <v>0</v>
      </c>
      <c r="I141" s="199" t="str">
        <f>M9</f>
        <v>Select Utility Type</v>
      </c>
      <c r="J141" s="197">
        <f>R125</f>
        <v>0</v>
      </c>
      <c r="M141" s="217" t="str">
        <f>T9</f>
        <v>Select Utility Type</v>
      </c>
      <c r="N141" s="197">
        <f>Y125</f>
        <v>0</v>
      </c>
      <c r="P141" s="199" t="str">
        <f>AA9</f>
        <v>Select Utility Type</v>
      </c>
      <c r="Q141" s="197">
        <f>AF125</f>
        <v>0</v>
      </c>
      <c r="T141" s="199" t="s">
        <v>185</v>
      </c>
      <c r="U141" s="197">
        <f>G141+J141+N141</f>
        <v>0</v>
      </c>
    </row>
    <row r="142" spans="4:21" x14ac:dyDescent="0.3">
      <c r="D142" s="137" t="s">
        <v>184</v>
      </c>
      <c r="F142" s="199" t="str">
        <f>F9</f>
        <v>Select Utility Type</v>
      </c>
      <c r="G142" s="196">
        <f>G141*12</f>
        <v>0</v>
      </c>
      <c r="I142" s="199" t="str">
        <f>M9</f>
        <v>Select Utility Type</v>
      </c>
      <c r="J142" s="196">
        <f>J141*12</f>
        <v>0</v>
      </c>
      <c r="M142" s="217" t="str">
        <f>T9</f>
        <v>Select Utility Type</v>
      </c>
      <c r="N142" s="197">
        <f>N141*12</f>
        <v>0</v>
      </c>
      <c r="P142" s="199" t="str">
        <f>AA9</f>
        <v>Select Utility Type</v>
      </c>
      <c r="Q142" s="197">
        <f>Q141*12</f>
        <v>0</v>
      </c>
      <c r="T142" s="218" t="s">
        <v>185</v>
      </c>
      <c r="U142" s="198">
        <f>G142+J142+N142</f>
        <v>0</v>
      </c>
    </row>
    <row r="143" spans="4:21" x14ac:dyDescent="0.3">
      <c r="D143" s="137"/>
      <c r="F143" s="133"/>
    </row>
    <row r="144" spans="4:21" x14ac:dyDescent="0.3">
      <c r="D144" s="126" t="s">
        <v>129</v>
      </c>
      <c r="F144" s="122" t="s">
        <v>190</v>
      </c>
    </row>
    <row r="145" spans="1:16" x14ac:dyDescent="0.3">
      <c r="D145" s="137"/>
      <c r="F145" s="133"/>
      <c r="G145" s="135" t="s">
        <v>194</v>
      </c>
    </row>
    <row r="146" spans="1:16" x14ac:dyDescent="0.3">
      <c r="D146" s="137"/>
      <c r="F146" s="133"/>
      <c r="G146" s="163" t="s">
        <v>185</v>
      </c>
      <c r="H146" s="198">
        <f>U142</f>
        <v>0</v>
      </c>
    </row>
    <row r="147" spans="1:16" x14ac:dyDescent="0.3">
      <c r="D147" s="137"/>
      <c r="F147" s="133"/>
      <c r="G147" s="161"/>
      <c r="H147" s="162"/>
    </row>
    <row r="148" spans="1:16" x14ac:dyDescent="0.3">
      <c r="D148" s="137"/>
      <c r="F148" s="133"/>
      <c r="G148" s="122" t="s">
        <v>193</v>
      </c>
    </row>
    <row r="149" spans="1:16" x14ac:dyDescent="0.3">
      <c r="D149" s="137"/>
      <c r="F149" s="133"/>
      <c r="G149" s="159" t="s">
        <v>192</v>
      </c>
      <c r="H149" s="159"/>
      <c r="I149" s="200">
        <v>3288</v>
      </c>
    </row>
    <row r="150" spans="1:16" x14ac:dyDescent="0.3">
      <c r="D150" s="137"/>
      <c r="F150" s="133"/>
      <c r="G150" s="160"/>
      <c r="H150" s="160"/>
      <c r="I150" s="164"/>
    </row>
    <row r="151" spans="1:16" x14ac:dyDescent="0.3">
      <c r="D151" s="137"/>
      <c r="F151" s="133"/>
      <c r="G151" s="122" t="s">
        <v>199</v>
      </c>
      <c r="H151" s="160"/>
      <c r="I151" s="160"/>
    </row>
    <row r="152" spans="1:16" x14ac:dyDescent="0.3">
      <c r="D152" s="137"/>
      <c r="F152" s="122" t="s">
        <v>149</v>
      </c>
      <c r="G152" s="166">
        <f>(H146/I149)*-1</f>
        <v>0</v>
      </c>
    </row>
    <row r="153" spans="1:16" x14ac:dyDescent="0.3">
      <c r="D153" s="137"/>
      <c r="G153" s="165"/>
    </row>
    <row r="154" spans="1:16" x14ac:dyDescent="0.3">
      <c r="D154" s="137"/>
      <c r="G154" s="135" t="s">
        <v>200</v>
      </c>
    </row>
    <row r="155" spans="1:16" s="131" customFormat="1" x14ac:dyDescent="0.3">
      <c r="A155" s="136"/>
      <c r="D155" s="137"/>
      <c r="E155" s="126"/>
      <c r="F155" s="122"/>
      <c r="G155" s="122"/>
      <c r="H155" s="122"/>
      <c r="I155" s="122"/>
      <c r="J155" s="122"/>
      <c r="K155" s="122"/>
      <c r="L155" s="122"/>
      <c r="M155" s="122"/>
      <c r="N155" s="122"/>
      <c r="O155" s="122"/>
      <c r="P155" s="122"/>
    </row>
    <row r="156" spans="1:16" s="131" customFormat="1" x14ac:dyDescent="0.3">
      <c r="A156" s="136"/>
      <c r="D156" s="126" t="s">
        <v>150</v>
      </c>
      <c r="E156" s="126"/>
      <c r="F156" s="122" t="s">
        <v>191</v>
      </c>
      <c r="G156" s="122"/>
      <c r="H156" s="122"/>
      <c r="I156" s="122"/>
      <c r="J156" s="122"/>
      <c r="K156" s="122"/>
      <c r="L156" s="122"/>
      <c r="M156" s="122"/>
      <c r="N156" s="122"/>
      <c r="O156" s="122"/>
      <c r="P156" s="122"/>
    </row>
    <row r="157" spans="1:16" s="131" customFormat="1" x14ac:dyDescent="0.3">
      <c r="A157" s="136"/>
      <c r="D157" s="137"/>
      <c r="E157" s="126"/>
      <c r="F157" s="122"/>
      <c r="G157" s="122"/>
      <c r="H157" s="122"/>
      <c r="I157" s="122"/>
      <c r="J157" s="122"/>
      <c r="K157" s="122"/>
      <c r="L157" s="122"/>
      <c r="M157" s="122"/>
      <c r="N157" s="122"/>
      <c r="O157" s="122"/>
      <c r="P157" s="122"/>
    </row>
    <row r="158" spans="1:16" x14ac:dyDescent="0.3">
      <c r="A158" s="136"/>
      <c r="B158" s="131"/>
      <c r="C158" s="131"/>
      <c r="D158" s="137"/>
    </row>
    <row r="159" spans="1:16" x14ac:dyDescent="0.3">
      <c r="A159" s="136"/>
      <c r="B159" s="131"/>
      <c r="C159" s="131"/>
    </row>
    <row r="160" spans="1:16" x14ac:dyDescent="0.3">
      <c r="A160" s="136"/>
      <c r="B160" s="131"/>
      <c r="C160" s="131"/>
    </row>
    <row r="164" spans="4:5" x14ac:dyDescent="0.3">
      <c r="D164" s="138"/>
      <c r="E164" s="122"/>
    </row>
    <row r="165" spans="4:5" x14ac:dyDescent="0.3">
      <c r="D165" s="138"/>
      <c r="E165" s="122"/>
    </row>
    <row r="166" spans="4:5" x14ac:dyDescent="0.3">
      <c r="D166" s="158"/>
      <c r="E166" s="122"/>
    </row>
  </sheetData>
  <mergeCells count="46">
    <mergeCell ref="F14:H14"/>
    <mergeCell ref="M14:O14"/>
    <mergeCell ref="T14:V14"/>
    <mergeCell ref="AA14:AC14"/>
    <mergeCell ref="B128:M128"/>
    <mergeCell ref="F132:M132"/>
    <mergeCell ref="AC10:AC13"/>
    <mergeCell ref="AD10:AD11"/>
    <mergeCell ref="AE10:AE13"/>
    <mergeCell ref="AF10:AF13"/>
    <mergeCell ref="F12:G13"/>
    <mergeCell ref="M12:N13"/>
    <mergeCell ref="T12:U13"/>
    <mergeCell ref="AA12:AB13"/>
    <mergeCell ref="V10:V13"/>
    <mergeCell ref="W10:W11"/>
    <mergeCell ref="X10:X13"/>
    <mergeCell ref="Y10:Y13"/>
    <mergeCell ref="AA10:AA11"/>
    <mergeCell ref="AB10:AB11"/>
    <mergeCell ref="O10:O13"/>
    <mergeCell ref="P10:P11"/>
    <mergeCell ref="Q10:Q13"/>
    <mergeCell ref="R10:R13"/>
    <mergeCell ref="T10:T11"/>
    <mergeCell ref="U10:U11"/>
    <mergeCell ref="N10:N11"/>
    <mergeCell ref="A10:A13"/>
    <mergeCell ref="B10:B13"/>
    <mergeCell ref="C10:C13"/>
    <mergeCell ref="D10:D13"/>
    <mergeCell ref="F10:F11"/>
    <mergeCell ref="G10:G11"/>
    <mergeCell ref="H10:H13"/>
    <mergeCell ref="I10:I11"/>
    <mergeCell ref="J10:J13"/>
    <mergeCell ref="K10:K13"/>
    <mergeCell ref="M10:M11"/>
    <mergeCell ref="A1:AF1"/>
    <mergeCell ref="A2:AF2"/>
    <mergeCell ref="Q3:R3"/>
    <mergeCell ref="K4:T6"/>
    <mergeCell ref="F9:K9"/>
    <mergeCell ref="M9:R9"/>
    <mergeCell ref="T9:Y9"/>
    <mergeCell ref="AA9:AF9"/>
  </mergeCells>
  <pageMargins left="0.7" right="0.7" top="0.75" bottom="0.75" header="0.3" footer="0.3"/>
  <pageSetup paperSize="17" scale="82"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34E5D2F5-0C08-4EE1-A90A-9DB49C48995D}">
          <x14:formula1>
            <xm:f>Units!$A$16:$A$27</xm:f>
          </x14:formula1>
          <xm:sqref>F9:K9 M9:R9 T9:Y9 AA9:AF9</xm:sqref>
        </x14:dataValidation>
        <x14:dataValidation type="list" allowBlank="1" showInputMessage="1" showErrorMessage="1" xr:uid="{C1DECCCD-6CA3-438A-A290-AF4CB2987BD6}">
          <x14:formula1>
            <xm:f>Units!$B$16:$B$28</xm:f>
          </x14:formula1>
          <xm:sqref>F14:H14 AA14:AC14 T14:V14 M14:O14</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05658-8C0E-43B3-AD6F-8DAD3BF6835F}">
  <sheetPr>
    <pageSetUpPr fitToPage="1"/>
  </sheetPr>
  <dimension ref="A1:AF166"/>
  <sheetViews>
    <sheetView zoomScaleNormal="100" workbookViewId="0">
      <pane xSplit="4" ySplit="14" topLeftCell="E141" activePane="bottomRight" state="frozen"/>
      <selection pane="topRight" activeCell="E1" sqref="E1"/>
      <selection pane="bottomLeft" activeCell="A7" sqref="A7"/>
      <selection pane="bottomRight" activeCell="I153" sqref="I153"/>
    </sheetView>
  </sheetViews>
  <sheetFormatPr defaultColWidth="9.1796875" defaultRowHeight="14" x14ac:dyDescent="0.3"/>
  <cols>
    <col min="1" max="1" width="13.1796875" style="126" customWidth="1"/>
    <col min="2" max="2" width="23" style="122" bestFit="1" customWidth="1"/>
    <col min="3" max="3" width="13.26953125" style="122" customWidth="1"/>
    <col min="4" max="4" width="18" style="126" customWidth="1"/>
    <col min="5" max="5" width="2.453125" style="126" customWidth="1"/>
    <col min="6" max="6" width="17.7265625" style="122" customWidth="1"/>
    <col min="7" max="7" width="12.81640625" style="122" bestFit="1" customWidth="1"/>
    <col min="8" max="8" width="13.453125" style="122" bestFit="1" customWidth="1"/>
    <col min="9" max="9" width="17.7265625" style="122" customWidth="1"/>
    <col min="10" max="10" width="12" style="122" bestFit="1" customWidth="1"/>
    <col min="11" max="11" width="13.453125" style="122" bestFit="1" customWidth="1"/>
    <col min="12" max="12" width="2.1796875" style="122" customWidth="1"/>
    <col min="13" max="13" width="17.7265625" style="122" customWidth="1"/>
    <col min="14" max="14" width="13.54296875" style="122" customWidth="1"/>
    <col min="15" max="15" width="13.453125" style="122" customWidth="1"/>
    <col min="16" max="16" width="17.7265625" style="122" customWidth="1"/>
    <col min="17" max="17" width="12.7265625" style="122" bestFit="1" customWidth="1"/>
    <col min="18" max="18" width="14" style="122" bestFit="1" customWidth="1"/>
    <col min="19" max="19" width="1.81640625" style="122" customWidth="1"/>
    <col min="20" max="25" width="13.81640625" style="122" customWidth="1"/>
    <col min="26" max="26" width="1.81640625" style="122" customWidth="1"/>
    <col min="27" max="32" width="13.81640625" style="121" customWidth="1"/>
    <col min="33" max="16384" width="9.1796875" style="121"/>
  </cols>
  <sheetData>
    <row r="1" spans="1:32" s="170" customFormat="1" ht="22.5" x14ac:dyDescent="0.45">
      <c r="A1" s="325" t="s">
        <v>236</v>
      </c>
      <c r="B1" s="325"/>
      <c r="C1" s="325"/>
      <c r="D1" s="325"/>
      <c r="E1" s="325"/>
      <c r="F1" s="325"/>
      <c r="G1" s="325"/>
      <c r="H1" s="325"/>
      <c r="I1" s="325"/>
      <c r="J1" s="325"/>
      <c r="K1" s="325"/>
      <c r="L1" s="325"/>
      <c r="M1" s="325"/>
      <c r="N1" s="325"/>
      <c r="O1" s="325"/>
      <c r="P1" s="325"/>
      <c r="Q1" s="325"/>
      <c r="R1" s="325"/>
      <c r="S1" s="325"/>
      <c r="T1" s="325"/>
      <c r="U1" s="325"/>
      <c r="V1" s="325"/>
      <c r="W1" s="325"/>
      <c r="X1" s="325"/>
      <c r="Y1" s="325"/>
      <c r="Z1" s="325"/>
      <c r="AA1" s="325"/>
      <c r="AB1" s="325"/>
      <c r="AC1" s="325"/>
      <c r="AD1" s="325"/>
      <c r="AE1" s="325"/>
      <c r="AF1" s="325"/>
    </row>
    <row r="2" spans="1:32" s="170" customFormat="1" ht="23" thickBot="1" x14ac:dyDescent="0.5">
      <c r="A2" s="325" t="s">
        <v>181</v>
      </c>
      <c r="B2" s="325"/>
      <c r="C2" s="325"/>
      <c r="D2" s="325"/>
      <c r="E2" s="325"/>
      <c r="F2" s="325"/>
      <c r="G2" s="325"/>
      <c r="H2" s="325"/>
      <c r="I2" s="325"/>
      <c r="J2" s="325"/>
      <c r="K2" s="325"/>
      <c r="L2" s="325"/>
      <c r="M2" s="325"/>
      <c r="N2" s="325"/>
      <c r="O2" s="325"/>
      <c r="P2" s="325"/>
      <c r="Q2" s="325"/>
      <c r="R2" s="325"/>
      <c r="S2" s="325"/>
      <c r="T2" s="325"/>
      <c r="U2" s="325"/>
      <c r="V2" s="325"/>
      <c r="W2" s="325"/>
      <c r="X2" s="325"/>
      <c r="Y2" s="325"/>
      <c r="Z2" s="325"/>
      <c r="AA2" s="325"/>
      <c r="AB2" s="325"/>
      <c r="AC2" s="325"/>
      <c r="AD2" s="325"/>
      <c r="AE2" s="325"/>
      <c r="AF2" s="325"/>
    </row>
    <row r="3" spans="1:32" s="170" customFormat="1" ht="23" thickBot="1" x14ac:dyDescent="0.5">
      <c r="A3" s="211"/>
      <c r="B3" s="211"/>
      <c r="C3" s="211"/>
      <c r="D3" s="211"/>
      <c r="E3" s="211"/>
      <c r="F3" s="211"/>
      <c r="G3" s="211"/>
      <c r="H3" s="211"/>
      <c r="I3" s="211"/>
      <c r="J3" s="211"/>
      <c r="K3" s="211"/>
      <c r="L3" s="211"/>
      <c r="M3" s="211"/>
      <c r="N3" s="211" t="s">
        <v>237</v>
      </c>
      <c r="O3" s="211"/>
      <c r="P3" s="213" t="s">
        <v>238</v>
      </c>
      <c r="Q3" s="314">
        <f>'Tab 1 Savings Calculator'!B5-1</f>
        <v>2022</v>
      </c>
      <c r="R3" s="315"/>
      <c r="S3" s="211"/>
      <c r="T3" s="211"/>
      <c r="U3" s="211"/>
      <c r="V3" s="211"/>
      <c r="W3" s="211"/>
      <c r="X3" s="211"/>
      <c r="Y3" s="211"/>
      <c r="Z3" s="211"/>
      <c r="AA3" s="214"/>
      <c r="AB3" s="214"/>
      <c r="AC3" s="214"/>
      <c r="AD3" s="214"/>
      <c r="AE3" s="214"/>
      <c r="AF3" s="214"/>
    </row>
    <row r="4" spans="1:32" ht="18" customHeight="1" x14ac:dyDescent="0.35">
      <c r="A4" s="168"/>
      <c r="B4" s="168"/>
      <c r="C4" s="168"/>
      <c r="D4" s="168"/>
      <c r="E4" s="168"/>
      <c r="F4" s="168"/>
      <c r="G4" s="171"/>
      <c r="H4" s="212"/>
      <c r="I4" s="212"/>
      <c r="J4" s="212"/>
      <c r="K4" s="328" t="s">
        <v>204</v>
      </c>
      <c r="L4" s="328"/>
      <c r="M4" s="328"/>
      <c r="N4" s="328"/>
      <c r="O4" s="328"/>
      <c r="P4" s="328"/>
      <c r="Q4" s="328"/>
      <c r="R4" s="328"/>
      <c r="S4" s="328"/>
      <c r="T4" s="328"/>
      <c r="U4" s="212"/>
      <c r="V4" s="212"/>
      <c r="W4" s="212"/>
      <c r="X4" s="168"/>
      <c r="Y4" s="168"/>
      <c r="Z4" s="168"/>
      <c r="AA4" s="215"/>
      <c r="AB4" s="215"/>
      <c r="AC4" s="215"/>
      <c r="AD4" s="215"/>
      <c r="AE4" s="215"/>
      <c r="AF4" s="215"/>
    </row>
    <row r="5" spans="1:32" ht="18" customHeight="1" x14ac:dyDescent="0.35">
      <c r="A5" s="169"/>
      <c r="B5" s="169"/>
      <c r="C5" s="169"/>
      <c r="D5" s="169"/>
      <c r="E5" s="167"/>
      <c r="F5" s="167"/>
      <c r="G5" s="171"/>
      <c r="H5" s="212"/>
      <c r="I5" s="212"/>
      <c r="J5" s="212"/>
      <c r="K5" s="328"/>
      <c r="L5" s="328"/>
      <c r="M5" s="328"/>
      <c r="N5" s="328"/>
      <c r="O5" s="328"/>
      <c r="P5" s="328"/>
      <c r="Q5" s="328"/>
      <c r="R5" s="328"/>
      <c r="S5" s="328"/>
      <c r="T5" s="328"/>
      <c r="U5" s="212"/>
      <c r="V5" s="212"/>
      <c r="W5" s="212"/>
      <c r="X5" s="167"/>
      <c r="Y5" s="167"/>
      <c r="Z5" s="167"/>
      <c r="AA5" s="215"/>
      <c r="AB5" s="215"/>
      <c r="AC5" s="215"/>
      <c r="AD5" s="215"/>
      <c r="AE5" s="215"/>
      <c r="AF5" s="215"/>
    </row>
    <row r="6" spans="1:32" ht="25.5" customHeight="1" x14ac:dyDescent="0.35">
      <c r="A6" s="169"/>
      <c r="B6" s="169"/>
      <c r="C6" s="169"/>
      <c r="D6" s="169"/>
      <c r="E6" s="167"/>
      <c r="F6" s="167"/>
      <c r="G6" s="171"/>
      <c r="H6" s="212"/>
      <c r="I6" s="212"/>
      <c r="J6" s="212"/>
      <c r="K6" s="328"/>
      <c r="L6" s="328"/>
      <c r="M6" s="328"/>
      <c r="N6" s="328"/>
      <c r="O6" s="328"/>
      <c r="P6" s="328"/>
      <c r="Q6" s="328"/>
      <c r="R6" s="328"/>
      <c r="S6" s="328"/>
      <c r="T6" s="328"/>
      <c r="U6" s="212"/>
      <c r="V6" s="212"/>
      <c r="W6" s="212"/>
      <c r="X6" s="167"/>
      <c r="Y6" s="167"/>
      <c r="Z6" s="167"/>
      <c r="AA6" s="215"/>
      <c r="AB6" s="215"/>
      <c r="AC6" s="215"/>
      <c r="AD6" s="215"/>
      <c r="AE6" s="215"/>
      <c r="AF6" s="215"/>
    </row>
    <row r="7" spans="1:32" ht="17.5" x14ac:dyDescent="0.35">
      <c r="A7" s="230"/>
      <c r="B7" s="230"/>
      <c r="C7" s="230"/>
      <c r="D7" s="230"/>
      <c r="E7" s="231"/>
      <c r="F7" s="231"/>
      <c r="G7" s="232"/>
      <c r="H7" s="233"/>
      <c r="I7" s="233"/>
      <c r="J7" s="233"/>
      <c r="K7" s="234"/>
      <c r="L7" s="234"/>
      <c r="M7" s="234"/>
      <c r="N7" s="234"/>
      <c r="O7" s="234"/>
      <c r="P7" s="234"/>
      <c r="Q7" s="234"/>
      <c r="R7" s="234"/>
      <c r="S7" s="234"/>
      <c r="T7" s="234"/>
      <c r="U7" s="233"/>
      <c r="V7" s="233"/>
      <c r="W7" s="233"/>
      <c r="X7" s="231"/>
      <c r="Y7" s="231"/>
      <c r="Z7" s="231"/>
    </row>
    <row r="9" spans="1:32" s="173" customFormat="1" ht="14.25" customHeight="1" x14ac:dyDescent="0.25">
      <c r="A9" s="153"/>
      <c r="B9" s="195"/>
      <c r="C9" s="195"/>
      <c r="D9" s="153"/>
      <c r="E9" s="153"/>
      <c r="F9" s="312" t="s">
        <v>292</v>
      </c>
      <c r="G9" s="312"/>
      <c r="H9" s="312"/>
      <c r="I9" s="312"/>
      <c r="J9" s="312"/>
      <c r="K9" s="312"/>
      <c r="L9" s="195"/>
      <c r="M9" s="312" t="s">
        <v>292</v>
      </c>
      <c r="N9" s="312"/>
      <c r="O9" s="312"/>
      <c r="P9" s="312"/>
      <c r="Q9" s="312"/>
      <c r="R9" s="312"/>
      <c r="S9" s="153"/>
      <c r="T9" s="312" t="s">
        <v>292</v>
      </c>
      <c r="U9" s="312"/>
      <c r="V9" s="312"/>
      <c r="W9" s="312"/>
      <c r="X9" s="312"/>
      <c r="Y9" s="312"/>
      <c r="Z9" s="153"/>
      <c r="AA9" s="312" t="s">
        <v>292</v>
      </c>
      <c r="AB9" s="312"/>
      <c r="AC9" s="312"/>
      <c r="AD9" s="312"/>
      <c r="AE9" s="312"/>
      <c r="AF9" s="312"/>
    </row>
    <row r="10" spans="1:32" s="173" customFormat="1" ht="27" customHeight="1" x14ac:dyDescent="0.25">
      <c r="A10" s="319" t="s">
        <v>201</v>
      </c>
      <c r="B10" s="319" t="s">
        <v>202</v>
      </c>
      <c r="C10" s="319" t="s">
        <v>134</v>
      </c>
      <c r="D10" s="322" t="s">
        <v>198</v>
      </c>
      <c r="E10" s="216"/>
      <c r="F10" s="305" t="s">
        <v>264</v>
      </c>
      <c r="G10" s="305" t="s">
        <v>265</v>
      </c>
      <c r="H10" s="305" t="s">
        <v>266</v>
      </c>
      <c r="I10" s="313" t="s">
        <v>133</v>
      </c>
      <c r="J10" s="305" t="s">
        <v>166</v>
      </c>
      <c r="K10" s="305" t="s">
        <v>180</v>
      </c>
      <c r="L10" s="172"/>
      <c r="M10" s="305" t="s">
        <v>264</v>
      </c>
      <c r="N10" s="305" t="s">
        <v>265</v>
      </c>
      <c r="O10" s="305" t="s">
        <v>266</v>
      </c>
      <c r="P10" s="313" t="s">
        <v>133</v>
      </c>
      <c r="Q10" s="305" t="s">
        <v>166</v>
      </c>
      <c r="R10" s="305" t="s">
        <v>180</v>
      </c>
      <c r="S10" s="172"/>
      <c r="T10" s="305" t="s">
        <v>264</v>
      </c>
      <c r="U10" s="305" t="s">
        <v>265</v>
      </c>
      <c r="V10" s="305" t="s">
        <v>266</v>
      </c>
      <c r="W10" s="313" t="s">
        <v>133</v>
      </c>
      <c r="X10" s="316" t="s">
        <v>166</v>
      </c>
      <c r="Y10" s="305" t="s">
        <v>180</v>
      </c>
      <c r="Z10" s="172"/>
      <c r="AA10" s="305" t="s">
        <v>264</v>
      </c>
      <c r="AB10" s="305" t="s">
        <v>265</v>
      </c>
      <c r="AC10" s="305" t="s">
        <v>266</v>
      </c>
      <c r="AD10" s="313" t="s">
        <v>133</v>
      </c>
      <c r="AE10" s="316" t="s">
        <v>166</v>
      </c>
      <c r="AF10" s="305" t="s">
        <v>180</v>
      </c>
    </row>
    <row r="11" spans="1:32" s="173" customFormat="1" ht="24.75" customHeight="1" x14ac:dyDescent="0.25">
      <c r="A11" s="320"/>
      <c r="B11" s="320"/>
      <c r="C11" s="320"/>
      <c r="D11" s="323"/>
      <c r="E11" s="216"/>
      <c r="F11" s="306"/>
      <c r="G11" s="306"/>
      <c r="H11" s="307"/>
      <c r="I11" s="313"/>
      <c r="J11" s="307"/>
      <c r="K11" s="307"/>
      <c r="L11" s="172"/>
      <c r="M11" s="306"/>
      <c r="N11" s="306"/>
      <c r="O11" s="307"/>
      <c r="P11" s="313"/>
      <c r="Q11" s="307"/>
      <c r="R11" s="307"/>
      <c r="S11" s="172"/>
      <c r="T11" s="306"/>
      <c r="U11" s="306"/>
      <c r="V11" s="307"/>
      <c r="W11" s="313"/>
      <c r="X11" s="317"/>
      <c r="Y11" s="307"/>
      <c r="Z11" s="172"/>
      <c r="AA11" s="306"/>
      <c r="AB11" s="306"/>
      <c r="AC11" s="307"/>
      <c r="AD11" s="313"/>
      <c r="AE11" s="317"/>
      <c r="AF11" s="307"/>
    </row>
    <row r="12" spans="1:32" s="173" customFormat="1" ht="35.25" customHeight="1" x14ac:dyDescent="0.25">
      <c r="A12" s="320"/>
      <c r="B12" s="320"/>
      <c r="C12" s="320"/>
      <c r="D12" s="323"/>
      <c r="E12" s="216"/>
      <c r="F12" s="308" t="s">
        <v>179</v>
      </c>
      <c r="G12" s="309"/>
      <c r="H12" s="307"/>
      <c r="I12" s="172" t="str">
        <f>P3</f>
        <v xml:space="preserve">June 30, </v>
      </c>
      <c r="J12" s="307"/>
      <c r="K12" s="307"/>
      <c r="L12" s="172"/>
      <c r="M12" s="308" t="s">
        <v>179</v>
      </c>
      <c r="N12" s="309"/>
      <c r="O12" s="307"/>
      <c r="P12" s="172" t="str">
        <f>P3</f>
        <v xml:space="preserve">June 30, </v>
      </c>
      <c r="Q12" s="307"/>
      <c r="R12" s="307"/>
      <c r="S12" s="172"/>
      <c r="T12" s="308" t="s">
        <v>179</v>
      </c>
      <c r="U12" s="309"/>
      <c r="V12" s="307"/>
      <c r="W12" s="172" t="str">
        <f>P3</f>
        <v xml:space="preserve">June 30, </v>
      </c>
      <c r="X12" s="317"/>
      <c r="Y12" s="307"/>
      <c r="Z12" s="172"/>
      <c r="AA12" s="308" t="s">
        <v>179</v>
      </c>
      <c r="AB12" s="309"/>
      <c r="AC12" s="307"/>
      <c r="AD12" s="172" t="str">
        <f>P3</f>
        <v xml:space="preserve">June 30, </v>
      </c>
      <c r="AE12" s="317"/>
      <c r="AF12" s="307"/>
    </row>
    <row r="13" spans="1:32" s="173" customFormat="1" ht="12.5" x14ac:dyDescent="0.25">
      <c r="A13" s="321"/>
      <c r="B13" s="321"/>
      <c r="C13" s="321"/>
      <c r="D13" s="324"/>
      <c r="E13" s="216"/>
      <c r="F13" s="310"/>
      <c r="G13" s="311"/>
      <c r="H13" s="306"/>
      <c r="I13" s="216">
        <f>Q3</f>
        <v>2022</v>
      </c>
      <c r="J13" s="306"/>
      <c r="K13" s="306"/>
      <c r="L13" s="172"/>
      <c r="M13" s="310"/>
      <c r="N13" s="311"/>
      <c r="O13" s="306"/>
      <c r="P13" s="216">
        <f>Q3</f>
        <v>2022</v>
      </c>
      <c r="Q13" s="306"/>
      <c r="R13" s="306"/>
      <c r="S13" s="172"/>
      <c r="T13" s="310"/>
      <c r="U13" s="311"/>
      <c r="V13" s="306"/>
      <c r="W13" s="216">
        <f>Q3</f>
        <v>2022</v>
      </c>
      <c r="X13" s="318"/>
      <c r="Y13" s="306"/>
      <c r="Z13" s="172"/>
      <c r="AA13" s="310"/>
      <c r="AB13" s="311"/>
      <c r="AC13" s="306"/>
      <c r="AD13" s="216">
        <f>Q3</f>
        <v>2022</v>
      </c>
      <c r="AE13" s="318"/>
      <c r="AF13" s="306"/>
    </row>
    <row r="14" spans="1:32" s="173" customFormat="1" ht="12.5" x14ac:dyDescent="0.25">
      <c r="A14" s="153" t="s">
        <v>203</v>
      </c>
      <c r="B14" s="153" t="s">
        <v>135</v>
      </c>
      <c r="C14" s="153" t="s">
        <v>136</v>
      </c>
      <c r="D14" s="153" t="s">
        <v>137</v>
      </c>
      <c r="E14" s="153"/>
      <c r="F14" s="302" t="s">
        <v>294</v>
      </c>
      <c r="G14" s="303"/>
      <c r="H14" s="304"/>
      <c r="I14" s="172" t="s">
        <v>138</v>
      </c>
      <c r="J14" s="172" t="s">
        <v>139</v>
      </c>
      <c r="K14" s="172" t="s">
        <v>138</v>
      </c>
      <c r="L14" s="172"/>
      <c r="M14" s="302" t="s">
        <v>294</v>
      </c>
      <c r="N14" s="303"/>
      <c r="O14" s="304"/>
      <c r="P14" s="172" t="s">
        <v>138</v>
      </c>
      <c r="Q14" s="172" t="s">
        <v>139</v>
      </c>
      <c r="R14" s="172" t="s">
        <v>138</v>
      </c>
      <c r="S14" s="172"/>
      <c r="T14" s="302" t="s">
        <v>293</v>
      </c>
      <c r="U14" s="303"/>
      <c r="V14" s="304"/>
      <c r="W14" s="172" t="s">
        <v>138</v>
      </c>
      <c r="X14" s="172" t="s">
        <v>139</v>
      </c>
      <c r="Y14" s="172" t="s">
        <v>138</v>
      </c>
      <c r="Z14" s="172"/>
      <c r="AA14" s="302" t="s">
        <v>294</v>
      </c>
      <c r="AB14" s="303"/>
      <c r="AC14" s="304"/>
      <c r="AD14" s="172" t="s">
        <v>138</v>
      </c>
      <c r="AE14" s="172" t="s">
        <v>139</v>
      </c>
      <c r="AF14" s="172" t="s">
        <v>138</v>
      </c>
    </row>
    <row r="15" spans="1:32" s="173" customFormat="1" ht="12.5" x14ac:dyDescent="0.25">
      <c r="A15" s="188" t="s">
        <v>205</v>
      </c>
      <c r="B15" s="188" t="s">
        <v>220</v>
      </c>
      <c r="C15" s="188" t="s">
        <v>141</v>
      </c>
      <c r="D15" s="188">
        <v>0</v>
      </c>
      <c r="E15" s="188"/>
      <c r="F15" s="189">
        <v>5.867</v>
      </c>
      <c r="G15" s="189">
        <v>5.2916666666666696</v>
      </c>
      <c r="H15" s="142">
        <f>IF(F15-G15=0,"",F15-G15)</f>
        <v>0.57533333333333037</v>
      </c>
      <c r="I15" s="202">
        <v>7.5410000000000004</v>
      </c>
      <c r="J15" s="201">
        <f>H15*I15</f>
        <v>4.3385886666666442</v>
      </c>
      <c r="K15" s="201">
        <f>D15*J15</f>
        <v>0</v>
      </c>
      <c r="L15" s="140"/>
      <c r="M15" s="193">
        <v>381.14583333333331</v>
      </c>
      <c r="N15" s="193">
        <v>302.67083333333341</v>
      </c>
      <c r="O15" s="209">
        <f>IF(M15-N15=0,"",M15-N15)</f>
        <v>78.474999999999909</v>
      </c>
      <c r="P15" s="204">
        <v>0.129</v>
      </c>
      <c r="Q15" s="201">
        <f>O15*P15</f>
        <v>10.123274999999989</v>
      </c>
      <c r="R15" s="201">
        <f>D15*Q15</f>
        <v>0</v>
      </c>
      <c r="S15" s="140"/>
      <c r="T15" s="141"/>
      <c r="U15" s="141"/>
      <c r="V15" s="209" t="str">
        <f>IF(T15-U15=0,"",T15-U15)</f>
        <v/>
      </c>
      <c r="W15" s="206"/>
      <c r="X15" s="210">
        <f>IFERROR(V15*W15,0)</f>
        <v>0</v>
      </c>
      <c r="Y15" s="201">
        <f>D15*X15</f>
        <v>0</v>
      </c>
      <c r="Z15" s="201"/>
      <c r="AA15" s="141"/>
      <c r="AB15" s="141"/>
      <c r="AC15" s="209" t="str">
        <f>IF(AA15-AB15=0,"",AA15-AB15)</f>
        <v/>
      </c>
      <c r="AD15" s="206"/>
      <c r="AE15" s="210">
        <f>IFERROR(AC15*AD15,0)</f>
        <v>0</v>
      </c>
      <c r="AF15" s="201">
        <f>D15*AE15</f>
        <v>0</v>
      </c>
    </row>
    <row r="16" spans="1:32" s="173" customFormat="1" ht="12.5" x14ac:dyDescent="0.25">
      <c r="A16" s="188"/>
      <c r="B16" s="188"/>
      <c r="C16" s="188" t="s">
        <v>142</v>
      </c>
      <c r="D16" s="188">
        <v>0</v>
      </c>
      <c r="E16" s="188"/>
      <c r="F16" s="189">
        <v>6.9580000000000002</v>
      </c>
      <c r="G16" s="189">
        <v>6.19166666666667</v>
      </c>
      <c r="H16" s="142">
        <f>IF(F16-G16=0,"",F16-G16)</f>
        <v>0.7663333333333302</v>
      </c>
      <c r="I16" s="202">
        <v>7.3620000000000001</v>
      </c>
      <c r="J16" s="201">
        <f t="shared" ref="J16:J65" si="0">H16*I16</f>
        <v>5.6417459999999773</v>
      </c>
      <c r="K16" s="201">
        <f t="shared" ref="K16:K79" si="1">D16*J16</f>
        <v>0</v>
      </c>
      <c r="L16" s="140"/>
      <c r="M16" s="193">
        <v>486.00166666666672</v>
      </c>
      <c r="N16" s="193">
        <v>405.80305555555555</v>
      </c>
      <c r="O16" s="209">
        <f t="shared" ref="O16:O79" si="2">IF(M16-N16=0,"",M16-N16)</f>
        <v>80.198611111111177</v>
      </c>
      <c r="P16" s="204">
        <v>0.125</v>
      </c>
      <c r="Q16" s="201">
        <f t="shared" ref="Q16:Q17" si="3">O16*P16</f>
        <v>10.024826388888897</v>
      </c>
      <c r="R16" s="201">
        <f t="shared" ref="R16:R79" si="4">D16*Q16</f>
        <v>0</v>
      </c>
      <c r="S16" s="140"/>
      <c r="T16" s="141"/>
      <c r="U16" s="141"/>
      <c r="V16" s="209" t="str">
        <f t="shared" ref="V16:V79" si="5">IF(T16-U16=0,"",T16-U16)</f>
        <v/>
      </c>
      <c r="W16" s="206"/>
      <c r="X16" s="210">
        <f t="shared" ref="X16:X79" si="6">IFERROR(V16*W16,0)</f>
        <v>0</v>
      </c>
      <c r="Y16" s="201">
        <f t="shared" ref="Y16:Y79" si="7">D16*X16</f>
        <v>0</v>
      </c>
      <c r="Z16" s="201"/>
      <c r="AA16" s="141"/>
      <c r="AB16" s="141"/>
      <c r="AC16" s="209" t="str">
        <f t="shared" ref="AC16:AC79" si="8">IF(AA16-AB16=0,"",AA16-AB16)</f>
        <v/>
      </c>
      <c r="AD16" s="206"/>
      <c r="AE16" s="210">
        <f t="shared" ref="AE16:AE79" si="9">IFERROR(AC16*AD16,0)</f>
        <v>0</v>
      </c>
      <c r="AF16" s="201">
        <f t="shared" ref="AF16:AF79" si="10">D16*AE16</f>
        <v>0</v>
      </c>
    </row>
    <row r="17" spans="1:32" s="173" customFormat="1" ht="12.5" x14ac:dyDescent="0.25">
      <c r="A17" s="188"/>
      <c r="B17" s="188"/>
      <c r="C17" s="188" t="s">
        <v>143</v>
      </c>
      <c r="D17" s="188">
        <v>0</v>
      </c>
      <c r="E17" s="188"/>
      <c r="F17" s="189">
        <v>8.0169999999999995</v>
      </c>
      <c r="G17" s="189">
        <v>7.05833333333333</v>
      </c>
      <c r="H17" s="142">
        <f>IF(F17-G17=0,"",F17-G17)</f>
        <v>0.95866666666666944</v>
      </c>
      <c r="I17" s="202">
        <v>7.2329999999999997</v>
      </c>
      <c r="J17" s="201">
        <f t="shared" si="0"/>
        <v>6.9340360000000194</v>
      </c>
      <c r="K17" s="201">
        <f t="shared" si="1"/>
        <v>0</v>
      </c>
      <c r="L17" s="140"/>
      <c r="M17" s="193">
        <v>619.30833333333339</v>
      </c>
      <c r="N17" s="193">
        <v>499.22333333333336</v>
      </c>
      <c r="O17" s="209">
        <f t="shared" si="2"/>
        <v>120.08500000000004</v>
      </c>
      <c r="P17" s="204">
        <v>0.123</v>
      </c>
      <c r="Q17" s="201">
        <f t="shared" si="3"/>
        <v>14.770455000000004</v>
      </c>
      <c r="R17" s="201">
        <f t="shared" si="4"/>
        <v>0</v>
      </c>
      <c r="S17" s="140"/>
      <c r="T17" s="141"/>
      <c r="U17" s="141"/>
      <c r="V17" s="209" t="str">
        <f t="shared" si="5"/>
        <v/>
      </c>
      <c r="W17" s="206"/>
      <c r="X17" s="210">
        <f t="shared" si="6"/>
        <v>0</v>
      </c>
      <c r="Y17" s="201">
        <f t="shared" si="7"/>
        <v>0</v>
      </c>
      <c r="Z17" s="201"/>
      <c r="AA17" s="141"/>
      <c r="AB17" s="141"/>
      <c r="AC17" s="209" t="str">
        <f t="shared" si="8"/>
        <v/>
      </c>
      <c r="AD17" s="206"/>
      <c r="AE17" s="210">
        <f t="shared" si="9"/>
        <v>0</v>
      </c>
      <c r="AF17" s="201">
        <f t="shared" si="10"/>
        <v>0</v>
      </c>
    </row>
    <row r="18" spans="1:32" s="173" customFormat="1" ht="12.5" x14ac:dyDescent="0.25">
      <c r="A18" s="188"/>
      <c r="B18" s="188"/>
      <c r="C18" s="188"/>
      <c r="D18" s="188"/>
      <c r="E18" s="188"/>
      <c r="F18" s="189"/>
      <c r="G18" s="189"/>
      <c r="H18" s="142" t="str">
        <f t="shared" ref="H18:H81" si="11">IF(F18-G18=0,"",F18-G18)</f>
        <v/>
      </c>
      <c r="I18" s="202"/>
      <c r="J18" s="201"/>
      <c r="K18" s="201">
        <f t="shared" si="1"/>
        <v>0</v>
      </c>
      <c r="L18" s="140"/>
      <c r="M18" s="193"/>
      <c r="N18" s="193"/>
      <c r="O18" s="209" t="str">
        <f t="shared" si="2"/>
        <v/>
      </c>
      <c r="P18" s="204"/>
      <c r="Q18" s="201"/>
      <c r="R18" s="201">
        <f t="shared" si="4"/>
        <v>0</v>
      </c>
      <c r="S18" s="140"/>
      <c r="T18" s="141"/>
      <c r="U18" s="141"/>
      <c r="V18" s="209" t="str">
        <f t="shared" si="5"/>
        <v/>
      </c>
      <c r="W18" s="206"/>
      <c r="X18" s="210">
        <f t="shared" si="6"/>
        <v>0</v>
      </c>
      <c r="Y18" s="201">
        <f t="shared" si="7"/>
        <v>0</v>
      </c>
      <c r="Z18" s="201"/>
      <c r="AA18" s="141"/>
      <c r="AB18" s="141"/>
      <c r="AC18" s="209" t="str">
        <f t="shared" si="8"/>
        <v/>
      </c>
      <c r="AD18" s="206"/>
      <c r="AE18" s="210">
        <f t="shared" si="9"/>
        <v>0</v>
      </c>
      <c r="AF18" s="201">
        <f t="shared" si="10"/>
        <v>0</v>
      </c>
    </row>
    <row r="19" spans="1:32" s="173" customFormat="1" ht="12.5" x14ac:dyDescent="0.25">
      <c r="A19" s="188"/>
      <c r="B19" s="188"/>
      <c r="C19" s="188"/>
      <c r="D19" s="188"/>
      <c r="E19" s="188"/>
      <c r="F19" s="189"/>
      <c r="G19" s="189"/>
      <c r="H19" s="142" t="str">
        <f t="shared" si="11"/>
        <v/>
      </c>
      <c r="I19" s="202"/>
      <c r="J19" s="201"/>
      <c r="K19" s="201">
        <f t="shared" si="1"/>
        <v>0</v>
      </c>
      <c r="L19" s="140"/>
      <c r="M19" s="193"/>
      <c r="N19" s="193"/>
      <c r="O19" s="209" t="str">
        <f t="shared" si="2"/>
        <v/>
      </c>
      <c r="P19" s="204"/>
      <c r="Q19" s="201"/>
      <c r="R19" s="201">
        <f t="shared" si="4"/>
        <v>0</v>
      </c>
      <c r="S19" s="140"/>
      <c r="T19" s="141"/>
      <c r="U19" s="141"/>
      <c r="V19" s="209" t="str">
        <f t="shared" si="5"/>
        <v/>
      </c>
      <c r="W19" s="206"/>
      <c r="X19" s="210">
        <f t="shared" si="6"/>
        <v>0</v>
      </c>
      <c r="Y19" s="201">
        <f t="shared" si="7"/>
        <v>0</v>
      </c>
      <c r="Z19" s="201"/>
      <c r="AA19" s="141"/>
      <c r="AB19" s="141"/>
      <c r="AC19" s="209" t="str">
        <f t="shared" si="8"/>
        <v/>
      </c>
      <c r="AD19" s="206"/>
      <c r="AE19" s="210">
        <f t="shared" si="9"/>
        <v>0</v>
      </c>
      <c r="AF19" s="201">
        <f t="shared" si="10"/>
        <v>0</v>
      </c>
    </row>
    <row r="20" spans="1:32" s="173" customFormat="1" ht="12.5" x14ac:dyDescent="0.25">
      <c r="A20" s="188" t="s">
        <v>206</v>
      </c>
      <c r="B20" s="188" t="s">
        <v>221</v>
      </c>
      <c r="C20" s="188" t="s">
        <v>140</v>
      </c>
      <c r="D20" s="188">
        <v>0</v>
      </c>
      <c r="E20" s="188"/>
      <c r="F20" s="189">
        <v>4.8583333333333298</v>
      </c>
      <c r="G20" s="189">
        <v>4.7</v>
      </c>
      <c r="H20" s="142">
        <f t="shared" si="11"/>
        <v>0.15833333333332966</v>
      </c>
      <c r="I20" s="202">
        <v>7.6950000000000003</v>
      </c>
      <c r="J20" s="201">
        <f t="shared" si="0"/>
        <v>1.2183749999999718</v>
      </c>
      <c r="K20" s="201">
        <f t="shared" si="1"/>
        <v>0</v>
      </c>
      <c r="L20" s="140"/>
      <c r="M20" s="193">
        <v>300.17500000000007</v>
      </c>
      <c r="N20" s="193">
        <v>229.42583333333326</v>
      </c>
      <c r="O20" s="209">
        <f t="shared" si="2"/>
        <v>70.74916666666681</v>
      </c>
      <c r="P20" s="204">
        <v>0.13400000000000001</v>
      </c>
      <c r="Q20" s="201">
        <f t="shared" ref="Q20:Q22" si="12">O20*P20</f>
        <v>9.4803883333333534</v>
      </c>
      <c r="R20" s="201">
        <f t="shared" si="4"/>
        <v>0</v>
      </c>
      <c r="S20" s="140"/>
      <c r="T20" s="141"/>
      <c r="U20" s="141"/>
      <c r="V20" s="209" t="str">
        <f t="shared" si="5"/>
        <v/>
      </c>
      <c r="W20" s="206"/>
      <c r="X20" s="210">
        <f t="shared" si="6"/>
        <v>0</v>
      </c>
      <c r="Y20" s="201">
        <f t="shared" si="7"/>
        <v>0</v>
      </c>
      <c r="Z20" s="201"/>
      <c r="AA20" s="141"/>
      <c r="AB20" s="141"/>
      <c r="AC20" s="209" t="str">
        <f t="shared" si="8"/>
        <v/>
      </c>
      <c r="AD20" s="206"/>
      <c r="AE20" s="210">
        <f t="shared" si="9"/>
        <v>0</v>
      </c>
      <c r="AF20" s="201">
        <f t="shared" si="10"/>
        <v>0</v>
      </c>
    </row>
    <row r="21" spans="1:32" s="173" customFormat="1" ht="12.5" x14ac:dyDescent="0.25">
      <c r="A21" s="188"/>
      <c r="B21" s="188"/>
      <c r="C21" s="188" t="s">
        <v>141</v>
      </c>
      <c r="D21" s="188">
        <v>0</v>
      </c>
      <c r="E21" s="188"/>
      <c r="F21" s="189">
        <v>6.8250000000000002</v>
      </c>
      <c r="G21" s="189">
        <v>6.35</v>
      </c>
      <c r="H21" s="142">
        <f t="shared" si="11"/>
        <v>0.47500000000000053</v>
      </c>
      <c r="I21" s="202">
        <v>7.3360000000000003</v>
      </c>
      <c r="J21" s="201">
        <f t="shared" si="0"/>
        <v>3.4846000000000039</v>
      </c>
      <c r="K21" s="201">
        <f t="shared" si="1"/>
        <v>0</v>
      </c>
      <c r="L21" s="140"/>
      <c r="M21" s="193">
        <v>373.05000000000013</v>
      </c>
      <c r="N21" s="193">
        <v>293.35833333333323</v>
      </c>
      <c r="O21" s="209">
        <f t="shared" si="2"/>
        <v>79.69166666666689</v>
      </c>
      <c r="P21" s="204">
        <v>0.129</v>
      </c>
      <c r="Q21" s="201">
        <f t="shared" si="12"/>
        <v>10.28022500000003</v>
      </c>
      <c r="R21" s="201">
        <f t="shared" si="4"/>
        <v>0</v>
      </c>
      <c r="S21" s="140"/>
      <c r="T21" s="141"/>
      <c r="U21" s="141"/>
      <c r="V21" s="209" t="str">
        <f t="shared" si="5"/>
        <v/>
      </c>
      <c r="W21" s="206"/>
      <c r="X21" s="210">
        <f t="shared" si="6"/>
        <v>0</v>
      </c>
      <c r="Y21" s="201">
        <f t="shared" si="7"/>
        <v>0</v>
      </c>
      <c r="Z21" s="201"/>
      <c r="AA21" s="141"/>
      <c r="AB21" s="141"/>
      <c r="AC21" s="209" t="str">
        <f t="shared" si="8"/>
        <v/>
      </c>
      <c r="AD21" s="206"/>
      <c r="AE21" s="210">
        <f t="shared" si="9"/>
        <v>0</v>
      </c>
      <c r="AF21" s="201">
        <f t="shared" si="10"/>
        <v>0</v>
      </c>
    </row>
    <row r="22" spans="1:32" s="173" customFormat="1" ht="12.5" x14ac:dyDescent="0.25">
      <c r="A22" s="188"/>
      <c r="B22" s="188"/>
      <c r="C22" s="188" t="s">
        <v>142</v>
      </c>
      <c r="D22" s="188">
        <v>0</v>
      </c>
      <c r="E22" s="188"/>
      <c r="F22" s="189">
        <v>7.2083333333333304</v>
      </c>
      <c r="G22" s="189">
        <v>6.5750000000000002</v>
      </c>
      <c r="H22" s="142">
        <f t="shared" si="11"/>
        <v>0.6333333333333302</v>
      </c>
      <c r="I22" s="202">
        <v>7.3010000000000002</v>
      </c>
      <c r="J22" s="201">
        <f t="shared" si="0"/>
        <v>4.6239666666666439</v>
      </c>
      <c r="K22" s="201">
        <f t="shared" si="1"/>
        <v>0</v>
      </c>
      <c r="L22" s="140"/>
      <c r="M22" s="193">
        <v>474.92500000000013</v>
      </c>
      <c r="N22" s="193">
        <v>387.93333333333334</v>
      </c>
      <c r="O22" s="209">
        <f t="shared" si="2"/>
        <v>86.991666666666788</v>
      </c>
      <c r="P22" s="204">
        <v>0.126</v>
      </c>
      <c r="Q22" s="201">
        <f t="shared" si="12"/>
        <v>10.960950000000015</v>
      </c>
      <c r="R22" s="201">
        <f t="shared" si="4"/>
        <v>0</v>
      </c>
      <c r="S22" s="140"/>
      <c r="T22" s="141"/>
      <c r="U22" s="141"/>
      <c r="V22" s="209" t="str">
        <f t="shared" si="5"/>
        <v/>
      </c>
      <c r="W22" s="206"/>
      <c r="X22" s="210">
        <f t="shared" si="6"/>
        <v>0</v>
      </c>
      <c r="Y22" s="201">
        <f t="shared" si="7"/>
        <v>0</v>
      </c>
      <c r="Z22" s="201"/>
      <c r="AA22" s="141"/>
      <c r="AB22" s="141"/>
      <c r="AC22" s="209" t="str">
        <f t="shared" si="8"/>
        <v/>
      </c>
      <c r="AD22" s="206"/>
      <c r="AE22" s="210">
        <f t="shared" si="9"/>
        <v>0</v>
      </c>
      <c r="AF22" s="201">
        <f t="shared" si="10"/>
        <v>0</v>
      </c>
    </row>
    <row r="23" spans="1:32" s="173" customFormat="1" ht="12.5" x14ac:dyDescent="0.25">
      <c r="A23" s="188"/>
      <c r="B23" s="188"/>
      <c r="C23" s="188"/>
      <c r="D23" s="188"/>
      <c r="E23" s="188"/>
      <c r="F23" s="189"/>
      <c r="G23" s="189"/>
      <c r="H23" s="142" t="str">
        <f t="shared" si="11"/>
        <v/>
      </c>
      <c r="I23" s="202"/>
      <c r="J23" s="201"/>
      <c r="K23" s="201">
        <f t="shared" si="1"/>
        <v>0</v>
      </c>
      <c r="L23" s="140"/>
      <c r="M23" s="193"/>
      <c r="N23" s="193"/>
      <c r="O23" s="209" t="str">
        <f t="shared" si="2"/>
        <v/>
      </c>
      <c r="P23" s="204"/>
      <c r="Q23" s="201"/>
      <c r="R23" s="201">
        <f t="shared" si="4"/>
        <v>0</v>
      </c>
      <c r="S23" s="140"/>
      <c r="T23" s="141"/>
      <c r="U23" s="141"/>
      <c r="V23" s="209" t="str">
        <f t="shared" si="5"/>
        <v/>
      </c>
      <c r="W23" s="206"/>
      <c r="X23" s="210">
        <f t="shared" si="6"/>
        <v>0</v>
      </c>
      <c r="Y23" s="201">
        <f t="shared" si="7"/>
        <v>0</v>
      </c>
      <c r="Z23" s="201"/>
      <c r="AA23" s="141"/>
      <c r="AB23" s="141"/>
      <c r="AC23" s="209" t="str">
        <f t="shared" si="8"/>
        <v/>
      </c>
      <c r="AD23" s="206"/>
      <c r="AE23" s="210">
        <f t="shared" si="9"/>
        <v>0</v>
      </c>
      <c r="AF23" s="201">
        <f t="shared" si="10"/>
        <v>0</v>
      </c>
    </row>
    <row r="24" spans="1:32" s="173" customFormat="1" ht="12.5" x14ac:dyDescent="0.25">
      <c r="A24" s="188" t="s">
        <v>213</v>
      </c>
      <c r="B24" s="188" t="s">
        <v>222</v>
      </c>
      <c r="C24" s="188"/>
      <c r="D24" s="188">
        <v>0</v>
      </c>
      <c r="E24" s="188"/>
      <c r="F24" s="189"/>
      <c r="G24" s="189"/>
      <c r="H24" s="142" t="str">
        <f t="shared" si="11"/>
        <v/>
      </c>
      <c r="I24" s="202"/>
      <c r="J24" s="201"/>
      <c r="K24" s="201">
        <f t="shared" si="1"/>
        <v>0</v>
      </c>
      <c r="L24" s="140"/>
      <c r="M24" s="193"/>
      <c r="N24" s="193"/>
      <c r="O24" s="209" t="str">
        <f t="shared" si="2"/>
        <v/>
      </c>
      <c r="P24" s="204"/>
      <c r="Q24" s="201"/>
      <c r="R24" s="201">
        <f t="shared" si="4"/>
        <v>0</v>
      </c>
      <c r="S24" s="140"/>
      <c r="T24" s="141"/>
      <c r="U24" s="141"/>
      <c r="V24" s="209" t="str">
        <f t="shared" si="5"/>
        <v/>
      </c>
      <c r="W24" s="206"/>
      <c r="X24" s="210">
        <f t="shared" si="6"/>
        <v>0</v>
      </c>
      <c r="Y24" s="201">
        <f t="shared" si="7"/>
        <v>0</v>
      </c>
      <c r="Z24" s="201"/>
      <c r="AA24" s="141"/>
      <c r="AB24" s="141"/>
      <c r="AC24" s="209" t="str">
        <f t="shared" si="8"/>
        <v/>
      </c>
      <c r="AD24" s="206"/>
      <c r="AE24" s="210">
        <f t="shared" si="9"/>
        <v>0</v>
      </c>
      <c r="AF24" s="201">
        <f t="shared" si="10"/>
        <v>0</v>
      </c>
    </row>
    <row r="25" spans="1:32" s="173" customFormat="1" ht="12.5" x14ac:dyDescent="0.25">
      <c r="A25" s="188"/>
      <c r="B25" s="188"/>
      <c r="C25" s="188"/>
      <c r="D25" s="188"/>
      <c r="E25" s="188"/>
      <c r="F25" s="189"/>
      <c r="G25" s="189"/>
      <c r="H25" s="142" t="str">
        <f t="shared" si="11"/>
        <v/>
      </c>
      <c r="I25" s="202"/>
      <c r="J25" s="201"/>
      <c r="K25" s="201">
        <f t="shared" si="1"/>
        <v>0</v>
      </c>
      <c r="L25" s="140"/>
      <c r="M25" s="193"/>
      <c r="N25" s="193"/>
      <c r="O25" s="209" t="str">
        <f t="shared" si="2"/>
        <v/>
      </c>
      <c r="P25" s="204"/>
      <c r="Q25" s="201"/>
      <c r="R25" s="201">
        <f t="shared" si="4"/>
        <v>0</v>
      </c>
      <c r="S25" s="140"/>
      <c r="T25" s="141"/>
      <c r="U25" s="141"/>
      <c r="V25" s="209" t="str">
        <f t="shared" si="5"/>
        <v/>
      </c>
      <c r="W25" s="206"/>
      <c r="X25" s="210">
        <f t="shared" si="6"/>
        <v>0</v>
      </c>
      <c r="Y25" s="201">
        <f t="shared" si="7"/>
        <v>0</v>
      </c>
      <c r="Z25" s="201"/>
      <c r="AA25" s="141"/>
      <c r="AB25" s="141"/>
      <c r="AC25" s="209" t="str">
        <f t="shared" si="8"/>
        <v/>
      </c>
      <c r="AD25" s="206"/>
      <c r="AE25" s="210">
        <f t="shared" si="9"/>
        <v>0</v>
      </c>
      <c r="AF25" s="201">
        <f t="shared" si="10"/>
        <v>0</v>
      </c>
    </row>
    <row r="26" spans="1:32" s="173" customFormat="1" ht="12.5" x14ac:dyDescent="0.25">
      <c r="A26" s="188" t="s">
        <v>207</v>
      </c>
      <c r="B26" s="188" t="s">
        <v>223</v>
      </c>
      <c r="C26" s="188" t="s">
        <v>141</v>
      </c>
      <c r="D26" s="188">
        <v>0</v>
      </c>
      <c r="E26" s="188"/>
      <c r="F26" s="189">
        <v>5.9833333333333298</v>
      </c>
      <c r="G26" s="189">
        <v>5.6166666666666698</v>
      </c>
      <c r="H26" s="142">
        <f t="shared" si="11"/>
        <v>0.36666666666666003</v>
      </c>
      <c r="I26" s="202">
        <v>7.47</v>
      </c>
      <c r="J26" s="201">
        <f t="shared" si="0"/>
        <v>2.7389999999999506</v>
      </c>
      <c r="K26" s="201">
        <f t="shared" si="1"/>
        <v>0</v>
      </c>
      <c r="L26" s="140"/>
      <c r="M26" s="193">
        <v>460.22916666666674</v>
      </c>
      <c r="N26" s="193">
        <v>317.41277777777771</v>
      </c>
      <c r="O26" s="209">
        <f t="shared" si="2"/>
        <v>142.81638888888904</v>
      </c>
      <c r="P26" s="204">
        <v>0.128</v>
      </c>
      <c r="Q26" s="201">
        <f t="shared" ref="Q26:Q27" si="13">O26*P26</f>
        <v>18.280497777777796</v>
      </c>
      <c r="R26" s="201">
        <f t="shared" si="4"/>
        <v>0</v>
      </c>
      <c r="S26" s="140"/>
      <c r="T26" s="141"/>
      <c r="U26" s="141"/>
      <c r="V26" s="209" t="str">
        <f t="shared" si="5"/>
        <v/>
      </c>
      <c r="W26" s="206"/>
      <c r="X26" s="210">
        <f t="shared" si="6"/>
        <v>0</v>
      </c>
      <c r="Y26" s="201">
        <f t="shared" si="7"/>
        <v>0</v>
      </c>
      <c r="Z26" s="201"/>
      <c r="AA26" s="141"/>
      <c r="AB26" s="141"/>
      <c r="AC26" s="209" t="str">
        <f t="shared" si="8"/>
        <v/>
      </c>
      <c r="AD26" s="206"/>
      <c r="AE26" s="210">
        <f t="shared" si="9"/>
        <v>0</v>
      </c>
      <c r="AF26" s="201">
        <f t="shared" si="10"/>
        <v>0</v>
      </c>
    </row>
    <row r="27" spans="1:32" s="173" customFormat="1" ht="12.5" x14ac:dyDescent="0.25">
      <c r="A27" s="188"/>
      <c r="B27" s="188"/>
      <c r="C27" s="188" t="s">
        <v>142</v>
      </c>
      <c r="D27" s="188">
        <v>0</v>
      </c>
      <c r="E27" s="188"/>
      <c r="F27" s="189">
        <v>8.9166666666666696</v>
      </c>
      <c r="G27" s="189">
        <v>8.4250000000000007</v>
      </c>
      <c r="H27" s="142">
        <f t="shared" si="11"/>
        <v>0.49166666666666892</v>
      </c>
      <c r="I27" s="202">
        <v>7.0839999999999996</v>
      </c>
      <c r="J27" s="201">
        <f t="shared" si="0"/>
        <v>3.4829666666666825</v>
      </c>
      <c r="K27" s="201">
        <f t="shared" si="1"/>
        <v>0</v>
      </c>
      <c r="L27" s="140"/>
      <c r="M27" s="193">
        <v>577.00833333333333</v>
      </c>
      <c r="N27" s="193">
        <v>414.82666666666677</v>
      </c>
      <c r="O27" s="209">
        <f t="shared" si="2"/>
        <v>162.18166666666656</v>
      </c>
      <c r="P27" s="204">
        <v>0.125</v>
      </c>
      <c r="Q27" s="201">
        <f t="shared" si="13"/>
        <v>20.27270833333332</v>
      </c>
      <c r="R27" s="201">
        <f t="shared" si="4"/>
        <v>0</v>
      </c>
      <c r="S27" s="140"/>
      <c r="T27" s="141"/>
      <c r="U27" s="141"/>
      <c r="V27" s="209" t="str">
        <f t="shared" si="5"/>
        <v/>
      </c>
      <c r="W27" s="206"/>
      <c r="X27" s="210">
        <f t="shared" si="6"/>
        <v>0</v>
      </c>
      <c r="Y27" s="201">
        <f t="shared" si="7"/>
        <v>0</v>
      </c>
      <c r="Z27" s="201"/>
      <c r="AA27" s="141"/>
      <c r="AB27" s="141"/>
      <c r="AC27" s="209" t="str">
        <f t="shared" si="8"/>
        <v/>
      </c>
      <c r="AD27" s="206"/>
      <c r="AE27" s="210">
        <f t="shared" si="9"/>
        <v>0</v>
      </c>
      <c r="AF27" s="201">
        <f t="shared" si="10"/>
        <v>0</v>
      </c>
    </row>
    <row r="28" spans="1:32" s="173" customFormat="1" ht="12.5" x14ac:dyDescent="0.25">
      <c r="A28" s="188"/>
      <c r="B28" s="188"/>
      <c r="C28" s="188"/>
      <c r="D28" s="188"/>
      <c r="E28" s="188"/>
      <c r="F28" s="189"/>
      <c r="G28" s="189"/>
      <c r="H28" s="142" t="str">
        <f t="shared" si="11"/>
        <v/>
      </c>
      <c r="I28" s="202"/>
      <c r="J28" s="201"/>
      <c r="K28" s="201">
        <f t="shared" si="1"/>
        <v>0</v>
      </c>
      <c r="L28" s="140"/>
      <c r="M28" s="193"/>
      <c r="N28" s="193"/>
      <c r="O28" s="209" t="str">
        <f t="shared" si="2"/>
        <v/>
      </c>
      <c r="P28" s="204"/>
      <c r="Q28" s="201"/>
      <c r="R28" s="201">
        <f t="shared" si="4"/>
        <v>0</v>
      </c>
      <c r="S28" s="140"/>
      <c r="T28" s="141"/>
      <c r="U28" s="141"/>
      <c r="V28" s="209" t="str">
        <f t="shared" si="5"/>
        <v/>
      </c>
      <c r="W28" s="206"/>
      <c r="X28" s="210">
        <f t="shared" si="6"/>
        <v>0</v>
      </c>
      <c r="Y28" s="201">
        <f t="shared" si="7"/>
        <v>0</v>
      </c>
      <c r="Z28" s="201"/>
      <c r="AA28" s="141"/>
      <c r="AB28" s="141"/>
      <c r="AC28" s="209" t="str">
        <f t="shared" si="8"/>
        <v/>
      </c>
      <c r="AD28" s="206"/>
      <c r="AE28" s="210">
        <f t="shared" si="9"/>
        <v>0</v>
      </c>
      <c r="AF28" s="201">
        <f t="shared" si="10"/>
        <v>0</v>
      </c>
    </row>
    <row r="29" spans="1:32" s="173" customFormat="1" ht="12.5" x14ac:dyDescent="0.25">
      <c r="A29" s="188"/>
      <c r="B29" s="188"/>
      <c r="C29" s="188"/>
      <c r="D29" s="188"/>
      <c r="E29" s="188"/>
      <c r="F29" s="189"/>
      <c r="G29" s="189"/>
      <c r="H29" s="142" t="str">
        <f t="shared" si="11"/>
        <v/>
      </c>
      <c r="I29" s="202"/>
      <c r="J29" s="201"/>
      <c r="K29" s="201">
        <f t="shared" si="1"/>
        <v>0</v>
      </c>
      <c r="L29" s="140"/>
      <c r="M29" s="193"/>
      <c r="N29" s="193"/>
      <c r="O29" s="209" t="str">
        <f t="shared" si="2"/>
        <v/>
      </c>
      <c r="P29" s="204"/>
      <c r="Q29" s="201"/>
      <c r="R29" s="201">
        <f t="shared" si="4"/>
        <v>0</v>
      </c>
      <c r="S29" s="140"/>
      <c r="T29" s="141"/>
      <c r="U29" s="141"/>
      <c r="V29" s="209" t="str">
        <f t="shared" si="5"/>
        <v/>
      </c>
      <c r="W29" s="206"/>
      <c r="X29" s="210">
        <f t="shared" si="6"/>
        <v>0</v>
      </c>
      <c r="Y29" s="201">
        <f t="shared" si="7"/>
        <v>0</v>
      </c>
      <c r="Z29" s="201"/>
      <c r="AA29" s="141"/>
      <c r="AB29" s="141"/>
      <c r="AC29" s="209" t="str">
        <f t="shared" si="8"/>
        <v/>
      </c>
      <c r="AD29" s="206"/>
      <c r="AE29" s="210">
        <f t="shared" si="9"/>
        <v>0</v>
      </c>
      <c r="AF29" s="201">
        <f t="shared" si="10"/>
        <v>0</v>
      </c>
    </row>
    <row r="30" spans="1:32" s="173" customFormat="1" ht="12.5" x14ac:dyDescent="0.25">
      <c r="A30" s="188" t="s">
        <v>208</v>
      </c>
      <c r="B30" s="188" t="s">
        <v>224</v>
      </c>
      <c r="C30" s="188" t="s">
        <v>141</v>
      </c>
      <c r="D30" s="188">
        <v>0</v>
      </c>
      <c r="E30" s="188"/>
      <c r="F30" s="189">
        <v>6.9166666666666696</v>
      </c>
      <c r="G30" s="189">
        <v>6.1666666666666696</v>
      </c>
      <c r="H30" s="142">
        <f t="shared" si="11"/>
        <v>0.75</v>
      </c>
      <c r="I30" s="202">
        <v>7.3659999999999997</v>
      </c>
      <c r="J30" s="201">
        <f t="shared" si="0"/>
        <v>5.5244999999999997</v>
      </c>
      <c r="K30" s="201">
        <f t="shared" si="1"/>
        <v>0</v>
      </c>
      <c r="L30" s="140"/>
      <c r="M30" s="193">
        <v>387.6165789473684</v>
      </c>
      <c r="N30" s="193">
        <v>306.81870614035091</v>
      </c>
      <c r="O30" s="209">
        <f t="shared" si="2"/>
        <v>80.797872807017484</v>
      </c>
      <c r="P30" s="204">
        <v>0.129</v>
      </c>
      <c r="Q30" s="201">
        <f t="shared" ref="Q30:Q31" si="14">O30*P30</f>
        <v>10.422925592105255</v>
      </c>
      <c r="R30" s="201">
        <f t="shared" si="4"/>
        <v>0</v>
      </c>
      <c r="S30" s="140"/>
      <c r="T30" s="141"/>
      <c r="U30" s="141"/>
      <c r="V30" s="209" t="str">
        <f t="shared" si="5"/>
        <v/>
      </c>
      <c r="W30" s="206"/>
      <c r="X30" s="210">
        <f t="shared" si="6"/>
        <v>0</v>
      </c>
      <c r="Y30" s="201">
        <f t="shared" si="7"/>
        <v>0</v>
      </c>
      <c r="Z30" s="201"/>
      <c r="AA30" s="141"/>
      <c r="AB30" s="141"/>
      <c r="AC30" s="209" t="str">
        <f t="shared" si="8"/>
        <v/>
      </c>
      <c r="AD30" s="206"/>
      <c r="AE30" s="210">
        <f t="shared" si="9"/>
        <v>0</v>
      </c>
      <c r="AF30" s="201">
        <f t="shared" si="10"/>
        <v>0</v>
      </c>
    </row>
    <row r="31" spans="1:32" s="173" customFormat="1" ht="12.5" x14ac:dyDescent="0.25">
      <c r="A31" s="188"/>
      <c r="B31" s="188"/>
      <c r="C31" s="188" t="s">
        <v>142</v>
      </c>
      <c r="D31" s="188">
        <v>0</v>
      </c>
      <c r="E31" s="188"/>
      <c r="F31" s="189">
        <v>9.43333333333333</v>
      </c>
      <c r="G31" s="189">
        <v>8.4166666666666696</v>
      </c>
      <c r="H31" s="142">
        <f t="shared" si="11"/>
        <v>1.0166666666666604</v>
      </c>
      <c r="I31" s="202">
        <v>7.085</v>
      </c>
      <c r="J31" s="201">
        <f t="shared" si="0"/>
        <v>7.2030833333332884</v>
      </c>
      <c r="K31" s="201">
        <f t="shared" si="1"/>
        <v>0</v>
      </c>
      <c r="L31" s="140"/>
      <c r="M31" s="193">
        <v>490.50333333333316</v>
      </c>
      <c r="N31" s="193">
        <v>409.8383333333332</v>
      </c>
      <c r="O31" s="209">
        <f t="shared" si="2"/>
        <v>80.664999999999964</v>
      </c>
      <c r="P31" s="204">
        <v>0.125</v>
      </c>
      <c r="Q31" s="201">
        <f t="shared" si="14"/>
        <v>10.083124999999995</v>
      </c>
      <c r="R31" s="201">
        <f t="shared" si="4"/>
        <v>0</v>
      </c>
      <c r="S31" s="140"/>
      <c r="T31" s="141"/>
      <c r="U31" s="141"/>
      <c r="V31" s="209" t="str">
        <f t="shared" si="5"/>
        <v/>
      </c>
      <c r="W31" s="206"/>
      <c r="X31" s="210">
        <f t="shared" si="6"/>
        <v>0</v>
      </c>
      <c r="Y31" s="201">
        <f t="shared" si="7"/>
        <v>0</v>
      </c>
      <c r="Z31" s="201"/>
      <c r="AA31" s="141"/>
      <c r="AB31" s="141"/>
      <c r="AC31" s="209" t="str">
        <f t="shared" si="8"/>
        <v/>
      </c>
      <c r="AD31" s="206"/>
      <c r="AE31" s="210">
        <f t="shared" si="9"/>
        <v>0</v>
      </c>
      <c r="AF31" s="201">
        <f t="shared" si="10"/>
        <v>0</v>
      </c>
    </row>
    <row r="32" spans="1:32" s="173" customFormat="1" ht="12.5" x14ac:dyDescent="0.25">
      <c r="A32" s="188"/>
      <c r="B32" s="188"/>
      <c r="C32" s="188"/>
      <c r="D32" s="188"/>
      <c r="E32" s="188"/>
      <c r="F32" s="189"/>
      <c r="G32" s="189"/>
      <c r="H32" s="142" t="str">
        <f t="shared" si="11"/>
        <v/>
      </c>
      <c r="I32" s="202"/>
      <c r="J32" s="201"/>
      <c r="K32" s="201">
        <f t="shared" si="1"/>
        <v>0</v>
      </c>
      <c r="L32" s="140"/>
      <c r="M32" s="193"/>
      <c r="N32" s="193"/>
      <c r="O32" s="209" t="str">
        <f t="shared" si="2"/>
        <v/>
      </c>
      <c r="P32" s="204"/>
      <c r="Q32" s="201"/>
      <c r="R32" s="201">
        <f t="shared" si="4"/>
        <v>0</v>
      </c>
      <c r="S32" s="140"/>
      <c r="T32" s="141"/>
      <c r="U32" s="141"/>
      <c r="V32" s="209" t="str">
        <f t="shared" si="5"/>
        <v/>
      </c>
      <c r="W32" s="206"/>
      <c r="X32" s="210">
        <f t="shared" si="6"/>
        <v>0</v>
      </c>
      <c r="Y32" s="201">
        <f t="shared" si="7"/>
        <v>0</v>
      </c>
      <c r="Z32" s="201"/>
      <c r="AA32" s="141"/>
      <c r="AB32" s="141"/>
      <c r="AC32" s="209" t="str">
        <f t="shared" si="8"/>
        <v/>
      </c>
      <c r="AD32" s="206"/>
      <c r="AE32" s="210">
        <f t="shared" si="9"/>
        <v>0</v>
      </c>
      <c r="AF32" s="201">
        <f t="shared" si="10"/>
        <v>0</v>
      </c>
    </row>
    <row r="33" spans="1:32" s="173" customFormat="1" ht="12.5" x14ac:dyDescent="0.25">
      <c r="A33" s="188"/>
      <c r="B33" s="188"/>
      <c r="C33" s="188"/>
      <c r="D33" s="188"/>
      <c r="E33" s="188"/>
      <c r="F33" s="189"/>
      <c r="G33" s="189"/>
      <c r="H33" s="142" t="str">
        <f t="shared" si="11"/>
        <v/>
      </c>
      <c r="I33" s="202"/>
      <c r="J33" s="201"/>
      <c r="K33" s="201">
        <f t="shared" si="1"/>
        <v>0</v>
      </c>
      <c r="L33" s="140"/>
      <c r="M33" s="193"/>
      <c r="N33" s="193"/>
      <c r="O33" s="209" t="str">
        <f t="shared" si="2"/>
        <v/>
      </c>
      <c r="P33" s="204"/>
      <c r="Q33" s="201"/>
      <c r="R33" s="201">
        <f t="shared" si="4"/>
        <v>0</v>
      </c>
      <c r="S33" s="140"/>
      <c r="T33" s="141"/>
      <c r="U33" s="141"/>
      <c r="V33" s="209" t="str">
        <f t="shared" si="5"/>
        <v/>
      </c>
      <c r="W33" s="206"/>
      <c r="X33" s="210">
        <f t="shared" si="6"/>
        <v>0</v>
      </c>
      <c r="Y33" s="201">
        <f t="shared" si="7"/>
        <v>0</v>
      </c>
      <c r="Z33" s="201"/>
      <c r="AA33" s="141"/>
      <c r="AB33" s="141"/>
      <c r="AC33" s="209" t="str">
        <f t="shared" si="8"/>
        <v/>
      </c>
      <c r="AD33" s="206"/>
      <c r="AE33" s="210">
        <f t="shared" si="9"/>
        <v>0</v>
      </c>
      <c r="AF33" s="201">
        <f t="shared" si="10"/>
        <v>0</v>
      </c>
    </row>
    <row r="34" spans="1:32" s="173" customFormat="1" ht="12.5" x14ac:dyDescent="0.25">
      <c r="A34" s="188" t="s">
        <v>209</v>
      </c>
      <c r="B34" s="188" t="s">
        <v>225</v>
      </c>
      <c r="C34" s="188" t="s">
        <v>140</v>
      </c>
      <c r="D34" s="188">
        <v>0</v>
      </c>
      <c r="E34" s="188"/>
      <c r="F34" s="189">
        <v>4.1666666666666696</v>
      </c>
      <c r="G34" s="189">
        <v>3.708333333333333</v>
      </c>
      <c r="H34" s="142">
        <f t="shared" si="11"/>
        <v>0.45833333333333659</v>
      </c>
      <c r="I34" s="202">
        <v>8.0649999999999995</v>
      </c>
      <c r="J34" s="201">
        <f t="shared" si="0"/>
        <v>3.6964583333333594</v>
      </c>
      <c r="K34" s="201">
        <f t="shared" si="1"/>
        <v>0</v>
      </c>
      <c r="L34" s="140"/>
      <c r="M34" s="193">
        <v>256.09999999999997</v>
      </c>
      <c r="N34" s="193">
        <v>202.38416666666669</v>
      </c>
      <c r="O34" s="209">
        <f t="shared" si="2"/>
        <v>53.715833333333279</v>
      </c>
      <c r="P34" s="204">
        <v>0.13600000000000001</v>
      </c>
      <c r="Q34" s="201">
        <f t="shared" ref="Q34" si="15">O34*P34</f>
        <v>7.3053533333333265</v>
      </c>
      <c r="R34" s="201">
        <f t="shared" si="4"/>
        <v>0</v>
      </c>
      <c r="S34" s="140"/>
      <c r="T34" s="141"/>
      <c r="U34" s="141"/>
      <c r="V34" s="209" t="str">
        <f t="shared" si="5"/>
        <v/>
      </c>
      <c r="W34" s="206"/>
      <c r="X34" s="210">
        <f t="shared" si="6"/>
        <v>0</v>
      </c>
      <c r="Y34" s="201">
        <f t="shared" si="7"/>
        <v>0</v>
      </c>
      <c r="Z34" s="201"/>
      <c r="AA34" s="141"/>
      <c r="AB34" s="141"/>
      <c r="AC34" s="209" t="str">
        <f t="shared" si="8"/>
        <v/>
      </c>
      <c r="AD34" s="206"/>
      <c r="AE34" s="210">
        <f t="shared" si="9"/>
        <v>0</v>
      </c>
      <c r="AF34" s="201">
        <f t="shared" si="10"/>
        <v>0</v>
      </c>
    </row>
    <row r="35" spans="1:32" s="173" customFormat="1" ht="12.5" x14ac:dyDescent="0.25">
      <c r="A35" s="188"/>
      <c r="B35" s="188"/>
      <c r="C35" s="188"/>
      <c r="D35" s="188"/>
      <c r="E35" s="188"/>
      <c r="F35" s="189"/>
      <c r="G35" s="189"/>
      <c r="H35" s="142" t="str">
        <f t="shared" si="11"/>
        <v/>
      </c>
      <c r="I35" s="202"/>
      <c r="J35" s="201"/>
      <c r="K35" s="201">
        <f t="shared" si="1"/>
        <v>0</v>
      </c>
      <c r="L35" s="140"/>
      <c r="M35" s="193"/>
      <c r="N35" s="193"/>
      <c r="O35" s="209" t="str">
        <f t="shared" si="2"/>
        <v/>
      </c>
      <c r="P35" s="204"/>
      <c r="Q35" s="201"/>
      <c r="R35" s="201">
        <f t="shared" si="4"/>
        <v>0</v>
      </c>
      <c r="S35" s="140"/>
      <c r="T35" s="141"/>
      <c r="U35" s="141"/>
      <c r="V35" s="209" t="str">
        <f t="shared" si="5"/>
        <v/>
      </c>
      <c r="W35" s="206"/>
      <c r="X35" s="210">
        <f t="shared" si="6"/>
        <v>0</v>
      </c>
      <c r="Y35" s="201">
        <f t="shared" si="7"/>
        <v>0</v>
      </c>
      <c r="Z35" s="201"/>
      <c r="AA35" s="141"/>
      <c r="AB35" s="141"/>
      <c r="AC35" s="209" t="str">
        <f t="shared" si="8"/>
        <v/>
      </c>
      <c r="AD35" s="206"/>
      <c r="AE35" s="210">
        <f t="shared" si="9"/>
        <v>0</v>
      </c>
      <c r="AF35" s="201">
        <f t="shared" si="10"/>
        <v>0</v>
      </c>
    </row>
    <row r="36" spans="1:32" s="173" customFormat="1" ht="12.5" x14ac:dyDescent="0.25">
      <c r="A36" s="188"/>
      <c r="B36" s="188"/>
      <c r="C36" s="188"/>
      <c r="D36" s="188"/>
      <c r="E36" s="188"/>
      <c r="F36" s="189"/>
      <c r="G36" s="189"/>
      <c r="H36" s="142" t="str">
        <f t="shared" si="11"/>
        <v/>
      </c>
      <c r="I36" s="202"/>
      <c r="J36" s="201"/>
      <c r="K36" s="201">
        <f t="shared" si="1"/>
        <v>0</v>
      </c>
      <c r="L36" s="140"/>
      <c r="M36" s="193"/>
      <c r="N36" s="193"/>
      <c r="O36" s="209" t="str">
        <f t="shared" si="2"/>
        <v/>
      </c>
      <c r="P36" s="204"/>
      <c r="Q36" s="201"/>
      <c r="R36" s="201">
        <f t="shared" si="4"/>
        <v>0</v>
      </c>
      <c r="S36" s="140"/>
      <c r="T36" s="141"/>
      <c r="U36" s="141"/>
      <c r="V36" s="209" t="str">
        <f t="shared" si="5"/>
        <v/>
      </c>
      <c r="W36" s="206"/>
      <c r="X36" s="210">
        <f t="shared" si="6"/>
        <v>0</v>
      </c>
      <c r="Y36" s="201">
        <f t="shared" si="7"/>
        <v>0</v>
      </c>
      <c r="Z36" s="201"/>
      <c r="AA36" s="141"/>
      <c r="AB36" s="141"/>
      <c r="AC36" s="209" t="str">
        <f t="shared" si="8"/>
        <v/>
      </c>
      <c r="AD36" s="206"/>
      <c r="AE36" s="210">
        <f t="shared" si="9"/>
        <v>0</v>
      </c>
      <c r="AF36" s="201">
        <f t="shared" si="10"/>
        <v>0</v>
      </c>
    </row>
    <row r="37" spans="1:32" s="173" customFormat="1" ht="12.5" x14ac:dyDescent="0.25">
      <c r="A37" s="188" t="s">
        <v>210</v>
      </c>
      <c r="B37" s="188" t="s">
        <v>226</v>
      </c>
      <c r="C37" s="188" t="s">
        <v>141</v>
      </c>
      <c r="D37" s="188">
        <v>0</v>
      </c>
      <c r="E37" s="188"/>
      <c r="F37" s="189">
        <v>6.19166666666667</v>
      </c>
      <c r="G37" s="189">
        <v>5.7166666666666703</v>
      </c>
      <c r="H37" s="142">
        <f t="shared" si="11"/>
        <v>0.47499999999999964</v>
      </c>
      <c r="I37" s="202">
        <v>7.4489999999999998</v>
      </c>
      <c r="J37" s="201">
        <f t="shared" si="0"/>
        <v>3.5382749999999974</v>
      </c>
      <c r="K37" s="201">
        <f t="shared" si="1"/>
        <v>0</v>
      </c>
      <c r="L37" s="140"/>
      <c r="M37" s="193">
        <v>358.27249999999998</v>
      </c>
      <c r="N37" s="193">
        <v>308.02416666666664</v>
      </c>
      <c r="O37" s="209">
        <f t="shared" si="2"/>
        <v>50.248333333333335</v>
      </c>
      <c r="P37" s="204">
        <v>0.129</v>
      </c>
      <c r="Q37" s="201">
        <f t="shared" ref="Q37:Q38" si="16">O37*P37</f>
        <v>6.4820350000000007</v>
      </c>
      <c r="R37" s="201">
        <f t="shared" si="4"/>
        <v>0</v>
      </c>
      <c r="S37" s="140"/>
      <c r="T37" s="141"/>
      <c r="U37" s="141"/>
      <c r="V37" s="209" t="str">
        <f t="shared" si="5"/>
        <v/>
      </c>
      <c r="W37" s="206"/>
      <c r="X37" s="210">
        <f t="shared" si="6"/>
        <v>0</v>
      </c>
      <c r="Y37" s="201">
        <f t="shared" si="7"/>
        <v>0</v>
      </c>
      <c r="Z37" s="201"/>
      <c r="AA37" s="141"/>
      <c r="AB37" s="141"/>
      <c r="AC37" s="209" t="str">
        <f t="shared" si="8"/>
        <v/>
      </c>
      <c r="AD37" s="206"/>
      <c r="AE37" s="210">
        <f t="shared" si="9"/>
        <v>0</v>
      </c>
      <c r="AF37" s="201">
        <f t="shared" si="10"/>
        <v>0</v>
      </c>
    </row>
    <row r="38" spans="1:32" s="173" customFormat="1" ht="12.5" x14ac:dyDescent="0.25">
      <c r="A38" s="188"/>
      <c r="B38" s="188"/>
      <c r="C38" s="188" t="s">
        <v>142</v>
      </c>
      <c r="D38" s="188">
        <v>0</v>
      </c>
      <c r="E38" s="188"/>
      <c r="F38" s="189">
        <v>6.8916666666666702</v>
      </c>
      <c r="G38" s="189">
        <v>6.2583333333333302</v>
      </c>
      <c r="H38" s="142">
        <f t="shared" si="11"/>
        <v>0.63333333333333997</v>
      </c>
      <c r="I38" s="202">
        <v>7.351</v>
      </c>
      <c r="J38" s="201">
        <f t="shared" si="0"/>
        <v>4.6556333333333821</v>
      </c>
      <c r="K38" s="201">
        <f t="shared" si="1"/>
        <v>0</v>
      </c>
      <c r="L38" s="140"/>
      <c r="M38" s="193">
        <v>453.6991666666666</v>
      </c>
      <c r="N38" s="193">
        <v>403.32916666666659</v>
      </c>
      <c r="O38" s="209">
        <f t="shared" si="2"/>
        <v>50.370000000000005</v>
      </c>
      <c r="P38" s="204">
        <v>0.126</v>
      </c>
      <c r="Q38" s="201">
        <f t="shared" si="16"/>
        <v>6.3466200000000006</v>
      </c>
      <c r="R38" s="201">
        <f t="shared" si="4"/>
        <v>0</v>
      </c>
      <c r="S38" s="140"/>
      <c r="T38" s="141"/>
      <c r="U38" s="141"/>
      <c r="V38" s="209" t="str">
        <f t="shared" si="5"/>
        <v/>
      </c>
      <c r="W38" s="206"/>
      <c r="X38" s="210">
        <f t="shared" si="6"/>
        <v>0</v>
      </c>
      <c r="Y38" s="201">
        <f t="shared" si="7"/>
        <v>0</v>
      </c>
      <c r="Z38" s="201"/>
      <c r="AA38" s="141"/>
      <c r="AB38" s="141"/>
      <c r="AC38" s="209" t="str">
        <f t="shared" si="8"/>
        <v/>
      </c>
      <c r="AD38" s="206"/>
      <c r="AE38" s="210">
        <f t="shared" si="9"/>
        <v>0</v>
      </c>
      <c r="AF38" s="201">
        <f t="shared" si="10"/>
        <v>0</v>
      </c>
    </row>
    <row r="39" spans="1:32" s="173" customFormat="1" ht="12.5" x14ac:dyDescent="0.25">
      <c r="A39" s="188"/>
      <c r="B39" s="188"/>
      <c r="C39" s="188"/>
      <c r="D39" s="188"/>
      <c r="E39" s="188"/>
      <c r="F39" s="189"/>
      <c r="G39" s="189"/>
      <c r="H39" s="142" t="str">
        <f t="shared" si="11"/>
        <v/>
      </c>
      <c r="I39" s="202"/>
      <c r="J39" s="201"/>
      <c r="K39" s="201">
        <f t="shared" si="1"/>
        <v>0</v>
      </c>
      <c r="L39" s="140"/>
      <c r="M39" s="193"/>
      <c r="N39" s="193"/>
      <c r="O39" s="209" t="str">
        <f t="shared" si="2"/>
        <v/>
      </c>
      <c r="P39" s="204"/>
      <c r="Q39" s="201"/>
      <c r="R39" s="201">
        <f t="shared" si="4"/>
        <v>0</v>
      </c>
      <c r="S39" s="140"/>
      <c r="T39" s="141"/>
      <c r="U39" s="141"/>
      <c r="V39" s="209" t="str">
        <f t="shared" si="5"/>
        <v/>
      </c>
      <c r="W39" s="206"/>
      <c r="X39" s="210">
        <f t="shared" si="6"/>
        <v>0</v>
      </c>
      <c r="Y39" s="201">
        <f t="shared" si="7"/>
        <v>0</v>
      </c>
      <c r="Z39" s="201"/>
      <c r="AA39" s="141"/>
      <c r="AB39" s="141"/>
      <c r="AC39" s="209" t="str">
        <f t="shared" si="8"/>
        <v/>
      </c>
      <c r="AD39" s="206"/>
      <c r="AE39" s="210">
        <f t="shared" si="9"/>
        <v>0</v>
      </c>
      <c r="AF39" s="201">
        <f t="shared" si="10"/>
        <v>0</v>
      </c>
    </row>
    <row r="40" spans="1:32" s="173" customFormat="1" ht="12.5" x14ac:dyDescent="0.25">
      <c r="A40" s="188"/>
      <c r="B40" s="188"/>
      <c r="C40" s="188"/>
      <c r="D40" s="188"/>
      <c r="E40" s="188"/>
      <c r="F40" s="189"/>
      <c r="G40" s="189"/>
      <c r="H40" s="142" t="str">
        <f t="shared" si="11"/>
        <v/>
      </c>
      <c r="I40" s="202"/>
      <c r="J40" s="201"/>
      <c r="K40" s="201">
        <f t="shared" si="1"/>
        <v>0</v>
      </c>
      <c r="L40" s="140"/>
      <c r="M40" s="193"/>
      <c r="N40" s="193"/>
      <c r="O40" s="209" t="str">
        <f t="shared" si="2"/>
        <v/>
      </c>
      <c r="P40" s="204"/>
      <c r="Q40" s="201"/>
      <c r="R40" s="201">
        <f t="shared" si="4"/>
        <v>0</v>
      </c>
      <c r="S40" s="140"/>
      <c r="T40" s="141"/>
      <c r="U40" s="141"/>
      <c r="V40" s="209" t="str">
        <f t="shared" si="5"/>
        <v/>
      </c>
      <c r="W40" s="206"/>
      <c r="X40" s="210">
        <f t="shared" si="6"/>
        <v>0</v>
      </c>
      <c r="Y40" s="201">
        <f t="shared" si="7"/>
        <v>0</v>
      </c>
      <c r="Z40" s="201"/>
      <c r="AA40" s="141"/>
      <c r="AB40" s="141"/>
      <c r="AC40" s="209" t="str">
        <f t="shared" si="8"/>
        <v/>
      </c>
      <c r="AD40" s="206"/>
      <c r="AE40" s="210">
        <f t="shared" si="9"/>
        <v>0</v>
      </c>
      <c r="AF40" s="201">
        <f t="shared" si="10"/>
        <v>0</v>
      </c>
    </row>
    <row r="41" spans="1:32" s="173" customFormat="1" ht="12.5" x14ac:dyDescent="0.25">
      <c r="A41" s="188" t="s">
        <v>214</v>
      </c>
      <c r="B41" s="188" t="s">
        <v>227</v>
      </c>
      <c r="C41" s="188" t="s">
        <v>142</v>
      </c>
      <c r="D41" s="188">
        <v>0</v>
      </c>
      <c r="E41" s="188"/>
      <c r="F41" s="189">
        <v>8.6666666666666696</v>
      </c>
      <c r="G41" s="189">
        <v>7.4749999999999996</v>
      </c>
      <c r="H41" s="142">
        <f t="shared" si="11"/>
        <v>1.19166666666667</v>
      </c>
      <c r="I41" s="202">
        <v>7.1820000000000004</v>
      </c>
      <c r="J41" s="201">
        <f t="shared" si="0"/>
        <v>8.5585500000000234</v>
      </c>
      <c r="K41" s="201">
        <f t="shared" si="1"/>
        <v>0</v>
      </c>
      <c r="L41" s="140"/>
      <c r="M41" s="193">
        <v>620.4041666666667</v>
      </c>
      <c r="N41" s="193">
        <v>440.09416666666675</v>
      </c>
      <c r="O41" s="209">
        <f t="shared" si="2"/>
        <v>180.30999999999995</v>
      </c>
      <c r="P41" s="204">
        <v>0.125</v>
      </c>
      <c r="Q41" s="201">
        <f t="shared" ref="Q41" si="17">O41*P41</f>
        <v>22.538749999999993</v>
      </c>
      <c r="R41" s="201">
        <f t="shared" si="4"/>
        <v>0</v>
      </c>
      <c r="S41" s="140"/>
      <c r="T41" s="143">
        <v>21.39329601158645</v>
      </c>
      <c r="U41" s="143">
        <v>17.978943850267378</v>
      </c>
      <c r="V41" s="209">
        <f t="shared" si="5"/>
        <v>3.4143521613190728</v>
      </c>
      <c r="W41" s="207">
        <v>6.1349999999999998</v>
      </c>
      <c r="X41" s="210">
        <f t="shared" si="6"/>
        <v>20.947050509692509</v>
      </c>
      <c r="Y41" s="201">
        <f>D41*X41</f>
        <v>0</v>
      </c>
      <c r="Z41" s="201"/>
      <c r="AA41" s="143">
        <v>21.39329601158645</v>
      </c>
      <c r="AB41" s="143">
        <v>17.978943850267378</v>
      </c>
      <c r="AC41" s="209">
        <f t="shared" si="8"/>
        <v>3.4143521613190728</v>
      </c>
      <c r="AD41" s="207">
        <v>6.1349999999999998</v>
      </c>
      <c r="AE41" s="210">
        <f t="shared" si="9"/>
        <v>20.947050509692509</v>
      </c>
      <c r="AF41" s="201">
        <f t="shared" si="10"/>
        <v>0</v>
      </c>
    </row>
    <row r="42" spans="1:32" s="173" customFormat="1" ht="12.5" x14ac:dyDescent="0.25">
      <c r="A42" s="188"/>
      <c r="B42" s="188"/>
      <c r="C42" s="188"/>
      <c r="D42" s="188"/>
      <c r="E42" s="188"/>
      <c r="F42" s="189"/>
      <c r="G42" s="189"/>
      <c r="H42" s="142" t="str">
        <f t="shared" si="11"/>
        <v/>
      </c>
      <c r="I42" s="202"/>
      <c r="J42" s="201"/>
      <c r="K42" s="201">
        <f t="shared" si="1"/>
        <v>0</v>
      </c>
      <c r="L42" s="140"/>
      <c r="M42" s="193"/>
      <c r="N42" s="193"/>
      <c r="O42" s="209" t="str">
        <f t="shared" si="2"/>
        <v/>
      </c>
      <c r="P42" s="204"/>
      <c r="Q42" s="201"/>
      <c r="R42" s="201">
        <f t="shared" si="4"/>
        <v>0</v>
      </c>
      <c r="S42" s="140"/>
      <c r="T42" s="143"/>
      <c r="U42" s="143"/>
      <c r="V42" s="209" t="str">
        <f t="shared" si="5"/>
        <v/>
      </c>
      <c r="W42" s="207"/>
      <c r="X42" s="210">
        <f t="shared" si="6"/>
        <v>0</v>
      </c>
      <c r="Y42" s="201">
        <f t="shared" si="7"/>
        <v>0</v>
      </c>
      <c r="Z42" s="201"/>
      <c r="AA42" s="143"/>
      <c r="AB42" s="143"/>
      <c r="AC42" s="209" t="str">
        <f t="shared" si="8"/>
        <v/>
      </c>
      <c r="AD42" s="207"/>
      <c r="AE42" s="210">
        <f t="shared" si="9"/>
        <v>0</v>
      </c>
      <c r="AF42" s="201">
        <f t="shared" si="10"/>
        <v>0</v>
      </c>
    </row>
    <row r="43" spans="1:32" s="173" customFormat="1" ht="12.5" x14ac:dyDescent="0.25">
      <c r="A43" s="188"/>
      <c r="B43" s="188"/>
      <c r="C43" s="188"/>
      <c r="D43" s="188"/>
      <c r="E43" s="188"/>
      <c r="F43" s="189"/>
      <c r="G43" s="189"/>
      <c r="H43" s="142" t="str">
        <f t="shared" si="11"/>
        <v/>
      </c>
      <c r="I43" s="202"/>
      <c r="J43" s="201"/>
      <c r="K43" s="201">
        <f t="shared" si="1"/>
        <v>0</v>
      </c>
      <c r="L43" s="140"/>
      <c r="M43" s="193"/>
      <c r="N43" s="193"/>
      <c r="O43" s="209" t="str">
        <f t="shared" si="2"/>
        <v/>
      </c>
      <c r="P43" s="204"/>
      <c r="Q43" s="201"/>
      <c r="R43" s="201">
        <f t="shared" si="4"/>
        <v>0</v>
      </c>
      <c r="S43" s="140"/>
      <c r="T43" s="143"/>
      <c r="U43" s="143"/>
      <c r="V43" s="209" t="str">
        <f t="shared" si="5"/>
        <v/>
      </c>
      <c r="W43" s="207"/>
      <c r="X43" s="210">
        <f t="shared" si="6"/>
        <v>0</v>
      </c>
      <c r="Y43" s="201">
        <f t="shared" si="7"/>
        <v>0</v>
      </c>
      <c r="Z43" s="201"/>
      <c r="AA43" s="143"/>
      <c r="AB43" s="143"/>
      <c r="AC43" s="209" t="str">
        <f t="shared" si="8"/>
        <v/>
      </c>
      <c r="AD43" s="207"/>
      <c r="AE43" s="210">
        <f t="shared" si="9"/>
        <v>0</v>
      </c>
      <c r="AF43" s="201">
        <f t="shared" si="10"/>
        <v>0</v>
      </c>
    </row>
    <row r="44" spans="1:32" s="173" customFormat="1" ht="12.5" x14ac:dyDescent="0.25">
      <c r="A44" s="188" t="s">
        <v>215</v>
      </c>
      <c r="B44" s="188" t="s">
        <v>228</v>
      </c>
      <c r="C44" s="188" t="s">
        <v>142</v>
      </c>
      <c r="D44" s="188">
        <v>0</v>
      </c>
      <c r="E44" s="188"/>
      <c r="F44" s="189">
        <v>7.9666666666666668</v>
      </c>
      <c r="G44" s="189">
        <v>7.4749999999999996</v>
      </c>
      <c r="H44" s="142">
        <f t="shared" si="11"/>
        <v>0.49166666666666714</v>
      </c>
      <c r="I44" s="202">
        <v>7.1820000000000004</v>
      </c>
      <c r="J44" s="201">
        <f t="shared" si="0"/>
        <v>3.5311500000000038</v>
      </c>
      <c r="K44" s="201">
        <f t="shared" si="1"/>
        <v>0</v>
      </c>
      <c r="L44" s="140"/>
      <c r="M44" s="193">
        <v>620.4041666666667</v>
      </c>
      <c r="N44" s="193">
        <v>440.09416666666675</v>
      </c>
      <c r="O44" s="209">
        <f t="shared" si="2"/>
        <v>180.30999999999995</v>
      </c>
      <c r="P44" s="204">
        <v>0.125</v>
      </c>
      <c r="Q44" s="201">
        <f t="shared" ref="Q44:Q45" si="18">O44*P44</f>
        <v>22.538749999999993</v>
      </c>
      <c r="R44" s="201">
        <f t="shared" si="4"/>
        <v>0</v>
      </c>
      <c r="S44" s="140"/>
      <c r="T44" s="143">
        <v>21.39329601158645</v>
      </c>
      <c r="U44" s="143">
        <v>17.978943850267378</v>
      </c>
      <c r="V44" s="209">
        <f t="shared" si="5"/>
        <v>3.4143521613190728</v>
      </c>
      <c r="W44" s="207">
        <v>6.1349999999999998</v>
      </c>
      <c r="X44" s="210">
        <f t="shared" si="6"/>
        <v>20.947050509692509</v>
      </c>
      <c r="Y44" s="201">
        <f t="shared" si="7"/>
        <v>0</v>
      </c>
      <c r="Z44" s="201"/>
      <c r="AA44" s="143">
        <v>21.39329601158645</v>
      </c>
      <c r="AB44" s="143">
        <v>17.978943850267378</v>
      </c>
      <c r="AC44" s="209">
        <f t="shared" si="8"/>
        <v>3.4143521613190728</v>
      </c>
      <c r="AD44" s="207">
        <v>6.1349999999999998</v>
      </c>
      <c r="AE44" s="210">
        <f t="shared" si="9"/>
        <v>20.947050509692509</v>
      </c>
      <c r="AF44" s="201">
        <f t="shared" si="10"/>
        <v>0</v>
      </c>
    </row>
    <row r="45" spans="1:32" s="173" customFormat="1" ht="12.5" x14ac:dyDescent="0.25">
      <c r="A45" s="188"/>
      <c r="B45" s="188"/>
      <c r="C45" s="188" t="s">
        <v>143</v>
      </c>
      <c r="D45" s="188">
        <v>0</v>
      </c>
      <c r="E45" s="188"/>
      <c r="F45" s="189">
        <v>9.1166666666666671</v>
      </c>
      <c r="G45" s="189">
        <v>8.5</v>
      </c>
      <c r="H45" s="142">
        <f t="shared" si="11"/>
        <v>0.61666666666666714</v>
      </c>
      <c r="I45" s="202">
        <v>7.077</v>
      </c>
      <c r="J45" s="201">
        <f t="shared" si="0"/>
        <v>4.3641500000000031</v>
      </c>
      <c r="K45" s="201">
        <f t="shared" si="1"/>
        <v>0</v>
      </c>
      <c r="L45" s="140"/>
      <c r="M45" s="193">
        <v>724.4375</v>
      </c>
      <c r="N45" s="193">
        <v>535.36749999999995</v>
      </c>
      <c r="O45" s="209">
        <f t="shared" si="2"/>
        <v>189.07000000000005</v>
      </c>
      <c r="P45" s="204">
        <v>0.123</v>
      </c>
      <c r="Q45" s="201">
        <f t="shared" si="18"/>
        <v>23.255610000000004</v>
      </c>
      <c r="R45" s="201">
        <f t="shared" si="4"/>
        <v>0</v>
      </c>
      <c r="S45" s="140"/>
      <c r="T45" s="143">
        <v>23.600995014483061</v>
      </c>
      <c r="U45" s="143">
        <v>19.33305481283422</v>
      </c>
      <c r="V45" s="209">
        <f t="shared" si="5"/>
        <v>4.267940201648841</v>
      </c>
      <c r="W45" s="207">
        <v>6.1630000000000003</v>
      </c>
      <c r="X45" s="210">
        <f t="shared" si="6"/>
        <v>26.303315462761809</v>
      </c>
      <c r="Y45" s="201">
        <f t="shared" si="7"/>
        <v>0</v>
      </c>
      <c r="Z45" s="201"/>
      <c r="AA45" s="143">
        <v>23.600995014483061</v>
      </c>
      <c r="AB45" s="143">
        <v>19.33305481283422</v>
      </c>
      <c r="AC45" s="209">
        <f t="shared" si="8"/>
        <v>4.267940201648841</v>
      </c>
      <c r="AD45" s="207">
        <v>6.1630000000000003</v>
      </c>
      <c r="AE45" s="210">
        <f t="shared" si="9"/>
        <v>26.303315462761809</v>
      </c>
      <c r="AF45" s="201">
        <f t="shared" si="10"/>
        <v>0</v>
      </c>
    </row>
    <row r="46" spans="1:32" s="173" customFormat="1" ht="12.5" x14ac:dyDescent="0.25">
      <c r="A46" s="188"/>
      <c r="B46" s="188"/>
      <c r="C46" s="188"/>
      <c r="D46" s="188"/>
      <c r="E46" s="188"/>
      <c r="F46" s="189"/>
      <c r="G46" s="189"/>
      <c r="H46" s="142" t="str">
        <f t="shared" si="11"/>
        <v/>
      </c>
      <c r="I46" s="202"/>
      <c r="J46" s="201"/>
      <c r="K46" s="201">
        <f t="shared" si="1"/>
        <v>0</v>
      </c>
      <c r="L46" s="140"/>
      <c r="M46" s="193"/>
      <c r="N46" s="193"/>
      <c r="O46" s="209" t="str">
        <f t="shared" si="2"/>
        <v/>
      </c>
      <c r="P46" s="204"/>
      <c r="Q46" s="201"/>
      <c r="R46" s="201">
        <f t="shared" si="4"/>
        <v>0</v>
      </c>
      <c r="S46" s="140"/>
      <c r="T46" s="143"/>
      <c r="U46" s="143"/>
      <c r="V46" s="209" t="str">
        <f t="shared" si="5"/>
        <v/>
      </c>
      <c r="W46" s="207"/>
      <c r="X46" s="210">
        <f t="shared" si="6"/>
        <v>0</v>
      </c>
      <c r="Y46" s="201">
        <f t="shared" si="7"/>
        <v>0</v>
      </c>
      <c r="Z46" s="201"/>
      <c r="AA46" s="143"/>
      <c r="AB46" s="143"/>
      <c r="AC46" s="209" t="str">
        <f t="shared" si="8"/>
        <v/>
      </c>
      <c r="AD46" s="207"/>
      <c r="AE46" s="210">
        <f t="shared" si="9"/>
        <v>0</v>
      </c>
      <c r="AF46" s="201">
        <f t="shared" si="10"/>
        <v>0</v>
      </c>
    </row>
    <row r="47" spans="1:32" s="173" customFormat="1" ht="12.5" x14ac:dyDescent="0.25">
      <c r="A47" s="188"/>
      <c r="B47" s="188"/>
      <c r="C47" s="188"/>
      <c r="D47" s="188"/>
      <c r="E47" s="188"/>
      <c r="F47" s="189"/>
      <c r="G47" s="189"/>
      <c r="H47" s="142" t="str">
        <f t="shared" si="11"/>
        <v/>
      </c>
      <c r="I47" s="202"/>
      <c r="J47" s="201"/>
      <c r="K47" s="201">
        <f t="shared" si="1"/>
        <v>0</v>
      </c>
      <c r="L47" s="140"/>
      <c r="M47" s="193"/>
      <c r="N47" s="193"/>
      <c r="O47" s="209" t="str">
        <f t="shared" si="2"/>
        <v/>
      </c>
      <c r="P47" s="204"/>
      <c r="Q47" s="201"/>
      <c r="R47" s="201">
        <f t="shared" si="4"/>
        <v>0</v>
      </c>
      <c r="S47" s="140"/>
      <c r="T47" s="143"/>
      <c r="U47" s="143"/>
      <c r="V47" s="209" t="str">
        <f t="shared" si="5"/>
        <v/>
      </c>
      <c r="W47" s="207"/>
      <c r="X47" s="210">
        <f t="shared" si="6"/>
        <v>0</v>
      </c>
      <c r="Y47" s="201">
        <f t="shared" si="7"/>
        <v>0</v>
      </c>
      <c r="Z47" s="201"/>
      <c r="AA47" s="143"/>
      <c r="AB47" s="143"/>
      <c r="AC47" s="209" t="str">
        <f t="shared" si="8"/>
        <v/>
      </c>
      <c r="AD47" s="207"/>
      <c r="AE47" s="210">
        <f t="shared" si="9"/>
        <v>0</v>
      </c>
      <c r="AF47" s="201">
        <f t="shared" si="10"/>
        <v>0</v>
      </c>
    </row>
    <row r="48" spans="1:32" s="173" customFormat="1" ht="12.5" x14ac:dyDescent="0.25">
      <c r="A48" s="188" t="s">
        <v>216</v>
      </c>
      <c r="B48" s="188" t="s">
        <v>229</v>
      </c>
      <c r="C48" s="188" t="s">
        <v>142</v>
      </c>
      <c r="D48" s="188">
        <v>0</v>
      </c>
      <c r="E48" s="188"/>
      <c r="F48" s="189">
        <v>8.6666666666666696</v>
      </c>
      <c r="G48" s="189">
        <v>7.4749999999999996</v>
      </c>
      <c r="H48" s="142">
        <f t="shared" si="11"/>
        <v>1.19166666666667</v>
      </c>
      <c r="I48" s="202">
        <v>7.1820000000000004</v>
      </c>
      <c r="J48" s="201">
        <f t="shared" si="0"/>
        <v>8.5585500000000234</v>
      </c>
      <c r="K48" s="201">
        <f t="shared" si="1"/>
        <v>0</v>
      </c>
      <c r="L48" s="140"/>
      <c r="M48" s="193">
        <v>620.4041666666667</v>
      </c>
      <c r="N48" s="193">
        <v>440.09416666666675</v>
      </c>
      <c r="O48" s="209">
        <f t="shared" si="2"/>
        <v>180.30999999999995</v>
      </c>
      <c r="P48" s="204">
        <v>0.125</v>
      </c>
      <c r="Q48" s="201">
        <f t="shared" ref="Q48" si="19">O48*P48</f>
        <v>22.538749999999993</v>
      </c>
      <c r="R48" s="201">
        <f t="shared" si="4"/>
        <v>0</v>
      </c>
      <c r="S48" s="140"/>
      <c r="T48" s="143">
        <v>21.39329601158645</v>
      </c>
      <c r="U48" s="143">
        <v>17.978943850267378</v>
      </c>
      <c r="V48" s="209">
        <f t="shared" si="5"/>
        <v>3.4143521613190728</v>
      </c>
      <c r="W48" s="207">
        <v>6.1349999999999998</v>
      </c>
      <c r="X48" s="210">
        <f t="shared" si="6"/>
        <v>20.947050509692509</v>
      </c>
      <c r="Y48" s="201">
        <f t="shared" si="7"/>
        <v>0</v>
      </c>
      <c r="Z48" s="201"/>
      <c r="AA48" s="143">
        <v>21.39329601158645</v>
      </c>
      <c r="AB48" s="143">
        <v>17.978943850267378</v>
      </c>
      <c r="AC48" s="209">
        <f t="shared" si="8"/>
        <v>3.4143521613190728</v>
      </c>
      <c r="AD48" s="207">
        <v>6.1349999999999998</v>
      </c>
      <c r="AE48" s="210">
        <f t="shared" si="9"/>
        <v>20.947050509692509</v>
      </c>
      <c r="AF48" s="201">
        <f t="shared" si="10"/>
        <v>0</v>
      </c>
    </row>
    <row r="49" spans="1:32" s="173" customFormat="1" ht="12.5" x14ac:dyDescent="0.25">
      <c r="A49" s="188"/>
      <c r="B49" s="188"/>
      <c r="C49" s="188"/>
      <c r="D49" s="188"/>
      <c r="E49" s="188"/>
      <c r="F49" s="189"/>
      <c r="G49" s="189"/>
      <c r="H49" s="142" t="str">
        <f t="shared" si="11"/>
        <v/>
      </c>
      <c r="I49" s="202"/>
      <c r="J49" s="201"/>
      <c r="K49" s="201">
        <f t="shared" si="1"/>
        <v>0</v>
      </c>
      <c r="L49" s="140"/>
      <c r="M49" s="193"/>
      <c r="N49" s="193"/>
      <c r="O49" s="209" t="str">
        <f t="shared" si="2"/>
        <v/>
      </c>
      <c r="P49" s="204"/>
      <c r="Q49" s="201"/>
      <c r="R49" s="201">
        <f t="shared" si="4"/>
        <v>0</v>
      </c>
      <c r="S49" s="140"/>
      <c r="T49" s="143"/>
      <c r="U49" s="143"/>
      <c r="V49" s="209" t="str">
        <f t="shared" si="5"/>
        <v/>
      </c>
      <c r="W49" s="207"/>
      <c r="X49" s="210">
        <f t="shared" si="6"/>
        <v>0</v>
      </c>
      <c r="Y49" s="201">
        <f t="shared" si="7"/>
        <v>0</v>
      </c>
      <c r="Z49" s="201"/>
      <c r="AA49" s="143"/>
      <c r="AB49" s="143"/>
      <c r="AC49" s="209" t="str">
        <f t="shared" si="8"/>
        <v/>
      </c>
      <c r="AD49" s="207"/>
      <c r="AE49" s="210">
        <f t="shared" si="9"/>
        <v>0</v>
      </c>
      <c r="AF49" s="201">
        <f t="shared" si="10"/>
        <v>0</v>
      </c>
    </row>
    <row r="50" spans="1:32" s="173" customFormat="1" ht="12.5" x14ac:dyDescent="0.25">
      <c r="A50" s="188"/>
      <c r="B50" s="188"/>
      <c r="C50" s="188"/>
      <c r="D50" s="188"/>
      <c r="E50" s="188"/>
      <c r="F50" s="189"/>
      <c r="G50" s="189"/>
      <c r="H50" s="142" t="str">
        <f t="shared" si="11"/>
        <v/>
      </c>
      <c r="I50" s="202"/>
      <c r="J50" s="201"/>
      <c r="K50" s="201">
        <f t="shared" si="1"/>
        <v>0</v>
      </c>
      <c r="L50" s="140"/>
      <c r="M50" s="193"/>
      <c r="N50" s="193"/>
      <c r="O50" s="209" t="str">
        <f t="shared" si="2"/>
        <v/>
      </c>
      <c r="P50" s="204"/>
      <c r="Q50" s="201"/>
      <c r="R50" s="201">
        <f t="shared" si="4"/>
        <v>0</v>
      </c>
      <c r="S50" s="140"/>
      <c r="T50" s="143"/>
      <c r="U50" s="143"/>
      <c r="V50" s="209" t="str">
        <f t="shared" si="5"/>
        <v/>
      </c>
      <c r="W50" s="207"/>
      <c r="X50" s="210">
        <f t="shared" si="6"/>
        <v>0</v>
      </c>
      <c r="Y50" s="201">
        <f t="shared" si="7"/>
        <v>0</v>
      </c>
      <c r="Z50" s="201"/>
      <c r="AA50" s="143"/>
      <c r="AB50" s="143"/>
      <c r="AC50" s="209" t="str">
        <f t="shared" si="8"/>
        <v/>
      </c>
      <c r="AD50" s="207"/>
      <c r="AE50" s="210">
        <f t="shared" si="9"/>
        <v>0</v>
      </c>
      <c r="AF50" s="201">
        <f t="shared" si="10"/>
        <v>0</v>
      </c>
    </row>
    <row r="51" spans="1:32" s="173" customFormat="1" ht="12.5" x14ac:dyDescent="0.25">
      <c r="A51" s="188" t="s">
        <v>217</v>
      </c>
      <c r="B51" s="188" t="s">
        <v>230</v>
      </c>
      <c r="C51" s="188" t="s">
        <v>142</v>
      </c>
      <c r="D51" s="188">
        <v>0</v>
      </c>
      <c r="E51" s="188"/>
      <c r="F51" s="189">
        <v>7.9666666666666668</v>
      </c>
      <c r="G51" s="189">
        <v>7.4749999999999996</v>
      </c>
      <c r="H51" s="142">
        <f t="shared" si="11"/>
        <v>0.49166666666666714</v>
      </c>
      <c r="I51" s="202">
        <v>7.1280000000000001</v>
      </c>
      <c r="J51" s="201">
        <f t="shared" si="0"/>
        <v>3.5046000000000035</v>
      </c>
      <c r="K51" s="201">
        <f t="shared" si="1"/>
        <v>0</v>
      </c>
      <c r="L51" s="140"/>
      <c r="M51" s="193">
        <v>620.4041666666667</v>
      </c>
      <c r="N51" s="193">
        <v>440.09416666666675</v>
      </c>
      <c r="O51" s="209">
        <f t="shared" si="2"/>
        <v>180.30999999999995</v>
      </c>
      <c r="P51" s="204">
        <v>0.125</v>
      </c>
      <c r="Q51" s="201">
        <f t="shared" ref="Q51:Q52" si="20">O51*P51</f>
        <v>22.538749999999993</v>
      </c>
      <c r="R51" s="201">
        <f t="shared" si="4"/>
        <v>0</v>
      </c>
      <c r="S51" s="140"/>
      <c r="T51" s="143">
        <v>21.39329601158645</v>
      </c>
      <c r="U51" s="143">
        <v>17.978943850267378</v>
      </c>
      <c r="V51" s="209">
        <f t="shared" si="5"/>
        <v>3.4143521613190728</v>
      </c>
      <c r="W51" s="207">
        <v>6.1349999999999998</v>
      </c>
      <c r="X51" s="210">
        <f t="shared" si="6"/>
        <v>20.947050509692509</v>
      </c>
      <c r="Y51" s="201">
        <f t="shared" si="7"/>
        <v>0</v>
      </c>
      <c r="Z51" s="201"/>
      <c r="AA51" s="143">
        <v>21.39329601158645</v>
      </c>
      <c r="AB51" s="143">
        <v>17.978943850267378</v>
      </c>
      <c r="AC51" s="209">
        <f t="shared" si="8"/>
        <v>3.4143521613190728</v>
      </c>
      <c r="AD51" s="207">
        <v>6.1349999999999998</v>
      </c>
      <c r="AE51" s="210">
        <f t="shared" si="9"/>
        <v>20.947050509692509</v>
      </c>
      <c r="AF51" s="201">
        <f t="shared" si="10"/>
        <v>0</v>
      </c>
    </row>
    <row r="52" spans="1:32" s="173" customFormat="1" ht="12.5" x14ac:dyDescent="0.25">
      <c r="A52" s="188"/>
      <c r="B52" s="188"/>
      <c r="C52" s="188" t="s">
        <v>143</v>
      </c>
      <c r="D52" s="188">
        <v>0</v>
      </c>
      <c r="E52" s="188"/>
      <c r="F52" s="189">
        <v>9.1166666666666671</v>
      </c>
      <c r="G52" s="189">
        <v>8.5</v>
      </c>
      <c r="H52" s="142">
        <f t="shared" si="11"/>
        <v>0.61666666666666714</v>
      </c>
      <c r="I52" s="202">
        <v>7.077</v>
      </c>
      <c r="J52" s="201">
        <f t="shared" si="0"/>
        <v>4.3641500000000031</v>
      </c>
      <c r="K52" s="201">
        <f t="shared" si="1"/>
        <v>0</v>
      </c>
      <c r="L52" s="140"/>
      <c r="M52" s="193">
        <v>724.4375</v>
      </c>
      <c r="N52" s="193">
        <v>535.36749999999995</v>
      </c>
      <c r="O52" s="209">
        <f t="shared" si="2"/>
        <v>189.07000000000005</v>
      </c>
      <c r="P52" s="204">
        <v>0.123</v>
      </c>
      <c r="Q52" s="201">
        <f t="shared" si="20"/>
        <v>23.255610000000004</v>
      </c>
      <c r="R52" s="201">
        <f t="shared" si="4"/>
        <v>0</v>
      </c>
      <c r="S52" s="140"/>
      <c r="T52" s="143">
        <v>23.600995014483061</v>
      </c>
      <c r="U52" s="143">
        <v>19.33305481283422</v>
      </c>
      <c r="V52" s="209">
        <f t="shared" si="5"/>
        <v>4.267940201648841</v>
      </c>
      <c r="W52" s="207">
        <v>6.1630000000000003</v>
      </c>
      <c r="X52" s="210">
        <f t="shared" si="6"/>
        <v>26.303315462761809</v>
      </c>
      <c r="Y52" s="201">
        <f t="shared" si="7"/>
        <v>0</v>
      </c>
      <c r="Z52" s="201"/>
      <c r="AA52" s="143">
        <v>23.600995014483061</v>
      </c>
      <c r="AB52" s="143">
        <v>19.33305481283422</v>
      </c>
      <c r="AC52" s="209">
        <f t="shared" si="8"/>
        <v>4.267940201648841</v>
      </c>
      <c r="AD52" s="207">
        <v>6.1630000000000003</v>
      </c>
      <c r="AE52" s="210">
        <f t="shared" si="9"/>
        <v>26.303315462761809</v>
      </c>
      <c r="AF52" s="201">
        <f t="shared" si="10"/>
        <v>0</v>
      </c>
    </row>
    <row r="53" spans="1:32" s="173" customFormat="1" ht="12.5" x14ac:dyDescent="0.25">
      <c r="A53" s="188"/>
      <c r="B53" s="188"/>
      <c r="C53" s="188"/>
      <c r="D53" s="188"/>
      <c r="E53" s="188"/>
      <c r="F53" s="189"/>
      <c r="G53" s="189"/>
      <c r="H53" s="142" t="str">
        <f t="shared" si="11"/>
        <v/>
      </c>
      <c r="I53" s="202"/>
      <c r="J53" s="201"/>
      <c r="K53" s="201">
        <f t="shared" si="1"/>
        <v>0</v>
      </c>
      <c r="L53" s="140"/>
      <c r="M53" s="193"/>
      <c r="N53" s="193"/>
      <c r="O53" s="209" t="str">
        <f t="shared" si="2"/>
        <v/>
      </c>
      <c r="P53" s="204"/>
      <c r="Q53" s="201"/>
      <c r="R53" s="201">
        <f t="shared" si="4"/>
        <v>0</v>
      </c>
      <c r="S53" s="140"/>
      <c r="T53" s="143"/>
      <c r="U53" s="143"/>
      <c r="V53" s="209" t="str">
        <f t="shared" si="5"/>
        <v/>
      </c>
      <c r="W53" s="207"/>
      <c r="X53" s="210">
        <f t="shared" si="6"/>
        <v>0</v>
      </c>
      <c r="Y53" s="201">
        <f t="shared" si="7"/>
        <v>0</v>
      </c>
      <c r="Z53" s="201"/>
      <c r="AA53" s="143"/>
      <c r="AB53" s="143"/>
      <c r="AC53" s="209" t="str">
        <f t="shared" si="8"/>
        <v/>
      </c>
      <c r="AD53" s="207"/>
      <c r="AE53" s="210">
        <f t="shared" si="9"/>
        <v>0</v>
      </c>
      <c r="AF53" s="201">
        <f t="shared" si="10"/>
        <v>0</v>
      </c>
    </row>
    <row r="54" spans="1:32" s="173" customFormat="1" ht="12.5" x14ac:dyDescent="0.25">
      <c r="A54" s="188"/>
      <c r="B54" s="188"/>
      <c r="C54" s="188"/>
      <c r="D54" s="188"/>
      <c r="E54" s="188"/>
      <c r="F54" s="189"/>
      <c r="G54" s="189"/>
      <c r="H54" s="142" t="str">
        <f t="shared" si="11"/>
        <v/>
      </c>
      <c r="I54" s="202"/>
      <c r="J54" s="201"/>
      <c r="K54" s="201">
        <f t="shared" si="1"/>
        <v>0</v>
      </c>
      <c r="L54" s="140"/>
      <c r="M54" s="193"/>
      <c r="N54" s="193"/>
      <c r="O54" s="209" t="str">
        <f t="shared" si="2"/>
        <v/>
      </c>
      <c r="P54" s="204"/>
      <c r="Q54" s="201"/>
      <c r="R54" s="201">
        <f t="shared" si="4"/>
        <v>0</v>
      </c>
      <c r="S54" s="140"/>
      <c r="T54" s="143"/>
      <c r="U54" s="143"/>
      <c r="V54" s="209" t="str">
        <f t="shared" si="5"/>
        <v/>
      </c>
      <c r="W54" s="207"/>
      <c r="X54" s="210">
        <f t="shared" si="6"/>
        <v>0</v>
      </c>
      <c r="Y54" s="201">
        <f t="shared" si="7"/>
        <v>0</v>
      </c>
      <c r="Z54" s="201"/>
      <c r="AA54" s="143"/>
      <c r="AB54" s="143"/>
      <c r="AC54" s="209" t="str">
        <f t="shared" si="8"/>
        <v/>
      </c>
      <c r="AD54" s="207"/>
      <c r="AE54" s="210">
        <f t="shared" si="9"/>
        <v>0</v>
      </c>
      <c r="AF54" s="201">
        <f t="shared" si="10"/>
        <v>0</v>
      </c>
    </row>
    <row r="55" spans="1:32" s="173" customFormat="1" ht="12.5" x14ac:dyDescent="0.25">
      <c r="A55" s="188" t="s">
        <v>211</v>
      </c>
      <c r="B55" s="188" t="s">
        <v>231</v>
      </c>
      <c r="C55" s="188" t="s">
        <v>142</v>
      </c>
      <c r="D55" s="188">
        <v>0</v>
      </c>
      <c r="E55" s="188" t="s">
        <v>128</v>
      </c>
      <c r="F55" s="189">
        <v>8.6666666666666696</v>
      </c>
      <c r="G55" s="189">
        <v>7.4749999999999996</v>
      </c>
      <c r="H55" s="142">
        <f t="shared" si="11"/>
        <v>1.19166666666667</v>
      </c>
      <c r="I55" s="202">
        <v>7.1820000000000004</v>
      </c>
      <c r="J55" s="201">
        <f t="shared" si="0"/>
        <v>8.5585500000000234</v>
      </c>
      <c r="K55" s="201">
        <f t="shared" si="1"/>
        <v>0</v>
      </c>
      <c r="L55" s="140"/>
      <c r="M55" s="193">
        <v>620.4041666666667</v>
      </c>
      <c r="N55" s="193">
        <v>440.09416666666675</v>
      </c>
      <c r="O55" s="209">
        <f t="shared" si="2"/>
        <v>180.30999999999995</v>
      </c>
      <c r="P55" s="204">
        <v>0.125</v>
      </c>
      <c r="Q55" s="201">
        <f t="shared" ref="Q55" si="21">O55*P55</f>
        <v>22.538749999999993</v>
      </c>
      <c r="R55" s="201">
        <f t="shared" si="4"/>
        <v>0</v>
      </c>
      <c r="S55" s="140"/>
      <c r="T55" s="143">
        <v>21.39329601158645</v>
      </c>
      <c r="U55" s="143">
        <v>17.978943850267378</v>
      </c>
      <c r="V55" s="209">
        <f t="shared" si="5"/>
        <v>3.4143521613190728</v>
      </c>
      <c r="W55" s="207">
        <v>6.1349999999999998</v>
      </c>
      <c r="X55" s="210">
        <f t="shared" si="6"/>
        <v>20.947050509692509</v>
      </c>
      <c r="Y55" s="201">
        <f t="shared" si="7"/>
        <v>0</v>
      </c>
      <c r="Z55" s="201"/>
      <c r="AA55" s="143">
        <v>21.39329601158645</v>
      </c>
      <c r="AB55" s="143">
        <v>17.978943850267378</v>
      </c>
      <c r="AC55" s="209">
        <f t="shared" si="8"/>
        <v>3.4143521613190728</v>
      </c>
      <c r="AD55" s="207">
        <v>6.1349999999999998</v>
      </c>
      <c r="AE55" s="210">
        <f t="shared" si="9"/>
        <v>20.947050509692509</v>
      </c>
      <c r="AF55" s="201">
        <f t="shared" si="10"/>
        <v>0</v>
      </c>
    </row>
    <row r="56" spans="1:32" s="173" customFormat="1" ht="12.5" x14ac:dyDescent="0.25">
      <c r="A56" s="188"/>
      <c r="B56" s="188"/>
      <c r="C56" s="188"/>
      <c r="D56" s="188"/>
      <c r="E56" s="188"/>
      <c r="F56" s="189"/>
      <c r="G56" s="189"/>
      <c r="H56" s="142" t="str">
        <f t="shared" si="11"/>
        <v/>
      </c>
      <c r="I56" s="202"/>
      <c r="J56" s="201"/>
      <c r="K56" s="201">
        <f t="shared" si="1"/>
        <v>0</v>
      </c>
      <c r="L56" s="140"/>
      <c r="M56" s="193"/>
      <c r="N56" s="193"/>
      <c r="O56" s="209" t="str">
        <f t="shared" si="2"/>
        <v/>
      </c>
      <c r="P56" s="204"/>
      <c r="Q56" s="201"/>
      <c r="R56" s="201">
        <f t="shared" si="4"/>
        <v>0</v>
      </c>
      <c r="S56" s="140"/>
      <c r="T56" s="143"/>
      <c r="U56" s="143"/>
      <c r="V56" s="209" t="str">
        <f t="shared" si="5"/>
        <v/>
      </c>
      <c r="W56" s="207"/>
      <c r="X56" s="210">
        <f t="shared" si="6"/>
        <v>0</v>
      </c>
      <c r="Y56" s="201">
        <f t="shared" si="7"/>
        <v>0</v>
      </c>
      <c r="Z56" s="201"/>
      <c r="AA56" s="143"/>
      <c r="AB56" s="143"/>
      <c r="AC56" s="209" t="str">
        <f t="shared" si="8"/>
        <v/>
      </c>
      <c r="AD56" s="207"/>
      <c r="AE56" s="210">
        <f t="shared" si="9"/>
        <v>0</v>
      </c>
      <c r="AF56" s="201">
        <f t="shared" si="10"/>
        <v>0</v>
      </c>
    </row>
    <row r="57" spans="1:32" s="173" customFormat="1" ht="12.5" x14ac:dyDescent="0.25">
      <c r="A57" s="188"/>
      <c r="B57" s="188"/>
      <c r="C57" s="188"/>
      <c r="D57" s="188"/>
      <c r="E57" s="188"/>
      <c r="F57" s="189"/>
      <c r="G57" s="189"/>
      <c r="H57" s="142" t="str">
        <f t="shared" si="11"/>
        <v/>
      </c>
      <c r="I57" s="202"/>
      <c r="J57" s="201"/>
      <c r="K57" s="201">
        <f t="shared" si="1"/>
        <v>0</v>
      </c>
      <c r="L57" s="140"/>
      <c r="M57" s="193"/>
      <c r="N57" s="193"/>
      <c r="O57" s="209" t="str">
        <f t="shared" si="2"/>
        <v/>
      </c>
      <c r="P57" s="204"/>
      <c r="Q57" s="201"/>
      <c r="R57" s="201">
        <f t="shared" si="4"/>
        <v>0</v>
      </c>
      <c r="S57" s="140"/>
      <c r="T57" s="143"/>
      <c r="U57" s="143"/>
      <c r="V57" s="209" t="str">
        <f t="shared" si="5"/>
        <v/>
      </c>
      <c r="W57" s="207"/>
      <c r="X57" s="210">
        <f t="shared" si="6"/>
        <v>0</v>
      </c>
      <c r="Y57" s="201">
        <f t="shared" si="7"/>
        <v>0</v>
      </c>
      <c r="Z57" s="201"/>
      <c r="AA57" s="143"/>
      <c r="AB57" s="143"/>
      <c r="AC57" s="209" t="str">
        <f t="shared" si="8"/>
        <v/>
      </c>
      <c r="AD57" s="207"/>
      <c r="AE57" s="210">
        <f t="shared" si="9"/>
        <v>0</v>
      </c>
      <c r="AF57" s="201">
        <f t="shared" si="10"/>
        <v>0</v>
      </c>
    </row>
    <row r="58" spans="1:32" s="173" customFormat="1" ht="12.5" x14ac:dyDescent="0.25">
      <c r="A58" s="188" t="s">
        <v>218</v>
      </c>
      <c r="B58" s="188" t="s">
        <v>232</v>
      </c>
      <c r="C58" s="188" t="s">
        <v>142</v>
      </c>
      <c r="D58" s="188">
        <v>0</v>
      </c>
      <c r="E58" s="188"/>
      <c r="F58" s="189">
        <v>7.9666666666666668</v>
      </c>
      <c r="G58" s="189">
        <v>7.4749999999999996</v>
      </c>
      <c r="H58" s="142">
        <f t="shared" si="11"/>
        <v>0.49166666666666714</v>
      </c>
      <c r="I58" s="202">
        <v>7.1820000000000004</v>
      </c>
      <c r="J58" s="201">
        <f t="shared" si="0"/>
        <v>3.5311500000000038</v>
      </c>
      <c r="K58" s="201">
        <f t="shared" si="1"/>
        <v>0</v>
      </c>
      <c r="L58" s="140"/>
      <c r="M58" s="193">
        <v>620.4041666666667</v>
      </c>
      <c r="N58" s="193">
        <v>440.09416666666675</v>
      </c>
      <c r="O58" s="209">
        <f t="shared" si="2"/>
        <v>180.30999999999995</v>
      </c>
      <c r="P58" s="204">
        <v>0.125</v>
      </c>
      <c r="Q58" s="201">
        <f t="shared" ref="Q58" si="22">O58*P58</f>
        <v>22.538749999999993</v>
      </c>
      <c r="R58" s="201">
        <f t="shared" si="4"/>
        <v>0</v>
      </c>
      <c r="S58" s="140"/>
      <c r="T58" s="143">
        <v>21.39329601158645</v>
      </c>
      <c r="U58" s="143">
        <v>17.978943850267378</v>
      </c>
      <c r="V58" s="209">
        <f t="shared" si="5"/>
        <v>3.4143521613190728</v>
      </c>
      <c r="W58" s="207">
        <v>6.1349999999999998</v>
      </c>
      <c r="X58" s="210">
        <f t="shared" si="6"/>
        <v>20.947050509692509</v>
      </c>
      <c r="Y58" s="201">
        <f t="shared" si="7"/>
        <v>0</v>
      </c>
      <c r="Z58" s="201"/>
      <c r="AA58" s="143">
        <v>21.39329601158645</v>
      </c>
      <c r="AB58" s="143">
        <v>17.978943850267378</v>
      </c>
      <c r="AC58" s="209">
        <f t="shared" si="8"/>
        <v>3.4143521613190728</v>
      </c>
      <c r="AD58" s="207">
        <v>6.1349999999999998</v>
      </c>
      <c r="AE58" s="210">
        <f t="shared" si="9"/>
        <v>20.947050509692509</v>
      </c>
      <c r="AF58" s="201">
        <f t="shared" si="10"/>
        <v>0</v>
      </c>
    </row>
    <row r="59" spans="1:32" s="173" customFormat="1" ht="12.5" x14ac:dyDescent="0.25">
      <c r="A59" s="188"/>
      <c r="B59" s="188"/>
      <c r="C59" s="188"/>
      <c r="D59" s="188"/>
      <c r="E59" s="188"/>
      <c r="F59" s="189"/>
      <c r="G59" s="189"/>
      <c r="H59" s="142" t="str">
        <f t="shared" si="11"/>
        <v/>
      </c>
      <c r="I59" s="202"/>
      <c r="J59" s="201"/>
      <c r="K59" s="201">
        <f t="shared" si="1"/>
        <v>0</v>
      </c>
      <c r="L59" s="140"/>
      <c r="M59" s="193"/>
      <c r="N59" s="193"/>
      <c r="O59" s="209" t="str">
        <f t="shared" si="2"/>
        <v/>
      </c>
      <c r="P59" s="204"/>
      <c r="Q59" s="201"/>
      <c r="R59" s="201">
        <f t="shared" si="4"/>
        <v>0</v>
      </c>
      <c r="S59" s="140"/>
      <c r="T59" s="143"/>
      <c r="U59" s="143"/>
      <c r="V59" s="209" t="str">
        <f t="shared" si="5"/>
        <v/>
      </c>
      <c r="W59" s="207"/>
      <c r="X59" s="210">
        <f t="shared" si="6"/>
        <v>0</v>
      </c>
      <c r="Y59" s="201">
        <f t="shared" si="7"/>
        <v>0</v>
      </c>
      <c r="Z59" s="201"/>
      <c r="AA59" s="143"/>
      <c r="AB59" s="143"/>
      <c r="AC59" s="209" t="str">
        <f t="shared" si="8"/>
        <v/>
      </c>
      <c r="AD59" s="207"/>
      <c r="AE59" s="210">
        <f t="shared" si="9"/>
        <v>0</v>
      </c>
      <c r="AF59" s="201">
        <f t="shared" si="10"/>
        <v>0</v>
      </c>
    </row>
    <row r="60" spans="1:32" s="173" customFormat="1" ht="12.5" x14ac:dyDescent="0.25">
      <c r="A60" s="188"/>
      <c r="B60" s="188"/>
      <c r="C60" s="188"/>
      <c r="D60" s="188"/>
      <c r="E60" s="188"/>
      <c r="F60" s="189"/>
      <c r="G60" s="189"/>
      <c r="H60" s="142" t="str">
        <f t="shared" si="11"/>
        <v/>
      </c>
      <c r="I60" s="202"/>
      <c r="J60" s="201"/>
      <c r="K60" s="201">
        <f t="shared" si="1"/>
        <v>0</v>
      </c>
      <c r="L60" s="140"/>
      <c r="M60" s="193"/>
      <c r="N60" s="193"/>
      <c r="O60" s="209" t="str">
        <f t="shared" si="2"/>
        <v/>
      </c>
      <c r="P60" s="204"/>
      <c r="Q60" s="201"/>
      <c r="R60" s="201">
        <f t="shared" si="4"/>
        <v>0</v>
      </c>
      <c r="S60" s="140"/>
      <c r="T60" s="143"/>
      <c r="U60" s="143"/>
      <c r="V60" s="209" t="str">
        <f t="shared" si="5"/>
        <v/>
      </c>
      <c r="W60" s="207"/>
      <c r="X60" s="210">
        <f t="shared" si="6"/>
        <v>0</v>
      </c>
      <c r="Y60" s="201">
        <f t="shared" si="7"/>
        <v>0</v>
      </c>
      <c r="Z60" s="201"/>
      <c r="AA60" s="143"/>
      <c r="AB60" s="143"/>
      <c r="AC60" s="209" t="str">
        <f t="shared" si="8"/>
        <v/>
      </c>
      <c r="AD60" s="207"/>
      <c r="AE60" s="210">
        <f t="shared" si="9"/>
        <v>0</v>
      </c>
      <c r="AF60" s="201">
        <f t="shared" si="10"/>
        <v>0</v>
      </c>
    </row>
    <row r="61" spans="1:32" s="173" customFormat="1" ht="12.5" x14ac:dyDescent="0.25">
      <c r="A61" s="188" t="s">
        <v>212</v>
      </c>
      <c r="B61" s="188" t="s">
        <v>233</v>
      </c>
      <c r="C61" s="188" t="s">
        <v>142</v>
      </c>
      <c r="D61" s="188">
        <v>0</v>
      </c>
      <c r="E61" s="188"/>
      <c r="F61" s="189">
        <v>8.6666666666666696</v>
      </c>
      <c r="G61" s="189">
        <v>7.4749999999999996</v>
      </c>
      <c r="H61" s="142">
        <f t="shared" si="11"/>
        <v>1.19166666666667</v>
      </c>
      <c r="I61" s="202">
        <v>7.1820000000000004</v>
      </c>
      <c r="J61" s="201">
        <f t="shared" si="0"/>
        <v>8.5585500000000234</v>
      </c>
      <c r="K61" s="201">
        <f t="shared" si="1"/>
        <v>0</v>
      </c>
      <c r="L61" s="140"/>
      <c r="M61" s="193">
        <v>620.4041666666667</v>
      </c>
      <c r="N61" s="193">
        <v>440.09416666666675</v>
      </c>
      <c r="O61" s="209">
        <f t="shared" si="2"/>
        <v>180.30999999999995</v>
      </c>
      <c r="P61" s="204">
        <v>0.125</v>
      </c>
      <c r="Q61" s="201">
        <f t="shared" ref="Q61" si="23">O61*P61</f>
        <v>22.538749999999993</v>
      </c>
      <c r="R61" s="201">
        <f t="shared" si="4"/>
        <v>0</v>
      </c>
      <c r="S61" s="140"/>
      <c r="T61" s="143">
        <v>21.39329601158645</v>
      </c>
      <c r="U61" s="143">
        <v>17.978943850267378</v>
      </c>
      <c r="V61" s="209">
        <f t="shared" si="5"/>
        <v>3.4143521613190728</v>
      </c>
      <c r="W61" s="207">
        <v>6.1349999999999998</v>
      </c>
      <c r="X61" s="210">
        <f t="shared" si="6"/>
        <v>20.947050509692509</v>
      </c>
      <c r="Y61" s="201">
        <f t="shared" si="7"/>
        <v>0</v>
      </c>
      <c r="Z61" s="201"/>
      <c r="AA61" s="143">
        <v>21.39329601158645</v>
      </c>
      <c r="AB61" s="143">
        <v>17.978943850267378</v>
      </c>
      <c r="AC61" s="209">
        <f t="shared" si="8"/>
        <v>3.4143521613190728</v>
      </c>
      <c r="AD61" s="207">
        <v>6.1349999999999998</v>
      </c>
      <c r="AE61" s="210">
        <f t="shared" si="9"/>
        <v>20.947050509692509</v>
      </c>
      <c r="AF61" s="201">
        <f t="shared" si="10"/>
        <v>0</v>
      </c>
    </row>
    <row r="62" spans="1:32" s="173" customFormat="1" ht="12.5" x14ac:dyDescent="0.25">
      <c r="A62" s="188"/>
      <c r="B62" s="188"/>
      <c r="C62" s="188"/>
      <c r="D62" s="188"/>
      <c r="E62" s="188"/>
      <c r="F62" s="189"/>
      <c r="G62" s="189"/>
      <c r="H62" s="142" t="str">
        <f t="shared" si="11"/>
        <v/>
      </c>
      <c r="I62" s="202"/>
      <c r="J62" s="201"/>
      <c r="K62" s="201">
        <f t="shared" si="1"/>
        <v>0</v>
      </c>
      <c r="L62" s="140"/>
      <c r="M62" s="193"/>
      <c r="N62" s="193"/>
      <c r="O62" s="209" t="str">
        <f t="shared" si="2"/>
        <v/>
      </c>
      <c r="P62" s="204"/>
      <c r="Q62" s="201"/>
      <c r="R62" s="201">
        <f t="shared" si="4"/>
        <v>0</v>
      </c>
      <c r="S62" s="140"/>
      <c r="T62" s="143"/>
      <c r="U62" s="143"/>
      <c r="V62" s="209" t="str">
        <f t="shared" si="5"/>
        <v/>
      </c>
      <c r="W62" s="207"/>
      <c r="X62" s="210">
        <f t="shared" si="6"/>
        <v>0</v>
      </c>
      <c r="Y62" s="201">
        <f t="shared" si="7"/>
        <v>0</v>
      </c>
      <c r="Z62" s="201"/>
      <c r="AA62" s="143"/>
      <c r="AB62" s="143"/>
      <c r="AC62" s="209" t="str">
        <f t="shared" si="8"/>
        <v/>
      </c>
      <c r="AD62" s="207"/>
      <c r="AE62" s="210">
        <f t="shared" si="9"/>
        <v>0</v>
      </c>
      <c r="AF62" s="201">
        <f t="shared" si="10"/>
        <v>0</v>
      </c>
    </row>
    <row r="63" spans="1:32" s="173" customFormat="1" ht="12.5" x14ac:dyDescent="0.25">
      <c r="A63" s="188"/>
      <c r="B63" s="188"/>
      <c r="C63" s="188"/>
      <c r="D63" s="188"/>
      <c r="E63" s="188"/>
      <c r="F63" s="189"/>
      <c r="G63" s="189"/>
      <c r="H63" s="142" t="str">
        <f t="shared" si="11"/>
        <v/>
      </c>
      <c r="I63" s="202"/>
      <c r="J63" s="201"/>
      <c r="K63" s="201">
        <f t="shared" si="1"/>
        <v>0</v>
      </c>
      <c r="L63" s="140"/>
      <c r="M63" s="193"/>
      <c r="N63" s="193"/>
      <c r="O63" s="209" t="str">
        <f t="shared" si="2"/>
        <v/>
      </c>
      <c r="P63" s="204"/>
      <c r="Q63" s="201"/>
      <c r="R63" s="201">
        <f t="shared" si="4"/>
        <v>0</v>
      </c>
      <c r="S63" s="140"/>
      <c r="T63" s="143"/>
      <c r="U63" s="143"/>
      <c r="V63" s="209" t="str">
        <f t="shared" si="5"/>
        <v/>
      </c>
      <c r="W63" s="207"/>
      <c r="X63" s="210">
        <f t="shared" si="6"/>
        <v>0</v>
      </c>
      <c r="Y63" s="201">
        <f t="shared" si="7"/>
        <v>0</v>
      </c>
      <c r="Z63" s="201"/>
      <c r="AA63" s="143"/>
      <c r="AB63" s="143"/>
      <c r="AC63" s="209" t="str">
        <f t="shared" si="8"/>
        <v/>
      </c>
      <c r="AD63" s="207"/>
      <c r="AE63" s="210">
        <f t="shared" si="9"/>
        <v>0</v>
      </c>
      <c r="AF63" s="201">
        <f t="shared" si="10"/>
        <v>0</v>
      </c>
    </row>
    <row r="64" spans="1:32" s="173" customFormat="1" ht="12.5" x14ac:dyDescent="0.25">
      <c r="A64" s="188" t="s">
        <v>219</v>
      </c>
      <c r="B64" s="188" t="s">
        <v>234</v>
      </c>
      <c r="C64" s="188" t="s">
        <v>142</v>
      </c>
      <c r="D64" s="188">
        <v>0</v>
      </c>
      <c r="E64" s="188"/>
      <c r="F64" s="189">
        <v>7.9666666666666668</v>
      </c>
      <c r="G64" s="189">
        <v>7.4749999999999996</v>
      </c>
      <c r="H64" s="142">
        <f t="shared" si="11"/>
        <v>0.49166666666666714</v>
      </c>
      <c r="I64" s="202">
        <v>7.1820000000000004</v>
      </c>
      <c r="J64" s="201">
        <f t="shared" si="0"/>
        <v>3.5311500000000038</v>
      </c>
      <c r="K64" s="201">
        <f t="shared" si="1"/>
        <v>0</v>
      </c>
      <c r="L64" s="140"/>
      <c r="M64" s="193">
        <v>620.4041666666667</v>
      </c>
      <c r="N64" s="193">
        <v>440.09416666666675</v>
      </c>
      <c r="O64" s="209">
        <f t="shared" si="2"/>
        <v>180.30999999999995</v>
      </c>
      <c r="P64" s="204">
        <v>0.125</v>
      </c>
      <c r="Q64" s="201">
        <f>O64*P64</f>
        <v>22.538749999999993</v>
      </c>
      <c r="R64" s="201">
        <f t="shared" si="4"/>
        <v>0</v>
      </c>
      <c r="S64" s="140"/>
      <c r="T64" s="143">
        <v>21.39329601158645</v>
      </c>
      <c r="U64" s="143">
        <v>17.978943850267378</v>
      </c>
      <c r="V64" s="209">
        <f t="shared" si="5"/>
        <v>3.4143521613190728</v>
      </c>
      <c r="W64" s="207">
        <v>6.1349999999999998</v>
      </c>
      <c r="X64" s="210">
        <f t="shared" si="6"/>
        <v>20.947050509692509</v>
      </c>
      <c r="Y64" s="201">
        <f t="shared" si="7"/>
        <v>0</v>
      </c>
      <c r="Z64" s="201"/>
      <c r="AA64" s="143">
        <v>21.39329601158645</v>
      </c>
      <c r="AB64" s="143">
        <v>17.978943850267378</v>
      </c>
      <c r="AC64" s="209">
        <f t="shared" si="8"/>
        <v>3.4143521613190728</v>
      </c>
      <c r="AD64" s="207">
        <v>6.1349999999999998</v>
      </c>
      <c r="AE64" s="210">
        <f t="shared" si="9"/>
        <v>20.947050509692509</v>
      </c>
      <c r="AF64" s="201">
        <f t="shared" si="10"/>
        <v>0</v>
      </c>
    </row>
    <row r="65" spans="1:32" s="173" customFormat="1" ht="12.5" x14ac:dyDescent="0.25">
      <c r="A65" s="188"/>
      <c r="B65" s="188"/>
      <c r="C65" s="188" t="s">
        <v>143</v>
      </c>
      <c r="D65" s="188">
        <v>0</v>
      </c>
      <c r="E65" s="188"/>
      <c r="F65" s="189">
        <v>9.1166666666666671</v>
      </c>
      <c r="G65" s="189">
        <v>8.5</v>
      </c>
      <c r="H65" s="142">
        <f t="shared" si="11"/>
        <v>0.61666666666666714</v>
      </c>
      <c r="I65" s="202">
        <v>7.077</v>
      </c>
      <c r="J65" s="201">
        <f t="shared" si="0"/>
        <v>4.3641500000000031</v>
      </c>
      <c r="K65" s="201">
        <f t="shared" si="1"/>
        <v>0</v>
      </c>
      <c r="L65" s="140"/>
      <c r="M65" s="193">
        <v>724.4375</v>
      </c>
      <c r="N65" s="193">
        <v>535.36749999999995</v>
      </c>
      <c r="O65" s="209">
        <f t="shared" si="2"/>
        <v>189.07000000000005</v>
      </c>
      <c r="P65" s="204">
        <v>0.123</v>
      </c>
      <c r="Q65" s="201">
        <f t="shared" ref="Q65" si="24">O65*P65</f>
        <v>23.255610000000004</v>
      </c>
      <c r="R65" s="201">
        <f t="shared" si="4"/>
        <v>0</v>
      </c>
      <c r="S65" s="140"/>
      <c r="T65" s="143">
        <v>23.600995014483061</v>
      </c>
      <c r="U65" s="143">
        <v>19.33305481283422</v>
      </c>
      <c r="V65" s="209">
        <f t="shared" si="5"/>
        <v>4.267940201648841</v>
      </c>
      <c r="W65" s="207">
        <v>6.1360000000000001</v>
      </c>
      <c r="X65" s="210">
        <f t="shared" si="6"/>
        <v>26.188081077317289</v>
      </c>
      <c r="Y65" s="201">
        <f t="shared" si="7"/>
        <v>0</v>
      </c>
      <c r="Z65" s="201"/>
      <c r="AA65" s="143">
        <v>23.600995014483061</v>
      </c>
      <c r="AB65" s="143">
        <v>19.33305481283422</v>
      </c>
      <c r="AC65" s="209">
        <f t="shared" si="8"/>
        <v>4.267940201648841</v>
      </c>
      <c r="AD65" s="207">
        <v>6.1360000000000001</v>
      </c>
      <c r="AE65" s="210">
        <f t="shared" si="9"/>
        <v>26.188081077317289</v>
      </c>
      <c r="AF65" s="201">
        <f t="shared" si="10"/>
        <v>0</v>
      </c>
    </row>
    <row r="66" spans="1:32" s="173" customFormat="1" ht="12.5" x14ac:dyDescent="0.25">
      <c r="A66" s="188"/>
      <c r="B66" s="188"/>
      <c r="C66" s="188"/>
      <c r="D66" s="188"/>
      <c r="E66" s="188"/>
      <c r="F66" s="189"/>
      <c r="G66" s="189"/>
      <c r="H66" s="142" t="str">
        <f t="shared" si="11"/>
        <v/>
      </c>
      <c r="I66" s="202"/>
      <c r="J66" s="201"/>
      <c r="K66" s="201">
        <f t="shared" si="1"/>
        <v>0</v>
      </c>
      <c r="L66" s="140"/>
      <c r="M66" s="193"/>
      <c r="N66" s="193"/>
      <c r="O66" s="209" t="str">
        <f t="shared" si="2"/>
        <v/>
      </c>
      <c r="P66" s="204"/>
      <c r="Q66" s="201"/>
      <c r="R66" s="201">
        <f t="shared" si="4"/>
        <v>0</v>
      </c>
      <c r="S66" s="140"/>
      <c r="T66" s="143"/>
      <c r="U66" s="143"/>
      <c r="V66" s="209" t="str">
        <f t="shared" si="5"/>
        <v/>
      </c>
      <c r="W66" s="207"/>
      <c r="X66" s="210">
        <f t="shared" si="6"/>
        <v>0</v>
      </c>
      <c r="Y66" s="201">
        <f t="shared" si="7"/>
        <v>0</v>
      </c>
      <c r="Z66" s="201"/>
      <c r="AA66" s="143"/>
      <c r="AB66" s="143"/>
      <c r="AC66" s="209" t="str">
        <f t="shared" si="8"/>
        <v/>
      </c>
      <c r="AD66" s="207"/>
      <c r="AE66" s="210">
        <f t="shared" si="9"/>
        <v>0</v>
      </c>
      <c r="AF66" s="201">
        <f t="shared" si="10"/>
        <v>0</v>
      </c>
    </row>
    <row r="67" spans="1:32" s="173" customFormat="1" ht="12.5" x14ac:dyDescent="0.25">
      <c r="A67" s="188"/>
      <c r="B67" s="188"/>
      <c r="C67" s="188"/>
      <c r="D67" s="188"/>
      <c r="E67" s="188"/>
      <c r="F67" s="189"/>
      <c r="G67" s="189"/>
      <c r="H67" s="142" t="str">
        <f t="shared" si="11"/>
        <v/>
      </c>
      <c r="I67" s="202"/>
      <c r="J67" s="201"/>
      <c r="K67" s="201">
        <f t="shared" si="1"/>
        <v>0</v>
      </c>
      <c r="L67" s="140"/>
      <c r="M67" s="193"/>
      <c r="N67" s="193"/>
      <c r="O67" s="209" t="str">
        <f t="shared" si="2"/>
        <v/>
      </c>
      <c r="P67" s="204"/>
      <c r="Q67" s="201"/>
      <c r="R67" s="201">
        <f t="shared" si="4"/>
        <v>0</v>
      </c>
      <c r="S67" s="140"/>
      <c r="T67" s="143"/>
      <c r="U67" s="143"/>
      <c r="V67" s="209" t="str">
        <f t="shared" si="5"/>
        <v/>
      </c>
      <c r="W67" s="207"/>
      <c r="X67" s="210">
        <f t="shared" si="6"/>
        <v>0</v>
      </c>
      <c r="Y67" s="201">
        <f t="shared" si="7"/>
        <v>0</v>
      </c>
      <c r="Z67" s="201"/>
      <c r="AA67" s="143"/>
      <c r="AB67" s="143"/>
      <c r="AC67" s="209" t="str">
        <f t="shared" si="8"/>
        <v/>
      </c>
      <c r="AD67" s="207"/>
      <c r="AE67" s="210">
        <f t="shared" si="9"/>
        <v>0</v>
      </c>
      <c r="AF67" s="201">
        <f t="shared" si="10"/>
        <v>0</v>
      </c>
    </row>
    <row r="68" spans="1:32" s="173" customFormat="1" ht="12.5" x14ac:dyDescent="0.25">
      <c r="A68" s="188"/>
      <c r="B68" s="188"/>
      <c r="C68" s="188"/>
      <c r="D68" s="188"/>
      <c r="E68" s="188"/>
      <c r="F68" s="189"/>
      <c r="G68" s="189"/>
      <c r="H68" s="142" t="str">
        <f t="shared" si="11"/>
        <v/>
      </c>
      <c r="I68" s="202"/>
      <c r="J68" s="201"/>
      <c r="K68" s="201">
        <f t="shared" si="1"/>
        <v>0</v>
      </c>
      <c r="L68" s="140"/>
      <c r="M68" s="193"/>
      <c r="N68" s="193"/>
      <c r="O68" s="209" t="str">
        <f t="shared" si="2"/>
        <v/>
      </c>
      <c r="P68" s="204"/>
      <c r="Q68" s="201"/>
      <c r="R68" s="201">
        <f t="shared" si="4"/>
        <v>0</v>
      </c>
      <c r="S68" s="140"/>
      <c r="T68" s="143"/>
      <c r="U68" s="143"/>
      <c r="V68" s="209" t="str">
        <f t="shared" si="5"/>
        <v/>
      </c>
      <c r="W68" s="207"/>
      <c r="X68" s="210">
        <f t="shared" si="6"/>
        <v>0</v>
      </c>
      <c r="Y68" s="201">
        <f t="shared" si="7"/>
        <v>0</v>
      </c>
      <c r="Z68" s="201"/>
      <c r="AA68" s="143"/>
      <c r="AB68" s="143"/>
      <c r="AC68" s="209" t="str">
        <f t="shared" si="8"/>
        <v/>
      </c>
      <c r="AD68" s="207"/>
      <c r="AE68" s="210">
        <f t="shared" si="9"/>
        <v>0</v>
      </c>
      <c r="AF68" s="201">
        <f t="shared" si="10"/>
        <v>0</v>
      </c>
    </row>
    <row r="69" spans="1:32" s="173" customFormat="1" ht="12.5" x14ac:dyDescent="0.25">
      <c r="A69" s="188"/>
      <c r="B69" s="188"/>
      <c r="C69" s="188"/>
      <c r="D69" s="188"/>
      <c r="E69" s="188"/>
      <c r="F69" s="189"/>
      <c r="G69" s="189"/>
      <c r="H69" s="142" t="str">
        <f t="shared" si="11"/>
        <v/>
      </c>
      <c r="I69" s="202"/>
      <c r="J69" s="201"/>
      <c r="K69" s="201">
        <f t="shared" si="1"/>
        <v>0</v>
      </c>
      <c r="L69" s="140"/>
      <c r="M69" s="193"/>
      <c r="N69" s="193"/>
      <c r="O69" s="209" t="str">
        <f t="shared" si="2"/>
        <v/>
      </c>
      <c r="P69" s="204"/>
      <c r="Q69" s="201"/>
      <c r="R69" s="201">
        <f t="shared" si="4"/>
        <v>0</v>
      </c>
      <c r="S69" s="140"/>
      <c r="T69" s="143"/>
      <c r="U69" s="143"/>
      <c r="V69" s="209" t="str">
        <f t="shared" si="5"/>
        <v/>
      </c>
      <c r="W69" s="207"/>
      <c r="X69" s="210">
        <f t="shared" si="6"/>
        <v>0</v>
      </c>
      <c r="Y69" s="201">
        <f t="shared" si="7"/>
        <v>0</v>
      </c>
      <c r="Z69" s="201"/>
      <c r="AA69" s="143"/>
      <c r="AB69" s="143"/>
      <c r="AC69" s="209" t="str">
        <f t="shared" si="8"/>
        <v/>
      </c>
      <c r="AD69" s="207"/>
      <c r="AE69" s="210">
        <f t="shared" si="9"/>
        <v>0</v>
      </c>
      <c r="AF69" s="201">
        <f t="shared" si="10"/>
        <v>0</v>
      </c>
    </row>
    <row r="70" spans="1:32" s="173" customFormat="1" ht="12.5" x14ac:dyDescent="0.25">
      <c r="A70" s="188"/>
      <c r="B70" s="188"/>
      <c r="C70" s="188"/>
      <c r="D70" s="188"/>
      <c r="E70" s="188"/>
      <c r="F70" s="189"/>
      <c r="G70" s="189"/>
      <c r="H70" s="142" t="str">
        <f t="shared" si="11"/>
        <v/>
      </c>
      <c r="I70" s="202"/>
      <c r="J70" s="201"/>
      <c r="K70" s="201">
        <f t="shared" si="1"/>
        <v>0</v>
      </c>
      <c r="L70" s="140"/>
      <c r="M70" s="193"/>
      <c r="N70" s="193"/>
      <c r="O70" s="209" t="str">
        <f t="shared" si="2"/>
        <v/>
      </c>
      <c r="P70" s="204"/>
      <c r="Q70" s="201"/>
      <c r="R70" s="201">
        <f t="shared" si="4"/>
        <v>0</v>
      </c>
      <c r="S70" s="140"/>
      <c r="T70" s="143"/>
      <c r="U70" s="143"/>
      <c r="V70" s="209" t="str">
        <f t="shared" si="5"/>
        <v/>
      </c>
      <c r="W70" s="207"/>
      <c r="X70" s="210">
        <f t="shared" si="6"/>
        <v>0</v>
      </c>
      <c r="Y70" s="201">
        <f t="shared" si="7"/>
        <v>0</v>
      </c>
      <c r="Z70" s="201"/>
      <c r="AA70" s="143"/>
      <c r="AB70" s="143"/>
      <c r="AC70" s="209" t="str">
        <f t="shared" si="8"/>
        <v/>
      </c>
      <c r="AD70" s="207"/>
      <c r="AE70" s="210">
        <f t="shared" si="9"/>
        <v>0</v>
      </c>
      <c r="AF70" s="201">
        <f t="shared" si="10"/>
        <v>0</v>
      </c>
    </row>
    <row r="71" spans="1:32" s="173" customFormat="1" ht="12.5" x14ac:dyDescent="0.25">
      <c r="A71" s="188"/>
      <c r="B71" s="188"/>
      <c r="C71" s="188"/>
      <c r="D71" s="188"/>
      <c r="E71" s="188"/>
      <c r="F71" s="189"/>
      <c r="G71" s="189"/>
      <c r="H71" s="142" t="str">
        <f t="shared" si="11"/>
        <v/>
      </c>
      <c r="I71" s="202"/>
      <c r="J71" s="201"/>
      <c r="K71" s="201">
        <f t="shared" si="1"/>
        <v>0</v>
      </c>
      <c r="L71" s="140"/>
      <c r="M71" s="193"/>
      <c r="N71" s="193"/>
      <c r="O71" s="209" t="str">
        <f t="shared" si="2"/>
        <v/>
      </c>
      <c r="P71" s="204"/>
      <c r="Q71" s="201"/>
      <c r="R71" s="201">
        <f t="shared" si="4"/>
        <v>0</v>
      </c>
      <c r="S71" s="140"/>
      <c r="T71" s="143"/>
      <c r="U71" s="143"/>
      <c r="V71" s="209" t="str">
        <f t="shared" si="5"/>
        <v/>
      </c>
      <c r="W71" s="207"/>
      <c r="X71" s="210">
        <f t="shared" si="6"/>
        <v>0</v>
      </c>
      <c r="Y71" s="201">
        <f t="shared" si="7"/>
        <v>0</v>
      </c>
      <c r="Z71" s="201"/>
      <c r="AA71" s="143"/>
      <c r="AB71" s="143"/>
      <c r="AC71" s="209" t="str">
        <f t="shared" si="8"/>
        <v/>
      </c>
      <c r="AD71" s="207"/>
      <c r="AE71" s="210">
        <f t="shared" si="9"/>
        <v>0</v>
      </c>
      <c r="AF71" s="201">
        <f t="shared" si="10"/>
        <v>0</v>
      </c>
    </row>
    <row r="72" spans="1:32" s="173" customFormat="1" ht="12.5" x14ac:dyDescent="0.25">
      <c r="A72" s="188"/>
      <c r="B72" s="188"/>
      <c r="C72" s="188"/>
      <c r="D72" s="188"/>
      <c r="E72" s="188"/>
      <c r="F72" s="189"/>
      <c r="G72" s="189"/>
      <c r="H72" s="142" t="str">
        <f t="shared" si="11"/>
        <v/>
      </c>
      <c r="I72" s="202"/>
      <c r="J72" s="201"/>
      <c r="K72" s="201">
        <f t="shared" si="1"/>
        <v>0</v>
      </c>
      <c r="L72" s="140"/>
      <c r="M72" s="193"/>
      <c r="N72" s="193"/>
      <c r="O72" s="209" t="str">
        <f t="shared" si="2"/>
        <v/>
      </c>
      <c r="P72" s="204"/>
      <c r="Q72" s="201"/>
      <c r="R72" s="201">
        <f t="shared" si="4"/>
        <v>0</v>
      </c>
      <c r="S72" s="140"/>
      <c r="T72" s="143"/>
      <c r="U72" s="143"/>
      <c r="V72" s="209" t="str">
        <f t="shared" si="5"/>
        <v/>
      </c>
      <c r="W72" s="207"/>
      <c r="X72" s="210">
        <f t="shared" si="6"/>
        <v>0</v>
      </c>
      <c r="Y72" s="201">
        <f t="shared" si="7"/>
        <v>0</v>
      </c>
      <c r="Z72" s="201"/>
      <c r="AA72" s="143"/>
      <c r="AB72" s="143"/>
      <c r="AC72" s="209" t="str">
        <f t="shared" si="8"/>
        <v/>
      </c>
      <c r="AD72" s="207"/>
      <c r="AE72" s="210">
        <f t="shared" si="9"/>
        <v>0</v>
      </c>
      <c r="AF72" s="201">
        <f t="shared" si="10"/>
        <v>0</v>
      </c>
    </row>
    <row r="73" spans="1:32" s="173" customFormat="1" ht="12.5" x14ac:dyDescent="0.25">
      <c r="A73" s="188"/>
      <c r="B73" s="188"/>
      <c r="C73" s="188"/>
      <c r="D73" s="188"/>
      <c r="E73" s="188"/>
      <c r="F73" s="189"/>
      <c r="G73" s="189"/>
      <c r="H73" s="142" t="str">
        <f t="shared" si="11"/>
        <v/>
      </c>
      <c r="I73" s="202"/>
      <c r="J73" s="201"/>
      <c r="K73" s="201">
        <f t="shared" si="1"/>
        <v>0</v>
      </c>
      <c r="L73" s="140"/>
      <c r="M73" s="193"/>
      <c r="N73" s="193"/>
      <c r="O73" s="209" t="str">
        <f t="shared" si="2"/>
        <v/>
      </c>
      <c r="P73" s="204"/>
      <c r="Q73" s="201"/>
      <c r="R73" s="201">
        <f t="shared" si="4"/>
        <v>0</v>
      </c>
      <c r="S73" s="140"/>
      <c r="T73" s="143"/>
      <c r="U73" s="143"/>
      <c r="V73" s="209" t="str">
        <f t="shared" si="5"/>
        <v/>
      </c>
      <c r="W73" s="207"/>
      <c r="X73" s="210">
        <f t="shared" si="6"/>
        <v>0</v>
      </c>
      <c r="Y73" s="201">
        <f t="shared" si="7"/>
        <v>0</v>
      </c>
      <c r="Z73" s="201"/>
      <c r="AA73" s="143"/>
      <c r="AB73" s="143"/>
      <c r="AC73" s="209" t="str">
        <f t="shared" si="8"/>
        <v/>
      </c>
      <c r="AD73" s="207"/>
      <c r="AE73" s="210">
        <f t="shared" si="9"/>
        <v>0</v>
      </c>
      <c r="AF73" s="201">
        <f t="shared" si="10"/>
        <v>0</v>
      </c>
    </row>
    <row r="74" spans="1:32" s="173" customFormat="1" ht="12.5" x14ac:dyDescent="0.25">
      <c r="A74" s="188"/>
      <c r="B74" s="188"/>
      <c r="C74" s="188"/>
      <c r="D74" s="188"/>
      <c r="E74" s="188"/>
      <c r="F74" s="189"/>
      <c r="G74" s="189"/>
      <c r="H74" s="142" t="str">
        <f t="shared" si="11"/>
        <v/>
      </c>
      <c r="I74" s="202"/>
      <c r="J74" s="201"/>
      <c r="K74" s="201">
        <f t="shared" si="1"/>
        <v>0</v>
      </c>
      <c r="L74" s="140"/>
      <c r="M74" s="193"/>
      <c r="N74" s="193"/>
      <c r="O74" s="209" t="str">
        <f t="shared" si="2"/>
        <v/>
      </c>
      <c r="P74" s="204"/>
      <c r="Q74" s="201"/>
      <c r="R74" s="201">
        <f t="shared" si="4"/>
        <v>0</v>
      </c>
      <c r="S74" s="140"/>
      <c r="T74" s="143"/>
      <c r="U74" s="143"/>
      <c r="V74" s="209" t="str">
        <f t="shared" si="5"/>
        <v/>
      </c>
      <c r="W74" s="207"/>
      <c r="X74" s="210">
        <f t="shared" si="6"/>
        <v>0</v>
      </c>
      <c r="Y74" s="201">
        <f t="shared" si="7"/>
        <v>0</v>
      </c>
      <c r="Z74" s="201"/>
      <c r="AA74" s="143"/>
      <c r="AB74" s="143"/>
      <c r="AC74" s="209" t="str">
        <f t="shared" si="8"/>
        <v/>
      </c>
      <c r="AD74" s="207"/>
      <c r="AE74" s="210">
        <f t="shared" si="9"/>
        <v>0</v>
      </c>
      <c r="AF74" s="201">
        <f t="shared" si="10"/>
        <v>0</v>
      </c>
    </row>
    <row r="75" spans="1:32" s="173" customFormat="1" ht="12.5" x14ac:dyDescent="0.25">
      <c r="A75" s="188"/>
      <c r="B75" s="188"/>
      <c r="C75" s="188"/>
      <c r="D75" s="188"/>
      <c r="E75" s="188"/>
      <c r="F75" s="189"/>
      <c r="G75" s="189"/>
      <c r="H75" s="142" t="str">
        <f t="shared" si="11"/>
        <v/>
      </c>
      <c r="I75" s="202"/>
      <c r="J75" s="201"/>
      <c r="K75" s="201">
        <f t="shared" si="1"/>
        <v>0</v>
      </c>
      <c r="L75" s="140"/>
      <c r="M75" s="193"/>
      <c r="N75" s="193"/>
      <c r="O75" s="209" t="str">
        <f t="shared" si="2"/>
        <v/>
      </c>
      <c r="P75" s="204"/>
      <c r="Q75" s="201"/>
      <c r="R75" s="201">
        <f t="shared" si="4"/>
        <v>0</v>
      </c>
      <c r="S75" s="140"/>
      <c r="T75" s="143"/>
      <c r="U75" s="143"/>
      <c r="V75" s="209" t="str">
        <f t="shared" si="5"/>
        <v/>
      </c>
      <c r="W75" s="207"/>
      <c r="X75" s="210">
        <f t="shared" si="6"/>
        <v>0</v>
      </c>
      <c r="Y75" s="201">
        <f t="shared" si="7"/>
        <v>0</v>
      </c>
      <c r="Z75" s="201"/>
      <c r="AA75" s="143"/>
      <c r="AB75" s="143"/>
      <c r="AC75" s="209" t="str">
        <f t="shared" si="8"/>
        <v/>
      </c>
      <c r="AD75" s="207"/>
      <c r="AE75" s="210">
        <f t="shared" si="9"/>
        <v>0</v>
      </c>
      <c r="AF75" s="201">
        <f t="shared" si="10"/>
        <v>0</v>
      </c>
    </row>
    <row r="76" spans="1:32" s="173" customFormat="1" ht="12.5" x14ac:dyDescent="0.25">
      <c r="A76" s="188"/>
      <c r="B76" s="188"/>
      <c r="C76" s="188"/>
      <c r="D76" s="188"/>
      <c r="E76" s="188"/>
      <c r="F76" s="189"/>
      <c r="G76" s="189"/>
      <c r="H76" s="142" t="str">
        <f t="shared" si="11"/>
        <v/>
      </c>
      <c r="I76" s="202"/>
      <c r="J76" s="201"/>
      <c r="K76" s="201">
        <f t="shared" si="1"/>
        <v>0</v>
      </c>
      <c r="L76" s="140"/>
      <c r="M76" s="193"/>
      <c r="N76" s="193"/>
      <c r="O76" s="209" t="str">
        <f t="shared" si="2"/>
        <v/>
      </c>
      <c r="P76" s="204"/>
      <c r="Q76" s="201"/>
      <c r="R76" s="201">
        <f t="shared" si="4"/>
        <v>0</v>
      </c>
      <c r="S76" s="140"/>
      <c r="T76" s="143"/>
      <c r="U76" s="143"/>
      <c r="V76" s="209" t="str">
        <f t="shared" si="5"/>
        <v/>
      </c>
      <c r="W76" s="207"/>
      <c r="X76" s="210">
        <f t="shared" si="6"/>
        <v>0</v>
      </c>
      <c r="Y76" s="201">
        <f t="shared" si="7"/>
        <v>0</v>
      </c>
      <c r="Z76" s="201"/>
      <c r="AA76" s="143"/>
      <c r="AB76" s="143"/>
      <c r="AC76" s="209" t="str">
        <f t="shared" si="8"/>
        <v/>
      </c>
      <c r="AD76" s="207"/>
      <c r="AE76" s="210">
        <f t="shared" si="9"/>
        <v>0</v>
      </c>
      <c r="AF76" s="201">
        <f t="shared" si="10"/>
        <v>0</v>
      </c>
    </row>
    <row r="77" spans="1:32" s="173" customFormat="1" ht="12.5" x14ac:dyDescent="0.25">
      <c r="A77" s="188"/>
      <c r="B77" s="188"/>
      <c r="C77" s="188"/>
      <c r="D77" s="188"/>
      <c r="E77" s="188"/>
      <c r="F77" s="189"/>
      <c r="G77" s="189"/>
      <c r="H77" s="142" t="str">
        <f t="shared" si="11"/>
        <v/>
      </c>
      <c r="I77" s="202"/>
      <c r="J77" s="201"/>
      <c r="K77" s="201">
        <f t="shared" si="1"/>
        <v>0</v>
      </c>
      <c r="L77" s="140"/>
      <c r="M77" s="193"/>
      <c r="N77" s="193"/>
      <c r="O77" s="209" t="str">
        <f t="shared" si="2"/>
        <v/>
      </c>
      <c r="P77" s="204"/>
      <c r="Q77" s="201"/>
      <c r="R77" s="201">
        <f t="shared" si="4"/>
        <v>0</v>
      </c>
      <c r="S77" s="140"/>
      <c r="T77" s="143"/>
      <c r="U77" s="143"/>
      <c r="V77" s="209" t="str">
        <f t="shared" si="5"/>
        <v/>
      </c>
      <c r="W77" s="207"/>
      <c r="X77" s="210">
        <f t="shared" si="6"/>
        <v>0</v>
      </c>
      <c r="Y77" s="201">
        <f t="shared" si="7"/>
        <v>0</v>
      </c>
      <c r="Z77" s="201"/>
      <c r="AA77" s="143"/>
      <c r="AB77" s="143"/>
      <c r="AC77" s="209" t="str">
        <f t="shared" si="8"/>
        <v/>
      </c>
      <c r="AD77" s="207"/>
      <c r="AE77" s="210">
        <f t="shared" si="9"/>
        <v>0</v>
      </c>
      <c r="AF77" s="201">
        <f t="shared" si="10"/>
        <v>0</v>
      </c>
    </row>
    <row r="78" spans="1:32" s="173" customFormat="1" ht="12.5" x14ac:dyDescent="0.25">
      <c r="A78" s="188"/>
      <c r="B78" s="188"/>
      <c r="C78" s="188"/>
      <c r="D78" s="188"/>
      <c r="E78" s="188"/>
      <c r="F78" s="189"/>
      <c r="G78" s="189"/>
      <c r="H78" s="142" t="str">
        <f t="shared" si="11"/>
        <v/>
      </c>
      <c r="I78" s="202"/>
      <c r="J78" s="201"/>
      <c r="K78" s="201">
        <f t="shared" si="1"/>
        <v>0</v>
      </c>
      <c r="L78" s="140"/>
      <c r="M78" s="193"/>
      <c r="N78" s="193"/>
      <c r="O78" s="209" t="str">
        <f t="shared" si="2"/>
        <v/>
      </c>
      <c r="P78" s="204"/>
      <c r="Q78" s="201"/>
      <c r="R78" s="201">
        <f t="shared" si="4"/>
        <v>0</v>
      </c>
      <c r="S78" s="140"/>
      <c r="T78" s="143"/>
      <c r="U78" s="143"/>
      <c r="V78" s="209" t="str">
        <f t="shared" si="5"/>
        <v/>
      </c>
      <c r="W78" s="207"/>
      <c r="X78" s="210">
        <f t="shared" si="6"/>
        <v>0</v>
      </c>
      <c r="Y78" s="201">
        <f t="shared" si="7"/>
        <v>0</v>
      </c>
      <c r="Z78" s="201"/>
      <c r="AA78" s="143"/>
      <c r="AB78" s="143"/>
      <c r="AC78" s="209" t="str">
        <f t="shared" si="8"/>
        <v/>
      </c>
      <c r="AD78" s="207"/>
      <c r="AE78" s="210">
        <f t="shared" si="9"/>
        <v>0</v>
      </c>
      <c r="AF78" s="201">
        <f t="shared" si="10"/>
        <v>0</v>
      </c>
    </row>
    <row r="79" spans="1:32" s="173" customFormat="1" ht="12.5" x14ac:dyDescent="0.25">
      <c r="A79" s="188"/>
      <c r="B79" s="188"/>
      <c r="C79" s="188"/>
      <c r="D79" s="188"/>
      <c r="E79" s="188"/>
      <c r="F79" s="189"/>
      <c r="G79" s="189"/>
      <c r="H79" s="142" t="str">
        <f t="shared" si="11"/>
        <v/>
      </c>
      <c r="I79" s="202"/>
      <c r="J79" s="201"/>
      <c r="K79" s="201">
        <f t="shared" si="1"/>
        <v>0</v>
      </c>
      <c r="L79" s="140"/>
      <c r="M79" s="193"/>
      <c r="N79" s="193"/>
      <c r="O79" s="209" t="str">
        <f t="shared" si="2"/>
        <v/>
      </c>
      <c r="P79" s="204"/>
      <c r="Q79" s="201"/>
      <c r="R79" s="201">
        <f t="shared" si="4"/>
        <v>0</v>
      </c>
      <c r="S79" s="140"/>
      <c r="T79" s="143"/>
      <c r="U79" s="143"/>
      <c r="V79" s="209" t="str">
        <f t="shared" si="5"/>
        <v/>
      </c>
      <c r="W79" s="207"/>
      <c r="X79" s="210">
        <f t="shared" si="6"/>
        <v>0</v>
      </c>
      <c r="Y79" s="201">
        <f t="shared" si="7"/>
        <v>0</v>
      </c>
      <c r="Z79" s="201"/>
      <c r="AA79" s="143"/>
      <c r="AB79" s="143"/>
      <c r="AC79" s="209" t="str">
        <f t="shared" si="8"/>
        <v/>
      </c>
      <c r="AD79" s="207"/>
      <c r="AE79" s="210">
        <f t="shared" si="9"/>
        <v>0</v>
      </c>
      <c r="AF79" s="201">
        <f t="shared" si="10"/>
        <v>0</v>
      </c>
    </row>
    <row r="80" spans="1:32" s="173" customFormat="1" ht="12.5" x14ac:dyDescent="0.25">
      <c r="A80" s="188"/>
      <c r="B80" s="188"/>
      <c r="C80" s="188"/>
      <c r="D80" s="188"/>
      <c r="E80" s="188"/>
      <c r="F80" s="189"/>
      <c r="G80" s="189"/>
      <c r="H80" s="142" t="str">
        <f t="shared" si="11"/>
        <v/>
      </c>
      <c r="I80" s="202"/>
      <c r="J80" s="201"/>
      <c r="K80" s="201">
        <f t="shared" ref="K80:K124" si="25">D80*J80</f>
        <v>0</v>
      </c>
      <c r="L80" s="140"/>
      <c r="M80" s="193"/>
      <c r="N80" s="193"/>
      <c r="O80" s="209" t="str">
        <f t="shared" ref="O80:O124" si="26">IF(M80-N80=0,"",M80-N80)</f>
        <v/>
      </c>
      <c r="P80" s="204"/>
      <c r="Q80" s="201"/>
      <c r="R80" s="201">
        <f t="shared" ref="R80:R124" si="27">D80*Q80</f>
        <v>0</v>
      </c>
      <c r="S80" s="140"/>
      <c r="T80" s="143"/>
      <c r="U80" s="143"/>
      <c r="V80" s="209" t="str">
        <f t="shared" ref="V80:V124" si="28">IF(T80-U80=0,"",T80-U80)</f>
        <v/>
      </c>
      <c r="W80" s="207"/>
      <c r="X80" s="210">
        <f t="shared" ref="X80:X124" si="29">IFERROR(V80*W80,0)</f>
        <v>0</v>
      </c>
      <c r="Y80" s="201">
        <f t="shared" ref="Y80:Y124" si="30">D80*X80</f>
        <v>0</v>
      </c>
      <c r="Z80" s="201"/>
      <c r="AA80" s="143"/>
      <c r="AB80" s="143"/>
      <c r="AC80" s="209" t="str">
        <f t="shared" ref="AC80:AC124" si="31">IF(AA80-AB80=0,"",AA80-AB80)</f>
        <v/>
      </c>
      <c r="AD80" s="207"/>
      <c r="AE80" s="210">
        <f t="shared" ref="AE80:AE124" si="32">IFERROR(AC80*AD80,0)</f>
        <v>0</v>
      </c>
      <c r="AF80" s="201">
        <f t="shared" ref="AF80:AF124" si="33">D80*AE80</f>
        <v>0</v>
      </c>
    </row>
    <row r="81" spans="1:32" s="173" customFormat="1" ht="12.5" x14ac:dyDescent="0.25">
      <c r="A81" s="188"/>
      <c r="B81" s="188"/>
      <c r="C81" s="188"/>
      <c r="D81" s="188"/>
      <c r="E81" s="188"/>
      <c r="F81" s="189"/>
      <c r="G81" s="189"/>
      <c r="H81" s="142" t="str">
        <f t="shared" si="11"/>
        <v/>
      </c>
      <c r="I81" s="202"/>
      <c r="J81" s="201"/>
      <c r="K81" s="201">
        <f t="shared" si="25"/>
        <v>0</v>
      </c>
      <c r="L81" s="140"/>
      <c r="M81" s="193"/>
      <c r="N81" s="193"/>
      <c r="O81" s="209" t="str">
        <f t="shared" si="26"/>
        <v/>
      </c>
      <c r="P81" s="204"/>
      <c r="Q81" s="201"/>
      <c r="R81" s="201">
        <f t="shared" si="27"/>
        <v>0</v>
      </c>
      <c r="S81" s="140"/>
      <c r="T81" s="143"/>
      <c r="U81" s="143"/>
      <c r="V81" s="209" t="str">
        <f t="shared" si="28"/>
        <v/>
      </c>
      <c r="W81" s="207"/>
      <c r="X81" s="210">
        <f t="shared" si="29"/>
        <v>0</v>
      </c>
      <c r="Y81" s="201">
        <f t="shared" si="30"/>
        <v>0</v>
      </c>
      <c r="Z81" s="201"/>
      <c r="AA81" s="143"/>
      <c r="AB81" s="143"/>
      <c r="AC81" s="209" t="str">
        <f t="shared" si="31"/>
        <v/>
      </c>
      <c r="AD81" s="207"/>
      <c r="AE81" s="210">
        <f t="shared" si="32"/>
        <v>0</v>
      </c>
      <c r="AF81" s="201">
        <f t="shared" si="33"/>
        <v>0</v>
      </c>
    </row>
    <row r="82" spans="1:32" s="173" customFormat="1" ht="12.5" x14ac:dyDescent="0.25">
      <c r="A82" s="188"/>
      <c r="B82" s="188"/>
      <c r="C82" s="188"/>
      <c r="D82" s="188"/>
      <c r="E82" s="188"/>
      <c r="F82" s="189"/>
      <c r="G82" s="189"/>
      <c r="H82" s="142" t="str">
        <f t="shared" ref="H82:H124" si="34">IF(F82-G82=0,"",F82-G82)</f>
        <v/>
      </c>
      <c r="I82" s="202"/>
      <c r="J82" s="201"/>
      <c r="K82" s="201">
        <f t="shared" si="25"/>
        <v>0</v>
      </c>
      <c r="L82" s="140"/>
      <c r="M82" s="193"/>
      <c r="N82" s="193"/>
      <c r="O82" s="209" t="str">
        <f t="shared" si="26"/>
        <v/>
      </c>
      <c r="P82" s="204"/>
      <c r="Q82" s="201"/>
      <c r="R82" s="201">
        <f t="shared" si="27"/>
        <v>0</v>
      </c>
      <c r="S82" s="140"/>
      <c r="T82" s="143"/>
      <c r="U82" s="143"/>
      <c r="V82" s="209" t="str">
        <f t="shared" si="28"/>
        <v/>
      </c>
      <c r="W82" s="207"/>
      <c r="X82" s="210">
        <f t="shared" si="29"/>
        <v>0</v>
      </c>
      <c r="Y82" s="201">
        <f t="shared" si="30"/>
        <v>0</v>
      </c>
      <c r="Z82" s="201"/>
      <c r="AA82" s="143"/>
      <c r="AB82" s="143"/>
      <c r="AC82" s="209" t="str">
        <f t="shared" si="31"/>
        <v/>
      </c>
      <c r="AD82" s="207"/>
      <c r="AE82" s="210">
        <f t="shared" si="32"/>
        <v>0</v>
      </c>
      <c r="AF82" s="201">
        <f t="shared" si="33"/>
        <v>0</v>
      </c>
    </row>
    <row r="83" spans="1:32" s="173" customFormat="1" ht="12.5" x14ac:dyDescent="0.25">
      <c r="A83" s="188"/>
      <c r="B83" s="188"/>
      <c r="C83" s="188"/>
      <c r="D83" s="188"/>
      <c r="E83" s="188"/>
      <c r="F83" s="189"/>
      <c r="G83" s="189"/>
      <c r="H83" s="142" t="str">
        <f t="shared" si="34"/>
        <v/>
      </c>
      <c r="I83" s="202"/>
      <c r="J83" s="201"/>
      <c r="K83" s="201">
        <f t="shared" si="25"/>
        <v>0</v>
      </c>
      <c r="L83" s="140"/>
      <c r="M83" s="193"/>
      <c r="N83" s="193"/>
      <c r="O83" s="209" t="str">
        <f t="shared" si="26"/>
        <v/>
      </c>
      <c r="P83" s="204"/>
      <c r="Q83" s="201"/>
      <c r="R83" s="201">
        <f t="shared" si="27"/>
        <v>0</v>
      </c>
      <c r="S83" s="140"/>
      <c r="T83" s="143"/>
      <c r="U83" s="143"/>
      <c r="V83" s="209" t="str">
        <f t="shared" si="28"/>
        <v/>
      </c>
      <c r="W83" s="207"/>
      <c r="X83" s="210">
        <f t="shared" si="29"/>
        <v>0</v>
      </c>
      <c r="Y83" s="201">
        <f t="shared" si="30"/>
        <v>0</v>
      </c>
      <c r="Z83" s="201"/>
      <c r="AA83" s="143"/>
      <c r="AB83" s="143"/>
      <c r="AC83" s="209" t="str">
        <f t="shared" si="31"/>
        <v/>
      </c>
      <c r="AD83" s="207"/>
      <c r="AE83" s="210">
        <f t="shared" si="32"/>
        <v>0</v>
      </c>
      <c r="AF83" s="201">
        <f t="shared" si="33"/>
        <v>0</v>
      </c>
    </row>
    <row r="84" spans="1:32" s="173" customFormat="1" ht="12.5" x14ac:dyDescent="0.25">
      <c r="A84" s="188"/>
      <c r="B84" s="188"/>
      <c r="C84" s="188"/>
      <c r="D84" s="188"/>
      <c r="E84" s="188"/>
      <c r="F84" s="189"/>
      <c r="G84" s="189"/>
      <c r="H84" s="142" t="str">
        <f t="shared" si="34"/>
        <v/>
      </c>
      <c r="I84" s="202"/>
      <c r="J84" s="201"/>
      <c r="K84" s="201">
        <f t="shared" si="25"/>
        <v>0</v>
      </c>
      <c r="L84" s="140"/>
      <c r="M84" s="193"/>
      <c r="N84" s="193"/>
      <c r="O84" s="209" t="str">
        <f t="shared" si="26"/>
        <v/>
      </c>
      <c r="P84" s="204"/>
      <c r="Q84" s="201"/>
      <c r="R84" s="201">
        <f t="shared" si="27"/>
        <v>0</v>
      </c>
      <c r="S84" s="140"/>
      <c r="T84" s="143"/>
      <c r="U84" s="143"/>
      <c r="V84" s="209" t="str">
        <f t="shared" si="28"/>
        <v/>
      </c>
      <c r="W84" s="207"/>
      <c r="X84" s="210">
        <f t="shared" si="29"/>
        <v>0</v>
      </c>
      <c r="Y84" s="201">
        <f t="shared" si="30"/>
        <v>0</v>
      </c>
      <c r="Z84" s="201"/>
      <c r="AA84" s="143"/>
      <c r="AB84" s="143"/>
      <c r="AC84" s="209" t="str">
        <f t="shared" si="31"/>
        <v/>
      </c>
      <c r="AD84" s="207"/>
      <c r="AE84" s="210">
        <f t="shared" si="32"/>
        <v>0</v>
      </c>
      <c r="AF84" s="201">
        <f t="shared" si="33"/>
        <v>0</v>
      </c>
    </row>
    <row r="85" spans="1:32" s="173" customFormat="1" ht="12.5" x14ac:dyDescent="0.25">
      <c r="A85" s="188"/>
      <c r="B85" s="188"/>
      <c r="C85" s="188"/>
      <c r="D85" s="188"/>
      <c r="E85" s="188"/>
      <c r="F85" s="189"/>
      <c r="G85" s="189"/>
      <c r="H85" s="142" t="str">
        <f t="shared" si="34"/>
        <v/>
      </c>
      <c r="I85" s="202"/>
      <c r="J85" s="201"/>
      <c r="K85" s="201">
        <f t="shared" si="25"/>
        <v>0</v>
      </c>
      <c r="L85" s="140"/>
      <c r="M85" s="193"/>
      <c r="N85" s="193"/>
      <c r="O85" s="209" t="str">
        <f t="shared" si="26"/>
        <v/>
      </c>
      <c r="P85" s="204"/>
      <c r="Q85" s="201"/>
      <c r="R85" s="201">
        <f t="shared" si="27"/>
        <v>0</v>
      </c>
      <c r="S85" s="140"/>
      <c r="T85" s="143"/>
      <c r="U85" s="143"/>
      <c r="V85" s="209" t="str">
        <f t="shared" si="28"/>
        <v/>
      </c>
      <c r="W85" s="207"/>
      <c r="X85" s="210">
        <f t="shared" si="29"/>
        <v>0</v>
      </c>
      <c r="Y85" s="201">
        <f t="shared" si="30"/>
        <v>0</v>
      </c>
      <c r="Z85" s="201"/>
      <c r="AA85" s="143"/>
      <c r="AB85" s="143"/>
      <c r="AC85" s="209" t="str">
        <f t="shared" si="31"/>
        <v/>
      </c>
      <c r="AD85" s="207"/>
      <c r="AE85" s="210">
        <f t="shared" si="32"/>
        <v>0</v>
      </c>
      <c r="AF85" s="201">
        <f t="shared" si="33"/>
        <v>0</v>
      </c>
    </row>
    <row r="86" spans="1:32" s="173" customFormat="1" ht="12.5" x14ac:dyDescent="0.25">
      <c r="A86" s="188"/>
      <c r="B86" s="188"/>
      <c r="C86" s="188"/>
      <c r="D86" s="188"/>
      <c r="E86" s="188"/>
      <c r="F86" s="189"/>
      <c r="G86" s="189"/>
      <c r="H86" s="142" t="str">
        <f t="shared" si="34"/>
        <v/>
      </c>
      <c r="I86" s="202"/>
      <c r="J86" s="201"/>
      <c r="K86" s="201">
        <f t="shared" si="25"/>
        <v>0</v>
      </c>
      <c r="L86" s="140"/>
      <c r="M86" s="193"/>
      <c r="N86" s="193"/>
      <c r="O86" s="209" t="str">
        <f t="shared" si="26"/>
        <v/>
      </c>
      <c r="P86" s="204"/>
      <c r="Q86" s="201"/>
      <c r="R86" s="201">
        <f t="shared" si="27"/>
        <v>0</v>
      </c>
      <c r="S86" s="140"/>
      <c r="T86" s="143"/>
      <c r="U86" s="143"/>
      <c r="V86" s="209" t="str">
        <f t="shared" si="28"/>
        <v/>
      </c>
      <c r="W86" s="207"/>
      <c r="X86" s="210">
        <f t="shared" si="29"/>
        <v>0</v>
      </c>
      <c r="Y86" s="201">
        <f t="shared" si="30"/>
        <v>0</v>
      </c>
      <c r="Z86" s="201"/>
      <c r="AA86" s="143"/>
      <c r="AB86" s="143"/>
      <c r="AC86" s="209" t="str">
        <f t="shared" si="31"/>
        <v/>
      </c>
      <c r="AD86" s="207"/>
      <c r="AE86" s="210">
        <f t="shared" si="32"/>
        <v>0</v>
      </c>
      <c r="AF86" s="201">
        <f t="shared" si="33"/>
        <v>0</v>
      </c>
    </row>
    <row r="87" spans="1:32" s="173" customFormat="1" ht="12.5" x14ac:dyDescent="0.25">
      <c r="A87" s="188"/>
      <c r="B87" s="188"/>
      <c r="C87" s="188"/>
      <c r="D87" s="188"/>
      <c r="E87" s="188"/>
      <c r="F87" s="189"/>
      <c r="G87" s="189"/>
      <c r="H87" s="142" t="str">
        <f t="shared" si="34"/>
        <v/>
      </c>
      <c r="I87" s="202"/>
      <c r="J87" s="201"/>
      <c r="K87" s="201">
        <f t="shared" si="25"/>
        <v>0</v>
      </c>
      <c r="L87" s="140"/>
      <c r="M87" s="193"/>
      <c r="N87" s="193"/>
      <c r="O87" s="209" t="str">
        <f t="shared" si="26"/>
        <v/>
      </c>
      <c r="P87" s="204"/>
      <c r="Q87" s="201"/>
      <c r="R87" s="201">
        <f t="shared" si="27"/>
        <v>0</v>
      </c>
      <c r="S87" s="140"/>
      <c r="T87" s="143"/>
      <c r="U87" s="143"/>
      <c r="V87" s="209" t="str">
        <f t="shared" si="28"/>
        <v/>
      </c>
      <c r="W87" s="207"/>
      <c r="X87" s="210">
        <f t="shared" si="29"/>
        <v>0</v>
      </c>
      <c r="Y87" s="201">
        <f t="shared" si="30"/>
        <v>0</v>
      </c>
      <c r="Z87" s="201"/>
      <c r="AA87" s="143"/>
      <c r="AB87" s="143"/>
      <c r="AC87" s="209" t="str">
        <f t="shared" si="31"/>
        <v/>
      </c>
      <c r="AD87" s="207"/>
      <c r="AE87" s="210">
        <f t="shared" si="32"/>
        <v>0</v>
      </c>
      <c r="AF87" s="201">
        <f t="shared" si="33"/>
        <v>0</v>
      </c>
    </row>
    <row r="88" spans="1:32" s="173" customFormat="1" ht="12.5" x14ac:dyDescent="0.25">
      <c r="A88" s="188"/>
      <c r="B88" s="188"/>
      <c r="C88" s="188"/>
      <c r="D88" s="188"/>
      <c r="E88" s="188"/>
      <c r="F88" s="189"/>
      <c r="G88" s="189"/>
      <c r="H88" s="142" t="str">
        <f t="shared" si="34"/>
        <v/>
      </c>
      <c r="I88" s="202"/>
      <c r="J88" s="201"/>
      <c r="K88" s="201">
        <f t="shared" si="25"/>
        <v>0</v>
      </c>
      <c r="L88" s="140"/>
      <c r="M88" s="193"/>
      <c r="N88" s="193"/>
      <c r="O88" s="209" t="str">
        <f t="shared" si="26"/>
        <v/>
      </c>
      <c r="P88" s="204"/>
      <c r="Q88" s="201"/>
      <c r="R88" s="201">
        <f t="shared" si="27"/>
        <v>0</v>
      </c>
      <c r="S88" s="140"/>
      <c r="T88" s="143"/>
      <c r="U88" s="143"/>
      <c r="V88" s="209" t="str">
        <f t="shared" si="28"/>
        <v/>
      </c>
      <c r="W88" s="207"/>
      <c r="X88" s="210">
        <f t="shared" si="29"/>
        <v>0</v>
      </c>
      <c r="Y88" s="201">
        <f t="shared" si="30"/>
        <v>0</v>
      </c>
      <c r="Z88" s="201"/>
      <c r="AA88" s="143"/>
      <c r="AB88" s="143"/>
      <c r="AC88" s="209" t="str">
        <f t="shared" si="31"/>
        <v/>
      </c>
      <c r="AD88" s="207"/>
      <c r="AE88" s="210">
        <f t="shared" si="32"/>
        <v>0</v>
      </c>
      <c r="AF88" s="201">
        <f t="shared" si="33"/>
        <v>0</v>
      </c>
    </row>
    <row r="89" spans="1:32" s="173" customFormat="1" ht="12.5" x14ac:dyDescent="0.25">
      <c r="A89" s="188"/>
      <c r="B89" s="188"/>
      <c r="C89" s="188"/>
      <c r="D89" s="188"/>
      <c r="E89" s="188"/>
      <c r="F89" s="189"/>
      <c r="G89" s="189"/>
      <c r="H89" s="142" t="str">
        <f t="shared" si="34"/>
        <v/>
      </c>
      <c r="I89" s="202"/>
      <c r="J89" s="201"/>
      <c r="K89" s="201">
        <f t="shared" si="25"/>
        <v>0</v>
      </c>
      <c r="L89" s="140"/>
      <c r="M89" s="193"/>
      <c r="N89" s="193"/>
      <c r="O89" s="209" t="str">
        <f t="shared" si="26"/>
        <v/>
      </c>
      <c r="P89" s="204"/>
      <c r="Q89" s="201"/>
      <c r="R89" s="201">
        <f t="shared" si="27"/>
        <v>0</v>
      </c>
      <c r="S89" s="140"/>
      <c r="T89" s="143"/>
      <c r="U89" s="143"/>
      <c r="V89" s="209" t="str">
        <f t="shared" si="28"/>
        <v/>
      </c>
      <c r="W89" s="207"/>
      <c r="X89" s="210">
        <f t="shared" si="29"/>
        <v>0</v>
      </c>
      <c r="Y89" s="201">
        <f t="shared" si="30"/>
        <v>0</v>
      </c>
      <c r="Z89" s="201"/>
      <c r="AA89" s="143"/>
      <c r="AB89" s="143"/>
      <c r="AC89" s="209" t="str">
        <f t="shared" si="31"/>
        <v/>
      </c>
      <c r="AD89" s="207"/>
      <c r="AE89" s="210">
        <f t="shared" si="32"/>
        <v>0</v>
      </c>
      <c r="AF89" s="201">
        <f t="shared" si="33"/>
        <v>0</v>
      </c>
    </row>
    <row r="90" spans="1:32" s="173" customFormat="1" ht="12.5" x14ac:dyDescent="0.25">
      <c r="A90" s="188"/>
      <c r="B90" s="188"/>
      <c r="C90" s="188"/>
      <c r="D90" s="188"/>
      <c r="E90" s="188"/>
      <c r="F90" s="189"/>
      <c r="G90" s="189"/>
      <c r="H90" s="142" t="str">
        <f t="shared" si="34"/>
        <v/>
      </c>
      <c r="I90" s="202"/>
      <c r="J90" s="201"/>
      <c r="K90" s="201">
        <f t="shared" si="25"/>
        <v>0</v>
      </c>
      <c r="L90" s="140"/>
      <c r="M90" s="193"/>
      <c r="N90" s="193"/>
      <c r="O90" s="209" t="str">
        <f t="shared" si="26"/>
        <v/>
      </c>
      <c r="P90" s="204"/>
      <c r="Q90" s="201"/>
      <c r="R90" s="201">
        <f t="shared" si="27"/>
        <v>0</v>
      </c>
      <c r="S90" s="140"/>
      <c r="T90" s="143"/>
      <c r="U90" s="143"/>
      <c r="V90" s="209" t="str">
        <f t="shared" si="28"/>
        <v/>
      </c>
      <c r="W90" s="207"/>
      <c r="X90" s="210">
        <f t="shared" si="29"/>
        <v>0</v>
      </c>
      <c r="Y90" s="201">
        <f t="shared" si="30"/>
        <v>0</v>
      </c>
      <c r="Z90" s="201"/>
      <c r="AA90" s="143"/>
      <c r="AB90" s="143"/>
      <c r="AC90" s="209" t="str">
        <f t="shared" si="31"/>
        <v/>
      </c>
      <c r="AD90" s="207"/>
      <c r="AE90" s="210">
        <f t="shared" si="32"/>
        <v>0</v>
      </c>
      <c r="AF90" s="201">
        <f t="shared" si="33"/>
        <v>0</v>
      </c>
    </row>
    <row r="91" spans="1:32" s="173" customFormat="1" ht="12.5" x14ac:dyDescent="0.25">
      <c r="A91" s="188"/>
      <c r="B91" s="188"/>
      <c r="C91" s="188"/>
      <c r="D91" s="188"/>
      <c r="E91" s="188"/>
      <c r="F91" s="189"/>
      <c r="G91" s="189"/>
      <c r="H91" s="142" t="str">
        <f t="shared" si="34"/>
        <v/>
      </c>
      <c r="I91" s="202"/>
      <c r="J91" s="201"/>
      <c r="K91" s="201">
        <f t="shared" si="25"/>
        <v>0</v>
      </c>
      <c r="L91" s="140"/>
      <c r="M91" s="193"/>
      <c r="N91" s="193"/>
      <c r="O91" s="209" t="str">
        <f t="shared" si="26"/>
        <v/>
      </c>
      <c r="P91" s="204"/>
      <c r="Q91" s="201"/>
      <c r="R91" s="201">
        <f t="shared" si="27"/>
        <v>0</v>
      </c>
      <c r="S91" s="140"/>
      <c r="T91" s="143"/>
      <c r="U91" s="143"/>
      <c r="V91" s="209" t="str">
        <f t="shared" si="28"/>
        <v/>
      </c>
      <c r="W91" s="207"/>
      <c r="X91" s="210">
        <f t="shared" si="29"/>
        <v>0</v>
      </c>
      <c r="Y91" s="201">
        <f t="shared" si="30"/>
        <v>0</v>
      </c>
      <c r="Z91" s="201"/>
      <c r="AA91" s="143"/>
      <c r="AB91" s="143"/>
      <c r="AC91" s="209" t="str">
        <f t="shared" si="31"/>
        <v/>
      </c>
      <c r="AD91" s="207"/>
      <c r="AE91" s="210">
        <f t="shared" si="32"/>
        <v>0</v>
      </c>
      <c r="AF91" s="201">
        <f t="shared" si="33"/>
        <v>0</v>
      </c>
    </row>
    <row r="92" spans="1:32" s="173" customFormat="1" ht="12.5" x14ac:dyDescent="0.25">
      <c r="A92" s="188"/>
      <c r="B92" s="188"/>
      <c r="C92" s="188"/>
      <c r="D92" s="188"/>
      <c r="E92" s="188"/>
      <c r="F92" s="189"/>
      <c r="G92" s="189"/>
      <c r="H92" s="142" t="str">
        <f t="shared" si="34"/>
        <v/>
      </c>
      <c r="I92" s="202"/>
      <c r="J92" s="201"/>
      <c r="K92" s="201">
        <f t="shared" si="25"/>
        <v>0</v>
      </c>
      <c r="L92" s="140"/>
      <c r="M92" s="193"/>
      <c r="N92" s="193"/>
      <c r="O92" s="209" t="str">
        <f t="shared" si="26"/>
        <v/>
      </c>
      <c r="P92" s="204"/>
      <c r="Q92" s="201"/>
      <c r="R92" s="201">
        <f t="shared" si="27"/>
        <v>0</v>
      </c>
      <c r="S92" s="140"/>
      <c r="T92" s="143"/>
      <c r="U92" s="143"/>
      <c r="V92" s="209" t="str">
        <f t="shared" si="28"/>
        <v/>
      </c>
      <c r="W92" s="207"/>
      <c r="X92" s="210">
        <f t="shared" si="29"/>
        <v>0</v>
      </c>
      <c r="Y92" s="201">
        <f t="shared" si="30"/>
        <v>0</v>
      </c>
      <c r="Z92" s="201"/>
      <c r="AA92" s="143"/>
      <c r="AB92" s="143"/>
      <c r="AC92" s="209" t="str">
        <f t="shared" si="31"/>
        <v/>
      </c>
      <c r="AD92" s="207"/>
      <c r="AE92" s="210">
        <f t="shared" si="32"/>
        <v>0</v>
      </c>
      <c r="AF92" s="201">
        <f t="shared" si="33"/>
        <v>0</v>
      </c>
    </row>
    <row r="93" spans="1:32" s="173" customFormat="1" ht="12.5" x14ac:dyDescent="0.25">
      <c r="A93" s="188"/>
      <c r="B93" s="188"/>
      <c r="C93" s="188"/>
      <c r="D93" s="188"/>
      <c r="E93" s="188"/>
      <c r="F93" s="189"/>
      <c r="G93" s="189"/>
      <c r="H93" s="142" t="str">
        <f t="shared" si="34"/>
        <v/>
      </c>
      <c r="I93" s="202"/>
      <c r="J93" s="201"/>
      <c r="K93" s="201">
        <f t="shared" si="25"/>
        <v>0</v>
      </c>
      <c r="L93" s="140"/>
      <c r="M93" s="193"/>
      <c r="N93" s="193"/>
      <c r="O93" s="209" t="str">
        <f t="shared" si="26"/>
        <v/>
      </c>
      <c r="P93" s="204"/>
      <c r="Q93" s="201"/>
      <c r="R93" s="201">
        <f t="shared" si="27"/>
        <v>0</v>
      </c>
      <c r="S93" s="140"/>
      <c r="T93" s="143"/>
      <c r="U93" s="143"/>
      <c r="V93" s="209" t="str">
        <f t="shared" si="28"/>
        <v/>
      </c>
      <c r="W93" s="207"/>
      <c r="X93" s="210">
        <f t="shared" si="29"/>
        <v>0</v>
      </c>
      <c r="Y93" s="201">
        <f t="shared" si="30"/>
        <v>0</v>
      </c>
      <c r="Z93" s="201"/>
      <c r="AA93" s="143"/>
      <c r="AB93" s="143"/>
      <c r="AC93" s="209" t="str">
        <f t="shared" si="31"/>
        <v/>
      </c>
      <c r="AD93" s="207"/>
      <c r="AE93" s="210">
        <f t="shared" si="32"/>
        <v>0</v>
      </c>
      <c r="AF93" s="201">
        <f t="shared" si="33"/>
        <v>0</v>
      </c>
    </row>
    <row r="94" spans="1:32" s="173" customFormat="1" ht="12.5" x14ac:dyDescent="0.25">
      <c r="A94" s="188"/>
      <c r="B94" s="188"/>
      <c r="C94" s="188"/>
      <c r="D94" s="188"/>
      <c r="E94" s="188"/>
      <c r="F94" s="189"/>
      <c r="G94" s="189"/>
      <c r="H94" s="142" t="str">
        <f t="shared" si="34"/>
        <v/>
      </c>
      <c r="I94" s="202"/>
      <c r="J94" s="201"/>
      <c r="K94" s="201">
        <f t="shared" si="25"/>
        <v>0</v>
      </c>
      <c r="L94" s="140"/>
      <c r="M94" s="193"/>
      <c r="N94" s="193"/>
      <c r="O94" s="209" t="str">
        <f t="shared" si="26"/>
        <v/>
      </c>
      <c r="P94" s="204"/>
      <c r="Q94" s="201"/>
      <c r="R94" s="201">
        <f t="shared" si="27"/>
        <v>0</v>
      </c>
      <c r="S94" s="140"/>
      <c r="T94" s="143"/>
      <c r="U94" s="143"/>
      <c r="V94" s="209" t="str">
        <f t="shared" si="28"/>
        <v/>
      </c>
      <c r="W94" s="207"/>
      <c r="X94" s="210">
        <f t="shared" si="29"/>
        <v>0</v>
      </c>
      <c r="Y94" s="201">
        <f t="shared" si="30"/>
        <v>0</v>
      </c>
      <c r="Z94" s="201"/>
      <c r="AA94" s="143"/>
      <c r="AB94" s="143"/>
      <c r="AC94" s="209" t="str">
        <f t="shared" si="31"/>
        <v/>
      </c>
      <c r="AD94" s="207"/>
      <c r="AE94" s="210">
        <f t="shared" si="32"/>
        <v>0</v>
      </c>
      <c r="AF94" s="201">
        <f t="shared" si="33"/>
        <v>0</v>
      </c>
    </row>
    <row r="95" spans="1:32" s="173" customFormat="1" ht="12.5" x14ac:dyDescent="0.25">
      <c r="A95" s="188"/>
      <c r="B95" s="188"/>
      <c r="C95" s="188"/>
      <c r="D95" s="188"/>
      <c r="E95" s="188"/>
      <c r="F95" s="189"/>
      <c r="G95" s="189"/>
      <c r="H95" s="142" t="str">
        <f t="shared" si="34"/>
        <v/>
      </c>
      <c r="I95" s="202"/>
      <c r="J95" s="201"/>
      <c r="K95" s="201">
        <f t="shared" si="25"/>
        <v>0</v>
      </c>
      <c r="L95" s="140"/>
      <c r="M95" s="193"/>
      <c r="N95" s="193"/>
      <c r="O95" s="209" t="str">
        <f t="shared" si="26"/>
        <v/>
      </c>
      <c r="P95" s="204"/>
      <c r="Q95" s="201"/>
      <c r="R95" s="201">
        <f t="shared" si="27"/>
        <v>0</v>
      </c>
      <c r="S95" s="140"/>
      <c r="T95" s="143"/>
      <c r="U95" s="143"/>
      <c r="V95" s="209" t="str">
        <f t="shared" si="28"/>
        <v/>
      </c>
      <c r="W95" s="207"/>
      <c r="X95" s="210">
        <f t="shared" si="29"/>
        <v>0</v>
      </c>
      <c r="Y95" s="201">
        <f t="shared" si="30"/>
        <v>0</v>
      </c>
      <c r="Z95" s="201"/>
      <c r="AA95" s="143"/>
      <c r="AB95" s="143"/>
      <c r="AC95" s="209" t="str">
        <f t="shared" si="31"/>
        <v/>
      </c>
      <c r="AD95" s="207"/>
      <c r="AE95" s="210">
        <f t="shared" si="32"/>
        <v>0</v>
      </c>
      <c r="AF95" s="201">
        <f t="shared" si="33"/>
        <v>0</v>
      </c>
    </row>
    <row r="96" spans="1:32" s="173" customFormat="1" ht="12.5" x14ac:dyDescent="0.25">
      <c r="A96" s="188"/>
      <c r="B96" s="188"/>
      <c r="C96" s="188"/>
      <c r="D96" s="188"/>
      <c r="E96" s="188"/>
      <c r="F96" s="189"/>
      <c r="G96" s="189"/>
      <c r="H96" s="142" t="str">
        <f t="shared" si="34"/>
        <v/>
      </c>
      <c r="I96" s="202"/>
      <c r="J96" s="201"/>
      <c r="K96" s="201">
        <f t="shared" si="25"/>
        <v>0</v>
      </c>
      <c r="L96" s="140"/>
      <c r="M96" s="193"/>
      <c r="N96" s="193"/>
      <c r="O96" s="209" t="str">
        <f t="shared" si="26"/>
        <v/>
      </c>
      <c r="P96" s="204"/>
      <c r="Q96" s="201"/>
      <c r="R96" s="201">
        <f t="shared" si="27"/>
        <v>0</v>
      </c>
      <c r="S96" s="140"/>
      <c r="T96" s="143"/>
      <c r="U96" s="143"/>
      <c r="V96" s="209" t="str">
        <f t="shared" si="28"/>
        <v/>
      </c>
      <c r="W96" s="207"/>
      <c r="X96" s="210">
        <f t="shared" si="29"/>
        <v>0</v>
      </c>
      <c r="Y96" s="201">
        <f t="shared" si="30"/>
        <v>0</v>
      </c>
      <c r="Z96" s="201"/>
      <c r="AA96" s="143"/>
      <c r="AB96" s="143"/>
      <c r="AC96" s="209" t="str">
        <f t="shared" si="31"/>
        <v/>
      </c>
      <c r="AD96" s="207"/>
      <c r="AE96" s="210">
        <f t="shared" si="32"/>
        <v>0</v>
      </c>
      <c r="AF96" s="201">
        <f t="shared" si="33"/>
        <v>0</v>
      </c>
    </row>
    <row r="97" spans="1:32" s="173" customFormat="1" ht="12.5" x14ac:dyDescent="0.25">
      <c r="A97" s="188"/>
      <c r="B97" s="188"/>
      <c r="C97" s="188"/>
      <c r="D97" s="188"/>
      <c r="E97" s="188"/>
      <c r="F97" s="189"/>
      <c r="G97" s="189"/>
      <c r="H97" s="142" t="str">
        <f t="shared" si="34"/>
        <v/>
      </c>
      <c r="I97" s="202"/>
      <c r="J97" s="201"/>
      <c r="K97" s="201">
        <f t="shared" si="25"/>
        <v>0</v>
      </c>
      <c r="L97" s="140"/>
      <c r="M97" s="193"/>
      <c r="N97" s="193"/>
      <c r="O97" s="209" t="str">
        <f t="shared" si="26"/>
        <v/>
      </c>
      <c r="P97" s="204"/>
      <c r="Q97" s="201"/>
      <c r="R97" s="201">
        <f t="shared" si="27"/>
        <v>0</v>
      </c>
      <c r="S97" s="140"/>
      <c r="T97" s="143"/>
      <c r="U97" s="143"/>
      <c r="V97" s="209" t="str">
        <f t="shared" si="28"/>
        <v/>
      </c>
      <c r="W97" s="207"/>
      <c r="X97" s="210">
        <f t="shared" si="29"/>
        <v>0</v>
      </c>
      <c r="Y97" s="201">
        <f t="shared" si="30"/>
        <v>0</v>
      </c>
      <c r="Z97" s="201"/>
      <c r="AA97" s="143"/>
      <c r="AB97" s="143"/>
      <c r="AC97" s="209" t="str">
        <f t="shared" si="31"/>
        <v/>
      </c>
      <c r="AD97" s="207"/>
      <c r="AE97" s="210">
        <f t="shared" si="32"/>
        <v>0</v>
      </c>
      <c r="AF97" s="201">
        <f t="shared" si="33"/>
        <v>0</v>
      </c>
    </row>
    <row r="98" spans="1:32" s="173" customFormat="1" ht="12.5" x14ac:dyDescent="0.25">
      <c r="A98" s="188"/>
      <c r="B98" s="188"/>
      <c r="C98" s="188"/>
      <c r="D98" s="188"/>
      <c r="E98" s="188"/>
      <c r="F98" s="189"/>
      <c r="G98" s="189"/>
      <c r="H98" s="142" t="str">
        <f t="shared" si="34"/>
        <v/>
      </c>
      <c r="I98" s="202"/>
      <c r="J98" s="201"/>
      <c r="K98" s="201">
        <f t="shared" si="25"/>
        <v>0</v>
      </c>
      <c r="L98" s="140"/>
      <c r="M98" s="193"/>
      <c r="N98" s="193"/>
      <c r="O98" s="209" t="str">
        <f t="shared" si="26"/>
        <v/>
      </c>
      <c r="P98" s="204"/>
      <c r="Q98" s="201"/>
      <c r="R98" s="201">
        <f t="shared" si="27"/>
        <v>0</v>
      </c>
      <c r="S98" s="140"/>
      <c r="T98" s="143"/>
      <c r="U98" s="143"/>
      <c r="V98" s="209" t="str">
        <f t="shared" si="28"/>
        <v/>
      </c>
      <c r="W98" s="207"/>
      <c r="X98" s="210">
        <f t="shared" si="29"/>
        <v>0</v>
      </c>
      <c r="Y98" s="201">
        <f t="shared" si="30"/>
        <v>0</v>
      </c>
      <c r="Z98" s="201"/>
      <c r="AA98" s="143"/>
      <c r="AB98" s="143"/>
      <c r="AC98" s="209" t="str">
        <f t="shared" si="31"/>
        <v/>
      </c>
      <c r="AD98" s="207"/>
      <c r="AE98" s="210">
        <f t="shared" si="32"/>
        <v>0</v>
      </c>
      <c r="AF98" s="201">
        <f t="shared" si="33"/>
        <v>0</v>
      </c>
    </row>
    <row r="99" spans="1:32" s="173" customFormat="1" ht="12.5" x14ac:dyDescent="0.25">
      <c r="A99" s="188"/>
      <c r="B99" s="188"/>
      <c r="C99" s="188"/>
      <c r="D99" s="188"/>
      <c r="E99" s="188"/>
      <c r="F99" s="189"/>
      <c r="G99" s="189"/>
      <c r="H99" s="142" t="str">
        <f t="shared" si="34"/>
        <v/>
      </c>
      <c r="I99" s="202"/>
      <c r="J99" s="201"/>
      <c r="K99" s="201">
        <f t="shared" si="25"/>
        <v>0</v>
      </c>
      <c r="L99" s="140"/>
      <c r="M99" s="193"/>
      <c r="N99" s="193"/>
      <c r="O99" s="209" t="str">
        <f t="shared" si="26"/>
        <v/>
      </c>
      <c r="P99" s="204"/>
      <c r="Q99" s="201"/>
      <c r="R99" s="201">
        <f t="shared" si="27"/>
        <v>0</v>
      </c>
      <c r="S99" s="140"/>
      <c r="T99" s="143"/>
      <c r="U99" s="143"/>
      <c r="V99" s="209" t="str">
        <f t="shared" si="28"/>
        <v/>
      </c>
      <c r="W99" s="207"/>
      <c r="X99" s="210">
        <f t="shared" si="29"/>
        <v>0</v>
      </c>
      <c r="Y99" s="201">
        <f t="shared" si="30"/>
        <v>0</v>
      </c>
      <c r="Z99" s="201"/>
      <c r="AA99" s="143"/>
      <c r="AB99" s="143"/>
      <c r="AC99" s="209" t="str">
        <f t="shared" si="31"/>
        <v/>
      </c>
      <c r="AD99" s="207"/>
      <c r="AE99" s="210">
        <f t="shared" si="32"/>
        <v>0</v>
      </c>
      <c r="AF99" s="201">
        <f t="shared" si="33"/>
        <v>0</v>
      </c>
    </row>
    <row r="100" spans="1:32" s="173" customFormat="1" ht="12.5" x14ac:dyDescent="0.25">
      <c r="A100" s="188"/>
      <c r="B100" s="188"/>
      <c r="C100" s="188"/>
      <c r="D100" s="188"/>
      <c r="E100" s="188"/>
      <c r="F100" s="189"/>
      <c r="G100" s="189"/>
      <c r="H100" s="142" t="str">
        <f t="shared" si="34"/>
        <v/>
      </c>
      <c r="I100" s="202"/>
      <c r="J100" s="201"/>
      <c r="K100" s="201">
        <f t="shared" si="25"/>
        <v>0</v>
      </c>
      <c r="L100" s="140"/>
      <c r="M100" s="193"/>
      <c r="N100" s="193"/>
      <c r="O100" s="209" t="str">
        <f t="shared" si="26"/>
        <v/>
      </c>
      <c r="P100" s="204"/>
      <c r="Q100" s="201"/>
      <c r="R100" s="201">
        <f t="shared" si="27"/>
        <v>0</v>
      </c>
      <c r="S100" s="140"/>
      <c r="T100" s="143"/>
      <c r="U100" s="143"/>
      <c r="V100" s="209" t="str">
        <f t="shared" si="28"/>
        <v/>
      </c>
      <c r="W100" s="207"/>
      <c r="X100" s="210">
        <f t="shared" si="29"/>
        <v>0</v>
      </c>
      <c r="Y100" s="201">
        <f t="shared" si="30"/>
        <v>0</v>
      </c>
      <c r="Z100" s="201"/>
      <c r="AA100" s="143"/>
      <c r="AB100" s="143"/>
      <c r="AC100" s="209" t="str">
        <f t="shared" si="31"/>
        <v/>
      </c>
      <c r="AD100" s="207"/>
      <c r="AE100" s="210">
        <f t="shared" si="32"/>
        <v>0</v>
      </c>
      <c r="AF100" s="201">
        <f t="shared" si="33"/>
        <v>0</v>
      </c>
    </row>
    <row r="101" spans="1:32" s="173" customFormat="1" ht="12.5" x14ac:dyDescent="0.25">
      <c r="A101" s="188"/>
      <c r="B101" s="188"/>
      <c r="C101" s="188"/>
      <c r="D101" s="188"/>
      <c r="E101" s="188"/>
      <c r="F101" s="189"/>
      <c r="G101" s="189"/>
      <c r="H101" s="142" t="str">
        <f t="shared" si="34"/>
        <v/>
      </c>
      <c r="I101" s="202"/>
      <c r="J101" s="201"/>
      <c r="K101" s="201">
        <f t="shared" si="25"/>
        <v>0</v>
      </c>
      <c r="L101" s="140"/>
      <c r="M101" s="193"/>
      <c r="N101" s="193"/>
      <c r="O101" s="209" t="str">
        <f t="shared" si="26"/>
        <v/>
      </c>
      <c r="P101" s="204"/>
      <c r="Q101" s="201"/>
      <c r="R101" s="201">
        <f t="shared" si="27"/>
        <v>0</v>
      </c>
      <c r="S101" s="140"/>
      <c r="T101" s="143"/>
      <c r="U101" s="143"/>
      <c r="V101" s="209" t="str">
        <f t="shared" si="28"/>
        <v/>
      </c>
      <c r="W101" s="207"/>
      <c r="X101" s="210">
        <f t="shared" si="29"/>
        <v>0</v>
      </c>
      <c r="Y101" s="201">
        <f t="shared" si="30"/>
        <v>0</v>
      </c>
      <c r="Z101" s="201"/>
      <c r="AA101" s="143"/>
      <c r="AB101" s="143"/>
      <c r="AC101" s="209" t="str">
        <f t="shared" si="31"/>
        <v/>
      </c>
      <c r="AD101" s="207"/>
      <c r="AE101" s="210">
        <f t="shared" si="32"/>
        <v>0</v>
      </c>
      <c r="AF101" s="201">
        <f t="shared" si="33"/>
        <v>0</v>
      </c>
    </row>
    <row r="102" spans="1:32" s="173" customFormat="1" ht="12.5" x14ac:dyDescent="0.25">
      <c r="A102" s="188"/>
      <c r="B102" s="188"/>
      <c r="C102" s="188"/>
      <c r="D102" s="188"/>
      <c r="E102" s="188"/>
      <c r="F102" s="189"/>
      <c r="G102" s="189"/>
      <c r="H102" s="142" t="str">
        <f t="shared" si="34"/>
        <v/>
      </c>
      <c r="I102" s="202"/>
      <c r="J102" s="201"/>
      <c r="K102" s="201">
        <f t="shared" si="25"/>
        <v>0</v>
      </c>
      <c r="L102" s="140"/>
      <c r="M102" s="193"/>
      <c r="N102" s="193"/>
      <c r="O102" s="209" t="str">
        <f t="shared" si="26"/>
        <v/>
      </c>
      <c r="P102" s="204"/>
      <c r="Q102" s="201"/>
      <c r="R102" s="201">
        <f t="shared" si="27"/>
        <v>0</v>
      </c>
      <c r="S102" s="140"/>
      <c r="T102" s="143"/>
      <c r="U102" s="143"/>
      <c r="V102" s="209" t="str">
        <f t="shared" si="28"/>
        <v/>
      </c>
      <c r="W102" s="207"/>
      <c r="X102" s="210">
        <f t="shared" si="29"/>
        <v>0</v>
      </c>
      <c r="Y102" s="201">
        <f t="shared" si="30"/>
        <v>0</v>
      </c>
      <c r="Z102" s="201"/>
      <c r="AA102" s="143"/>
      <c r="AB102" s="143"/>
      <c r="AC102" s="209" t="str">
        <f t="shared" si="31"/>
        <v/>
      </c>
      <c r="AD102" s="207"/>
      <c r="AE102" s="210">
        <f t="shared" si="32"/>
        <v>0</v>
      </c>
      <c r="AF102" s="201">
        <f t="shared" si="33"/>
        <v>0</v>
      </c>
    </row>
    <row r="103" spans="1:32" s="173" customFormat="1" ht="12.5" x14ac:dyDescent="0.25">
      <c r="A103" s="188"/>
      <c r="B103" s="188"/>
      <c r="C103" s="188"/>
      <c r="D103" s="188"/>
      <c r="E103" s="188"/>
      <c r="F103" s="189"/>
      <c r="G103" s="189"/>
      <c r="H103" s="142" t="str">
        <f t="shared" si="34"/>
        <v/>
      </c>
      <c r="I103" s="202"/>
      <c r="J103" s="201"/>
      <c r="K103" s="201">
        <f t="shared" si="25"/>
        <v>0</v>
      </c>
      <c r="L103" s="140"/>
      <c r="M103" s="193"/>
      <c r="N103" s="193"/>
      <c r="O103" s="209" t="str">
        <f t="shared" si="26"/>
        <v/>
      </c>
      <c r="P103" s="204"/>
      <c r="Q103" s="201"/>
      <c r="R103" s="201">
        <f t="shared" si="27"/>
        <v>0</v>
      </c>
      <c r="S103" s="140"/>
      <c r="T103" s="143"/>
      <c r="U103" s="143"/>
      <c r="V103" s="209" t="str">
        <f t="shared" si="28"/>
        <v/>
      </c>
      <c r="W103" s="207"/>
      <c r="X103" s="210">
        <f t="shared" si="29"/>
        <v>0</v>
      </c>
      <c r="Y103" s="201">
        <f t="shared" si="30"/>
        <v>0</v>
      </c>
      <c r="Z103" s="201"/>
      <c r="AA103" s="143"/>
      <c r="AB103" s="143"/>
      <c r="AC103" s="209" t="str">
        <f t="shared" si="31"/>
        <v/>
      </c>
      <c r="AD103" s="207"/>
      <c r="AE103" s="210">
        <f t="shared" si="32"/>
        <v>0</v>
      </c>
      <c r="AF103" s="201">
        <f t="shared" si="33"/>
        <v>0</v>
      </c>
    </row>
    <row r="104" spans="1:32" s="173" customFormat="1" ht="12.5" x14ac:dyDescent="0.25">
      <c r="A104" s="188"/>
      <c r="B104" s="188"/>
      <c r="C104" s="188"/>
      <c r="D104" s="188"/>
      <c r="E104" s="188"/>
      <c r="F104" s="189"/>
      <c r="G104" s="189"/>
      <c r="H104" s="142" t="str">
        <f t="shared" si="34"/>
        <v/>
      </c>
      <c r="I104" s="202"/>
      <c r="J104" s="201"/>
      <c r="K104" s="201">
        <f t="shared" si="25"/>
        <v>0</v>
      </c>
      <c r="L104" s="140"/>
      <c r="M104" s="193"/>
      <c r="N104" s="193"/>
      <c r="O104" s="209" t="str">
        <f t="shared" si="26"/>
        <v/>
      </c>
      <c r="P104" s="204"/>
      <c r="Q104" s="201"/>
      <c r="R104" s="201">
        <f t="shared" si="27"/>
        <v>0</v>
      </c>
      <c r="S104" s="140"/>
      <c r="T104" s="143"/>
      <c r="U104" s="143"/>
      <c r="V104" s="209" t="str">
        <f t="shared" si="28"/>
        <v/>
      </c>
      <c r="W104" s="207"/>
      <c r="X104" s="210">
        <f t="shared" si="29"/>
        <v>0</v>
      </c>
      <c r="Y104" s="201">
        <f t="shared" si="30"/>
        <v>0</v>
      </c>
      <c r="Z104" s="201"/>
      <c r="AA104" s="143"/>
      <c r="AB104" s="143"/>
      <c r="AC104" s="209" t="str">
        <f t="shared" si="31"/>
        <v/>
      </c>
      <c r="AD104" s="207"/>
      <c r="AE104" s="210">
        <f t="shared" si="32"/>
        <v>0</v>
      </c>
      <c r="AF104" s="201">
        <f t="shared" si="33"/>
        <v>0</v>
      </c>
    </row>
    <row r="105" spans="1:32" s="173" customFormat="1" ht="12.5" x14ac:dyDescent="0.25">
      <c r="A105" s="188"/>
      <c r="B105" s="188"/>
      <c r="C105" s="188"/>
      <c r="D105" s="188"/>
      <c r="E105" s="188"/>
      <c r="F105" s="189"/>
      <c r="G105" s="189"/>
      <c r="H105" s="142" t="str">
        <f t="shared" si="34"/>
        <v/>
      </c>
      <c r="I105" s="202"/>
      <c r="J105" s="201"/>
      <c r="K105" s="201">
        <f t="shared" si="25"/>
        <v>0</v>
      </c>
      <c r="L105" s="140"/>
      <c r="M105" s="193"/>
      <c r="N105" s="193"/>
      <c r="O105" s="209" t="str">
        <f t="shared" si="26"/>
        <v/>
      </c>
      <c r="P105" s="204"/>
      <c r="Q105" s="201"/>
      <c r="R105" s="201">
        <f t="shared" si="27"/>
        <v>0</v>
      </c>
      <c r="S105" s="140"/>
      <c r="T105" s="143"/>
      <c r="U105" s="143"/>
      <c r="V105" s="209" t="str">
        <f t="shared" si="28"/>
        <v/>
      </c>
      <c r="W105" s="207"/>
      <c r="X105" s="210">
        <f t="shared" si="29"/>
        <v>0</v>
      </c>
      <c r="Y105" s="201">
        <f t="shared" si="30"/>
        <v>0</v>
      </c>
      <c r="Z105" s="201"/>
      <c r="AA105" s="143"/>
      <c r="AB105" s="143"/>
      <c r="AC105" s="209" t="str">
        <f t="shared" si="31"/>
        <v/>
      </c>
      <c r="AD105" s="207"/>
      <c r="AE105" s="210">
        <f t="shared" si="32"/>
        <v>0</v>
      </c>
      <c r="AF105" s="201">
        <f t="shared" si="33"/>
        <v>0</v>
      </c>
    </row>
    <row r="106" spans="1:32" s="173" customFormat="1" ht="12.5" x14ac:dyDescent="0.25">
      <c r="A106" s="188"/>
      <c r="B106" s="188"/>
      <c r="C106" s="188"/>
      <c r="D106" s="188"/>
      <c r="E106" s="188"/>
      <c r="F106" s="189"/>
      <c r="G106" s="189"/>
      <c r="H106" s="142" t="str">
        <f t="shared" si="34"/>
        <v/>
      </c>
      <c r="I106" s="202"/>
      <c r="J106" s="201"/>
      <c r="K106" s="201">
        <f t="shared" si="25"/>
        <v>0</v>
      </c>
      <c r="L106" s="140"/>
      <c r="M106" s="193"/>
      <c r="N106" s="193"/>
      <c r="O106" s="209" t="str">
        <f t="shared" si="26"/>
        <v/>
      </c>
      <c r="P106" s="204"/>
      <c r="Q106" s="201"/>
      <c r="R106" s="201">
        <f t="shared" si="27"/>
        <v>0</v>
      </c>
      <c r="S106" s="140"/>
      <c r="T106" s="143"/>
      <c r="U106" s="143"/>
      <c r="V106" s="209" t="str">
        <f t="shared" si="28"/>
        <v/>
      </c>
      <c r="W106" s="207"/>
      <c r="X106" s="210">
        <f t="shared" si="29"/>
        <v>0</v>
      </c>
      <c r="Y106" s="201">
        <f t="shared" si="30"/>
        <v>0</v>
      </c>
      <c r="Z106" s="201"/>
      <c r="AA106" s="143"/>
      <c r="AB106" s="143"/>
      <c r="AC106" s="209" t="str">
        <f t="shared" si="31"/>
        <v/>
      </c>
      <c r="AD106" s="207"/>
      <c r="AE106" s="210">
        <f t="shared" si="32"/>
        <v>0</v>
      </c>
      <c r="AF106" s="201">
        <f t="shared" si="33"/>
        <v>0</v>
      </c>
    </row>
    <row r="107" spans="1:32" s="173" customFormat="1" ht="12.5" x14ac:dyDescent="0.25">
      <c r="A107" s="188"/>
      <c r="B107" s="188"/>
      <c r="C107" s="188"/>
      <c r="D107" s="188"/>
      <c r="E107" s="188"/>
      <c r="F107" s="189"/>
      <c r="G107" s="189"/>
      <c r="H107" s="142" t="str">
        <f t="shared" si="34"/>
        <v/>
      </c>
      <c r="I107" s="202"/>
      <c r="J107" s="201"/>
      <c r="K107" s="201">
        <f t="shared" si="25"/>
        <v>0</v>
      </c>
      <c r="L107" s="140"/>
      <c r="M107" s="193"/>
      <c r="N107" s="193"/>
      <c r="O107" s="209" t="str">
        <f t="shared" si="26"/>
        <v/>
      </c>
      <c r="P107" s="204"/>
      <c r="Q107" s="201"/>
      <c r="R107" s="201">
        <f t="shared" si="27"/>
        <v>0</v>
      </c>
      <c r="S107" s="140"/>
      <c r="T107" s="143"/>
      <c r="U107" s="143"/>
      <c r="V107" s="209" t="str">
        <f t="shared" si="28"/>
        <v/>
      </c>
      <c r="W107" s="207"/>
      <c r="X107" s="210">
        <f t="shared" si="29"/>
        <v>0</v>
      </c>
      <c r="Y107" s="201">
        <f t="shared" si="30"/>
        <v>0</v>
      </c>
      <c r="Z107" s="201"/>
      <c r="AA107" s="143"/>
      <c r="AB107" s="143"/>
      <c r="AC107" s="209" t="str">
        <f t="shared" si="31"/>
        <v/>
      </c>
      <c r="AD107" s="207"/>
      <c r="AE107" s="210">
        <f t="shared" si="32"/>
        <v>0</v>
      </c>
      <c r="AF107" s="201">
        <f t="shared" si="33"/>
        <v>0</v>
      </c>
    </row>
    <row r="108" spans="1:32" s="173" customFormat="1" ht="12.5" x14ac:dyDescent="0.25">
      <c r="A108" s="188"/>
      <c r="B108" s="188"/>
      <c r="C108" s="188"/>
      <c r="D108" s="188"/>
      <c r="E108" s="188"/>
      <c r="F108" s="189"/>
      <c r="G108" s="189"/>
      <c r="H108" s="142" t="str">
        <f t="shared" si="34"/>
        <v/>
      </c>
      <c r="I108" s="202"/>
      <c r="J108" s="201"/>
      <c r="K108" s="201">
        <f t="shared" si="25"/>
        <v>0</v>
      </c>
      <c r="L108" s="140"/>
      <c r="M108" s="193"/>
      <c r="N108" s="193"/>
      <c r="O108" s="209" t="str">
        <f t="shared" si="26"/>
        <v/>
      </c>
      <c r="P108" s="204"/>
      <c r="Q108" s="201"/>
      <c r="R108" s="201">
        <f t="shared" si="27"/>
        <v>0</v>
      </c>
      <c r="S108" s="140"/>
      <c r="T108" s="143"/>
      <c r="U108" s="143"/>
      <c r="V108" s="209" t="str">
        <f t="shared" si="28"/>
        <v/>
      </c>
      <c r="W108" s="207"/>
      <c r="X108" s="210">
        <f t="shared" si="29"/>
        <v>0</v>
      </c>
      <c r="Y108" s="201">
        <f t="shared" si="30"/>
        <v>0</v>
      </c>
      <c r="Z108" s="201"/>
      <c r="AA108" s="143"/>
      <c r="AB108" s="143"/>
      <c r="AC108" s="209" t="str">
        <f t="shared" si="31"/>
        <v/>
      </c>
      <c r="AD108" s="207"/>
      <c r="AE108" s="210">
        <f t="shared" si="32"/>
        <v>0</v>
      </c>
      <c r="AF108" s="201">
        <f t="shared" si="33"/>
        <v>0</v>
      </c>
    </row>
    <row r="109" spans="1:32" s="173" customFormat="1" ht="12.5" x14ac:dyDescent="0.25">
      <c r="A109" s="188"/>
      <c r="B109" s="188"/>
      <c r="C109" s="188"/>
      <c r="D109" s="188"/>
      <c r="E109" s="188"/>
      <c r="F109" s="189"/>
      <c r="G109" s="189"/>
      <c r="H109" s="142" t="str">
        <f t="shared" si="34"/>
        <v/>
      </c>
      <c r="I109" s="202"/>
      <c r="J109" s="201"/>
      <c r="K109" s="201">
        <f t="shared" si="25"/>
        <v>0</v>
      </c>
      <c r="L109" s="140"/>
      <c r="M109" s="193"/>
      <c r="N109" s="193"/>
      <c r="O109" s="209" t="str">
        <f t="shared" si="26"/>
        <v/>
      </c>
      <c r="P109" s="204"/>
      <c r="Q109" s="201"/>
      <c r="R109" s="201">
        <f t="shared" si="27"/>
        <v>0</v>
      </c>
      <c r="S109" s="140"/>
      <c r="T109" s="143"/>
      <c r="U109" s="143"/>
      <c r="V109" s="209" t="str">
        <f t="shared" si="28"/>
        <v/>
      </c>
      <c r="W109" s="207"/>
      <c r="X109" s="210">
        <f t="shared" si="29"/>
        <v>0</v>
      </c>
      <c r="Y109" s="201">
        <f t="shared" si="30"/>
        <v>0</v>
      </c>
      <c r="Z109" s="201"/>
      <c r="AA109" s="143"/>
      <c r="AB109" s="143"/>
      <c r="AC109" s="209" t="str">
        <f t="shared" si="31"/>
        <v/>
      </c>
      <c r="AD109" s="207"/>
      <c r="AE109" s="210">
        <f t="shared" si="32"/>
        <v>0</v>
      </c>
      <c r="AF109" s="201">
        <f t="shared" si="33"/>
        <v>0</v>
      </c>
    </row>
    <row r="110" spans="1:32" s="173" customFormat="1" ht="12.5" x14ac:dyDescent="0.25">
      <c r="A110" s="188"/>
      <c r="B110" s="188"/>
      <c r="C110" s="188"/>
      <c r="D110" s="188"/>
      <c r="E110" s="188"/>
      <c r="F110" s="189"/>
      <c r="G110" s="189"/>
      <c r="H110" s="142" t="str">
        <f t="shared" si="34"/>
        <v/>
      </c>
      <c r="I110" s="202"/>
      <c r="J110" s="201"/>
      <c r="K110" s="201">
        <f t="shared" si="25"/>
        <v>0</v>
      </c>
      <c r="L110" s="140"/>
      <c r="M110" s="193"/>
      <c r="N110" s="193"/>
      <c r="O110" s="209" t="str">
        <f t="shared" si="26"/>
        <v/>
      </c>
      <c r="P110" s="204"/>
      <c r="Q110" s="201"/>
      <c r="R110" s="201">
        <f t="shared" si="27"/>
        <v>0</v>
      </c>
      <c r="S110" s="140"/>
      <c r="T110" s="143"/>
      <c r="U110" s="143"/>
      <c r="V110" s="209" t="str">
        <f t="shared" si="28"/>
        <v/>
      </c>
      <c r="W110" s="207"/>
      <c r="X110" s="210">
        <f t="shared" si="29"/>
        <v>0</v>
      </c>
      <c r="Y110" s="201">
        <f t="shared" si="30"/>
        <v>0</v>
      </c>
      <c r="Z110" s="201"/>
      <c r="AA110" s="143"/>
      <c r="AB110" s="143"/>
      <c r="AC110" s="209" t="str">
        <f t="shared" si="31"/>
        <v/>
      </c>
      <c r="AD110" s="207"/>
      <c r="AE110" s="210">
        <f t="shared" si="32"/>
        <v>0</v>
      </c>
      <c r="AF110" s="201">
        <f t="shared" si="33"/>
        <v>0</v>
      </c>
    </row>
    <row r="111" spans="1:32" s="173" customFormat="1" ht="12.5" x14ac:dyDescent="0.25">
      <c r="A111" s="188"/>
      <c r="B111" s="188"/>
      <c r="C111" s="188"/>
      <c r="D111" s="188"/>
      <c r="E111" s="188"/>
      <c r="F111" s="189"/>
      <c r="G111" s="189"/>
      <c r="H111" s="142" t="str">
        <f t="shared" si="34"/>
        <v/>
      </c>
      <c r="I111" s="202"/>
      <c r="J111" s="201"/>
      <c r="K111" s="201">
        <f t="shared" si="25"/>
        <v>0</v>
      </c>
      <c r="L111" s="140"/>
      <c r="M111" s="193"/>
      <c r="N111" s="193"/>
      <c r="O111" s="209" t="str">
        <f t="shared" si="26"/>
        <v/>
      </c>
      <c r="P111" s="204"/>
      <c r="Q111" s="201"/>
      <c r="R111" s="201">
        <f t="shared" si="27"/>
        <v>0</v>
      </c>
      <c r="S111" s="140"/>
      <c r="T111" s="143"/>
      <c r="U111" s="143"/>
      <c r="V111" s="209" t="str">
        <f t="shared" si="28"/>
        <v/>
      </c>
      <c r="W111" s="207"/>
      <c r="X111" s="210">
        <f t="shared" si="29"/>
        <v>0</v>
      </c>
      <c r="Y111" s="201">
        <f t="shared" si="30"/>
        <v>0</v>
      </c>
      <c r="Z111" s="201"/>
      <c r="AA111" s="143"/>
      <c r="AB111" s="143"/>
      <c r="AC111" s="209" t="str">
        <f t="shared" si="31"/>
        <v/>
      </c>
      <c r="AD111" s="207"/>
      <c r="AE111" s="210">
        <f t="shared" si="32"/>
        <v>0</v>
      </c>
      <c r="AF111" s="201">
        <f t="shared" si="33"/>
        <v>0</v>
      </c>
    </row>
    <row r="112" spans="1:32" s="173" customFormat="1" ht="12.5" x14ac:dyDescent="0.25">
      <c r="A112" s="188"/>
      <c r="B112" s="188"/>
      <c r="C112" s="188"/>
      <c r="D112" s="188"/>
      <c r="E112" s="188"/>
      <c r="F112" s="189"/>
      <c r="G112" s="189"/>
      <c r="H112" s="142" t="str">
        <f t="shared" si="34"/>
        <v/>
      </c>
      <c r="I112" s="202"/>
      <c r="J112" s="201"/>
      <c r="K112" s="201">
        <f t="shared" si="25"/>
        <v>0</v>
      </c>
      <c r="L112" s="140"/>
      <c r="M112" s="193"/>
      <c r="N112" s="193"/>
      <c r="O112" s="209" t="str">
        <f t="shared" si="26"/>
        <v/>
      </c>
      <c r="P112" s="204"/>
      <c r="Q112" s="201"/>
      <c r="R112" s="201">
        <f t="shared" si="27"/>
        <v>0</v>
      </c>
      <c r="S112" s="140"/>
      <c r="T112" s="143"/>
      <c r="U112" s="143"/>
      <c r="V112" s="209" t="str">
        <f t="shared" si="28"/>
        <v/>
      </c>
      <c r="W112" s="207"/>
      <c r="X112" s="210">
        <f t="shared" si="29"/>
        <v>0</v>
      </c>
      <c r="Y112" s="201">
        <f t="shared" si="30"/>
        <v>0</v>
      </c>
      <c r="Z112" s="201"/>
      <c r="AA112" s="143"/>
      <c r="AB112" s="143"/>
      <c r="AC112" s="209" t="str">
        <f t="shared" si="31"/>
        <v/>
      </c>
      <c r="AD112" s="207"/>
      <c r="AE112" s="210">
        <f t="shared" si="32"/>
        <v>0</v>
      </c>
      <c r="AF112" s="201">
        <f t="shared" si="33"/>
        <v>0</v>
      </c>
    </row>
    <row r="113" spans="1:32" s="173" customFormat="1" ht="12.5" x14ac:dyDescent="0.25">
      <c r="A113" s="188"/>
      <c r="B113" s="188"/>
      <c r="C113" s="188"/>
      <c r="D113" s="188"/>
      <c r="E113" s="188"/>
      <c r="F113" s="189"/>
      <c r="G113" s="189"/>
      <c r="H113" s="142" t="str">
        <f t="shared" si="34"/>
        <v/>
      </c>
      <c r="I113" s="202"/>
      <c r="J113" s="201"/>
      <c r="K113" s="201">
        <f t="shared" si="25"/>
        <v>0</v>
      </c>
      <c r="L113" s="140"/>
      <c r="M113" s="193"/>
      <c r="N113" s="193"/>
      <c r="O113" s="209" t="str">
        <f t="shared" si="26"/>
        <v/>
      </c>
      <c r="P113" s="204"/>
      <c r="Q113" s="201"/>
      <c r="R113" s="201">
        <f t="shared" si="27"/>
        <v>0</v>
      </c>
      <c r="S113" s="140"/>
      <c r="T113" s="143"/>
      <c r="U113" s="143"/>
      <c r="V113" s="209" t="str">
        <f t="shared" si="28"/>
        <v/>
      </c>
      <c r="W113" s="207"/>
      <c r="X113" s="210">
        <f t="shared" si="29"/>
        <v>0</v>
      </c>
      <c r="Y113" s="201">
        <f t="shared" si="30"/>
        <v>0</v>
      </c>
      <c r="Z113" s="201"/>
      <c r="AA113" s="143"/>
      <c r="AB113" s="143"/>
      <c r="AC113" s="209" t="str">
        <f t="shared" si="31"/>
        <v/>
      </c>
      <c r="AD113" s="207"/>
      <c r="AE113" s="210">
        <f t="shared" si="32"/>
        <v>0</v>
      </c>
      <c r="AF113" s="201">
        <f t="shared" si="33"/>
        <v>0</v>
      </c>
    </row>
    <row r="114" spans="1:32" s="173" customFormat="1" ht="12.5" x14ac:dyDescent="0.25">
      <c r="A114" s="188"/>
      <c r="B114" s="188"/>
      <c r="C114" s="188"/>
      <c r="D114" s="188"/>
      <c r="E114" s="188"/>
      <c r="F114" s="189"/>
      <c r="G114" s="189"/>
      <c r="H114" s="142" t="str">
        <f t="shared" si="34"/>
        <v/>
      </c>
      <c r="I114" s="202"/>
      <c r="J114" s="201"/>
      <c r="K114" s="201">
        <f t="shared" si="25"/>
        <v>0</v>
      </c>
      <c r="L114" s="140"/>
      <c r="M114" s="193"/>
      <c r="N114" s="193"/>
      <c r="O114" s="209" t="str">
        <f t="shared" si="26"/>
        <v/>
      </c>
      <c r="P114" s="204"/>
      <c r="Q114" s="201"/>
      <c r="R114" s="201">
        <f t="shared" si="27"/>
        <v>0</v>
      </c>
      <c r="S114" s="140"/>
      <c r="T114" s="143"/>
      <c r="U114" s="143"/>
      <c r="V114" s="209" t="str">
        <f t="shared" si="28"/>
        <v/>
      </c>
      <c r="W114" s="207"/>
      <c r="X114" s="210">
        <f t="shared" si="29"/>
        <v>0</v>
      </c>
      <c r="Y114" s="201">
        <f t="shared" si="30"/>
        <v>0</v>
      </c>
      <c r="Z114" s="201"/>
      <c r="AA114" s="143"/>
      <c r="AB114" s="143"/>
      <c r="AC114" s="209" t="str">
        <f t="shared" si="31"/>
        <v/>
      </c>
      <c r="AD114" s="207"/>
      <c r="AE114" s="210">
        <f t="shared" si="32"/>
        <v>0</v>
      </c>
      <c r="AF114" s="201">
        <f t="shared" si="33"/>
        <v>0</v>
      </c>
    </row>
    <row r="115" spans="1:32" s="173" customFormat="1" ht="12.5" x14ac:dyDescent="0.25">
      <c r="A115" s="188"/>
      <c r="B115" s="188"/>
      <c r="C115" s="188"/>
      <c r="D115" s="188"/>
      <c r="E115" s="188"/>
      <c r="F115" s="189"/>
      <c r="G115" s="189"/>
      <c r="H115" s="142" t="str">
        <f t="shared" si="34"/>
        <v/>
      </c>
      <c r="I115" s="202"/>
      <c r="J115" s="201"/>
      <c r="K115" s="201">
        <f t="shared" si="25"/>
        <v>0</v>
      </c>
      <c r="L115" s="140"/>
      <c r="M115" s="193"/>
      <c r="N115" s="193"/>
      <c r="O115" s="209" t="str">
        <f t="shared" si="26"/>
        <v/>
      </c>
      <c r="P115" s="204"/>
      <c r="Q115" s="201"/>
      <c r="R115" s="201">
        <f t="shared" si="27"/>
        <v>0</v>
      </c>
      <c r="S115" s="140"/>
      <c r="T115" s="143"/>
      <c r="U115" s="143"/>
      <c r="V115" s="209" t="str">
        <f t="shared" si="28"/>
        <v/>
      </c>
      <c r="W115" s="207"/>
      <c r="X115" s="210">
        <f t="shared" si="29"/>
        <v>0</v>
      </c>
      <c r="Y115" s="201">
        <f t="shared" si="30"/>
        <v>0</v>
      </c>
      <c r="Z115" s="201"/>
      <c r="AA115" s="143"/>
      <c r="AB115" s="143"/>
      <c r="AC115" s="209" t="str">
        <f t="shared" si="31"/>
        <v/>
      </c>
      <c r="AD115" s="207"/>
      <c r="AE115" s="210">
        <f t="shared" si="32"/>
        <v>0</v>
      </c>
      <c r="AF115" s="201">
        <f t="shared" si="33"/>
        <v>0</v>
      </c>
    </row>
    <row r="116" spans="1:32" s="173" customFormat="1" ht="12.5" x14ac:dyDescent="0.25">
      <c r="A116" s="188"/>
      <c r="B116" s="188"/>
      <c r="C116" s="188"/>
      <c r="D116" s="188"/>
      <c r="E116" s="188"/>
      <c r="F116" s="189"/>
      <c r="G116" s="189"/>
      <c r="H116" s="142" t="str">
        <f t="shared" si="34"/>
        <v/>
      </c>
      <c r="I116" s="202"/>
      <c r="J116" s="201"/>
      <c r="K116" s="201">
        <f t="shared" si="25"/>
        <v>0</v>
      </c>
      <c r="L116" s="140"/>
      <c r="M116" s="193"/>
      <c r="N116" s="193"/>
      <c r="O116" s="209" t="str">
        <f t="shared" si="26"/>
        <v/>
      </c>
      <c r="P116" s="204"/>
      <c r="Q116" s="201"/>
      <c r="R116" s="201">
        <f t="shared" si="27"/>
        <v>0</v>
      </c>
      <c r="S116" s="140"/>
      <c r="T116" s="143"/>
      <c r="U116" s="143"/>
      <c r="V116" s="209" t="str">
        <f t="shared" si="28"/>
        <v/>
      </c>
      <c r="W116" s="207"/>
      <c r="X116" s="210">
        <f t="shared" si="29"/>
        <v>0</v>
      </c>
      <c r="Y116" s="201">
        <f t="shared" si="30"/>
        <v>0</v>
      </c>
      <c r="Z116" s="201"/>
      <c r="AA116" s="143"/>
      <c r="AB116" s="143"/>
      <c r="AC116" s="209" t="str">
        <f t="shared" si="31"/>
        <v/>
      </c>
      <c r="AD116" s="207"/>
      <c r="AE116" s="210">
        <f t="shared" si="32"/>
        <v>0</v>
      </c>
      <c r="AF116" s="201">
        <f t="shared" si="33"/>
        <v>0</v>
      </c>
    </row>
    <row r="117" spans="1:32" s="173" customFormat="1" ht="12.5" x14ac:dyDescent="0.25">
      <c r="A117" s="188"/>
      <c r="B117" s="188"/>
      <c r="C117" s="188"/>
      <c r="D117" s="188"/>
      <c r="E117" s="188"/>
      <c r="F117" s="189"/>
      <c r="G117" s="189"/>
      <c r="H117" s="142" t="str">
        <f t="shared" si="34"/>
        <v/>
      </c>
      <c r="I117" s="202"/>
      <c r="J117" s="201"/>
      <c r="K117" s="201">
        <f t="shared" si="25"/>
        <v>0</v>
      </c>
      <c r="L117" s="140"/>
      <c r="M117" s="193"/>
      <c r="N117" s="193"/>
      <c r="O117" s="209" t="str">
        <f t="shared" si="26"/>
        <v/>
      </c>
      <c r="P117" s="204"/>
      <c r="Q117" s="201"/>
      <c r="R117" s="201">
        <f t="shared" si="27"/>
        <v>0</v>
      </c>
      <c r="S117" s="140"/>
      <c r="T117" s="143"/>
      <c r="U117" s="143"/>
      <c r="V117" s="209" t="str">
        <f t="shared" si="28"/>
        <v/>
      </c>
      <c r="W117" s="207"/>
      <c r="X117" s="210">
        <f t="shared" si="29"/>
        <v>0</v>
      </c>
      <c r="Y117" s="201">
        <f t="shared" si="30"/>
        <v>0</v>
      </c>
      <c r="Z117" s="201"/>
      <c r="AA117" s="143"/>
      <c r="AB117" s="143"/>
      <c r="AC117" s="209" t="str">
        <f t="shared" si="31"/>
        <v/>
      </c>
      <c r="AD117" s="207"/>
      <c r="AE117" s="210">
        <f t="shared" si="32"/>
        <v>0</v>
      </c>
      <c r="AF117" s="201">
        <f t="shared" si="33"/>
        <v>0</v>
      </c>
    </row>
    <row r="118" spans="1:32" s="173" customFormat="1" ht="12.5" x14ac:dyDescent="0.25">
      <c r="A118" s="188"/>
      <c r="B118" s="188"/>
      <c r="C118" s="188"/>
      <c r="D118" s="188"/>
      <c r="E118" s="188"/>
      <c r="F118" s="189"/>
      <c r="G118" s="189"/>
      <c r="H118" s="142" t="str">
        <f t="shared" si="34"/>
        <v/>
      </c>
      <c r="I118" s="202"/>
      <c r="J118" s="201"/>
      <c r="K118" s="201">
        <f t="shared" si="25"/>
        <v>0</v>
      </c>
      <c r="L118" s="140"/>
      <c r="M118" s="193"/>
      <c r="N118" s="193"/>
      <c r="O118" s="209" t="str">
        <f t="shared" si="26"/>
        <v/>
      </c>
      <c r="P118" s="204"/>
      <c r="Q118" s="201"/>
      <c r="R118" s="201">
        <f t="shared" si="27"/>
        <v>0</v>
      </c>
      <c r="S118" s="140"/>
      <c r="T118" s="143"/>
      <c r="U118" s="143"/>
      <c r="V118" s="209" t="str">
        <f t="shared" si="28"/>
        <v/>
      </c>
      <c r="W118" s="207"/>
      <c r="X118" s="210">
        <f t="shared" si="29"/>
        <v>0</v>
      </c>
      <c r="Y118" s="201">
        <f t="shared" si="30"/>
        <v>0</v>
      </c>
      <c r="Z118" s="201"/>
      <c r="AA118" s="143"/>
      <c r="AB118" s="143"/>
      <c r="AC118" s="209" t="str">
        <f t="shared" si="31"/>
        <v/>
      </c>
      <c r="AD118" s="207"/>
      <c r="AE118" s="210">
        <f t="shared" si="32"/>
        <v>0</v>
      </c>
      <c r="AF118" s="201">
        <f t="shared" si="33"/>
        <v>0</v>
      </c>
    </row>
    <row r="119" spans="1:32" s="173" customFormat="1" ht="12.5" x14ac:dyDescent="0.25">
      <c r="A119" s="188"/>
      <c r="B119" s="188"/>
      <c r="C119" s="188"/>
      <c r="D119" s="188"/>
      <c r="E119" s="188"/>
      <c r="F119" s="189"/>
      <c r="G119" s="189"/>
      <c r="H119" s="142" t="str">
        <f t="shared" si="34"/>
        <v/>
      </c>
      <c r="I119" s="202"/>
      <c r="J119" s="201"/>
      <c r="K119" s="201">
        <f t="shared" si="25"/>
        <v>0</v>
      </c>
      <c r="L119" s="140"/>
      <c r="M119" s="193"/>
      <c r="N119" s="193"/>
      <c r="O119" s="209" t="str">
        <f t="shared" si="26"/>
        <v/>
      </c>
      <c r="P119" s="204"/>
      <c r="Q119" s="201"/>
      <c r="R119" s="201">
        <f t="shared" si="27"/>
        <v>0</v>
      </c>
      <c r="S119" s="140"/>
      <c r="T119" s="143"/>
      <c r="U119" s="143"/>
      <c r="V119" s="209" t="str">
        <f t="shared" si="28"/>
        <v/>
      </c>
      <c r="W119" s="207"/>
      <c r="X119" s="210">
        <f t="shared" si="29"/>
        <v>0</v>
      </c>
      <c r="Y119" s="201">
        <f t="shared" si="30"/>
        <v>0</v>
      </c>
      <c r="Z119" s="201"/>
      <c r="AA119" s="143"/>
      <c r="AB119" s="143"/>
      <c r="AC119" s="209" t="str">
        <f t="shared" si="31"/>
        <v/>
      </c>
      <c r="AD119" s="207"/>
      <c r="AE119" s="210">
        <f t="shared" si="32"/>
        <v>0</v>
      </c>
      <c r="AF119" s="201">
        <f t="shared" si="33"/>
        <v>0</v>
      </c>
    </row>
    <row r="120" spans="1:32" s="173" customFormat="1" ht="12.5" x14ac:dyDescent="0.25">
      <c r="A120" s="188"/>
      <c r="B120" s="188"/>
      <c r="C120" s="188"/>
      <c r="D120" s="188"/>
      <c r="E120" s="188"/>
      <c r="F120" s="189"/>
      <c r="G120" s="189"/>
      <c r="H120" s="142" t="str">
        <f t="shared" si="34"/>
        <v/>
      </c>
      <c r="I120" s="202"/>
      <c r="J120" s="201"/>
      <c r="K120" s="201">
        <f t="shared" si="25"/>
        <v>0</v>
      </c>
      <c r="L120" s="140"/>
      <c r="M120" s="193"/>
      <c r="N120" s="193"/>
      <c r="O120" s="209" t="str">
        <f t="shared" si="26"/>
        <v/>
      </c>
      <c r="P120" s="204"/>
      <c r="Q120" s="201"/>
      <c r="R120" s="201">
        <f t="shared" si="27"/>
        <v>0</v>
      </c>
      <c r="S120" s="140"/>
      <c r="T120" s="143"/>
      <c r="U120" s="143"/>
      <c r="V120" s="209" t="str">
        <f t="shared" si="28"/>
        <v/>
      </c>
      <c r="W120" s="207"/>
      <c r="X120" s="210">
        <f t="shared" si="29"/>
        <v>0</v>
      </c>
      <c r="Y120" s="201">
        <f t="shared" si="30"/>
        <v>0</v>
      </c>
      <c r="Z120" s="201"/>
      <c r="AA120" s="143"/>
      <c r="AB120" s="143"/>
      <c r="AC120" s="209" t="str">
        <f t="shared" si="31"/>
        <v/>
      </c>
      <c r="AD120" s="207"/>
      <c r="AE120" s="210">
        <f t="shared" si="32"/>
        <v>0</v>
      </c>
      <c r="AF120" s="201">
        <f t="shared" si="33"/>
        <v>0</v>
      </c>
    </row>
    <row r="121" spans="1:32" s="173" customFormat="1" ht="12.5" x14ac:dyDescent="0.25">
      <c r="A121" s="188"/>
      <c r="B121" s="188"/>
      <c r="C121" s="188"/>
      <c r="D121" s="188"/>
      <c r="E121" s="188"/>
      <c r="F121" s="189"/>
      <c r="G121" s="189"/>
      <c r="H121" s="142" t="str">
        <f t="shared" si="34"/>
        <v/>
      </c>
      <c r="I121" s="202"/>
      <c r="J121" s="201"/>
      <c r="K121" s="201">
        <f t="shared" si="25"/>
        <v>0</v>
      </c>
      <c r="L121" s="140"/>
      <c r="M121" s="193"/>
      <c r="N121" s="193"/>
      <c r="O121" s="209" t="str">
        <f t="shared" si="26"/>
        <v/>
      </c>
      <c r="P121" s="204"/>
      <c r="Q121" s="201"/>
      <c r="R121" s="201">
        <f t="shared" si="27"/>
        <v>0</v>
      </c>
      <c r="S121" s="140"/>
      <c r="T121" s="143"/>
      <c r="U121" s="143"/>
      <c r="V121" s="209" t="str">
        <f t="shared" si="28"/>
        <v/>
      </c>
      <c r="W121" s="207"/>
      <c r="X121" s="210">
        <f t="shared" si="29"/>
        <v>0</v>
      </c>
      <c r="Y121" s="201">
        <f t="shared" si="30"/>
        <v>0</v>
      </c>
      <c r="Z121" s="201"/>
      <c r="AA121" s="143"/>
      <c r="AB121" s="143"/>
      <c r="AC121" s="209" t="str">
        <f t="shared" si="31"/>
        <v/>
      </c>
      <c r="AD121" s="207"/>
      <c r="AE121" s="210">
        <f t="shared" si="32"/>
        <v>0</v>
      </c>
      <c r="AF121" s="201">
        <f t="shared" si="33"/>
        <v>0</v>
      </c>
    </row>
    <row r="122" spans="1:32" s="173" customFormat="1" ht="12.5" x14ac:dyDescent="0.25">
      <c r="A122" s="188"/>
      <c r="B122" s="188"/>
      <c r="C122" s="188"/>
      <c r="D122" s="188"/>
      <c r="E122" s="188"/>
      <c r="F122" s="189"/>
      <c r="G122" s="189"/>
      <c r="H122" s="142" t="str">
        <f t="shared" si="34"/>
        <v/>
      </c>
      <c r="I122" s="202"/>
      <c r="J122" s="201"/>
      <c r="K122" s="201">
        <f t="shared" si="25"/>
        <v>0</v>
      </c>
      <c r="L122" s="140"/>
      <c r="M122" s="193"/>
      <c r="N122" s="193"/>
      <c r="O122" s="209" t="str">
        <f t="shared" si="26"/>
        <v/>
      </c>
      <c r="P122" s="204"/>
      <c r="Q122" s="201"/>
      <c r="R122" s="201">
        <f t="shared" si="27"/>
        <v>0</v>
      </c>
      <c r="S122" s="140"/>
      <c r="T122" s="143"/>
      <c r="U122" s="143"/>
      <c r="V122" s="209" t="str">
        <f t="shared" si="28"/>
        <v/>
      </c>
      <c r="W122" s="207"/>
      <c r="X122" s="210">
        <f t="shared" si="29"/>
        <v>0</v>
      </c>
      <c r="Y122" s="201">
        <f t="shared" si="30"/>
        <v>0</v>
      </c>
      <c r="Z122" s="201"/>
      <c r="AA122" s="143"/>
      <c r="AB122" s="143"/>
      <c r="AC122" s="209" t="str">
        <f t="shared" si="31"/>
        <v/>
      </c>
      <c r="AD122" s="207"/>
      <c r="AE122" s="210">
        <f t="shared" si="32"/>
        <v>0</v>
      </c>
      <c r="AF122" s="201">
        <f t="shared" si="33"/>
        <v>0</v>
      </c>
    </row>
    <row r="123" spans="1:32" s="173" customFormat="1" ht="12.5" x14ac:dyDescent="0.25">
      <c r="A123" s="188"/>
      <c r="B123" s="188"/>
      <c r="C123" s="188"/>
      <c r="D123" s="188"/>
      <c r="E123" s="188"/>
      <c r="F123" s="189"/>
      <c r="G123" s="189"/>
      <c r="H123" s="142" t="str">
        <f t="shared" si="34"/>
        <v/>
      </c>
      <c r="I123" s="202"/>
      <c r="J123" s="201"/>
      <c r="K123" s="201">
        <f t="shared" si="25"/>
        <v>0</v>
      </c>
      <c r="L123" s="140"/>
      <c r="M123" s="193"/>
      <c r="N123" s="193"/>
      <c r="O123" s="209" t="str">
        <f t="shared" si="26"/>
        <v/>
      </c>
      <c r="P123" s="204"/>
      <c r="Q123" s="201"/>
      <c r="R123" s="201">
        <f t="shared" si="27"/>
        <v>0</v>
      </c>
      <c r="S123" s="140"/>
      <c r="T123" s="143"/>
      <c r="U123" s="143"/>
      <c r="V123" s="209" t="str">
        <f t="shared" si="28"/>
        <v/>
      </c>
      <c r="W123" s="207"/>
      <c r="X123" s="210">
        <f t="shared" si="29"/>
        <v>0</v>
      </c>
      <c r="Y123" s="201">
        <f t="shared" si="30"/>
        <v>0</v>
      </c>
      <c r="Z123" s="201"/>
      <c r="AA123" s="143"/>
      <c r="AB123" s="143"/>
      <c r="AC123" s="209" t="str">
        <f t="shared" si="31"/>
        <v/>
      </c>
      <c r="AD123" s="207"/>
      <c r="AE123" s="210">
        <f t="shared" si="32"/>
        <v>0</v>
      </c>
      <c r="AF123" s="201">
        <f t="shared" si="33"/>
        <v>0</v>
      </c>
    </row>
    <row r="124" spans="1:32" s="173" customFormat="1" ht="12.5" x14ac:dyDescent="0.25">
      <c r="A124" s="188"/>
      <c r="B124" s="190"/>
      <c r="C124" s="188"/>
      <c r="D124" s="191"/>
      <c r="E124" s="188"/>
      <c r="F124" s="192"/>
      <c r="G124" s="192"/>
      <c r="H124" s="142" t="str">
        <f t="shared" si="34"/>
        <v/>
      </c>
      <c r="I124" s="203"/>
      <c r="J124" s="125"/>
      <c r="K124" s="201">
        <f t="shared" si="25"/>
        <v>0</v>
      </c>
      <c r="L124" s="123"/>
      <c r="M124" s="192"/>
      <c r="N124" s="194"/>
      <c r="O124" s="209" t="str">
        <f t="shared" si="26"/>
        <v/>
      </c>
      <c r="P124" s="205"/>
      <c r="Q124" s="125"/>
      <c r="R124" s="201">
        <f t="shared" si="27"/>
        <v>0</v>
      </c>
      <c r="S124" s="125"/>
      <c r="T124" s="125"/>
      <c r="U124" s="125"/>
      <c r="V124" s="209" t="str">
        <f t="shared" si="28"/>
        <v/>
      </c>
      <c r="W124" s="208"/>
      <c r="X124" s="210">
        <f t="shared" si="29"/>
        <v>0</v>
      </c>
      <c r="Y124" s="201">
        <f t="shared" si="30"/>
        <v>0</v>
      </c>
      <c r="Z124" s="201"/>
      <c r="AA124" s="125"/>
      <c r="AB124" s="125"/>
      <c r="AC124" s="209" t="str">
        <f t="shared" si="31"/>
        <v/>
      </c>
      <c r="AD124" s="208"/>
      <c r="AE124" s="210">
        <f t="shared" si="32"/>
        <v>0</v>
      </c>
      <c r="AF124" s="201">
        <f t="shared" si="33"/>
        <v>0</v>
      </c>
    </row>
    <row r="125" spans="1:32" s="177" customFormat="1" ht="13.5" thickBot="1" x14ac:dyDescent="0.35">
      <c r="A125" s="174"/>
      <c r="B125" s="173"/>
      <c r="C125" s="174"/>
      <c r="D125" s="175">
        <f>SUM(D15:D124)</f>
        <v>0</v>
      </c>
      <c r="E125" s="174"/>
      <c r="F125" s="123"/>
      <c r="G125" s="123"/>
      <c r="H125" s="124"/>
      <c r="I125" s="154"/>
      <c r="J125" s="155" t="s">
        <v>144</v>
      </c>
      <c r="K125" s="156">
        <f>SUM(K15:K65)</f>
        <v>0</v>
      </c>
      <c r="L125" s="157"/>
      <c r="M125" s="123"/>
      <c r="N125" s="127"/>
      <c r="O125" s="124"/>
      <c r="P125" s="176"/>
      <c r="Q125" s="155" t="s">
        <v>144</v>
      </c>
      <c r="R125" s="156">
        <f>SUM(R15:R65)</f>
        <v>0</v>
      </c>
      <c r="S125" s="125"/>
      <c r="T125" s="125"/>
      <c r="U125" s="125"/>
      <c r="V125" s="125"/>
      <c r="W125" s="176"/>
      <c r="X125" s="155" t="s">
        <v>144</v>
      </c>
      <c r="Y125" s="156">
        <f>SUM(Y15:Y65)</f>
        <v>0</v>
      </c>
      <c r="Z125" s="236"/>
      <c r="AA125" s="125"/>
      <c r="AB125" s="125"/>
      <c r="AC125" s="125"/>
      <c r="AD125" s="176"/>
      <c r="AE125" s="155" t="s">
        <v>144</v>
      </c>
      <c r="AF125" s="156">
        <f>SUM(AF15:AF65)</f>
        <v>0</v>
      </c>
    </row>
    <row r="126" spans="1:32" ht="14.5" thickTop="1" x14ac:dyDescent="0.3">
      <c r="C126" s="126"/>
      <c r="F126" s="123"/>
      <c r="G126" s="123"/>
      <c r="H126" s="123"/>
      <c r="I126" s="123"/>
      <c r="J126" s="123"/>
      <c r="K126" s="123"/>
      <c r="L126" s="123"/>
      <c r="M126" s="123"/>
      <c r="N126" s="127"/>
      <c r="O126" s="123"/>
      <c r="P126" s="128"/>
      <c r="Q126" s="125"/>
      <c r="R126" s="129"/>
      <c r="S126" s="125"/>
      <c r="T126" s="125"/>
      <c r="U126" s="125"/>
      <c r="V126" s="125"/>
      <c r="W126" s="125"/>
      <c r="X126" s="125"/>
      <c r="Y126" s="125"/>
      <c r="Z126" s="125"/>
    </row>
    <row r="128" spans="1:32" s="131" customFormat="1" ht="15" customHeight="1" x14ac:dyDescent="0.35">
      <c r="A128" s="130"/>
      <c r="B128" s="327"/>
      <c r="C128" s="327"/>
      <c r="D128" s="327"/>
      <c r="E128" s="327"/>
      <c r="F128" s="327"/>
      <c r="G128" s="327"/>
      <c r="H128" s="327"/>
      <c r="I128" s="327"/>
      <c r="J128" s="327"/>
      <c r="K128" s="327"/>
      <c r="L128" s="327"/>
      <c r="M128" s="327"/>
    </row>
    <row r="129" spans="4:21" x14ac:dyDescent="0.3">
      <c r="D129" s="137"/>
    </row>
    <row r="130" spans="4:21" x14ac:dyDescent="0.3">
      <c r="D130" s="126" t="s">
        <v>121</v>
      </c>
      <c r="F130" s="122" t="s">
        <v>145</v>
      </c>
    </row>
    <row r="131" spans="4:21" ht="13.5" customHeight="1" x14ac:dyDescent="0.3">
      <c r="D131" s="137"/>
    </row>
    <row r="132" spans="4:21" ht="68.25" customHeight="1" x14ac:dyDescent="0.3">
      <c r="D132" s="137"/>
      <c r="F132" s="326" t="s">
        <v>186</v>
      </c>
      <c r="G132" s="326"/>
      <c r="H132" s="326"/>
      <c r="I132" s="326"/>
      <c r="J132" s="326"/>
      <c r="K132" s="326"/>
      <c r="L132" s="326"/>
      <c r="M132" s="326"/>
    </row>
    <row r="133" spans="4:21" ht="18.75" customHeight="1" x14ac:dyDescent="0.3">
      <c r="D133" s="137"/>
      <c r="F133" s="132"/>
      <c r="G133" s="132"/>
      <c r="H133" s="132"/>
      <c r="I133" s="132"/>
      <c r="J133" s="132"/>
      <c r="K133" s="132"/>
      <c r="L133" s="132"/>
      <c r="M133" s="132"/>
    </row>
    <row r="134" spans="4:21" x14ac:dyDescent="0.3">
      <c r="D134" s="137"/>
      <c r="F134" s="122" t="s">
        <v>189</v>
      </c>
    </row>
    <row r="135" spans="4:21" x14ac:dyDescent="0.3">
      <c r="D135" s="137"/>
      <c r="F135" s="133" t="s">
        <v>187</v>
      </c>
    </row>
    <row r="136" spans="4:21" x14ac:dyDescent="0.3">
      <c r="D136" s="137"/>
      <c r="F136" s="133" t="s">
        <v>188</v>
      </c>
    </row>
    <row r="137" spans="4:21" x14ac:dyDescent="0.3">
      <c r="D137" s="137"/>
      <c r="F137" s="133" t="s">
        <v>146</v>
      </c>
    </row>
    <row r="138" spans="4:21" x14ac:dyDescent="0.3">
      <c r="D138" s="137"/>
      <c r="F138" s="133" t="s">
        <v>147</v>
      </c>
    </row>
    <row r="139" spans="4:21" x14ac:dyDescent="0.3">
      <c r="D139" s="137"/>
      <c r="F139" s="133" t="s">
        <v>148</v>
      </c>
    </row>
    <row r="140" spans="4:21" x14ac:dyDescent="0.3">
      <c r="D140" s="137"/>
      <c r="G140" s="134"/>
    </row>
    <row r="141" spans="4:21" x14ac:dyDescent="0.3">
      <c r="D141" s="137" t="s">
        <v>183</v>
      </c>
      <c r="F141" s="199" t="str">
        <f>F9</f>
        <v>Select Utility Type</v>
      </c>
      <c r="G141" s="196">
        <f>K125</f>
        <v>0</v>
      </c>
      <c r="I141" s="199" t="str">
        <f>M9</f>
        <v>Select Utility Type</v>
      </c>
      <c r="J141" s="197">
        <f>R125</f>
        <v>0</v>
      </c>
      <c r="M141" s="217" t="str">
        <f>T9</f>
        <v>Select Utility Type</v>
      </c>
      <c r="N141" s="197">
        <f>Y125</f>
        <v>0</v>
      </c>
      <c r="P141" s="199" t="str">
        <f>AA9</f>
        <v>Select Utility Type</v>
      </c>
      <c r="Q141" s="197">
        <f>AF125</f>
        <v>0</v>
      </c>
      <c r="T141" s="199" t="s">
        <v>185</v>
      </c>
      <c r="U141" s="197">
        <f>G141+J141+N141</f>
        <v>0</v>
      </c>
    </row>
    <row r="142" spans="4:21" x14ac:dyDescent="0.3">
      <c r="D142" s="137" t="s">
        <v>184</v>
      </c>
      <c r="F142" s="199" t="str">
        <f>F9</f>
        <v>Select Utility Type</v>
      </c>
      <c r="G142" s="196">
        <f>G141*12</f>
        <v>0</v>
      </c>
      <c r="I142" s="199" t="str">
        <f>M9</f>
        <v>Select Utility Type</v>
      </c>
      <c r="J142" s="196">
        <f>J141*12</f>
        <v>0</v>
      </c>
      <c r="M142" s="217" t="str">
        <f>T9</f>
        <v>Select Utility Type</v>
      </c>
      <c r="N142" s="197">
        <f>N141*12</f>
        <v>0</v>
      </c>
      <c r="P142" s="199" t="str">
        <f>AA9</f>
        <v>Select Utility Type</v>
      </c>
      <c r="Q142" s="197">
        <f>Q141*12</f>
        <v>0</v>
      </c>
      <c r="T142" s="218" t="s">
        <v>185</v>
      </c>
      <c r="U142" s="198">
        <f>G142+J142+N142</f>
        <v>0</v>
      </c>
    </row>
    <row r="143" spans="4:21" x14ac:dyDescent="0.3">
      <c r="D143" s="137"/>
      <c r="F143" s="133"/>
    </row>
    <row r="144" spans="4:21" x14ac:dyDescent="0.3">
      <c r="D144" s="126" t="s">
        <v>129</v>
      </c>
      <c r="F144" s="122" t="s">
        <v>190</v>
      </c>
    </row>
    <row r="145" spans="1:16" x14ac:dyDescent="0.3">
      <c r="D145" s="137"/>
      <c r="F145" s="133"/>
      <c r="G145" s="135" t="s">
        <v>194</v>
      </c>
    </row>
    <row r="146" spans="1:16" x14ac:dyDescent="0.3">
      <c r="D146" s="137"/>
      <c r="F146" s="133"/>
      <c r="G146" s="163" t="s">
        <v>185</v>
      </c>
      <c r="H146" s="198">
        <f>U142</f>
        <v>0</v>
      </c>
    </row>
    <row r="147" spans="1:16" x14ac:dyDescent="0.3">
      <c r="D147" s="137"/>
      <c r="F147" s="133"/>
      <c r="G147" s="161"/>
      <c r="H147" s="162"/>
    </row>
    <row r="148" spans="1:16" x14ac:dyDescent="0.3">
      <c r="D148" s="137"/>
      <c r="F148" s="133"/>
      <c r="G148" s="122" t="s">
        <v>193</v>
      </c>
    </row>
    <row r="149" spans="1:16" x14ac:dyDescent="0.3">
      <c r="D149" s="137"/>
      <c r="F149" s="133"/>
      <c r="G149" s="159" t="s">
        <v>192</v>
      </c>
      <c r="H149" s="159"/>
      <c r="I149" s="200">
        <v>3288</v>
      </c>
    </row>
    <row r="150" spans="1:16" x14ac:dyDescent="0.3">
      <c r="D150" s="137"/>
      <c r="F150" s="133"/>
      <c r="G150" s="160"/>
      <c r="H150" s="160"/>
      <c r="I150" s="164"/>
    </row>
    <row r="151" spans="1:16" x14ac:dyDescent="0.3">
      <c r="D151" s="137"/>
      <c r="F151" s="133"/>
      <c r="G151" s="122" t="s">
        <v>199</v>
      </c>
      <c r="H151" s="160"/>
      <c r="I151" s="160"/>
    </row>
    <row r="152" spans="1:16" x14ac:dyDescent="0.3">
      <c r="D152" s="137"/>
      <c r="F152" s="122" t="s">
        <v>149</v>
      </c>
      <c r="G152" s="166">
        <f>(H146/I149)*-1</f>
        <v>0</v>
      </c>
    </row>
    <row r="153" spans="1:16" x14ac:dyDescent="0.3">
      <c r="D153" s="137"/>
      <c r="G153" s="165"/>
    </row>
    <row r="154" spans="1:16" x14ac:dyDescent="0.3">
      <c r="D154" s="137"/>
      <c r="G154" s="135" t="s">
        <v>200</v>
      </c>
    </row>
    <row r="155" spans="1:16" s="131" customFormat="1" x14ac:dyDescent="0.3">
      <c r="A155" s="136"/>
      <c r="D155" s="137"/>
      <c r="E155" s="126"/>
      <c r="F155" s="122"/>
      <c r="G155" s="122"/>
      <c r="H155" s="122"/>
      <c r="I155" s="122"/>
      <c r="J155" s="122"/>
      <c r="K155" s="122"/>
      <c r="L155" s="122"/>
      <c r="M155" s="122"/>
      <c r="N155" s="122"/>
      <c r="O155" s="122"/>
      <c r="P155" s="122"/>
    </row>
    <row r="156" spans="1:16" s="131" customFormat="1" x14ac:dyDescent="0.3">
      <c r="A156" s="136"/>
      <c r="D156" s="126" t="s">
        <v>150</v>
      </c>
      <c r="E156" s="126"/>
      <c r="F156" s="122" t="s">
        <v>191</v>
      </c>
      <c r="G156" s="122"/>
      <c r="H156" s="122"/>
      <c r="I156" s="122"/>
      <c r="J156" s="122"/>
      <c r="K156" s="122"/>
      <c r="L156" s="122"/>
      <c r="M156" s="122"/>
      <c r="N156" s="122"/>
      <c r="O156" s="122"/>
      <c r="P156" s="122"/>
    </row>
    <row r="157" spans="1:16" s="131" customFormat="1" x14ac:dyDescent="0.3">
      <c r="A157" s="136"/>
      <c r="D157" s="137"/>
      <c r="E157" s="126"/>
      <c r="F157" s="122"/>
      <c r="G157" s="122"/>
      <c r="H157" s="122"/>
      <c r="I157" s="122"/>
      <c r="J157" s="122"/>
      <c r="K157" s="122"/>
      <c r="L157" s="122"/>
      <c r="M157" s="122"/>
      <c r="N157" s="122"/>
      <c r="O157" s="122"/>
      <c r="P157" s="122"/>
    </row>
    <row r="158" spans="1:16" x14ac:dyDescent="0.3">
      <c r="A158" s="136"/>
      <c r="B158" s="131"/>
      <c r="C158" s="131"/>
      <c r="D158" s="137"/>
    </row>
    <row r="159" spans="1:16" x14ac:dyDescent="0.3">
      <c r="A159" s="136"/>
      <c r="B159" s="131"/>
      <c r="C159" s="131"/>
    </row>
    <row r="160" spans="1:16" x14ac:dyDescent="0.3">
      <c r="A160" s="136"/>
      <c r="B160" s="131"/>
      <c r="C160" s="131"/>
    </row>
    <row r="164" spans="4:5" x14ac:dyDescent="0.3">
      <c r="D164" s="138"/>
      <c r="E164" s="122"/>
    </row>
    <row r="165" spans="4:5" x14ac:dyDescent="0.3">
      <c r="D165" s="138"/>
      <c r="E165" s="122"/>
    </row>
    <row r="166" spans="4:5" x14ac:dyDescent="0.3">
      <c r="D166" s="158"/>
      <c r="E166" s="122"/>
    </row>
  </sheetData>
  <mergeCells count="46">
    <mergeCell ref="F14:H14"/>
    <mergeCell ref="M14:O14"/>
    <mergeCell ref="T14:V14"/>
    <mergeCell ref="AA14:AC14"/>
    <mergeCell ref="B128:M128"/>
    <mergeCell ref="F132:M132"/>
    <mergeCell ref="AC10:AC13"/>
    <mergeCell ref="AD10:AD11"/>
    <mergeCell ref="AE10:AE13"/>
    <mergeCell ref="AF10:AF13"/>
    <mergeCell ref="F12:G13"/>
    <mergeCell ref="M12:N13"/>
    <mergeCell ref="T12:U13"/>
    <mergeCell ref="AA12:AB13"/>
    <mergeCell ref="V10:V13"/>
    <mergeCell ref="W10:W11"/>
    <mergeCell ref="X10:X13"/>
    <mergeCell ref="Y10:Y13"/>
    <mergeCell ref="AA10:AA11"/>
    <mergeCell ref="AB10:AB11"/>
    <mergeCell ref="O10:O13"/>
    <mergeCell ref="P10:P11"/>
    <mergeCell ref="Q10:Q13"/>
    <mergeCell ref="R10:R13"/>
    <mergeCell ref="T10:T11"/>
    <mergeCell ref="U10:U11"/>
    <mergeCell ref="N10:N11"/>
    <mergeCell ref="A10:A13"/>
    <mergeCell ref="B10:B13"/>
    <mergeCell ref="C10:C13"/>
    <mergeCell ref="D10:D13"/>
    <mergeCell ref="F10:F11"/>
    <mergeCell ref="G10:G11"/>
    <mergeCell ref="H10:H13"/>
    <mergeCell ref="I10:I11"/>
    <mergeCell ref="J10:J13"/>
    <mergeCell ref="K10:K13"/>
    <mergeCell ref="M10:M11"/>
    <mergeCell ref="A1:AF1"/>
    <mergeCell ref="A2:AF2"/>
    <mergeCell ref="Q3:R3"/>
    <mergeCell ref="K4:T6"/>
    <mergeCell ref="F9:K9"/>
    <mergeCell ref="M9:R9"/>
    <mergeCell ref="T9:Y9"/>
    <mergeCell ref="AA9:AF9"/>
  </mergeCells>
  <pageMargins left="0.7" right="0.7" top="0.75" bottom="0.75" header="0.3" footer="0.3"/>
  <pageSetup paperSize="17" scale="82"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B5BAB83B-FD40-443C-BCEB-7DC0759E1A3C}">
          <x14:formula1>
            <xm:f>Units!$A$16:$A$27</xm:f>
          </x14:formula1>
          <xm:sqref>F9:K9 M9:R9 T9:Y9 AA9:AF9</xm:sqref>
        </x14:dataValidation>
        <x14:dataValidation type="list" allowBlank="1" showInputMessage="1" showErrorMessage="1" xr:uid="{DF28ED5A-7E2F-48B0-B04E-13E92598525D}">
          <x14:formula1>
            <xm:f>Units!$B$16:$B$28</xm:f>
          </x14:formula1>
          <xm:sqref>F14:H14 AA14:AC14 T14:V14 M14:O14</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B3EA6-6889-42B6-A52F-57DCA7769967}">
  <sheetPr>
    <pageSetUpPr fitToPage="1"/>
  </sheetPr>
  <dimension ref="A1:AF166"/>
  <sheetViews>
    <sheetView zoomScaleNormal="100" workbookViewId="0">
      <pane xSplit="4" ySplit="14" topLeftCell="E141" activePane="bottomRight" state="frozen"/>
      <selection pane="topRight" activeCell="E1" sqref="E1"/>
      <selection pane="bottomLeft" activeCell="A7" sqref="A7"/>
      <selection pane="bottomRight" activeCell="I153" sqref="I153"/>
    </sheetView>
  </sheetViews>
  <sheetFormatPr defaultColWidth="9.1796875" defaultRowHeight="14" x14ac:dyDescent="0.3"/>
  <cols>
    <col min="1" max="1" width="13.1796875" style="126" customWidth="1"/>
    <col min="2" max="2" width="23" style="122" bestFit="1" customWidth="1"/>
    <col min="3" max="3" width="13.26953125" style="122" customWidth="1"/>
    <col min="4" max="4" width="18" style="126" customWidth="1"/>
    <col min="5" max="5" width="2.453125" style="126" customWidth="1"/>
    <col min="6" max="6" width="17.7265625" style="122" customWidth="1"/>
    <col min="7" max="7" width="12.81640625" style="122" bestFit="1" customWidth="1"/>
    <col min="8" max="8" width="13.453125" style="122" bestFit="1" customWidth="1"/>
    <col min="9" max="9" width="17.7265625" style="122" customWidth="1"/>
    <col min="10" max="10" width="12" style="122" bestFit="1" customWidth="1"/>
    <col min="11" max="11" width="13.453125" style="122" bestFit="1" customWidth="1"/>
    <col min="12" max="12" width="2.1796875" style="122" customWidth="1"/>
    <col min="13" max="13" width="17.7265625" style="122" customWidth="1"/>
    <col min="14" max="14" width="13.54296875" style="122" customWidth="1"/>
    <col min="15" max="15" width="13.453125" style="122" customWidth="1"/>
    <col min="16" max="16" width="17.7265625" style="122" customWidth="1"/>
    <col min="17" max="17" width="12.7265625" style="122" bestFit="1" customWidth="1"/>
    <col min="18" max="18" width="14" style="122" bestFit="1" customWidth="1"/>
    <col min="19" max="19" width="1.81640625" style="122" customWidth="1"/>
    <col min="20" max="25" width="13.81640625" style="122" customWidth="1"/>
    <col min="26" max="26" width="1.81640625" style="122" customWidth="1"/>
    <col min="27" max="32" width="13.81640625" style="121" customWidth="1"/>
    <col min="33" max="16384" width="9.1796875" style="121"/>
  </cols>
  <sheetData>
    <row r="1" spans="1:32" s="170" customFormat="1" ht="22.5" x14ac:dyDescent="0.45">
      <c r="A1" s="325" t="s">
        <v>236</v>
      </c>
      <c r="B1" s="325"/>
      <c r="C1" s="325"/>
      <c r="D1" s="325"/>
      <c r="E1" s="325"/>
      <c r="F1" s="325"/>
      <c r="G1" s="325"/>
      <c r="H1" s="325"/>
      <c r="I1" s="325"/>
      <c r="J1" s="325"/>
      <c r="K1" s="325"/>
      <c r="L1" s="325"/>
      <c r="M1" s="325"/>
      <c r="N1" s="325"/>
      <c r="O1" s="325"/>
      <c r="P1" s="325"/>
      <c r="Q1" s="325"/>
      <c r="R1" s="325"/>
      <c r="S1" s="325"/>
      <c r="T1" s="325"/>
      <c r="U1" s="325"/>
      <c r="V1" s="325"/>
      <c r="W1" s="325"/>
      <c r="X1" s="325"/>
      <c r="Y1" s="325"/>
      <c r="Z1" s="325"/>
      <c r="AA1" s="325"/>
      <c r="AB1" s="325"/>
      <c r="AC1" s="325"/>
      <c r="AD1" s="325"/>
      <c r="AE1" s="325"/>
      <c r="AF1" s="325"/>
    </row>
    <row r="2" spans="1:32" s="170" customFormat="1" ht="23" thickBot="1" x14ac:dyDescent="0.5">
      <c r="A2" s="325" t="s">
        <v>181</v>
      </c>
      <c r="B2" s="325"/>
      <c r="C2" s="325"/>
      <c r="D2" s="325"/>
      <c r="E2" s="325"/>
      <c r="F2" s="325"/>
      <c r="G2" s="325"/>
      <c r="H2" s="325"/>
      <c r="I2" s="325"/>
      <c r="J2" s="325"/>
      <c r="K2" s="325"/>
      <c r="L2" s="325"/>
      <c r="M2" s="325"/>
      <c r="N2" s="325"/>
      <c r="O2" s="325"/>
      <c r="P2" s="325"/>
      <c r="Q2" s="325"/>
      <c r="R2" s="325"/>
      <c r="S2" s="325"/>
      <c r="T2" s="325"/>
      <c r="U2" s="325"/>
      <c r="V2" s="325"/>
      <c r="W2" s="325"/>
      <c r="X2" s="325"/>
      <c r="Y2" s="325"/>
      <c r="Z2" s="325"/>
      <c r="AA2" s="325"/>
      <c r="AB2" s="325"/>
      <c r="AC2" s="325"/>
      <c r="AD2" s="325"/>
      <c r="AE2" s="325"/>
      <c r="AF2" s="325"/>
    </row>
    <row r="3" spans="1:32" s="170" customFormat="1" ht="23" thickBot="1" x14ac:dyDescent="0.5">
      <c r="A3" s="211"/>
      <c r="B3" s="211"/>
      <c r="C3" s="211"/>
      <c r="D3" s="211"/>
      <c r="E3" s="211"/>
      <c r="F3" s="211"/>
      <c r="G3" s="211"/>
      <c r="H3" s="211"/>
      <c r="I3" s="211"/>
      <c r="J3" s="211"/>
      <c r="K3" s="211"/>
      <c r="L3" s="211"/>
      <c r="M3" s="211"/>
      <c r="N3" s="211" t="s">
        <v>237</v>
      </c>
      <c r="O3" s="211"/>
      <c r="P3" s="213" t="s">
        <v>238</v>
      </c>
      <c r="Q3" s="314">
        <f>'Tab 1 Savings Calculator'!B5-1</f>
        <v>2022</v>
      </c>
      <c r="R3" s="315"/>
      <c r="S3" s="211"/>
      <c r="T3" s="211"/>
      <c r="U3" s="211"/>
      <c r="V3" s="211"/>
      <c r="W3" s="211"/>
      <c r="X3" s="211"/>
      <c r="Y3" s="211"/>
      <c r="Z3" s="211"/>
      <c r="AA3" s="214"/>
      <c r="AB3" s="214"/>
      <c r="AC3" s="214"/>
      <c r="AD3" s="214"/>
      <c r="AE3" s="214"/>
      <c r="AF3" s="214"/>
    </row>
    <row r="4" spans="1:32" ht="18" customHeight="1" x14ac:dyDescent="0.35">
      <c r="A4" s="168"/>
      <c r="B4" s="168"/>
      <c r="C4" s="168"/>
      <c r="D4" s="168"/>
      <c r="E4" s="168"/>
      <c r="F4" s="168"/>
      <c r="G4" s="171"/>
      <c r="H4" s="212"/>
      <c r="I4" s="212"/>
      <c r="J4" s="212"/>
      <c r="K4" s="328" t="s">
        <v>204</v>
      </c>
      <c r="L4" s="328"/>
      <c r="M4" s="328"/>
      <c r="N4" s="328"/>
      <c r="O4" s="328"/>
      <c r="P4" s="328"/>
      <c r="Q4" s="328"/>
      <c r="R4" s="328"/>
      <c r="S4" s="328"/>
      <c r="T4" s="328"/>
      <c r="U4" s="212"/>
      <c r="V4" s="212"/>
      <c r="W4" s="212"/>
      <c r="X4" s="168"/>
      <c r="Y4" s="168"/>
      <c r="Z4" s="168"/>
      <c r="AA4" s="215"/>
      <c r="AB4" s="215"/>
      <c r="AC4" s="215"/>
      <c r="AD4" s="215"/>
      <c r="AE4" s="215"/>
      <c r="AF4" s="215"/>
    </row>
    <row r="5" spans="1:32" ht="18" customHeight="1" x14ac:dyDescent="0.35">
      <c r="A5" s="169"/>
      <c r="B5" s="169"/>
      <c r="C5" s="169"/>
      <c r="D5" s="169"/>
      <c r="E5" s="167"/>
      <c r="F5" s="167"/>
      <c r="G5" s="171"/>
      <c r="H5" s="212"/>
      <c r="I5" s="212"/>
      <c r="J5" s="212"/>
      <c r="K5" s="328"/>
      <c r="L5" s="328"/>
      <c r="M5" s="328"/>
      <c r="N5" s="328"/>
      <c r="O5" s="328"/>
      <c r="P5" s="328"/>
      <c r="Q5" s="328"/>
      <c r="R5" s="328"/>
      <c r="S5" s="328"/>
      <c r="T5" s="328"/>
      <c r="U5" s="212"/>
      <c r="V5" s="212"/>
      <c r="W5" s="212"/>
      <c r="X5" s="167"/>
      <c r="Y5" s="167"/>
      <c r="Z5" s="167"/>
      <c r="AA5" s="215"/>
      <c r="AB5" s="215"/>
      <c r="AC5" s="215"/>
      <c r="AD5" s="215"/>
      <c r="AE5" s="215"/>
      <c r="AF5" s="215"/>
    </row>
    <row r="6" spans="1:32" ht="25.5" customHeight="1" x14ac:dyDescent="0.35">
      <c r="A6" s="169"/>
      <c r="B6" s="169"/>
      <c r="C6" s="169"/>
      <c r="D6" s="169"/>
      <c r="E6" s="167"/>
      <c r="F6" s="167"/>
      <c r="G6" s="171"/>
      <c r="H6" s="212"/>
      <c r="I6" s="212"/>
      <c r="J6" s="212"/>
      <c r="K6" s="328"/>
      <c r="L6" s="328"/>
      <c r="M6" s="328"/>
      <c r="N6" s="328"/>
      <c r="O6" s="328"/>
      <c r="P6" s="328"/>
      <c r="Q6" s="328"/>
      <c r="R6" s="328"/>
      <c r="S6" s="328"/>
      <c r="T6" s="328"/>
      <c r="U6" s="212"/>
      <c r="V6" s="212"/>
      <c r="W6" s="212"/>
      <c r="X6" s="167"/>
      <c r="Y6" s="167"/>
      <c r="Z6" s="167"/>
      <c r="AA6" s="215"/>
      <c r="AB6" s="215"/>
      <c r="AC6" s="215"/>
      <c r="AD6" s="215"/>
      <c r="AE6" s="215"/>
      <c r="AF6" s="215"/>
    </row>
    <row r="7" spans="1:32" ht="17.5" x14ac:dyDescent="0.35">
      <c r="A7" s="230"/>
      <c r="B7" s="230"/>
      <c r="C7" s="230"/>
      <c r="D7" s="230"/>
      <c r="E7" s="231"/>
      <c r="F7" s="231"/>
      <c r="G7" s="232"/>
      <c r="H7" s="233"/>
      <c r="I7" s="233"/>
      <c r="J7" s="233"/>
      <c r="K7" s="234"/>
      <c r="L7" s="234"/>
      <c r="M7" s="234"/>
      <c r="N7" s="234"/>
      <c r="O7" s="234"/>
      <c r="P7" s="234"/>
      <c r="Q7" s="234"/>
      <c r="R7" s="234"/>
      <c r="S7" s="234"/>
      <c r="T7" s="234"/>
      <c r="U7" s="233"/>
      <c r="V7" s="233"/>
      <c r="W7" s="233"/>
      <c r="X7" s="231"/>
      <c r="Y7" s="231"/>
      <c r="Z7" s="231"/>
    </row>
    <row r="9" spans="1:32" s="173" customFormat="1" ht="14.25" customHeight="1" x14ac:dyDescent="0.25">
      <c r="A9" s="153"/>
      <c r="B9" s="195"/>
      <c r="C9" s="195"/>
      <c r="D9" s="153"/>
      <c r="E9" s="153"/>
      <c r="F9" s="312" t="s">
        <v>292</v>
      </c>
      <c r="G9" s="312"/>
      <c r="H9" s="312"/>
      <c r="I9" s="312"/>
      <c r="J9" s="312"/>
      <c r="K9" s="312"/>
      <c r="L9" s="195"/>
      <c r="M9" s="312" t="s">
        <v>292</v>
      </c>
      <c r="N9" s="312"/>
      <c r="O9" s="312"/>
      <c r="P9" s="312"/>
      <c r="Q9" s="312"/>
      <c r="R9" s="312"/>
      <c r="S9" s="153"/>
      <c r="T9" s="312" t="s">
        <v>292</v>
      </c>
      <c r="U9" s="312"/>
      <c r="V9" s="312"/>
      <c r="W9" s="312"/>
      <c r="X9" s="312"/>
      <c r="Y9" s="312"/>
      <c r="Z9" s="153"/>
      <c r="AA9" s="312" t="s">
        <v>292</v>
      </c>
      <c r="AB9" s="312"/>
      <c r="AC9" s="312"/>
      <c r="AD9" s="312"/>
      <c r="AE9" s="312"/>
      <c r="AF9" s="312"/>
    </row>
    <row r="10" spans="1:32" s="173" customFormat="1" ht="27" customHeight="1" x14ac:dyDescent="0.25">
      <c r="A10" s="319" t="s">
        <v>201</v>
      </c>
      <c r="B10" s="319" t="s">
        <v>202</v>
      </c>
      <c r="C10" s="319" t="s">
        <v>134</v>
      </c>
      <c r="D10" s="322" t="s">
        <v>198</v>
      </c>
      <c r="E10" s="216"/>
      <c r="F10" s="305" t="s">
        <v>264</v>
      </c>
      <c r="G10" s="305" t="s">
        <v>265</v>
      </c>
      <c r="H10" s="305" t="s">
        <v>266</v>
      </c>
      <c r="I10" s="313" t="s">
        <v>133</v>
      </c>
      <c r="J10" s="305" t="s">
        <v>166</v>
      </c>
      <c r="K10" s="305" t="s">
        <v>180</v>
      </c>
      <c r="L10" s="172"/>
      <c r="M10" s="305" t="s">
        <v>264</v>
      </c>
      <c r="N10" s="305" t="s">
        <v>265</v>
      </c>
      <c r="O10" s="305" t="s">
        <v>266</v>
      </c>
      <c r="P10" s="313" t="s">
        <v>133</v>
      </c>
      <c r="Q10" s="305" t="s">
        <v>166</v>
      </c>
      <c r="R10" s="305" t="s">
        <v>180</v>
      </c>
      <c r="S10" s="172"/>
      <c r="T10" s="305" t="s">
        <v>264</v>
      </c>
      <c r="U10" s="305" t="s">
        <v>265</v>
      </c>
      <c r="V10" s="305" t="s">
        <v>266</v>
      </c>
      <c r="W10" s="313" t="s">
        <v>133</v>
      </c>
      <c r="X10" s="316" t="s">
        <v>166</v>
      </c>
      <c r="Y10" s="305" t="s">
        <v>180</v>
      </c>
      <c r="Z10" s="172"/>
      <c r="AA10" s="305" t="s">
        <v>264</v>
      </c>
      <c r="AB10" s="305" t="s">
        <v>265</v>
      </c>
      <c r="AC10" s="305" t="s">
        <v>266</v>
      </c>
      <c r="AD10" s="313" t="s">
        <v>133</v>
      </c>
      <c r="AE10" s="316" t="s">
        <v>166</v>
      </c>
      <c r="AF10" s="305" t="s">
        <v>180</v>
      </c>
    </row>
    <row r="11" spans="1:32" s="173" customFormat="1" ht="24.75" customHeight="1" x14ac:dyDescent="0.25">
      <c r="A11" s="320"/>
      <c r="B11" s="320"/>
      <c r="C11" s="320"/>
      <c r="D11" s="323"/>
      <c r="E11" s="216"/>
      <c r="F11" s="306"/>
      <c r="G11" s="306"/>
      <c r="H11" s="307"/>
      <c r="I11" s="313"/>
      <c r="J11" s="307"/>
      <c r="K11" s="307"/>
      <c r="L11" s="172"/>
      <c r="M11" s="306"/>
      <c r="N11" s="306"/>
      <c r="O11" s="307"/>
      <c r="P11" s="313"/>
      <c r="Q11" s="307"/>
      <c r="R11" s="307"/>
      <c r="S11" s="172"/>
      <c r="T11" s="306"/>
      <c r="U11" s="306"/>
      <c r="V11" s="307"/>
      <c r="W11" s="313"/>
      <c r="X11" s="317"/>
      <c r="Y11" s="307"/>
      <c r="Z11" s="172"/>
      <c r="AA11" s="306"/>
      <c r="AB11" s="306"/>
      <c r="AC11" s="307"/>
      <c r="AD11" s="313"/>
      <c r="AE11" s="317"/>
      <c r="AF11" s="307"/>
    </row>
    <row r="12" spans="1:32" s="173" customFormat="1" ht="35.25" customHeight="1" x14ac:dyDescent="0.25">
      <c r="A12" s="320"/>
      <c r="B12" s="320"/>
      <c r="C12" s="320"/>
      <c r="D12" s="323"/>
      <c r="E12" s="216"/>
      <c r="F12" s="308" t="s">
        <v>179</v>
      </c>
      <c r="G12" s="309"/>
      <c r="H12" s="307"/>
      <c r="I12" s="172" t="str">
        <f>P3</f>
        <v xml:space="preserve">June 30, </v>
      </c>
      <c r="J12" s="307"/>
      <c r="K12" s="307"/>
      <c r="L12" s="172"/>
      <c r="M12" s="308" t="s">
        <v>179</v>
      </c>
      <c r="N12" s="309"/>
      <c r="O12" s="307"/>
      <c r="P12" s="172" t="str">
        <f>P3</f>
        <v xml:space="preserve">June 30, </v>
      </c>
      <c r="Q12" s="307"/>
      <c r="R12" s="307"/>
      <c r="S12" s="172"/>
      <c r="T12" s="308" t="s">
        <v>179</v>
      </c>
      <c r="U12" s="309"/>
      <c r="V12" s="307"/>
      <c r="W12" s="172" t="str">
        <f>P3</f>
        <v xml:space="preserve">June 30, </v>
      </c>
      <c r="X12" s="317"/>
      <c r="Y12" s="307"/>
      <c r="Z12" s="172"/>
      <c r="AA12" s="308" t="s">
        <v>179</v>
      </c>
      <c r="AB12" s="309"/>
      <c r="AC12" s="307"/>
      <c r="AD12" s="172" t="str">
        <f>P3</f>
        <v xml:space="preserve">June 30, </v>
      </c>
      <c r="AE12" s="317"/>
      <c r="AF12" s="307"/>
    </row>
    <row r="13" spans="1:32" s="173" customFormat="1" ht="12.5" x14ac:dyDescent="0.25">
      <c r="A13" s="321"/>
      <c r="B13" s="321"/>
      <c r="C13" s="321"/>
      <c r="D13" s="324"/>
      <c r="E13" s="216"/>
      <c r="F13" s="310"/>
      <c r="G13" s="311"/>
      <c r="H13" s="306"/>
      <c r="I13" s="216">
        <f>Q3</f>
        <v>2022</v>
      </c>
      <c r="J13" s="306"/>
      <c r="K13" s="306"/>
      <c r="L13" s="172"/>
      <c r="M13" s="310"/>
      <c r="N13" s="311"/>
      <c r="O13" s="306"/>
      <c r="P13" s="216">
        <f>Q3</f>
        <v>2022</v>
      </c>
      <c r="Q13" s="306"/>
      <c r="R13" s="306"/>
      <c r="S13" s="172"/>
      <c r="T13" s="310"/>
      <c r="U13" s="311"/>
      <c r="V13" s="306"/>
      <c r="W13" s="216">
        <f>Q3</f>
        <v>2022</v>
      </c>
      <c r="X13" s="318"/>
      <c r="Y13" s="306"/>
      <c r="Z13" s="172"/>
      <c r="AA13" s="310"/>
      <c r="AB13" s="311"/>
      <c r="AC13" s="306"/>
      <c r="AD13" s="216">
        <f>Q3</f>
        <v>2022</v>
      </c>
      <c r="AE13" s="318"/>
      <c r="AF13" s="306"/>
    </row>
    <row r="14" spans="1:32" s="173" customFormat="1" ht="12.5" x14ac:dyDescent="0.25">
      <c r="A14" s="153" t="s">
        <v>203</v>
      </c>
      <c r="B14" s="153" t="s">
        <v>135</v>
      </c>
      <c r="C14" s="153" t="s">
        <v>136</v>
      </c>
      <c r="D14" s="153" t="s">
        <v>137</v>
      </c>
      <c r="E14" s="153"/>
      <c r="F14" s="302" t="s">
        <v>294</v>
      </c>
      <c r="G14" s="303"/>
      <c r="H14" s="304"/>
      <c r="I14" s="172" t="s">
        <v>138</v>
      </c>
      <c r="J14" s="172" t="s">
        <v>139</v>
      </c>
      <c r="K14" s="172" t="s">
        <v>138</v>
      </c>
      <c r="L14" s="172"/>
      <c r="M14" s="302" t="s">
        <v>294</v>
      </c>
      <c r="N14" s="303"/>
      <c r="O14" s="304"/>
      <c r="P14" s="172" t="s">
        <v>138</v>
      </c>
      <c r="Q14" s="172" t="s">
        <v>139</v>
      </c>
      <c r="R14" s="172" t="s">
        <v>138</v>
      </c>
      <c r="S14" s="172"/>
      <c r="T14" s="302" t="s">
        <v>293</v>
      </c>
      <c r="U14" s="303"/>
      <c r="V14" s="304"/>
      <c r="W14" s="172" t="s">
        <v>138</v>
      </c>
      <c r="X14" s="172" t="s">
        <v>139</v>
      </c>
      <c r="Y14" s="172" t="s">
        <v>138</v>
      </c>
      <c r="Z14" s="172"/>
      <c r="AA14" s="302" t="s">
        <v>294</v>
      </c>
      <c r="AB14" s="303"/>
      <c r="AC14" s="304"/>
      <c r="AD14" s="172" t="s">
        <v>138</v>
      </c>
      <c r="AE14" s="172" t="s">
        <v>139</v>
      </c>
      <c r="AF14" s="172" t="s">
        <v>138</v>
      </c>
    </row>
    <row r="15" spans="1:32" s="173" customFormat="1" ht="12.5" x14ac:dyDescent="0.25">
      <c r="A15" s="188" t="s">
        <v>205</v>
      </c>
      <c r="B15" s="188" t="s">
        <v>220</v>
      </c>
      <c r="C15" s="188" t="s">
        <v>141</v>
      </c>
      <c r="D15" s="188">
        <v>0</v>
      </c>
      <c r="E15" s="188"/>
      <c r="F15" s="189">
        <v>5.867</v>
      </c>
      <c r="G15" s="189">
        <v>5.2916666666666696</v>
      </c>
      <c r="H15" s="142">
        <f>IF(F15-G15=0,"",F15-G15)</f>
        <v>0.57533333333333037</v>
      </c>
      <c r="I15" s="202">
        <v>7.5410000000000004</v>
      </c>
      <c r="J15" s="201">
        <f>H15*I15</f>
        <v>4.3385886666666442</v>
      </c>
      <c r="K15" s="201">
        <f>D15*J15</f>
        <v>0</v>
      </c>
      <c r="L15" s="140"/>
      <c r="M15" s="193">
        <v>381.14583333333331</v>
      </c>
      <c r="N15" s="193">
        <v>302.67083333333341</v>
      </c>
      <c r="O15" s="209">
        <f>IF(M15-N15=0,"",M15-N15)</f>
        <v>78.474999999999909</v>
      </c>
      <c r="P15" s="204">
        <v>0.129</v>
      </c>
      <c r="Q15" s="201">
        <f>O15*P15</f>
        <v>10.123274999999989</v>
      </c>
      <c r="R15" s="201">
        <f>D15*Q15</f>
        <v>0</v>
      </c>
      <c r="S15" s="140"/>
      <c r="T15" s="141"/>
      <c r="U15" s="141"/>
      <c r="V15" s="209" t="str">
        <f>IF(T15-U15=0,"",T15-U15)</f>
        <v/>
      </c>
      <c r="W15" s="206"/>
      <c r="X15" s="210">
        <f>IFERROR(V15*W15,0)</f>
        <v>0</v>
      </c>
      <c r="Y15" s="201">
        <f>D15*X15</f>
        <v>0</v>
      </c>
      <c r="Z15" s="201"/>
      <c r="AA15" s="141"/>
      <c r="AB15" s="141"/>
      <c r="AC15" s="209" t="str">
        <f>IF(AA15-AB15=0,"",AA15-AB15)</f>
        <v/>
      </c>
      <c r="AD15" s="206"/>
      <c r="AE15" s="210">
        <f>IFERROR(AC15*AD15,0)</f>
        <v>0</v>
      </c>
      <c r="AF15" s="201">
        <f>D15*AE15</f>
        <v>0</v>
      </c>
    </row>
    <row r="16" spans="1:32" s="173" customFormat="1" ht="12.5" x14ac:dyDescent="0.25">
      <c r="A16" s="188"/>
      <c r="B16" s="188"/>
      <c r="C16" s="188" t="s">
        <v>142</v>
      </c>
      <c r="D16" s="188">
        <v>0</v>
      </c>
      <c r="E16" s="188"/>
      <c r="F16" s="189">
        <v>6.9580000000000002</v>
      </c>
      <c r="G16" s="189">
        <v>6.19166666666667</v>
      </c>
      <c r="H16" s="142">
        <f>IF(F16-G16=0,"",F16-G16)</f>
        <v>0.7663333333333302</v>
      </c>
      <c r="I16" s="202">
        <v>7.3620000000000001</v>
      </c>
      <c r="J16" s="201">
        <f t="shared" ref="J16:J65" si="0">H16*I16</f>
        <v>5.6417459999999773</v>
      </c>
      <c r="K16" s="201">
        <f t="shared" ref="K16:K79" si="1">D16*J16</f>
        <v>0</v>
      </c>
      <c r="L16" s="140"/>
      <c r="M16" s="193">
        <v>486.00166666666672</v>
      </c>
      <c r="N16" s="193">
        <v>405.80305555555555</v>
      </c>
      <c r="O16" s="209">
        <f t="shared" ref="O16:O79" si="2">IF(M16-N16=0,"",M16-N16)</f>
        <v>80.198611111111177</v>
      </c>
      <c r="P16" s="204">
        <v>0.125</v>
      </c>
      <c r="Q16" s="201">
        <f t="shared" ref="Q16:Q17" si="3">O16*P16</f>
        <v>10.024826388888897</v>
      </c>
      <c r="R16" s="201">
        <f t="shared" ref="R16:R79" si="4">D16*Q16</f>
        <v>0</v>
      </c>
      <c r="S16" s="140"/>
      <c r="T16" s="141"/>
      <c r="U16" s="141"/>
      <c r="V16" s="209" t="str">
        <f t="shared" ref="V16:V79" si="5">IF(T16-U16=0,"",T16-U16)</f>
        <v/>
      </c>
      <c r="W16" s="206"/>
      <c r="X16" s="210">
        <f t="shared" ref="X16:X79" si="6">IFERROR(V16*W16,0)</f>
        <v>0</v>
      </c>
      <c r="Y16" s="201">
        <f t="shared" ref="Y16:Y79" si="7">D16*X16</f>
        <v>0</v>
      </c>
      <c r="Z16" s="201"/>
      <c r="AA16" s="141"/>
      <c r="AB16" s="141"/>
      <c r="AC16" s="209" t="str">
        <f t="shared" ref="AC16:AC79" si="8">IF(AA16-AB16=0,"",AA16-AB16)</f>
        <v/>
      </c>
      <c r="AD16" s="206"/>
      <c r="AE16" s="210">
        <f t="shared" ref="AE16:AE79" si="9">IFERROR(AC16*AD16,0)</f>
        <v>0</v>
      </c>
      <c r="AF16" s="201">
        <f t="shared" ref="AF16:AF79" si="10">D16*AE16</f>
        <v>0</v>
      </c>
    </row>
    <row r="17" spans="1:32" s="173" customFormat="1" ht="12.5" x14ac:dyDescent="0.25">
      <c r="A17" s="188"/>
      <c r="B17" s="188"/>
      <c r="C17" s="188" t="s">
        <v>143</v>
      </c>
      <c r="D17" s="188">
        <v>0</v>
      </c>
      <c r="E17" s="188"/>
      <c r="F17" s="189">
        <v>8.0169999999999995</v>
      </c>
      <c r="G17" s="189">
        <v>7.05833333333333</v>
      </c>
      <c r="H17" s="142">
        <f>IF(F17-G17=0,"",F17-G17)</f>
        <v>0.95866666666666944</v>
      </c>
      <c r="I17" s="202">
        <v>7.2329999999999997</v>
      </c>
      <c r="J17" s="201">
        <f t="shared" si="0"/>
        <v>6.9340360000000194</v>
      </c>
      <c r="K17" s="201">
        <f t="shared" si="1"/>
        <v>0</v>
      </c>
      <c r="L17" s="140"/>
      <c r="M17" s="193">
        <v>619.30833333333339</v>
      </c>
      <c r="N17" s="193">
        <v>499.22333333333336</v>
      </c>
      <c r="O17" s="209">
        <f t="shared" si="2"/>
        <v>120.08500000000004</v>
      </c>
      <c r="P17" s="204">
        <v>0.123</v>
      </c>
      <c r="Q17" s="201">
        <f t="shared" si="3"/>
        <v>14.770455000000004</v>
      </c>
      <c r="R17" s="201">
        <f t="shared" si="4"/>
        <v>0</v>
      </c>
      <c r="S17" s="140"/>
      <c r="T17" s="141"/>
      <c r="U17" s="141"/>
      <c r="V17" s="209" t="str">
        <f t="shared" si="5"/>
        <v/>
      </c>
      <c r="W17" s="206"/>
      <c r="X17" s="210">
        <f t="shared" si="6"/>
        <v>0</v>
      </c>
      <c r="Y17" s="201">
        <f t="shared" si="7"/>
        <v>0</v>
      </c>
      <c r="Z17" s="201"/>
      <c r="AA17" s="141"/>
      <c r="AB17" s="141"/>
      <c r="AC17" s="209" t="str">
        <f t="shared" si="8"/>
        <v/>
      </c>
      <c r="AD17" s="206"/>
      <c r="AE17" s="210">
        <f t="shared" si="9"/>
        <v>0</v>
      </c>
      <c r="AF17" s="201">
        <f t="shared" si="10"/>
        <v>0</v>
      </c>
    </row>
    <row r="18" spans="1:32" s="173" customFormat="1" ht="12.5" x14ac:dyDescent="0.25">
      <c r="A18" s="188"/>
      <c r="B18" s="188"/>
      <c r="C18" s="188"/>
      <c r="D18" s="188"/>
      <c r="E18" s="188"/>
      <c r="F18" s="189"/>
      <c r="G18" s="189"/>
      <c r="H18" s="142" t="str">
        <f t="shared" ref="H18:H81" si="11">IF(F18-G18=0,"",F18-G18)</f>
        <v/>
      </c>
      <c r="I18" s="202"/>
      <c r="J18" s="201"/>
      <c r="K18" s="201">
        <f t="shared" si="1"/>
        <v>0</v>
      </c>
      <c r="L18" s="140"/>
      <c r="M18" s="193"/>
      <c r="N18" s="193"/>
      <c r="O18" s="209" t="str">
        <f t="shared" si="2"/>
        <v/>
      </c>
      <c r="P18" s="204"/>
      <c r="Q18" s="201"/>
      <c r="R18" s="201">
        <f t="shared" si="4"/>
        <v>0</v>
      </c>
      <c r="S18" s="140"/>
      <c r="T18" s="141"/>
      <c r="U18" s="141"/>
      <c r="V18" s="209" t="str">
        <f t="shared" si="5"/>
        <v/>
      </c>
      <c r="W18" s="206"/>
      <c r="X18" s="210">
        <f t="shared" si="6"/>
        <v>0</v>
      </c>
      <c r="Y18" s="201">
        <f t="shared" si="7"/>
        <v>0</v>
      </c>
      <c r="Z18" s="201"/>
      <c r="AA18" s="141"/>
      <c r="AB18" s="141"/>
      <c r="AC18" s="209" t="str">
        <f t="shared" si="8"/>
        <v/>
      </c>
      <c r="AD18" s="206"/>
      <c r="AE18" s="210">
        <f t="shared" si="9"/>
        <v>0</v>
      </c>
      <c r="AF18" s="201">
        <f t="shared" si="10"/>
        <v>0</v>
      </c>
    </row>
    <row r="19" spans="1:32" s="173" customFormat="1" ht="12.5" x14ac:dyDescent="0.25">
      <c r="A19" s="188"/>
      <c r="B19" s="188"/>
      <c r="C19" s="188"/>
      <c r="D19" s="188"/>
      <c r="E19" s="188"/>
      <c r="F19" s="189"/>
      <c r="G19" s="189"/>
      <c r="H19" s="142" t="str">
        <f t="shared" si="11"/>
        <v/>
      </c>
      <c r="I19" s="202"/>
      <c r="J19" s="201"/>
      <c r="K19" s="201">
        <f t="shared" si="1"/>
        <v>0</v>
      </c>
      <c r="L19" s="140"/>
      <c r="M19" s="193"/>
      <c r="N19" s="193"/>
      <c r="O19" s="209" t="str">
        <f t="shared" si="2"/>
        <v/>
      </c>
      <c r="P19" s="204"/>
      <c r="Q19" s="201"/>
      <c r="R19" s="201">
        <f t="shared" si="4"/>
        <v>0</v>
      </c>
      <c r="S19" s="140"/>
      <c r="T19" s="141"/>
      <c r="U19" s="141"/>
      <c r="V19" s="209" t="str">
        <f t="shared" si="5"/>
        <v/>
      </c>
      <c r="W19" s="206"/>
      <c r="X19" s="210">
        <f t="shared" si="6"/>
        <v>0</v>
      </c>
      <c r="Y19" s="201">
        <f t="shared" si="7"/>
        <v>0</v>
      </c>
      <c r="Z19" s="201"/>
      <c r="AA19" s="141"/>
      <c r="AB19" s="141"/>
      <c r="AC19" s="209" t="str">
        <f t="shared" si="8"/>
        <v/>
      </c>
      <c r="AD19" s="206"/>
      <c r="AE19" s="210">
        <f t="shared" si="9"/>
        <v>0</v>
      </c>
      <c r="AF19" s="201">
        <f t="shared" si="10"/>
        <v>0</v>
      </c>
    </row>
    <row r="20" spans="1:32" s="173" customFormat="1" ht="12.5" x14ac:dyDescent="0.25">
      <c r="A20" s="188" t="s">
        <v>206</v>
      </c>
      <c r="B20" s="188" t="s">
        <v>221</v>
      </c>
      <c r="C20" s="188" t="s">
        <v>140</v>
      </c>
      <c r="D20" s="188">
        <v>0</v>
      </c>
      <c r="E20" s="188"/>
      <c r="F20" s="189">
        <v>4.8583333333333298</v>
      </c>
      <c r="G20" s="189">
        <v>4.7</v>
      </c>
      <c r="H20" s="142">
        <f t="shared" si="11"/>
        <v>0.15833333333332966</v>
      </c>
      <c r="I20" s="202">
        <v>7.6950000000000003</v>
      </c>
      <c r="J20" s="201">
        <f t="shared" si="0"/>
        <v>1.2183749999999718</v>
      </c>
      <c r="K20" s="201">
        <f t="shared" si="1"/>
        <v>0</v>
      </c>
      <c r="L20" s="140"/>
      <c r="M20" s="193">
        <v>300.17500000000007</v>
      </c>
      <c r="N20" s="193">
        <v>229.42583333333326</v>
      </c>
      <c r="O20" s="209">
        <f t="shared" si="2"/>
        <v>70.74916666666681</v>
      </c>
      <c r="P20" s="204">
        <v>0.13400000000000001</v>
      </c>
      <c r="Q20" s="201">
        <f t="shared" ref="Q20:Q22" si="12">O20*P20</f>
        <v>9.4803883333333534</v>
      </c>
      <c r="R20" s="201">
        <f t="shared" si="4"/>
        <v>0</v>
      </c>
      <c r="S20" s="140"/>
      <c r="T20" s="141"/>
      <c r="U20" s="141"/>
      <c r="V20" s="209" t="str">
        <f t="shared" si="5"/>
        <v/>
      </c>
      <c r="W20" s="206"/>
      <c r="X20" s="210">
        <f t="shared" si="6"/>
        <v>0</v>
      </c>
      <c r="Y20" s="201">
        <f t="shared" si="7"/>
        <v>0</v>
      </c>
      <c r="Z20" s="201"/>
      <c r="AA20" s="141"/>
      <c r="AB20" s="141"/>
      <c r="AC20" s="209" t="str">
        <f t="shared" si="8"/>
        <v/>
      </c>
      <c r="AD20" s="206"/>
      <c r="AE20" s="210">
        <f t="shared" si="9"/>
        <v>0</v>
      </c>
      <c r="AF20" s="201">
        <f t="shared" si="10"/>
        <v>0</v>
      </c>
    </row>
    <row r="21" spans="1:32" s="173" customFormat="1" ht="12.5" x14ac:dyDescent="0.25">
      <c r="A21" s="188"/>
      <c r="B21" s="188"/>
      <c r="C21" s="188" t="s">
        <v>141</v>
      </c>
      <c r="D21" s="188">
        <v>0</v>
      </c>
      <c r="E21" s="188"/>
      <c r="F21" s="189">
        <v>6.8250000000000002</v>
      </c>
      <c r="G21" s="189">
        <v>6.35</v>
      </c>
      <c r="H21" s="142">
        <f t="shared" si="11"/>
        <v>0.47500000000000053</v>
      </c>
      <c r="I21" s="202">
        <v>7.3360000000000003</v>
      </c>
      <c r="J21" s="201">
        <f t="shared" si="0"/>
        <v>3.4846000000000039</v>
      </c>
      <c r="K21" s="201">
        <f t="shared" si="1"/>
        <v>0</v>
      </c>
      <c r="L21" s="140"/>
      <c r="M21" s="193">
        <v>373.05000000000013</v>
      </c>
      <c r="N21" s="193">
        <v>293.35833333333323</v>
      </c>
      <c r="O21" s="209">
        <f t="shared" si="2"/>
        <v>79.69166666666689</v>
      </c>
      <c r="P21" s="204">
        <v>0.129</v>
      </c>
      <c r="Q21" s="201">
        <f t="shared" si="12"/>
        <v>10.28022500000003</v>
      </c>
      <c r="R21" s="201">
        <f t="shared" si="4"/>
        <v>0</v>
      </c>
      <c r="S21" s="140"/>
      <c r="T21" s="141"/>
      <c r="U21" s="141"/>
      <c r="V21" s="209" t="str">
        <f t="shared" si="5"/>
        <v/>
      </c>
      <c r="W21" s="206"/>
      <c r="X21" s="210">
        <f t="shared" si="6"/>
        <v>0</v>
      </c>
      <c r="Y21" s="201">
        <f t="shared" si="7"/>
        <v>0</v>
      </c>
      <c r="Z21" s="201"/>
      <c r="AA21" s="141"/>
      <c r="AB21" s="141"/>
      <c r="AC21" s="209" t="str">
        <f t="shared" si="8"/>
        <v/>
      </c>
      <c r="AD21" s="206"/>
      <c r="AE21" s="210">
        <f t="shared" si="9"/>
        <v>0</v>
      </c>
      <c r="AF21" s="201">
        <f t="shared" si="10"/>
        <v>0</v>
      </c>
    </row>
    <row r="22" spans="1:32" s="173" customFormat="1" ht="12.5" x14ac:dyDescent="0.25">
      <c r="A22" s="188"/>
      <c r="B22" s="188"/>
      <c r="C22" s="188" t="s">
        <v>142</v>
      </c>
      <c r="D22" s="188">
        <v>0</v>
      </c>
      <c r="E22" s="188"/>
      <c r="F22" s="189">
        <v>7.2083333333333304</v>
      </c>
      <c r="G22" s="189">
        <v>6.5750000000000002</v>
      </c>
      <c r="H22" s="142">
        <f t="shared" si="11"/>
        <v>0.6333333333333302</v>
      </c>
      <c r="I22" s="202">
        <v>7.3010000000000002</v>
      </c>
      <c r="J22" s="201">
        <f t="shared" si="0"/>
        <v>4.6239666666666439</v>
      </c>
      <c r="K22" s="201">
        <f t="shared" si="1"/>
        <v>0</v>
      </c>
      <c r="L22" s="140"/>
      <c r="M22" s="193">
        <v>474.92500000000013</v>
      </c>
      <c r="N22" s="193">
        <v>387.93333333333334</v>
      </c>
      <c r="O22" s="209">
        <f t="shared" si="2"/>
        <v>86.991666666666788</v>
      </c>
      <c r="P22" s="204">
        <v>0.126</v>
      </c>
      <c r="Q22" s="201">
        <f t="shared" si="12"/>
        <v>10.960950000000015</v>
      </c>
      <c r="R22" s="201">
        <f t="shared" si="4"/>
        <v>0</v>
      </c>
      <c r="S22" s="140"/>
      <c r="T22" s="141"/>
      <c r="U22" s="141"/>
      <c r="V22" s="209" t="str">
        <f t="shared" si="5"/>
        <v/>
      </c>
      <c r="W22" s="206"/>
      <c r="X22" s="210">
        <f t="shared" si="6"/>
        <v>0</v>
      </c>
      <c r="Y22" s="201">
        <f t="shared" si="7"/>
        <v>0</v>
      </c>
      <c r="Z22" s="201"/>
      <c r="AA22" s="141"/>
      <c r="AB22" s="141"/>
      <c r="AC22" s="209" t="str">
        <f t="shared" si="8"/>
        <v/>
      </c>
      <c r="AD22" s="206"/>
      <c r="AE22" s="210">
        <f t="shared" si="9"/>
        <v>0</v>
      </c>
      <c r="AF22" s="201">
        <f t="shared" si="10"/>
        <v>0</v>
      </c>
    </row>
    <row r="23" spans="1:32" s="173" customFormat="1" ht="12.5" x14ac:dyDescent="0.25">
      <c r="A23" s="188"/>
      <c r="B23" s="188"/>
      <c r="C23" s="188"/>
      <c r="D23" s="188"/>
      <c r="E23" s="188"/>
      <c r="F23" s="189"/>
      <c r="G23" s="189"/>
      <c r="H23" s="142" t="str">
        <f t="shared" si="11"/>
        <v/>
      </c>
      <c r="I23" s="202"/>
      <c r="J23" s="201"/>
      <c r="K23" s="201">
        <f t="shared" si="1"/>
        <v>0</v>
      </c>
      <c r="L23" s="140"/>
      <c r="M23" s="193"/>
      <c r="N23" s="193"/>
      <c r="O23" s="209" t="str">
        <f t="shared" si="2"/>
        <v/>
      </c>
      <c r="P23" s="204"/>
      <c r="Q23" s="201"/>
      <c r="R23" s="201">
        <f t="shared" si="4"/>
        <v>0</v>
      </c>
      <c r="S23" s="140"/>
      <c r="T23" s="141"/>
      <c r="U23" s="141"/>
      <c r="V23" s="209" t="str">
        <f t="shared" si="5"/>
        <v/>
      </c>
      <c r="W23" s="206"/>
      <c r="X23" s="210">
        <f t="shared" si="6"/>
        <v>0</v>
      </c>
      <c r="Y23" s="201">
        <f t="shared" si="7"/>
        <v>0</v>
      </c>
      <c r="Z23" s="201"/>
      <c r="AA23" s="141"/>
      <c r="AB23" s="141"/>
      <c r="AC23" s="209" t="str">
        <f t="shared" si="8"/>
        <v/>
      </c>
      <c r="AD23" s="206"/>
      <c r="AE23" s="210">
        <f t="shared" si="9"/>
        <v>0</v>
      </c>
      <c r="AF23" s="201">
        <f t="shared" si="10"/>
        <v>0</v>
      </c>
    </row>
    <row r="24" spans="1:32" s="173" customFormat="1" ht="12.5" x14ac:dyDescent="0.25">
      <c r="A24" s="188" t="s">
        <v>213</v>
      </c>
      <c r="B24" s="188" t="s">
        <v>222</v>
      </c>
      <c r="C24" s="188"/>
      <c r="D24" s="188">
        <v>0</v>
      </c>
      <c r="E24" s="188"/>
      <c r="F24" s="189"/>
      <c r="G24" s="189"/>
      <c r="H24" s="142" t="str">
        <f t="shared" si="11"/>
        <v/>
      </c>
      <c r="I24" s="202"/>
      <c r="J24" s="201"/>
      <c r="K24" s="201">
        <f t="shared" si="1"/>
        <v>0</v>
      </c>
      <c r="L24" s="140"/>
      <c r="M24" s="193"/>
      <c r="N24" s="193"/>
      <c r="O24" s="209" t="str">
        <f t="shared" si="2"/>
        <v/>
      </c>
      <c r="P24" s="204"/>
      <c r="Q24" s="201"/>
      <c r="R24" s="201">
        <f t="shared" si="4"/>
        <v>0</v>
      </c>
      <c r="S24" s="140"/>
      <c r="T24" s="141"/>
      <c r="U24" s="141"/>
      <c r="V24" s="209" t="str">
        <f t="shared" si="5"/>
        <v/>
      </c>
      <c r="W24" s="206"/>
      <c r="X24" s="210">
        <f t="shared" si="6"/>
        <v>0</v>
      </c>
      <c r="Y24" s="201">
        <f t="shared" si="7"/>
        <v>0</v>
      </c>
      <c r="Z24" s="201"/>
      <c r="AA24" s="141"/>
      <c r="AB24" s="141"/>
      <c r="AC24" s="209" t="str">
        <f t="shared" si="8"/>
        <v/>
      </c>
      <c r="AD24" s="206"/>
      <c r="AE24" s="210">
        <f t="shared" si="9"/>
        <v>0</v>
      </c>
      <c r="AF24" s="201">
        <f t="shared" si="10"/>
        <v>0</v>
      </c>
    </row>
    <row r="25" spans="1:32" s="173" customFormat="1" ht="12.5" x14ac:dyDescent="0.25">
      <c r="A25" s="188"/>
      <c r="B25" s="188"/>
      <c r="C25" s="188"/>
      <c r="D25" s="188"/>
      <c r="E25" s="188"/>
      <c r="F25" s="189"/>
      <c r="G25" s="189"/>
      <c r="H25" s="142" t="str">
        <f t="shared" si="11"/>
        <v/>
      </c>
      <c r="I25" s="202"/>
      <c r="J25" s="201"/>
      <c r="K25" s="201">
        <f t="shared" si="1"/>
        <v>0</v>
      </c>
      <c r="L25" s="140"/>
      <c r="M25" s="193"/>
      <c r="N25" s="193"/>
      <c r="O25" s="209" t="str">
        <f t="shared" si="2"/>
        <v/>
      </c>
      <c r="P25" s="204"/>
      <c r="Q25" s="201"/>
      <c r="R25" s="201">
        <f t="shared" si="4"/>
        <v>0</v>
      </c>
      <c r="S25" s="140"/>
      <c r="T25" s="141"/>
      <c r="U25" s="141"/>
      <c r="V25" s="209" t="str">
        <f t="shared" si="5"/>
        <v/>
      </c>
      <c r="W25" s="206"/>
      <c r="X25" s="210">
        <f t="shared" si="6"/>
        <v>0</v>
      </c>
      <c r="Y25" s="201">
        <f t="shared" si="7"/>
        <v>0</v>
      </c>
      <c r="Z25" s="201"/>
      <c r="AA25" s="141"/>
      <c r="AB25" s="141"/>
      <c r="AC25" s="209" t="str">
        <f t="shared" si="8"/>
        <v/>
      </c>
      <c r="AD25" s="206"/>
      <c r="AE25" s="210">
        <f t="shared" si="9"/>
        <v>0</v>
      </c>
      <c r="AF25" s="201">
        <f t="shared" si="10"/>
        <v>0</v>
      </c>
    </row>
    <row r="26" spans="1:32" s="173" customFormat="1" ht="12.5" x14ac:dyDescent="0.25">
      <c r="A26" s="188" t="s">
        <v>207</v>
      </c>
      <c r="B26" s="188" t="s">
        <v>223</v>
      </c>
      <c r="C26" s="188" t="s">
        <v>141</v>
      </c>
      <c r="D26" s="188">
        <v>0</v>
      </c>
      <c r="E26" s="188"/>
      <c r="F26" s="189">
        <v>5.9833333333333298</v>
      </c>
      <c r="G26" s="189">
        <v>5.6166666666666698</v>
      </c>
      <c r="H26" s="142">
        <f t="shared" si="11"/>
        <v>0.36666666666666003</v>
      </c>
      <c r="I26" s="202">
        <v>7.47</v>
      </c>
      <c r="J26" s="201">
        <f t="shared" si="0"/>
        <v>2.7389999999999506</v>
      </c>
      <c r="K26" s="201">
        <f t="shared" si="1"/>
        <v>0</v>
      </c>
      <c r="L26" s="140"/>
      <c r="M26" s="193">
        <v>460.22916666666674</v>
      </c>
      <c r="N26" s="193">
        <v>317.41277777777771</v>
      </c>
      <c r="O26" s="209">
        <f t="shared" si="2"/>
        <v>142.81638888888904</v>
      </c>
      <c r="P26" s="204">
        <v>0.128</v>
      </c>
      <c r="Q26" s="201">
        <f t="shared" ref="Q26:Q27" si="13">O26*P26</f>
        <v>18.280497777777796</v>
      </c>
      <c r="R26" s="201">
        <f t="shared" si="4"/>
        <v>0</v>
      </c>
      <c r="S26" s="140"/>
      <c r="T26" s="141"/>
      <c r="U26" s="141"/>
      <c r="V26" s="209" t="str">
        <f t="shared" si="5"/>
        <v/>
      </c>
      <c r="W26" s="206"/>
      <c r="X26" s="210">
        <f t="shared" si="6"/>
        <v>0</v>
      </c>
      <c r="Y26" s="201">
        <f t="shared" si="7"/>
        <v>0</v>
      </c>
      <c r="Z26" s="201"/>
      <c r="AA26" s="141"/>
      <c r="AB26" s="141"/>
      <c r="AC26" s="209" t="str">
        <f t="shared" si="8"/>
        <v/>
      </c>
      <c r="AD26" s="206"/>
      <c r="AE26" s="210">
        <f t="shared" si="9"/>
        <v>0</v>
      </c>
      <c r="AF26" s="201">
        <f t="shared" si="10"/>
        <v>0</v>
      </c>
    </row>
    <row r="27" spans="1:32" s="173" customFormat="1" ht="12.5" x14ac:dyDescent="0.25">
      <c r="A27" s="188"/>
      <c r="B27" s="188"/>
      <c r="C27" s="188" t="s">
        <v>142</v>
      </c>
      <c r="D27" s="188">
        <v>0</v>
      </c>
      <c r="E27" s="188"/>
      <c r="F27" s="189">
        <v>8.9166666666666696</v>
      </c>
      <c r="G27" s="189">
        <v>8.4250000000000007</v>
      </c>
      <c r="H27" s="142">
        <f t="shared" si="11"/>
        <v>0.49166666666666892</v>
      </c>
      <c r="I27" s="202">
        <v>7.0839999999999996</v>
      </c>
      <c r="J27" s="201">
        <f t="shared" si="0"/>
        <v>3.4829666666666825</v>
      </c>
      <c r="K27" s="201">
        <f t="shared" si="1"/>
        <v>0</v>
      </c>
      <c r="L27" s="140"/>
      <c r="M27" s="193">
        <v>577.00833333333333</v>
      </c>
      <c r="N27" s="193">
        <v>414.82666666666677</v>
      </c>
      <c r="O27" s="209">
        <f t="shared" si="2"/>
        <v>162.18166666666656</v>
      </c>
      <c r="P27" s="204">
        <v>0.125</v>
      </c>
      <c r="Q27" s="201">
        <f t="shared" si="13"/>
        <v>20.27270833333332</v>
      </c>
      <c r="R27" s="201">
        <f t="shared" si="4"/>
        <v>0</v>
      </c>
      <c r="S27" s="140"/>
      <c r="T27" s="141"/>
      <c r="U27" s="141"/>
      <c r="V27" s="209" t="str">
        <f t="shared" si="5"/>
        <v/>
      </c>
      <c r="W27" s="206"/>
      <c r="X27" s="210">
        <f t="shared" si="6"/>
        <v>0</v>
      </c>
      <c r="Y27" s="201">
        <f t="shared" si="7"/>
        <v>0</v>
      </c>
      <c r="Z27" s="201"/>
      <c r="AA27" s="141"/>
      <c r="AB27" s="141"/>
      <c r="AC27" s="209" t="str">
        <f t="shared" si="8"/>
        <v/>
      </c>
      <c r="AD27" s="206"/>
      <c r="AE27" s="210">
        <f t="shared" si="9"/>
        <v>0</v>
      </c>
      <c r="AF27" s="201">
        <f t="shared" si="10"/>
        <v>0</v>
      </c>
    </row>
    <row r="28" spans="1:32" s="173" customFormat="1" ht="12.5" x14ac:dyDescent="0.25">
      <c r="A28" s="188"/>
      <c r="B28" s="188"/>
      <c r="C28" s="188"/>
      <c r="D28" s="188"/>
      <c r="E28" s="188"/>
      <c r="F28" s="189"/>
      <c r="G28" s="189"/>
      <c r="H28" s="142" t="str">
        <f t="shared" si="11"/>
        <v/>
      </c>
      <c r="I28" s="202"/>
      <c r="J28" s="201"/>
      <c r="K28" s="201">
        <f t="shared" si="1"/>
        <v>0</v>
      </c>
      <c r="L28" s="140"/>
      <c r="M28" s="193"/>
      <c r="N28" s="193"/>
      <c r="O28" s="209" t="str">
        <f t="shared" si="2"/>
        <v/>
      </c>
      <c r="P28" s="204"/>
      <c r="Q28" s="201"/>
      <c r="R28" s="201">
        <f t="shared" si="4"/>
        <v>0</v>
      </c>
      <c r="S28" s="140"/>
      <c r="T28" s="141"/>
      <c r="U28" s="141"/>
      <c r="V28" s="209" t="str">
        <f t="shared" si="5"/>
        <v/>
      </c>
      <c r="W28" s="206"/>
      <c r="X28" s="210">
        <f t="shared" si="6"/>
        <v>0</v>
      </c>
      <c r="Y28" s="201">
        <f t="shared" si="7"/>
        <v>0</v>
      </c>
      <c r="Z28" s="201"/>
      <c r="AA28" s="141"/>
      <c r="AB28" s="141"/>
      <c r="AC28" s="209" t="str">
        <f t="shared" si="8"/>
        <v/>
      </c>
      <c r="AD28" s="206"/>
      <c r="AE28" s="210">
        <f t="shared" si="9"/>
        <v>0</v>
      </c>
      <c r="AF28" s="201">
        <f t="shared" si="10"/>
        <v>0</v>
      </c>
    </row>
    <row r="29" spans="1:32" s="173" customFormat="1" ht="12.5" x14ac:dyDescent="0.25">
      <c r="A29" s="188"/>
      <c r="B29" s="188"/>
      <c r="C29" s="188"/>
      <c r="D29" s="188"/>
      <c r="E29" s="188"/>
      <c r="F29" s="189"/>
      <c r="G29" s="189"/>
      <c r="H29" s="142" t="str">
        <f t="shared" si="11"/>
        <v/>
      </c>
      <c r="I29" s="202"/>
      <c r="J29" s="201"/>
      <c r="K29" s="201">
        <f t="shared" si="1"/>
        <v>0</v>
      </c>
      <c r="L29" s="140"/>
      <c r="M29" s="193"/>
      <c r="N29" s="193"/>
      <c r="O29" s="209" t="str">
        <f t="shared" si="2"/>
        <v/>
      </c>
      <c r="P29" s="204"/>
      <c r="Q29" s="201"/>
      <c r="R29" s="201">
        <f t="shared" si="4"/>
        <v>0</v>
      </c>
      <c r="S29" s="140"/>
      <c r="T29" s="141"/>
      <c r="U29" s="141"/>
      <c r="V29" s="209" t="str">
        <f t="shared" si="5"/>
        <v/>
      </c>
      <c r="W29" s="206"/>
      <c r="X29" s="210">
        <f t="shared" si="6"/>
        <v>0</v>
      </c>
      <c r="Y29" s="201">
        <f t="shared" si="7"/>
        <v>0</v>
      </c>
      <c r="Z29" s="201"/>
      <c r="AA29" s="141"/>
      <c r="AB29" s="141"/>
      <c r="AC29" s="209" t="str">
        <f t="shared" si="8"/>
        <v/>
      </c>
      <c r="AD29" s="206"/>
      <c r="AE29" s="210">
        <f t="shared" si="9"/>
        <v>0</v>
      </c>
      <c r="AF29" s="201">
        <f t="shared" si="10"/>
        <v>0</v>
      </c>
    </row>
    <row r="30" spans="1:32" s="173" customFormat="1" ht="12.5" x14ac:dyDescent="0.25">
      <c r="A30" s="188" t="s">
        <v>208</v>
      </c>
      <c r="B30" s="188" t="s">
        <v>224</v>
      </c>
      <c r="C30" s="188" t="s">
        <v>141</v>
      </c>
      <c r="D30" s="188">
        <v>0</v>
      </c>
      <c r="E30" s="188"/>
      <c r="F30" s="189">
        <v>6.9166666666666696</v>
      </c>
      <c r="G30" s="189">
        <v>6.1666666666666696</v>
      </c>
      <c r="H30" s="142">
        <f t="shared" si="11"/>
        <v>0.75</v>
      </c>
      <c r="I30" s="202">
        <v>7.3659999999999997</v>
      </c>
      <c r="J30" s="201">
        <f t="shared" si="0"/>
        <v>5.5244999999999997</v>
      </c>
      <c r="K30" s="201">
        <f t="shared" si="1"/>
        <v>0</v>
      </c>
      <c r="L30" s="140"/>
      <c r="M30" s="193">
        <v>387.6165789473684</v>
      </c>
      <c r="N30" s="193">
        <v>306.81870614035091</v>
      </c>
      <c r="O30" s="209">
        <f t="shared" si="2"/>
        <v>80.797872807017484</v>
      </c>
      <c r="P30" s="204">
        <v>0.129</v>
      </c>
      <c r="Q30" s="201">
        <f t="shared" ref="Q30:Q31" si="14">O30*P30</f>
        <v>10.422925592105255</v>
      </c>
      <c r="R30" s="201">
        <f t="shared" si="4"/>
        <v>0</v>
      </c>
      <c r="S30" s="140"/>
      <c r="T30" s="141"/>
      <c r="U30" s="141"/>
      <c r="V30" s="209" t="str">
        <f t="shared" si="5"/>
        <v/>
      </c>
      <c r="W30" s="206"/>
      <c r="X30" s="210">
        <f t="shared" si="6"/>
        <v>0</v>
      </c>
      <c r="Y30" s="201">
        <f t="shared" si="7"/>
        <v>0</v>
      </c>
      <c r="Z30" s="201"/>
      <c r="AA30" s="141"/>
      <c r="AB30" s="141"/>
      <c r="AC30" s="209" t="str">
        <f t="shared" si="8"/>
        <v/>
      </c>
      <c r="AD30" s="206"/>
      <c r="AE30" s="210">
        <f t="shared" si="9"/>
        <v>0</v>
      </c>
      <c r="AF30" s="201">
        <f t="shared" si="10"/>
        <v>0</v>
      </c>
    </row>
    <row r="31" spans="1:32" s="173" customFormat="1" ht="12.5" x14ac:dyDescent="0.25">
      <c r="A31" s="188"/>
      <c r="B31" s="188"/>
      <c r="C31" s="188" t="s">
        <v>142</v>
      </c>
      <c r="D31" s="188">
        <v>0</v>
      </c>
      <c r="E31" s="188"/>
      <c r="F31" s="189">
        <v>9.43333333333333</v>
      </c>
      <c r="G31" s="189">
        <v>8.4166666666666696</v>
      </c>
      <c r="H31" s="142">
        <f t="shared" si="11"/>
        <v>1.0166666666666604</v>
      </c>
      <c r="I31" s="202">
        <v>7.085</v>
      </c>
      <c r="J31" s="201">
        <f t="shared" si="0"/>
        <v>7.2030833333332884</v>
      </c>
      <c r="K31" s="201">
        <f t="shared" si="1"/>
        <v>0</v>
      </c>
      <c r="L31" s="140"/>
      <c r="M31" s="193">
        <v>490.50333333333316</v>
      </c>
      <c r="N31" s="193">
        <v>409.8383333333332</v>
      </c>
      <c r="O31" s="209">
        <f t="shared" si="2"/>
        <v>80.664999999999964</v>
      </c>
      <c r="P31" s="204">
        <v>0.125</v>
      </c>
      <c r="Q31" s="201">
        <f t="shared" si="14"/>
        <v>10.083124999999995</v>
      </c>
      <c r="R31" s="201">
        <f t="shared" si="4"/>
        <v>0</v>
      </c>
      <c r="S31" s="140"/>
      <c r="T31" s="141"/>
      <c r="U31" s="141"/>
      <c r="V31" s="209" t="str">
        <f t="shared" si="5"/>
        <v/>
      </c>
      <c r="W31" s="206"/>
      <c r="X31" s="210">
        <f t="shared" si="6"/>
        <v>0</v>
      </c>
      <c r="Y31" s="201">
        <f t="shared" si="7"/>
        <v>0</v>
      </c>
      <c r="Z31" s="201"/>
      <c r="AA31" s="141"/>
      <c r="AB31" s="141"/>
      <c r="AC31" s="209" t="str">
        <f t="shared" si="8"/>
        <v/>
      </c>
      <c r="AD31" s="206"/>
      <c r="AE31" s="210">
        <f t="shared" si="9"/>
        <v>0</v>
      </c>
      <c r="AF31" s="201">
        <f t="shared" si="10"/>
        <v>0</v>
      </c>
    </row>
    <row r="32" spans="1:32" s="173" customFormat="1" ht="12.5" x14ac:dyDescent="0.25">
      <c r="A32" s="188"/>
      <c r="B32" s="188"/>
      <c r="C32" s="188"/>
      <c r="D32" s="188"/>
      <c r="E32" s="188"/>
      <c r="F32" s="189"/>
      <c r="G32" s="189"/>
      <c r="H32" s="142" t="str">
        <f t="shared" si="11"/>
        <v/>
      </c>
      <c r="I32" s="202"/>
      <c r="J32" s="201"/>
      <c r="K32" s="201">
        <f t="shared" si="1"/>
        <v>0</v>
      </c>
      <c r="L32" s="140"/>
      <c r="M32" s="193"/>
      <c r="N32" s="193"/>
      <c r="O32" s="209" t="str">
        <f t="shared" si="2"/>
        <v/>
      </c>
      <c r="P32" s="204"/>
      <c r="Q32" s="201"/>
      <c r="R32" s="201">
        <f t="shared" si="4"/>
        <v>0</v>
      </c>
      <c r="S32" s="140"/>
      <c r="T32" s="141"/>
      <c r="U32" s="141"/>
      <c r="V32" s="209" t="str">
        <f t="shared" si="5"/>
        <v/>
      </c>
      <c r="W32" s="206"/>
      <c r="X32" s="210">
        <f t="shared" si="6"/>
        <v>0</v>
      </c>
      <c r="Y32" s="201">
        <f t="shared" si="7"/>
        <v>0</v>
      </c>
      <c r="Z32" s="201"/>
      <c r="AA32" s="141"/>
      <c r="AB32" s="141"/>
      <c r="AC32" s="209" t="str">
        <f t="shared" si="8"/>
        <v/>
      </c>
      <c r="AD32" s="206"/>
      <c r="AE32" s="210">
        <f t="shared" si="9"/>
        <v>0</v>
      </c>
      <c r="AF32" s="201">
        <f t="shared" si="10"/>
        <v>0</v>
      </c>
    </row>
    <row r="33" spans="1:32" s="173" customFormat="1" ht="12.5" x14ac:dyDescent="0.25">
      <c r="A33" s="188"/>
      <c r="B33" s="188"/>
      <c r="C33" s="188"/>
      <c r="D33" s="188"/>
      <c r="E33" s="188"/>
      <c r="F33" s="189"/>
      <c r="G33" s="189"/>
      <c r="H33" s="142" t="str">
        <f t="shared" si="11"/>
        <v/>
      </c>
      <c r="I33" s="202"/>
      <c r="J33" s="201"/>
      <c r="K33" s="201">
        <f t="shared" si="1"/>
        <v>0</v>
      </c>
      <c r="L33" s="140"/>
      <c r="M33" s="193"/>
      <c r="N33" s="193"/>
      <c r="O33" s="209" t="str">
        <f t="shared" si="2"/>
        <v/>
      </c>
      <c r="P33" s="204"/>
      <c r="Q33" s="201"/>
      <c r="R33" s="201">
        <f t="shared" si="4"/>
        <v>0</v>
      </c>
      <c r="S33" s="140"/>
      <c r="T33" s="141"/>
      <c r="U33" s="141"/>
      <c r="V33" s="209" t="str">
        <f t="shared" si="5"/>
        <v/>
      </c>
      <c r="W33" s="206"/>
      <c r="X33" s="210">
        <f t="shared" si="6"/>
        <v>0</v>
      </c>
      <c r="Y33" s="201">
        <f t="shared" si="7"/>
        <v>0</v>
      </c>
      <c r="Z33" s="201"/>
      <c r="AA33" s="141"/>
      <c r="AB33" s="141"/>
      <c r="AC33" s="209" t="str">
        <f t="shared" si="8"/>
        <v/>
      </c>
      <c r="AD33" s="206"/>
      <c r="AE33" s="210">
        <f t="shared" si="9"/>
        <v>0</v>
      </c>
      <c r="AF33" s="201">
        <f t="shared" si="10"/>
        <v>0</v>
      </c>
    </row>
    <row r="34" spans="1:32" s="173" customFormat="1" ht="12.5" x14ac:dyDescent="0.25">
      <c r="A34" s="188" t="s">
        <v>209</v>
      </c>
      <c r="B34" s="188" t="s">
        <v>225</v>
      </c>
      <c r="C34" s="188" t="s">
        <v>140</v>
      </c>
      <c r="D34" s="188">
        <v>0</v>
      </c>
      <c r="E34" s="188"/>
      <c r="F34" s="189">
        <v>4.1666666666666696</v>
      </c>
      <c r="G34" s="189">
        <v>3.708333333333333</v>
      </c>
      <c r="H34" s="142">
        <f t="shared" si="11"/>
        <v>0.45833333333333659</v>
      </c>
      <c r="I34" s="202">
        <v>8.0649999999999995</v>
      </c>
      <c r="J34" s="201">
        <f t="shared" si="0"/>
        <v>3.6964583333333594</v>
      </c>
      <c r="K34" s="201">
        <f t="shared" si="1"/>
        <v>0</v>
      </c>
      <c r="L34" s="140"/>
      <c r="M34" s="193">
        <v>256.09999999999997</v>
      </c>
      <c r="N34" s="193">
        <v>202.38416666666669</v>
      </c>
      <c r="O34" s="209">
        <f t="shared" si="2"/>
        <v>53.715833333333279</v>
      </c>
      <c r="P34" s="204">
        <v>0.13600000000000001</v>
      </c>
      <c r="Q34" s="201">
        <f t="shared" ref="Q34" si="15">O34*P34</f>
        <v>7.3053533333333265</v>
      </c>
      <c r="R34" s="201">
        <f t="shared" si="4"/>
        <v>0</v>
      </c>
      <c r="S34" s="140"/>
      <c r="T34" s="141"/>
      <c r="U34" s="141"/>
      <c r="V34" s="209" t="str">
        <f t="shared" si="5"/>
        <v/>
      </c>
      <c r="W34" s="206"/>
      <c r="X34" s="210">
        <f t="shared" si="6"/>
        <v>0</v>
      </c>
      <c r="Y34" s="201">
        <f t="shared" si="7"/>
        <v>0</v>
      </c>
      <c r="Z34" s="201"/>
      <c r="AA34" s="141"/>
      <c r="AB34" s="141"/>
      <c r="AC34" s="209" t="str">
        <f t="shared" si="8"/>
        <v/>
      </c>
      <c r="AD34" s="206"/>
      <c r="AE34" s="210">
        <f t="shared" si="9"/>
        <v>0</v>
      </c>
      <c r="AF34" s="201">
        <f t="shared" si="10"/>
        <v>0</v>
      </c>
    </row>
    <row r="35" spans="1:32" s="173" customFormat="1" ht="12.5" x14ac:dyDescent="0.25">
      <c r="A35" s="188"/>
      <c r="B35" s="188"/>
      <c r="C35" s="188"/>
      <c r="D35" s="188"/>
      <c r="E35" s="188"/>
      <c r="F35" s="189"/>
      <c r="G35" s="189"/>
      <c r="H35" s="142" t="str">
        <f t="shared" si="11"/>
        <v/>
      </c>
      <c r="I35" s="202"/>
      <c r="J35" s="201"/>
      <c r="K35" s="201">
        <f t="shared" si="1"/>
        <v>0</v>
      </c>
      <c r="L35" s="140"/>
      <c r="M35" s="193"/>
      <c r="N35" s="193"/>
      <c r="O35" s="209" t="str">
        <f t="shared" si="2"/>
        <v/>
      </c>
      <c r="P35" s="204"/>
      <c r="Q35" s="201"/>
      <c r="R35" s="201">
        <f t="shared" si="4"/>
        <v>0</v>
      </c>
      <c r="S35" s="140"/>
      <c r="T35" s="141"/>
      <c r="U35" s="141"/>
      <c r="V35" s="209" t="str">
        <f t="shared" si="5"/>
        <v/>
      </c>
      <c r="W35" s="206"/>
      <c r="X35" s="210">
        <f t="shared" si="6"/>
        <v>0</v>
      </c>
      <c r="Y35" s="201">
        <f t="shared" si="7"/>
        <v>0</v>
      </c>
      <c r="Z35" s="201"/>
      <c r="AA35" s="141"/>
      <c r="AB35" s="141"/>
      <c r="AC35" s="209" t="str">
        <f t="shared" si="8"/>
        <v/>
      </c>
      <c r="AD35" s="206"/>
      <c r="AE35" s="210">
        <f t="shared" si="9"/>
        <v>0</v>
      </c>
      <c r="AF35" s="201">
        <f t="shared" si="10"/>
        <v>0</v>
      </c>
    </row>
    <row r="36" spans="1:32" s="173" customFormat="1" ht="12.5" x14ac:dyDescent="0.25">
      <c r="A36" s="188"/>
      <c r="B36" s="188"/>
      <c r="C36" s="188"/>
      <c r="D36" s="188"/>
      <c r="E36" s="188"/>
      <c r="F36" s="189"/>
      <c r="G36" s="189"/>
      <c r="H36" s="142" t="str">
        <f t="shared" si="11"/>
        <v/>
      </c>
      <c r="I36" s="202"/>
      <c r="J36" s="201"/>
      <c r="K36" s="201">
        <f t="shared" si="1"/>
        <v>0</v>
      </c>
      <c r="L36" s="140"/>
      <c r="M36" s="193"/>
      <c r="N36" s="193"/>
      <c r="O36" s="209" t="str">
        <f t="shared" si="2"/>
        <v/>
      </c>
      <c r="P36" s="204"/>
      <c r="Q36" s="201"/>
      <c r="R36" s="201">
        <f t="shared" si="4"/>
        <v>0</v>
      </c>
      <c r="S36" s="140"/>
      <c r="T36" s="141"/>
      <c r="U36" s="141"/>
      <c r="V36" s="209" t="str">
        <f t="shared" si="5"/>
        <v/>
      </c>
      <c r="W36" s="206"/>
      <c r="X36" s="210">
        <f t="shared" si="6"/>
        <v>0</v>
      </c>
      <c r="Y36" s="201">
        <f t="shared" si="7"/>
        <v>0</v>
      </c>
      <c r="Z36" s="201"/>
      <c r="AA36" s="141"/>
      <c r="AB36" s="141"/>
      <c r="AC36" s="209" t="str">
        <f t="shared" si="8"/>
        <v/>
      </c>
      <c r="AD36" s="206"/>
      <c r="AE36" s="210">
        <f t="shared" si="9"/>
        <v>0</v>
      </c>
      <c r="AF36" s="201">
        <f t="shared" si="10"/>
        <v>0</v>
      </c>
    </row>
    <row r="37" spans="1:32" s="173" customFormat="1" ht="12.5" x14ac:dyDescent="0.25">
      <c r="A37" s="188" t="s">
        <v>210</v>
      </c>
      <c r="B37" s="188" t="s">
        <v>226</v>
      </c>
      <c r="C37" s="188" t="s">
        <v>141</v>
      </c>
      <c r="D37" s="188">
        <v>0</v>
      </c>
      <c r="E37" s="188"/>
      <c r="F37" s="189">
        <v>6.19166666666667</v>
      </c>
      <c r="G37" s="189">
        <v>5.7166666666666703</v>
      </c>
      <c r="H37" s="142">
        <f t="shared" si="11"/>
        <v>0.47499999999999964</v>
      </c>
      <c r="I37" s="202">
        <v>7.4489999999999998</v>
      </c>
      <c r="J37" s="201">
        <f t="shared" si="0"/>
        <v>3.5382749999999974</v>
      </c>
      <c r="K37" s="201">
        <f t="shared" si="1"/>
        <v>0</v>
      </c>
      <c r="L37" s="140"/>
      <c r="M37" s="193">
        <v>358.27249999999998</v>
      </c>
      <c r="N37" s="193">
        <v>308.02416666666664</v>
      </c>
      <c r="O37" s="209">
        <f t="shared" si="2"/>
        <v>50.248333333333335</v>
      </c>
      <c r="P37" s="204">
        <v>0.129</v>
      </c>
      <c r="Q37" s="201">
        <f t="shared" ref="Q37:Q38" si="16">O37*P37</f>
        <v>6.4820350000000007</v>
      </c>
      <c r="R37" s="201">
        <f t="shared" si="4"/>
        <v>0</v>
      </c>
      <c r="S37" s="140"/>
      <c r="T37" s="141"/>
      <c r="U37" s="141"/>
      <c r="V37" s="209" t="str">
        <f t="shared" si="5"/>
        <v/>
      </c>
      <c r="W37" s="206"/>
      <c r="X37" s="210">
        <f t="shared" si="6"/>
        <v>0</v>
      </c>
      <c r="Y37" s="201">
        <f t="shared" si="7"/>
        <v>0</v>
      </c>
      <c r="Z37" s="201"/>
      <c r="AA37" s="141"/>
      <c r="AB37" s="141"/>
      <c r="AC37" s="209" t="str">
        <f t="shared" si="8"/>
        <v/>
      </c>
      <c r="AD37" s="206"/>
      <c r="AE37" s="210">
        <f t="shared" si="9"/>
        <v>0</v>
      </c>
      <c r="AF37" s="201">
        <f t="shared" si="10"/>
        <v>0</v>
      </c>
    </row>
    <row r="38" spans="1:32" s="173" customFormat="1" ht="12.5" x14ac:dyDescent="0.25">
      <c r="A38" s="188"/>
      <c r="B38" s="188"/>
      <c r="C38" s="188" t="s">
        <v>142</v>
      </c>
      <c r="D38" s="188">
        <v>0</v>
      </c>
      <c r="E38" s="188"/>
      <c r="F38" s="189">
        <v>6.8916666666666702</v>
      </c>
      <c r="G38" s="189">
        <v>6.2583333333333302</v>
      </c>
      <c r="H38" s="142">
        <f t="shared" si="11"/>
        <v>0.63333333333333997</v>
      </c>
      <c r="I38" s="202">
        <v>7.351</v>
      </c>
      <c r="J38" s="201">
        <f t="shared" si="0"/>
        <v>4.6556333333333821</v>
      </c>
      <c r="K38" s="201">
        <f t="shared" si="1"/>
        <v>0</v>
      </c>
      <c r="L38" s="140"/>
      <c r="M38" s="193">
        <v>453.6991666666666</v>
      </c>
      <c r="N38" s="193">
        <v>403.32916666666659</v>
      </c>
      <c r="O38" s="209">
        <f t="shared" si="2"/>
        <v>50.370000000000005</v>
      </c>
      <c r="P38" s="204">
        <v>0.126</v>
      </c>
      <c r="Q38" s="201">
        <f t="shared" si="16"/>
        <v>6.3466200000000006</v>
      </c>
      <c r="R38" s="201">
        <f t="shared" si="4"/>
        <v>0</v>
      </c>
      <c r="S38" s="140"/>
      <c r="T38" s="141"/>
      <c r="U38" s="141"/>
      <c r="V38" s="209" t="str">
        <f t="shared" si="5"/>
        <v/>
      </c>
      <c r="W38" s="206"/>
      <c r="X38" s="210">
        <f t="shared" si="6"/>
        <v>0</v>
      </c>
      <c r="Y38" s="201">
        <f t="shared" si="7"/>
        <v>0</v>
      </c>
      <c r="Z38" s="201"/>
      <c r="AA38" s="141"/>
      <c r="AB38" s="141"/>
      <c r="AC38" s="209" t="str">
        <f t="shared" si="8"/>
        <v/>
      </c>
      <c r="AD38" s="206"/>
      <c r="AE38" s="210">
        <f t="shared" si="9"/>
        <v>0</v>
      </c>
      <c r="AF38" s="201">
        <f t="shared" si="10"/>
        <v>0</v>
      </c>
    </row>
    <row r="39" spans="1:32" s="173" customFormat="1" ht="12.5" x14ac:dyDescent="0.25">
      <c r="A39" s="188"/>
      <c r="B39" s="188"/>
      <c r="C39" s="188"/>
      <c r="D39" s="188"/>
      <c r="E39" s="188"/>
      <c r="F39" s="189"/>
      <c r="G39" s="189"/>
      <c r="H39" s="142" t="str">
        <f t="shared" si="11"/>
        <v/>
      </c>
      <c r="I39" s="202"/>
      <c r="J39" s="201"/>
      <c r="K39" s="201">
        <f t="shared" si="1"/>
        <v>0</v>
      </c>
      <c r="L39" s="140"/>
      <c r="M39" s="193"/>
      <c r="N39" s="193"/>
      <c r="O39" s="209" t="str">
        <f t="shared" si="2"/>
        <v/>
      </c>
      <c r="P39" s="204"/>
      <c r="Q39" s="201"/>
      <c r="R39" s="201">
        <f t="shared" si="4"/>
        <v>0</v>
      </c>
      <c r="S39" s="140"/>
      <c r="T39" s="141"/>
      <c r="U39" s="141"/>
      <c r="V39" s="209" t="str">
        <f t="shared" si="5"/>
        <v/>
      </c>
      <c r="W39" s="206"/>
      <c r="X39" s="210">
        <f t="shared" si="6"/>
        <v>0</v>
      </c>
      <c r="Y39" s="201">
        <f t="shared" si="7"/>
        <v>0</v>
      </c>
      <c r="Z39" s="201"/>
      <c r="AA39" s="141"/>
      <c r="AB39" s="141"/>
      <c r="AC39" s="209" t="str">
        <f t="shared" si="8"/>
        <v/>
      </c>
      <c r="AD39" s="206"/>
      <c r="AE39" s="210">
        <f t="shared" si="9"/>
        <v>0</v>
      </c>
      <c r="AF39" s="201">
        <f t="shared" si="10"/>
        <v>0</v>
      </c>
    </row>
    <row r="40" spans="1:32" s="173" customFormat="1" ht="12.5" x14ac:dyDescent="0.25">
      <c r="A40" s="188"/>
      <c r="B40" s="188"/>
      <c r="C40" s="188"/>
      <c r="D40" s="188"/>
      <c r="E40" s="188"/>
      <c r="F40" s="189"/>
      <c r="G40" s="189"/>
      <c r="H40" s="142" t="str">
        <f t="shared" si="11"/>
        <v/>
      </c>
      <c r="I40" s="202"/>
      <c r="J40" s="201"/>
      <c r="K40" s="201">
        <f t="shared" si="1"/>
        <v>0</v>
      </c>
      <c r="L40" s="140"/>
      <c r="M40" s="193"/>
      <c r="N40" s="193"/>
      <c r="O40" s="209" t="str">
        <f t="shared" si="2"/>
        <v/>
      </c>
      <c r="P40" s="204"/>
      <c r="Q40" s="201"/>
      <c r="R40" s="201">
        <f t="shared" si="4"/>
        <v>0</v>
      </c>
      <c r="S40" s="140"/>
      <c r="T40" s="141"/>
      <c r="U40" s="141"/>
      <c r="V40" s="209" t="str">
        <f t="shared" si="5"/>
        <v/>
      </c>
      <c r="W40" s="206"/>
      <c r="X40" s="210">
        <f t="shared" si="6"/>
        <v>0</v>
      </c>
      <c r="Y40" s="201">
        <f t="shared" si="7"/>
        <v>0</v>
      </c>
      <c r="Z40" s="201"/>
      <c r="AA40" s="141"/>
      <c r="AB40" s="141"/>
      <c r="AC40" s="209" t="str">
        <f t="shared" si="8"/>
        <v/>
      </c>
      <c r="AD40" s="206"/>
      <c r="AE40" s="210">
        <f t="shared" si="9"/>
        <v>0</v>
      </c>
      <c r="AF40" s="201">
        <f t="shared" si="10"/>
        <v>0</v>
      </c>
    </row>
    <row r="41" spans="1:32" s="173" customFormat="1" ht="12.5" x14ac:dyDescent="0.25">
      <c r="A41" s="188" t="s">
        <v>214</v>
      </c>
      <c r="B41" s="188" t="s">
        <v>227</v>
      </c>
      <c r="C41" s="188" t="s">
        <v>142</v>
      </c>
      <c r="D41" s="188">
        <v>0</v>
      </c>
      <c r="E41" s="188"/>
      <c r="F41" s="189">
        <v>8.6666666666666696</v>
      </c>
      <c r="G41" s="189">
        <v>7.4749999999999996</v>
      </c>
      <c r="H41" s="142">
        <f t="shared" si="11"/>
        <v>1.19166666666667</v>
      </c>
      <c r="I41" s="202">
        <v>7.1820000000000004</v>
      </c>
      <c r="J41" s="201">
        <f t="shared" si="0"/>
        <v>8.5585500000000234</v>
      </c>
      <c r="K41" s="201">
        <f t="shared" si="1"/>
        <v>0</v>
      </c>
      <c r="L41" s="140"/>
      <c r="M41" s="193">
        <v>620.4041666666667</v>
      </c>
      <c r="N41" s="193">
        <v>440.09416666666675</v>
      </c>
      <c r="O41" s="209">
        <f t="shared" si="2"/>
        <v>180.30999999999995</v>
      </c>
      <c r="P41" s="204">
        <v>0.125</v>
      </c>
      <c r="Q41" s="201">
        <f t="shared" ref="Q41" si="17">O41*P41</f>
        <v>22.538749999999993</v>
      </c>
      <c r="R41" s="201">
        <f t="shared" si="4"/>
        <v>0</v>
      </c>
      <c r="S41" s="140"/>
      <c r="T41" s="143">
        <v>21.39329601158645</v>
      </c>
      <c r="U41" s="143">
        <v>17.978943850267378</v>
      </c>
      <c r="V41" s="209">
        <f t="shared" si="5"/>
        <v>3.4143521613190728</v>
      </c>
      <c r="W41" s="207">
        <v>6.1349999999999998</v>
      </c>
      <c r="X41" s="210">
        <f t="shared" si="6"/>
        <v>20.947050509692509</v>
      </c>
      <c r="Y41" s="201">
        <f>D41*X41</f>
        <v>0</v>
      </c>
      <c r="Z41" s="201"/>
      <c r="AA41" s="143">
        <v>21.39329601158645</v>
      </c>
      <c r="AB41" s="143">
        <v>17.978943850267378</v>
      </c>
      <c r="AC41" s="209">
        <f t="shared" si="8"/>
        <v>3.4143521613190728</v>
      </c>
      <c r="AD41" s="207">
        <v>6.1349999999999998</v>
      </c>
      <c r="AE41" s="210">
        <f t="shared" si="9"/>
        <v>20.947050509692509</v>
      </c>
      <c r="AF41" s="201">
        <f t="shared" si="10"/>
        <v>0</v>
      </c>
    </row>
    <row r="42" spans="1:32" s="173" customFormat="1" ht="12.5" x14ac:dyDescent="0.25">
      <c r="A42" s="188"/>
      <c r="B42" s="188"/>
      <c r="C42" s="188"/>
      <c r="D42" s="188"/>
      <c r="E42" s="188"/>
      <c r="F42" s="189"/>
      <c r="G42" s="189"/>
      <c r="H42" s="142" t="str">
        <f t="shared" si="11"/>
        <v/>
      </c>
      <c r="I42" s="202"/>
      <c r="J42" s="201"/>
      <c r="K42" s="201">
        <f t="shared" si="1"/>
        <v>0</v>
      </c>
      <c r="L42" s="140"/>
      <c r="M42" s="193"/>
      <c r="N42" s="193"/>
      <c r="O42" s="209" t="str">
        <f t="shared" si="2"/>
        <v/>
      </c>
      <c r="P42" s="204"/>
      <c r="Q42" s="201"/>
      <c r="R42" s="201">
        <f t="shared" si="4"/>
        <v>0</v>
      </c>
      <c r="S42" s="140"/>
      <c r="T42" s="143"/>
      <c r="U42" s="143"/>
      <c r="V42" s="209" t="str">
        <f t="shared" si="5"/>
        <v/>
      </c>
      <c r="W42" s="207"/>
      <c r="X42" s="210">
        <f t="shared" si="6"/>
        <v>0</v>
      </c>
      <c r="Y42" s="201">
        <f t="shared" si="7"/>
        <v>0</v>
      </c>
      <c r="Z42" s="201"/>
      <c r="AA42" s="143"/>
      <c r="AB42" s="143"/>
      <c r="AC42" s="209" t="str">
        <f t="shared" si="8"/>
        <v/>
      </c>
      <c r="AD42" s="207"/>
      <c r="AE42" s="210">
        <f t="shared" si="9"/>
        <v>0</v>
      </c>
      <c r="AF42" s="201">
        <f t="shared" si="10"/>
        <v>0</v>
      </c>
    </row>
    <row r="43" spans="1:32" s="173" customFormat="1" ht="12.5" x14ac:dyDescent="0.25">
      <c r="A43" s="188"/>
      <c r="B43" s="188"/>
      <c r="C43" s="188"/>
      <c r="D43" s="188"/>
      <c r="E43" s="188"/>
      <c r="F43" s="189"/>
      <c r="G43" s="189"/>
      <c r="H43" s="142" t="str">
        <f t="shared" si="11"/>
        <v/>
      </c>
      <c r="I43" s="202"/>
      <c r="J43" s="201"/>
      <c r="K43" s="201">
        <f t="shared" si="1"/>
        <v>0</v>
      </c>
      <c r="L43" s="140"/>
      <c r="M43" s="193"/>
      <c r="N43" s="193"/>
      <c r="O43" s="209" t="str">
        <f t="shared" si="2"/>
        <v/>
      </c>
      <c r="P43" s="204"/>
      <c r="Q43" s="201"/>
      <c r="R43" s="201">
        <f t="shared" si="4"/>
        <v>0</v>
      </c>
      <c r="S43" s="140"/>
      <c r="T43" s="143"/>
      <c r="U43" s="143"/>
      <c r="V43" s="209" t="str">
        <f t="shared" si="5"/>
        <v/>
      </c>
      <c r="W43" s="207"/>
      <c r="X43" s="210">
        <f t="shared" si="6"/>
        <v>0</v>
      </c>
      <c r="Y43" s="201">
        <f t="shared" si="7"/>
        <v>0</v>
      </c>
      <c r="Z43" s="201"/>
      <c r="AA43" s="143"/>
      <c r="AB43" s="143"/>
      <c r="AC43" s="209" t="str">
        <f t="shared" si="8"/>
        <v/>
      </c>
      <c r="AD43" s="207"/>
      <c r="AE43" s="210">
        <f t="shared" si="9"/>
        <v>0</v>
      </c>
      <c r="AF43" s="201">
        <f t="shared" si="10"/>
        <v>0</v>
      </c>
    </row>
    <row r="44" spans="1:32" s="173" customFormat="1" ht="12.5" x14ac:dyDescent="0.25">
      <c r="A44" s="188" t="s">
        <v>215</v>
      </c>
      <c r="B44" s="188" t="s">
        <v>228</v>
      </c>
      <c r="C44" s="188" t="s">
        <v>142</v>
      </c>
      <c r="D44" s="188">
        <v>0</v>
      </c>
      <c r="E44" s="188"/>
      <c r="F44" s="189">
        <v>7.9666666666666668</v>
      </c>
      <c r="G44" s="189">
        <v>7.4749999999999996</v>
      </c>
      <c r="H44" s="142">
        <f t="shared" si="11"/>
        <v>0.49166666666666714</v>
      </c>
      <c r="I44" s="202">
        <v>7.1820000000000004</v>
      </c>
      <c r="J44" s="201">
        <f t="shared" si="0"/>
        <v>3.5311500000000038</v>
      </c>
      <c r="K44" s="201">
        <f t="shared" si="1"/>
        <v>0</v>
      </c>
      <c r="L44" s="140"/>
      <c r="M44" s="193">
        <v>620.4041666666667</v>
      </c>
      <c r="N44" s="193">
        <v>440.09416666666675</v>
      </c>
      <c r="O44" s="209">
        <f t="shared" si="2"/>
        <v>180.30999999999995</v>
      </c>
      <c r="P44" s="204">
        <v>0.125</v>
      </c>
      <c r="Q44" s="201">
        <f t="shared" ref="Q44:Q45" si="18">O44*P44</f>
        <v>22.538749999999993</v>
      </c>
      <c r="R44" s="201">
        <f t="shared" si="4"/>
        <v>0</v>
      </c>
      <c r="S44" s="140"/>
      <c r="T44" s="143">
        <v>21.39329601158645</v>
      </c>
      <c r="U44" s="143">
        <v>17.978943850267378</v>
      </c>
      <c r="V44" s="209">
        <f t="shared" si="5"/>
        <v>3.4143521613190728</v>
      </c>
      <c r="W44" s="207">
        <v>6.1349999999999998</v>
      </c>
      <c r="X44" s="210">
        <f t="shared" si="6"/>
        <v>20.947050509692509</v>
      </c>
      <c r="Y44" s="201">
        <f t="shared" si="7"/>
        <v>0</v>
      </c>
      <c r="Z44" s="201"/>
      <c r="AA44" s="143">
        <v>21.39329601158645</v>
      </c>
      <c r="AB44" s="143">
        <v>17.978943850267378</v>
      </c>
      <c r="AC44" s="209">
        <f t="shared" si="8"/>
        <v>3.4143521613190728</v>
      </c>
      <c r="AD44" s="207">
        <v>6.1349999999999998</v>
      </c>
      <c r="AE44" s="210">
        <f t="shared" si="9"/>
        <v>20.947050509692509</v>
      </c>
      <c r="AF44" s="201">
        <f t="shared" si="10"/>
        <v>0</v>
      </c>
    </row>
    <row r="45" spans="1:32" s="173" customFormat="1" ht="12.5" x14ac:dyDescent="0.25">
      <c r="A45" s="188"/>
      <c r="B45" s="188"/>
      <c r="C45" s="188" t="s">
        <v>143</v>
      </c>
      <c r="D45" s="188">
        <v>0</v>
      </c>
      <c r="E45" s="188"/>
      <c r="F45" s="189">
        <v>9.1166666666666671</v>
      </c>
      <c r="G45" s="189">
        <v>8.5</v>
      </c>
      <c r="H45" s="142">
        <f t="shared" si="11"/>
        <v>0.61666666666666714</v>
      </c>
      <c r="I45" s="202">
        <v>7.077</v>
      </c>
      <c r="J45" s="201">
        <f t="shared" si="0"/>
        <v>4.3641500000000031</v>
      </c>
      <c r="K45" s="201">
        <f t="shared" si="1"/>
        <v>0</v>
      </c>
      <c r="L45" s="140"/>
      <c r="M45" s="193">
        <v>724.4375</v>
      </c>
      <c r="N45" s="193">
        <v>535.36749999999995</v>
      </c>
      <c r="O45" s="209">
        <f t="shared" si="2"/>
        <v>189.07000000000005</v>
      </c>
      <c r="P45" s="204">
        <v>0.123</v>
      </c>
      <c r="Q45" s="201">
        <f t="shared" si="18"/>
        <v>23.255610000000004</v>
      </c>
      <c r="R45" s="201">
        <f t="shared" si="4"/>
        <v>0</v>
      </c>
      <c r="S45" s="140"/>
      <c r="T45" s="143">
        <v>23.600995014483061</v>
      </c>
      <c r="U45" s="143">
        <v>19.33305481283422</v>
      </c>
      <c r="V45" s="209">
        <f t="shared" si="5"/>
        <v>4.267940201648841</v>
      </c>
      <c r="W45" s="207">
        <v>6.1630000000000003</v>
      </c>
      <c r="X45" s="210">
        <f t="shared" si="6"/>
        <v>26.303315462761809</v>
      </c>
      <c r="Y45" s="201">
        <f t="shared" si="7"/>
        <v>0</v>
      </c>
      <c r="Z45" s="201"/>
      <c r="AA45" s="143">
        <v>23.600995014483061</v>
      </c>
      <c r="AB45" s="143">
        <v>19.33305481283422</v>
      </c>
      <c r="AC45" s="209">
        <f t="shared" si="8"/>
        <v>4.267940201648841</v>
      </c>
      <c r="AD45" s="207">
        <v>6.1630000000000003</v>
      </c>
      <c r="AE45" s="210">
        <f t="shared" si="9"/>
        <v>26.303315462761809</v>
      </c>
      <c r="AF45" s="201">
        <f t="shared" si="10"/>
        <v>0</v>
      </c>
    </row>
    <row r="46" spans="1:32" s="173" customFormat="1" ht="12.5" x14ac:dyDescent="0.25">
      <c r="A46" s="188"/>
      <c r="B46" s="188"/>
      <c r="C46" s="188"/>
      <c r="D46" s="188"/>
      <c r="E46" s="188"/>
      <c r="F46" s="189"/>
      <c r="G46" s="189"/>
      <c r="H46" s="142" t="str">
        <f t="shared" si="11"/>
        <v/>
      </c>
      <c r="I46" s="202"/>
      <c r="J46" s="201"/>
      <c r="K46" s="201">
        <f t="shared" si="1"/>
        <v>0</v>
      </c>
      <c r="L46" s="140"/>
      <c r="M46" s="193"/>
      <c r="N46" s="193"/>
      <c r="O46" s="209" t="str">
        <f t="shared" si="2"/>
        <v/>
      </c>
      <c r="P46" s="204"/>
      <c r="Q46" s="201"/>
      <c r="R46" s="201">
        <f t="shared" si="4"/>
        <v>0</v>
      </c>
      <c r="S46" s="140"/>
      <c r="T46" s="143"/>
      <c r="U46" s="143"/>
      <c r="V46" s="209" t="str">
        <f t="shared" si="5"/>
        <v/>
      </c>
      <c r="W46" s="207"/>
      <c r="X46" s="210">
        <f t="shared" si="6"/>
        <v>0</v>
      </c>
      <c r="Y46" s="201">
        <f t="shared" si="7"/>
        <v>0</v>
      </c>
      <c r="Z46" s="201"/>
      <c r="AA46" s="143"/>
      <c r="AB46" s="143"/>
      <c r="AC46" s="209" t="str">
        <f t="shared" si="8"/>
        <v/>
      </c>
      <c r="AD46" s="207"/>
      <c r="AE46" s="210">
        <f t="shared" si="9"/>
        <v>0</v>
      </c>
      <c r="AF46" s="201">
        <f t="shared" si="10"/>
        <v>0</v>
      </c>
    </row>
    <row r="47" spans="1:32" s="173" customFormat="1" ht="12.5" x14ac:dyDescent="0.25">
      <c r="A47" s="188"/>
      <c r="B47" s="188"/>
      <c r="C47" s="188"/>
      <c r="D47" s="188"/>
      <c r="E47" s="188"/>
      <c r="F47" s="189"/>
      <c r="G47" s="189"/>
      <c r="H47" s="142" t="str">
        <f t="shared" si="11"/>
        <v/>
      </c>
      <c r="I47" s="202"/>
      <c r="J47" s="201"/>
      <c r="K47" s="201">
        <f t="shared" si="1"/>
        <v>0</v>
      </c>
      <c r="L47" s="140"/>
      <c r="M47" s="193"/>
      <c r="N47" s="193"/>
      <c r="O47" s="209" t="str">
        <f t="shared" si="2"/>
        <v/>
      </c>
      <c r="P47" s="204"/>
      <c r="Q47" s="201"/>
      <c r="R47" s="201">
        <f t="shared" si="4"/>
        <v>0</v>
      </c>
      <c r="S47" s="140"/>
      <c r="T47" s="143"/>
      <c r="U47" s="143"/>
      <c r="V47" s="209" t="str">
        <f t="shared" si="5"/>
        <v/>
      </c>
      <c r="W47" s="207"/>
      <c r="X47" s="210">
        <f t="shared" si="6"/>
        <v>0</v>
      </c>
      <c r="Y47" s="201">
        <f t="shared" si="7"/>
        <v>0</v>
      </c>
      <c r="Z47" s="201"/>
      <c r="AA47" s="143"/>
      <c r="AB47" s="143"/>
      <c r="AC47" s="209" t="str">
        <f t="shared" si="8"/>
        <v/>
      </c>
      <c r="AD47" s="207"/>
      <c r="AE47" s="210">
        <f t="shared" si="9"/>
        <v>0</v>
      </c>
      <c r="AF47" s="201">
        <f t="shared" si="10"/>
        <v>0</v>
      </c>
    </row>
    <row r="48" spans="1:32" s="173" customFormat="1" ht="12.5" x14ac:dyDescent="0.25">
      <c r="A48" s="188" t="s">
        <v>216</v>
      </c>
      <c r="B48" s="188" t="s">
        <v>229</v>
      </c>
      <c r="C48" s="188" t="s">
        <v>142</v>
      </c>
      <c r="D48" s="188">
        <v>0</v>
      </c>
      <c r="E48" s="188"/>
      <c r="F48" s="189">
        <v>8.6666666666666696</v>
      </c>
      <c r="G48" s="189">
        <v>7.4749999999999996</v>
      </c>
      <c r="H48" s="142">
        <f t="shared" si="11"/>
        <v>1.19166666666667</v>
      </c>
      <c r="I48" s="202">
        <v>7.1820000000000004</v>
      </c>
      <c r="J48" s="201">
        <f t="shared" si="0"/>
        <v>8.5585500000000234</v>
      </c>
      <c r="K48" s="201">
        <f t="shared" si="1"/>
        <v>0</v>
      </c>
      <c r="L48" s="140"/>
      <c r="M48" s="193">
        <v>620.4041666666667</v>
      </c>
      <c r="N48" s="193">
        <v>440.09416666666675</v>
      </c>
      <c r="O48" s="209">
        <f t="shared" si="2"/>
        <v>180.30999999999995</v>
      </c>
      <c r="P48" s="204">
        <v>0.125</v>
      </c>
      <c r="Q48" s="201">
        <f t="shared" ref="Q48" si="19">O48*P48</f>
        <v>22.538749999999993</v>
      </c>
      <c r="R48" s="201">
        <f t="shared" si="4"/>
        <v>0</v>
      </c>
      <c r="S48" s="140"/>
      <c r="T48" s="143">
        <v>21.39329601158645</v>
      </c>
      <c r="U48" s="143">
        <v>17.978943850267378</v>
      </c>
      <c r="V48" s="209">
        <f t="shared" si="5"/>
        <v>3.4143521613190728</v>
      </c>
      <c r="W48" s="207">
        <v>6.1349999999999998</v>
      </c>
      <c r="X48" s="210">
        <f t="shared" si="6"/>
        <v>20.947050509692509</v>
      </c>
      <c r="Y48" s="201">
        <f t="shared" si="7"/>
        <v>0</v>
      </c>
      <c r="Z48" s="201"/>
      <c r="AA48" s="143">
        <v>21.39329601158645</v>
      </c>
      <c r="AB48" s="143">
        <v>17.978943850267378</v>
      </c>
      <c r="AC48" s="209">
        <f t="shared" si="8"/>
        <v>3.4143521613190728</v>
      </c>
      <c r="AD48" s="207">
        <v>6.1349999999999998</v>
      </c>
      <c r="AE48" s="210">
        <f t="shared" si="9"/>
        <v>20.947050509692509</v>
      </c>
      <c r="AF48" s="201">
        <f t="shared" si="10"/>
        <v>0</v>
      </c>
    </row>
    <row r="49" spans="1:32" s="173" customFormat="1" ht="12.5" x14ac:dyDescent="0.25">
      <c r="A49" s="188"/>
      <c r="B49" s="188"/>
      <c r="C49" s="188"/>
      <c r="D49" s="188"/>
      <c r="E49" s="188"/>
      <c r="F49" s="189"/>
      <c r="G49" s="189"/>
      <c r="H49" s="142" t="str">
        <f t="shared" si="11"/>
        <v/>
      </c>
      <c r="I49" s="202"/>
      <c r="J49" s="201"/>
      <c r="K49" s="201">
        <f t="shared" si="1"/>
        <v>0</v>
      </c>
      <c r="L49" s="140"/>
      <c r="M49" s="193"/>
      <c r="N49" s="193"/>
      <c r="O49" s="209" t="str">
        <f t="shared" si="2"/>
        <v/>
      </c>
      <c r="P49" s="204"/>
      <c r="Q49" s="201"/>
      <c r="R49" s="201">
        <f t="shared" si="4"/>
        <v>0</v>
      </c>
      <c r="S49" s="140"/>
      <c r="T49" s="143"/>
      <c r="U49" s="143"/>
      <c r="V49" s="209" t="str">
        <f t="shared" si="5"/>
        <v/>
      </c>
      <c r="W49" s="207"/>
      <c r="X49" s="210">
        <f t="shared" si="6"/>
        <v>0</v>
      </c>
      <c r="Y49" s="201">
        <f t="shared" si="7"/>
        <v>0</v>
      </c>
      <c r="Z49" s="201"/>
      <c r="AA49" s="143"/>
      <c r="AB49" s="143"/>
      <c r="AC49" s="209" t="str">
        <f t="shared" si="8"/>
        <v/>
      </c>
      <c r="AD49" s="207"/>
      <c r="AE49" s="210">
        <f t="shared" si="9"/>
        <v>0</v>
      </c>
      <c r="AF49" s="201">
        <f t="shared" si="10"/>
        <v>0</v>
      </c>
    </row>
    <row r="50" spans="1:32" s="173" customFormat="1" ht="12.5" x14ac:dyDescent="0.25">
      <c r="A50" s="188"/>
      <c r="B50" s="188"/>
      <c r="C50" s="188"/>
      <c r="D50" s="188"/>
      <c r="E50" s="188"/>
      <c r="F50" s="189"/>
      <c r="G50" s="189"/>
      <c r="H50" s="142" t="str">
        <f t="shared" si="11"/>
        <v/>
      </c>
      <c r="I50" s="202"/>
      <c r="J50" s="201"/>
      <c r="K50" s="201">
        <f t="shared" si="1"/>
        <v>0</v>
      </c>
      <c r="L50" s="140"/>
      <c r="M50" s="193"/>
      <c r="N50" s="193"/>
      <c r="O50" s="209" t="str">
        <f t="shared" si="2"/>
        <v/>
      </c>
      <c r="P50" s="204"/>
      <c r="Q50" s="201"/>
      <c r="R50" s="201">
        <f t="shared" si="4"/>
        <v>0</v>
      </c>
      <c r="S50" s="140"/>
      <c r="T50" s="143"/>
      <c r="U50" s="143"/>
      <c r="V50" s="209" t="str">
        <f t="shared" si="5"/>
        <v/>
      </c>
      <c r="W50" s="207"/>
      <c r="X50" s="210">
        <f t="shared" si="6"/>
        <v>0</v>
      </c>
      <c r="Y50" s="201">
        <f t="shared" si="7"/>
        <v>0</v>
      </c>
      <c r="Z50" s="201"/>
      <c r="AA50" s="143"/>
      <c r="AB50" s="143"/>
      <c r="AC50" s="209" t="str">
        <f t="shared" si="8"/>
        <v/>
      </c>
      <c r="AD50" s="207"/>
      <c r="AE50" s="210">
        <f t="shared" si="9"/>
        <v>0</v>
      </c>
      <c r="AF50" s="201">
        <f t="shared" si="10"/>
        <v>0</v>
      </c>
    </row>
    <row r="51" spans="1:32" s="173" customFormat="1" ht="12.5" x14ac:dyDescent="0.25">
      <c r="A51" s="188" t="s">
        <v>217</v>
      </c>
      <c r="B51" s="188" t="s">
        <v>230</v>
      </c>
      <c r="C51" s="188" t="s">
        <v>142</v>
      </c>
      <c r="D51" s="188">
        <v>0</v>
      </c>
      <c r="E51" s="188"/>
      <c r="F51" s="189">
        <v>7.9666666666666668</v>
      </c>
      <c r="G51" s="189">
        <v>7.4749999999999996</v>
      </c>
      <c r="H51" s="142">
        <f t="shared" si="11"/>
        <v>0.49166666666666714</v>
      </c>
      <c r="I51" s="202">
        <v>7.1280000000000001</v>
      </c>
      <c r="J51" s="201">
        <f t="shared" si="0"/>
        <v>3.5046000000000035</v>
      </c>
      <c r="K51" s="201">
        <f t="shared" si="1"/>
        <v>0</v>
      </c>
      <c r="L51" s="140"/>
      <c r="M51" s="193">
        <v>620.4041666666667</v>
      </c>
      <c r="N51" s="193">
        <v>440.09416666666675</v>
      </c>
      <c r="O51" s="209">
        <f t="shared" si="2"/>
        <v>180.30999999999995</v>
      </c>
      <c r="P51" s="204">
        <v>0.125</v>
      </c>
      <c r="Q51" s="201">
        <f t="shared" ref="Q51:Q52" si="20">O51*P51</f>
        <v>22.538749999999993</v>
      </c>
      <c r="R51" s="201">
        <f t="shared" si="4"/>
        <v>0</v>
      </c>
      <c r="S51" s="140"/>
      <c r="T51" s="143">
        <v>21.39329601158645</v>
      </c>
      <c r="U51" s="143">
        <v>17.978943850267378</v>
      </c>
      <c r="V51" s="209">
        <f t="shared" si="5"/>
        <v>3.4143521613190728</v>
      </c>
      <c r="W51" s="207">
        <v>6.1349999999999998</v>
      </c>
      <c r="X51" s="210">
        <f t="shared" si="6"/>
        <v>20.947050509692509</v>
      </c>
      <c r="Y51" s="201">
        <f t="shared" si="7"/>
        <v>0</v>
      </c>
      <c r="Z51" s="201"/>
      <c r="AA51" s="143">
        <v>21.39329601158645</v>
      </c>
      <c r="AB51" s="143">
        <v>17.978943850267378</v>
      </c>
      <c r="AC51" s="209">
        <f t="shared" si="8"/>
        <v>3.4143521613190728</v>
      </c>
      <c r="AD51" s="207">
        <v>6.1349999999999998</v>
      </c>
      <c r="AE51" s="210">
        <f t="shared" si="9"/>
        <v>20.947050509692509</v>
      </c>
      <c r="AF51" s="201">
        <f t="shared" si="10"/>
        <v>0</v>
      </c>
    </row>
    <row r="52" spans="1:32" s="173" customFormat="1" ht="12.5" x14ac:dyDescent="0.25">
      <c r="A52" s="188"/>
      <c r="B52" s="188"/>
      <c r="C52" s="188" t="s">
        <v>143</v>
      </c>
      <c r="D52" s="188">
        <v>0</v>
      </c>
      <c r="E52" s="188"/>
      <c r="F52" s="189">
        <v>9.1166666666666671</v>
      </c>
      <c r="G52" s="189">
        <v>8.5</v>
      </c>
      <c r="H52" s="142">
        <f t="shared" si="11"/>
        <v>0.61666666666666714</v>
      </c>
      <c r="I52" s="202">
        <v>7.077</v>
      </c>
      <c r="J52" s="201">
        <f t="shared" si="0"/>
        <v>4.3641500000000031</v>
      </c>
      <c r="K52" s="201">
        <f t="shared" si="1"/>
        <v>0</v>
      </c>
      <c r="L52" s="140"/>
      <c r="M52" s="193">
        <v>724.4375</v>
      </c>
      <c r="N52" s="193">
        <v>535.36749999999995</v>
      </c>
      <c r="O52" s="209">
        <f t="shared" si="2"/>
        <v>189.07000000000005</v>
      </c>
      <c r="P52" s="204">
        <v>0.123</v>
      </c>
      <c r="Q52" s="201">
        <f t="shared" si="20"/>
        <v>23.255610000000004</v>
      </c>
      <c r="R52" s="201">
        <f t="shared" si="4"/>
        <v>0</v>
      </c>
      <c r="S52" s="140"/>
      <c r="T52" s="143">
        <v>23.600995014483061</v>
      </c>
      <c r="U52" s="143">
        <v>19.33305481283422</v>
      </c>
      <c r="V52" s="209">
        <f t="shared" si="5"/>
        <v>4.267940201648841</v>
      </c>
      <c r="W52" s="207">
        <v>6.1630000000000003</v>
      </c>
      <c r="X52" s="210">
        <f t="shared" si="6"/>
        <v>26.303315462761809</v>
      </c>
      <c r="Y52" s="201">
        <f t="shared" si="7"/>
        <v>0</v>
      </c>
      <c r="Z52" s="201"/>
      <c r="AA52" s="143">
        <v>23.600995014483061</v>
      </c>
      <c r="AB52" s="143">
        <v>19.33305481283422</v>
      </c>
      <c r="AC52" s="209">
        <f t="shared" si="8"/>
        <v>4.267940201648841</v>
      </c>
      <c r="AD52" s="207">
        <v>6.1630000000000003</v>
      </c>
      <c r="AE52" s="210">
        <f t="shared" si="9"/>
        <v>26.303315462761809</v>
      </c>
      <c r="AF52" s="201">
        <f t="shared" si="10"/>
        <v>0</v>
      </c>
    </row>
    <row r="53" spans="1:32" s="173" customFormat="1" ht="12.5" x14ac:dyDescent="0.25">
      <c r="A53" s="188"/>
      <c r="B53" s="188"/>
      <c r="C53" s="188"/>
      <c r="D53" s="188"/>
      <c r="E53" s="188"/>
      <c r="F53" s="189"/>
      <c r="G53" s="189"/>
      <c r="H53" s="142" t="str">
        <f t="shared" si="11"/>
        <v/>
      </c>
      <c r="I53" s="202"/>
      <c r="J53" s="201"/>
      <c r="K53" s="201">
        <f t="shared" si="1"/>
        <v>0</v>
      </c>
      <c r="L53" s="140"/>
      <c r="M53" s="193"/>
      <c r="N53" s="193"/>
      <c r="O53" s="209" t="str">
        <f t="shared" si="2"/>
        <v/>
      </c>
      <c r="P53" s="204"/>
      <c r="Q53" s="201"/>
      <c r="R53" s="201">
        <f t="shared" si="4"/>
        <v>0</v>
      </c>
      <c r="S53" s="140"/>
      <c r="T53" s="143"/>
      <c r="U53" s="143"/>
      <c r="V53" s="209" t="str">
        <f t="shared" si="5"/>
        <v/>
      </c>
      <c r="W53" s="207"/>
      <c r="X53" s="210">
        <f t="shared" si="6"/>
        <v>0</v>
      </c>
      <c r="Y53" s="201">
        <f t="shared" si="7"/>
        <v>0</v>
      </c>
      <c r="Z53" s="201"/>
      <c r="AA53" s="143"/>
      <c r="AB53" s="143"/>
      <c r="AC53" s="209" t="str">
        <f t="shared" si="8"/>
        <v/>
      </c>
      <c r="AD53" s="207"/>
      <c r="AE53" s="210">
        <f t="shared" si="9"/>
        <v>0</v>
      </c>
      <c r="AF53" s="201">
        <f t="shared" si="10"/>
        <v>0</v>
      </c>
    </row>
    <row r="54" spans="1:32" s="173" customFormat="1" ht="12.5" x14ac:dyDescent="0.25">
      <c r="A54" s="188"/>
      <c r="B54" s="188"/>
      <c r="C54" s="188"/>
      <c r="D54" s="188"/>
      <c r="E54" s="188"/>
      <c r="F54" s="189"/>
      <c r="G54" s="189"/>
      <c r="H54" s="142" t="str">
        <f t="shared" si="11"/>
        <v/>
      </c>
      <c r="I54" s="202"/>
      <c r="J54" s="201"/>
      <c r="K54" s="201">
        <f t="shared" si="1"/>
        <v>0</v>
      </c>
      <c r="L54" s="140"/>
      <c r="M54" s="193"/>
      <c r="N54" s="193"/>
      <c r="O54" s="209" t="str">
        <f t="shared" si="2"/>
        <v/>
      </c>
      <c r="P54" s="204"/>
      <c r="Q54" s="201"/>
      <c r="R54" s="201">
        <f t="shared" si="4"/>
        <v>0</v>
      </c>
      <c r="S54" s="140"/>
      <c r="T54" s="143"/>
      <c r="U54" s="143"/>
      <c r="V54" s="209" t="str">
        <f t="shared" si="5"/>
        <v/>
      </c>
      <c r="W54" s="207"/>
      <c r="X54" s="210">
        <f t="shared" si="6"/>
        <v>0</v>
      </c>
      <c r="Y54" s="201">
        <f t="shared" si="7"/>
        <v>0</v>
      </c>
      <c r="Z54" s="201"/>
      <c r="AA54" s="143"/>
      <c r="AB54" s="143"/>
      <c r="AC54" s="209" t="str">
        <f t="shared" si="8"/>
        <v/>
      </c>
      <c r="AD54" s="207"/>
      <c r="AE54" s="210">
        <f t="shared" si="9"/>
        <v>0</v>
      </c>
      <c r="AF54" s="201">
        <f t="shared" si="10"/>
        <v>0</v>
      </c>
    </row>
    <row r="55" spans="1:32" s="173" customFormat="1" ht="12.5" x14ac:dyDescent="0.25">
      <c r="A55" s="188" t="s">
        <v>211</v>
      </c>
      <c r="B55" s="188" t="s">
        <v>231</v>
      </c>
      <c r="C55" s="188" t="s">
        <v>142</v>
      </c>
      <c r="D55" s="188">
        <v>0</v>
      </c>
      <c r="E55" s="188" t="s">
        <v>128</v>
      </c>
      <c r="F55" s="189">
        <v>8.6666666666666696</v>
      </c>
      <c r="G55" s="189">
        <v>7.4749999999999996</v>
      </c>
      <c r="H55" s="142">
        <f t="shared" si="11"/>
        <v>1.19166666666667</v>
      </c>
      <c r="I55" s="202">
        <v>7.1820000000000004</v>
      </c>
      <c r="J55" s="201">
        <f t="shared" si="0"/>
        <v>8.5585500000000234</v>
      </c>
      <c r="K55" s="201">
        <f t="shared" si="1"/>
        <v>0</v>
      </c>
      <c r="L55" s="140"/>
      <c r="M55" s="193">
        <v>620.4041666666667</v>
      </c>
      <c r="N55" s="193">
        <v>440.09416666666675</v>
      </c>
      <c r="O55" s="209">
        <f t="shared" si="2"/>
        <v>180.30999999999995</v>
      </c>
      <c r="P55" s="204">
        <v>0.125</v>
      </c>
      <c r="Q55" s="201">
        <f t="shared" ref="Q55" si="21">O55*P55</f>
        <v>22.538749999999993</v>
      </c>
      <c r="R55" s="201">
        <f t="shared" si="4"/>
        <v>0</v>
      </c>
      <c r="S55" s="140"/>
      <c r="T55" s="143">
        <v>21.39329601158645</v>
      </c>
      <c r="U55" s="143">
        <v>17.978943850267378</v>
      </c>
      <c r="V55" s="209">
        <f t="shared" si="5"/>
        <v>3.4143521613190728</v>
      </c>
      <c r="W55" s="207">
        <v>6.1349999999999998</v>
      </c>
      <c r="X55" s="210">
        <f t="shared" si="6"/>
        <v>20.947050509692509</v>
      </c>
      <c r="Y55" s="201">
        <f t="shared" si="7"/>
        <v>0</v>
      </c>
      <c r="Z55" s="201"/>
      <c r="AA55" s="143">
        <v>21.39329601158645</v>
      </c>
      <c r="AB55" s="143">
        <v>17.978943850267378</v>
      </c>
      <c r="AC55" s="209">
        <f t="shared" si="8"/>
        <v>3.4143521613190728</v>
      </c>
      <c r="AD55" s="207">
        <v>6.1349999999999998</v>
      </c>
      <c r="AE55" s="210">
        <f t="shared" si="9"/>
        <v>20.947050509692509</v>
      </c>
      <c r="AF55" s="201">
        <f t="shared" si="10"/>
        <v>0</v>
      </c>
    </row>
    <row r="56" spans="1:32" s="173" customFormat="1" ht="12.5" x14ac:dyDescent="0.25">
      <c r="A56" s="188"/>
      <c r="B56" s="188"/>
      <c r="C56" s="188"/>
      <c r="D56" s="188"/>
      <c r="E56" s="188"/>
      <c r="F56" s="189"/>
      <c r="G56" s="189"/>
      <c r="H56" s="142" t="str">
        <f t="shared" si="11"/>
        <v/>
      </c>
      <c r="I56" s="202"/>
      <c r="J56" s="201"/>
      <c r="K56" s="201">
        <f t="shared" si="1"/>
        <v>0</v>
      </c>
      <c r="L56" s="140"/>
      <c r="M56" s="193"/>
      <c r="N56" s="193"/>
      <c r="O56" s="209" t="str">
        <f t="shared" si="2"/>
        <v/>
      </c>
      <c r="P56" s="204"/>
      <c r="Q56" s="201"/>
      <c r="R56" s="201">
        <f t="shared" si="4"/>
        <v>0</v>
      </c>
      <c r="S56" s="140"/>
      <c r="T56" s="143"/>
      <c r="U56" s="143"/>
      <c r="V56" s="209" t="str">
        <f t="shared" si="5"/>
        <v/>
      </c>
      <c r="W56" s="207"/>
      <c r="X56" s="210">
        <f t="shared" si="6"/>
        <v>0</v>
      </c>
      <c r="Y56" s="201">
        <f t="shared" si="7"/>
        <v>0</v>
      </c>
      <c r="Z56" s="201"/>
      <c r="AA56" s="143"/>
      <c r="AB56" s="143"/>
      <c r="AC56" s="209" t="str">
        <f t="shared" si="8"/>
        <v/>
      </c>
      <c r="AD56" s="207"/>
      <c r="AE56" s="210">
        <f t="shared" si="9"/>
        <v>0</v>
      </c>
      <c r="AF56" s="201">
        <f t="shared" si="10"/>
        <v>0</v>
      </c>
    </row>
    <row r="57" spans="1:32" s="173" customFormat="1" ht="12.5" x14ac:dyDescent="0.25">
      <c r="A57" s="188"/>
      <c r="B57" s="188"/>
      <c r="C57" s="188"/>
      <c r="D57" s="188"/>
      <c r="E57" s="188"/>
      <c r="F57" s="189"/>
      <c r="G57" s="189"/>
      <c r="H57" s="142" t="str">
        <f t="shared" si="11"/>
        <v/>
      </c>
      <c r="I57" s="202"/>
      <c r="J57" s="201"/>
      <c r="K57" s="201">
        <f t="shared" si="1"/>
        <v>0</v>
      </c>
      <c r="L57" s="140"/>
      <c r="M57" s="193"/>
      <c r="N57" s="193"/>
      <c r="O57" s="209" t="str">
        <f t="shared" si="2"/>
        <v/>
      </c>
      <c r="P57" s="204"/>
      <c r="Q57" s="201"/>
      <c r="R57" s="201">
        <f t="shared" si="4"/>
        <v>0</v>
      </c>
      <c r="S57" s="140"/>
      <c r="T57" s="143"/>
      <c r="U57" s="143"/>
      <c r="V57" s="209" t="str">
        <f t="shared" si="5"/>
        <v/>
      </c>
      <c r="W57" s="207"/>
      <c r="X57" s="210">
        <f t="shared" si="6"/>
        <v>0</v>
      </c>
      <c r="Y57" s="201">
        <f t="shared" si="7"/>
        <v>0</v>
      </c>
      <c r="Z57" s="201"/>
      <c r="AA57" s="143"/>
      <c r="AB57" s="143"/>
      <c r="AC57" s="209" t="str">
        <f t="shared" si="8"/>
        <v/>
      </c>
      <c r="AD57" s="207"/>
      <c r="AE57" s="210">
        <f t="shared" si="9"/>
        <v>0</v>
      </c>
      <c r="AF57" s="201">
        <f t="shared" si="10"/>
        <v>0</v>
      </c>
    </row>
    <row r="58" spans="1:32" s="173" customFormat="1" ht="12.5" x14ac:dyDescent="0.25">
      <c r="A58" s="188" t="s">
        <v>218</v>
      </c>
      <c r="B58" s="188" t="s">
        <v>232</v>
      </c>
      <c r="C58" s="188" t="s">
        <v>142</v>
      </c>
      <c r="D58" s="188">
        <v>0</v>
      </c>
      <c r="E58" s="188"/>
      <c r="F58" s="189">
        <v>7.9666666666666668</v>
      </c>
      <c r="G58" s="189">
        <v>7.4749999999999996</v>
      </c>
      <c r="H58" s="142">
        <f t="shared" si="11"/>
        <v>0.49166666666666714</v>
      </c>
      <c r="I58" s="202">
        <v>7.1820000000000004</v>
      </c>
      <c r="J58" s="201">
        <f t="shared" si="0"/>
        <v>3.5311500000000038</v>
      </c>
      <c r="K58" s="201">
        <f t="shared" si="1"/>
        <v>0</v>
      </c>
      <c r="L58" s="140"/>
      <c r="M58" s="193">
        <v>620.4041666666667</v>
      </c>
      <c r="N58" s="193">
        <v>440.09416666666675</v>
      </c>
      <c r="O58" s="209">
        <f t="shared" si="2"/>
        <v>180.30999999999995</v>
      </c>
      <c r="P58" s="204">
        <v>0.125</v>
      </c>
      <c r="Q58" s="201">
        <f t="shared" ref="Q58" si="22">O58*P58</f>
        <v>22.538749999999993</v>
      </c>
      <c r="R58" s="201">
        <f t="shared" si="4"/>
        <v>0</v>
      </c>
      <c r="S58" s="140"/>
      <c r="T58" s="143">
        <v>21.39329601158645</v>
      </c>
      <c r="U58" s="143">
        <v>17.978943850267378</v>
      </c>
      <c r="V58" s="209">
        <f t="shared" si="5"/>
        <v>3.4143521613190728</v>
      </c>
      <c r="W58" s="207">
        <v>6.1349999999999998</v>
      </c>
      <c r="X58" s="210">
        <f t="shared" si="6"/>
        <v>20.947050509692509</v>
      </c>
      <c r="Y58" s="201">
        <f t="shared" si="7"/>
        <v>0</v>
      </c>
      <c r="Z58" s="201"/>
      <c r="AA58" s="143">
        <v>21.39329601158645</v>
      </c>
      <c r="AB58" s="143">
        <v>17.978943850267378</v>
      </c>
      <c r="AC58" s="209">
        <f t="shared" si="8"/>
        <v>3.4143521613190728</v>
      </c>
      <c r="AD58" s="207">
        <v>6.1349999999999998</v>
      </c>
      <c r="AE58" s="210">
        <f t="shared" si="9"/>
        <v>20.947050509692509</v>
      </c>
      <c r="AF58" s="201">
        <f t="shared" si="10"/>
        <v>0</v>
      </c>
    </row>
    <row r="59" spans="1:32" s="173" customFormat="1" ht="12.5" x14ac:dyDescent="0.25">
      <c r="A59" s="188"/>
      <c r="B59" s="188"/>
      <c r="C59" s="188"/>
      <c r="D59" s="188"/>
      <c r="E59" s="188"/>
      <c r="F59" s="189"/>
      <c r="G59" s="189"/>
      <c r="H59" s="142" t="str">
        <f t="shared" si="11"/>
        <v/>
      </c>
      <c r="I59" s="202"/>
      <c r="J59" s="201"/>
      <c r="K59" s="201">
        <f t="shared" si="1"/>
        <v>0</v>
      </c>
      <c r="L59" s="140"/>
      <c r="M59" s="193"/>
      <c r="N59" s="193"/>
      <c r="O59" s="209" t="str">
        <f t="shared" si="2"/>
        <v/>
      </c>
      <c r="P59" s="204"/>
      <c r="Q59" s="201"/>
      <c r="R59" s="201">
        <f t="shared" si="4"/>
        <v>0</v>
      </c>
      <c r="S59" s="140"/>
      <c r="T59" s="143"/>
      <c r="U59" s="143"/>
      <c r="V59" s="209" t="str">
        <f t="shared" si="5"/>
        <v/>
      </c>
      <c r="W59" s="207"/>
      <c r="X59" s="210">
        <f t="shared" si="6"/>
        <v>0</v>
      </c>
      <c r="Y59" s="201">
        <f t="shared" si="7"/>
        <v>0</v>
      </c>
      <c r="Z59" s="201"/>
      <c r="AA59" s="143"/>
      <c r="AB59" s="143"/>
      <c r="AC59" s="209" t="str">
        <f t="shared" si="8"/>
        <v/>
      </c>
      <c r="AD59" s="207"/>
      <c r="AE59" s="210">
        <f t="shared" si="9"/>
        <v>0</v>
      </c>
      <c r="AF59" s="201">
        <f t="shared" si="10"/>
        <v>0</v>
      </c>
    </row>
    <row r="60" spans="1:32" s="173" customFormat="1" ht="12.5" x14ac:dyDescent="0.25">
      <c r="A60" s="188"/>
      <c r="B60" s="188"/>
      <c r="C60" s="188"/>
      <c r="D60" s="188"/>
      <c r="E60" s="188"/>
      <c r="F60" s="189"/>
      <c r="G60" s="189"/>
      <c r="H60" s="142" t="str">
        <f t="shared" si="11"/>
        <v/>
      </c>
      <c r="I60" s="202"/>
      <c r="J60" s="201"/>
      <c r="K60" s="201">
        <f t="shared" si="1"/>
        <v>0</v>
      </c>
      <c r="L60" s="140"/>
      <c r="M60" s="193"/>
      <c r="N60" s="193"/>
      <c r="O60" s="209" t="str">
        <f t="shared" si="2"/>
        <v/>
      </c>
      <c r="P60" s="204"/>
      <c r="Q60" s="201"/>
      <c r="R60" s="201">
        <f t="shared" si="4"/>
        <v>0</v>
      </c>
      <c r="S60" s="140"/>
      <c r="T60" s="143"/>
      <c r="U60" s="143"/>
      <c r="V60" s="209" t="str">
        <f t="shared" si="5"/>
        <v/>
      </c>
      <c r="W60" s="207"/>
      <c r="X60" s="210">
        <f t="shared" si="6"/>
        <v>0</v>
      </c>
      <c r="Y60" s="201">
        <f t="shared" si="7"/>
        <v>0</v>
      </c>
      <c r="Z60" s="201"/>
      <c r="AA60" s="143"/>
      <c r="AB60" s="143"/>
      <c r="AC60" s="209" t="str">
        <f t="shared" si="8"/>
        <v/>
      </c>
      <c r="AD60" s="207"/>
      <c r="AE60" s="210">
        <f t="shared" si="9"/>
        <v>0</v>
      </c>
      <c r="AF60" s="201">
        <f t="shared" si="10"/>
        <v>0</v>
      </c>
    </row>
    <row r="61" spans="1:32" s="173" customFormat="1" ht="12.5" x14ac:dyDescent="0.25">
      <c r="A61" s="188" t="s">
        <v>212</v>
      </c>
      <c r="B61" s="188" t="s">
        <v>233</v>
      </c>
      <c r="C61" s="188" t="s">
        <v>142</v>
      </c>
      <c r="D61" s="188">
        <v>0</v>
      </c>
      <c r="E61" s="188"/>
      <c r="F61" s="189">
        <v>8.6666666666666696</v>
      </c>
      <c r="G61" s="189">
        <v>7.4749999999999996</v>
      </c>
      <c r="H61" s="142">
        <f t="shared" si="11"/>
        <v>1.19166666666667</v>
      </c>
      <c r="I61" s="202">
        <v>7.1820000000000004</v>
      </c>
      <c r="J61" s="201">
        <f t="shared" si="0"/>
        <v>8.5585500000000234</v>
      </c>
      <c r="K61" s="201">
        <f t="shared" si="1"/>
        <v>0</v>
      </c>
      <c r="L61" s="140"/>
      <c r="M61" s="193">
        <v>620.4041666666667</v>
      </c>
      <c r="N61" s="193">
        <v>440.09416666666675</v>
      </c>
      <c r="O61" s="209">
        <f t="shared" si="2"/>
        <v>180.30999999999995</v>
      </c>
      <c r="P61" s="204">
        <v>0.125</v>
      </c>
      <c r="Q61" s="201">
        <f t="shared" ref="Q61" si="23">O61*P61</f>
        <v>22.538749999999993</v>
      </c>
      <c r="R61" s="201">
        <f t="shared" si="4"/>
        <v>0</v>
      </c>
      <c r="S61" s="140"/>
      <c r="T61" s="143">
        <v>21.39329601158645</v>
      </c>
      <c r="U61" s="143">
        <v>17.978943850267378</v>
      </c>
      <c r="V61" s="209">
        <f t="shared" si="5"/>
        <v>3.4143521613190728</v>
      </c>
      <c r="W61" s="207">
        <v>6.1349999999999998</v>
      </c>
      <c r="X61" s="210">
        <f t="shared" si="6"/>
        <v>20.947050509692509</v>
      </c>
      <c r="Y61" s="201">
        <f t="shared" si="7"/>
        <v>0</v>
      </c>
      <c r="Z61" s="201"/>
      <c r="AA61" s="143">
        <v>21.39329601158645</v>
      </c>
      <c r="AB61" s="143">
        <v>17.978943850267378</v>
      </c>
      <c r="AC61" s="209">
        <f t="shared" si="8"/>
        <v>3.4143521613190728</v>
      </c>
      <c r="AD61" s="207">
        <v>6.1349999999999998</v>
      </c>
      <c r="AE61" s="210">
        <f t="shared" si="9"/>
        <v>20.947050509692509</v>
      </c>
      <c r="AF61" s="201">
        <f t="shared" si="10"/>
        <v>0</v>
      </c>
    </row>
    <row r="62" spans="1:32" s="173" customFormat="1" ht="12.5" x14ac:dyDescent="0.25">
      <c r="A62" s="188"/>
      <c r="B62" s="188"/>
      <c r="C62" s="188"/>
      <c r="D62" s="188"/>
      <c r="E62" s="188"/>
      <c r="F62" s="189"/>
      <c r="G62" s="189"/>
      <c r="H62" s="142" t="str">
        <f t="shared" si="11"/>
        <v/>
      </c>
      <c r="I62" s="202"/>
      <c r="J62" s="201"/>
      <c r="K62" s="201">
        <f t="shared" si="1"/>
        <v>0</v>
      </c>
      <c r="L62" s="140"/>
      <c r="M62" s="193"/>
      <c r="N62" s="193"/>
      <c r="O62" s="209" t="str">
        <f t="shared" si="2"/>
        <v/>
      </c>
      <c r="P62" s="204"/>
      <c r="Q62" s="201"/>
      <c r="R62" s="201">
        <f t="shared" si="4"/>
        <v>0</v>
      </c>
      <c r="S62" s="140"/>
      <c r="T62" s="143"/>
      <c r="U62" s="143"/>
      <c r="V62" s="209" t="str">
        <f t="shared" si="5"/>
        <v/>
      </c>
      <c r="W62" s="207"/>
      <c r="X62" s="210">
        <f t="shared" si="6"/>
        <v>0</v>
      </c>
      <c r="Y62" s="201">
        <f t="shared" si="7"/>
        <v>0</v>
      </c>
      <c r="Z62" s="201"/>
      <c r="AA62" s="143"/>
      <c r="AB62" s="143"/>
      <c r="AC62" s="209" t="str">
        <f t="shared" si="8"/>
        <v/>
      </c>
      <c r="AD62" s="207"/>
      <c r="AE62" s="210">
        <f t="shared" si="9"/>
        <v>0</v>
      </c>
      <c r="AF62" s="201">
        <f t="shared" si="10"/>
        <v>0</v>
      </c>
    </row>
    <row r="63" spans="1:32" s="173" customFormat="1" ht="12.5" x14ac:dyDescent="0.25">
      <c r="A63" s="188"/>
      <c r="B63" s="188"/>
      <c r="C63" s="188"/>
      <c r="D63" s="188"/>
      <c r="E63" s="188"/>
      <c r="F63" s="189"/>
      <c r="G63" s="189"/>
      <c r="H63" s="142" t="str">
        <f t="shared" si="11"/>
        <v/>
      </c>
      <c r="I63" s="202"/>
      <c r="J63" s="201"/>
      <c r="K63" s="201">
        <f t="shared" si="1"/>
        <v>0</v>
      </c>
      <c r="L63" s="140"/>
      <c r="M63" s="193"/>
      <c r="N63" s="193"/>
      <c r="O63" s="209" t="str">
        <f t="shared" si="2"/>
        <v/>
      </c>
      <c r="P63" s="204"/>
      <c r="Q63" s="201"/>
      <c r="R63" s="201">
        <f t="shared" si="4"/>
        <v>0</v>
      </c>
      <c r="S63" s="140"/>
      <c r="T63" s="143"/>
      <c r="U63" s="143"/>
      <c r="V63" s="209" t="str">
        <f t="shared" si="5"/>
        <v/>
      </c>
      <c r="W63" s="207"/>
      <c r="X63" s="210">
        <f t="shared" si="6"/>
        <v>0</v>
      </c>
      <c r="Y63" s="201">
        <f t="shared" si="7"/>
        <v>0</v>
      </c>
      <c r="Z63" s="201"/>
      <c r="AA63" s="143"/>
      <c r="AB63" s="143"/>
      <c r="AC63" s="209" t="str">
        <f t="shared" si="8"/>
        <v/>
      </c>
      <c r="AD63" s="207"/>
      <c r="AE63" s="210">
        <f t="shared" si="9"/>
        <v>0</v>
      </c>
      <c r="AF63" s="201">
        <f t="shared" si="10"/>
        <v>0</v>
      </c>
    </row>
    <row r="64" spans="1:32" s="173" customFormat="1" ht="12.5" x14ac:dyDescent="0.25">
      <c r="A64" s="188" t="s">
        <v>219</v>
      </c>
      <c r="B64" s="188" t="s">
        <v>234</v>
      </c>
      <c r="C64" s="188" t="s">
        <v>142</v>
      </c>
      <c r="D64" s="188">
        <v>0</v>
      </c>
      <c r="E64" s="188"/>
      <c r="F64" s="189">
        <v>7.9666666666666668</v>
      </c>
      <c r="G64" s="189">
        <v>7.4749999999999996</v>
      </c>
      <c r="H64" s="142">
        <f t="shared" si="11"/>
        <v>0.49166666666666714</v>
      </c>
      <c r="I64" s="202">
        <v>7.1820000000000004</v>
      </c>
      <c r="J64" s="201">
        <f t="shared" si="0"/>
        <v>3.5311500000000038</v>
      </c>
      <c r="K64" s="201">
        <f t="shared" si="1"/>
        <v>0</v>
      </c>
      <c r="L64" s="140"/>
      <c r="M64" s="193">
        <v>620.4041666666667</v>
      </c>
      <c r="N64" s="193">
        <v>440.09416666666675</v>
      </c>
      <c r="O64" s="209">
        <f t="shared" si="2"/>
        <v>180.30999999999995</v>
      </c>
      <c r="P64" s="204">
        <v>0.125</v>
      </c>
      <c r="Q64" s="201">
        <f>O64*P64</f>
        <v>22.538749999999993</v>
      </c>
      <c r="R64" s="201">
        <f t="shared" si="4"/>
        <v>0</v>
      </c>
      <c r="S64" s="140"/>
      <c r="T64" s="143">
        <v>21.39329601158645</v>
      </c>
      <c r="U64" s="143">
        <v>17.978943850267378</v>
      </c>
      <c r="V64" s="209">
        <f t="shared" si="5"/>
        <v>3.4143521613190728</v>
      </c>
      <c r="W64" s="207">
        <v>6.1349999999999998</v>
      </c>
      <c r="X64" s="210">
        <f t="shared" si="6"/>
        <v>20.947050509692509</v>
      </c>
      <c r="Y64" s="201">
        <f t="shared" si="7"/>
        <v>0</v>
      </c>
      <c r="Z64" s="201"/>
      <c r="AA64" s="143">
        <v>21.39329601158645</v>
      </c>
      <c r="AB64" s="143">
        <v>17.978943850267378</v>
      </c>
      <c r="AC64" s="209">
        <f t="shared" si="8"/>
        <v>3.4143521613190728</v>
      </c>
      <c r="AD64" s="207">
        <v>6.1349999999999998</v>
      </c>
      <c r="AE64" s="210">
        <f t="shared" si="9"/>
        <v>20.947050509692509</v>
      </c>
      <c r="AF64" s="201">
        <f t="shared" si="10"/>
        <v>0</v>
      </c>
    </row>
    <row r="65" spans="1:32" s="173" customFormat="1" ht="12.5" x14ac:dyDescent="0.25">
      <c r="A65" s="188"/>
      <c r="B65" s="188"/>
      <c r="C65" s="188" t="s">
        <v>143</v>
      </c>
      <c r="D65" s="188">
        <v>0</v>
      </c>
      <c r="E65" s="188"/>
      <c r="F65" s="189">
        <v>9.1166666666666671</v>
      </c>
      <c r="G65" s="189">
        <v>8.5</v>
      </c>
      <c r="H65" s="142">
        <f t="shared" si="11"/>
        <v>0.61666666666666714</v>
      </c>
      <c r="I65" s="202">
        <v>7.077</v>
      </c>
      <c r="J65" s="201">
        <f t="shared" si="0"/>
        <v>4.3641500000000031</v>
      </c>
      <c r="K65" s="201">
        <f t="shared" si="1"/>
        <v>0</v>
      </c>
      <c r="L65" s="140"/>
      <c r="M65" s="193">
        <v>724.4375</v>
      </c>
      <c r="N65" s="193">
        <v>535.36749999999995</v>
      </c>
      <c r="O65" s="209">
        <f t="shared" si="2"/>
        <v>189.07000000000005</v>
      </c>
      <c r="P65" s="204">
        <v>0.123</v>
      </c>
      <c r="Q65" s="201">
        <f t="shared" ref="Q65" si="24">O65*P65</f>
        <v>23.255610000000004</v>
      </c>
      <c r="R65" s="201">
        <f t="shared" si="4"/>
        <v>0</v>
      </c>
      <c r="S65" s="140"/>
      <c r="T65" s="143">
        <v>23.600995014483061</v>
      </c>
      <c r="U65" s="143">
        <v>19.33305481283422</v>
      </c>
      <c r="V65" s="209">
        <f t="shared" si="5"/>
        <v>4.267940201648841</v>
      </c>
      <c r="W65" s="207">
        <v>6.1360000000000001</v>
      </c>
      <c r="X65" s="210">
        <f t="shared" si="6"/>
        <v>26.188081077317289</v>
      </c>
      <c r="Y65" s="201">
        <f t="shared" si="7"/>
        <v>0</v>
      </c>
      <c r="Z65" s="201"/>
      <c r="AA65" s="143">
        <v>23.600995014483061</v>
      </c>
      <c r="AB65" s="143">
        <v>19.33305481283422</v>
      </c>
      <c r="AC65" s="209">
        <f t="shared" si="8"/>
        <v>4.267940201648841</v>
      </c>
      <c r="AD65" s="207">
        <v>6.1360000000000001</v>
      </c>
      <c r="AE65" s="210">
        <f t="shared" si="9"/>
        <v>26.188081077317289</v>
      </c>
      <c r="AF65" s="201">
        <f t="shared" si="10"/>
        <v>0</v>
      </c>
    </row>
    <row r="66" spans="1:32" s="173" customFormat="1" ht="12.5" x14ac:dyDescent="0.25">
      <c r="A66" s="188"/>
      <c r="B66" s="188"/>
      <c r="C66" s="188"/>
      <c r="D66" s="188"/>
      <c r="E66" s="188"/>
      <c r="F66" s="189"/>
      <c r="G66" s="189"/>
      <c r="H66" s="142" t="str">
        <f t="shared" si="11"/>
        <v/>
      </c>
      <c r="I66" s="202"/>
      <c r="J66" s="201"/>
      <c r="K66" s="201">
        <f t="shared" si="1"/>
        <v>0</v>
      </c>
      <c r="L66" s="140"/>
      <c r="M66" s="193"/>
      <c r="N66" s="193"/>
      <c r="O66" s="209" t="str">
        <f t="shared" si="2"/>
        <v/>
      </c>
      <c r="P66" s="204"/>
      <c r="Q66" s="201"/>
      <c r="R66" s="201">
        <f t="shared" si="4"/>
        <v>0</v>
      </c>
      <c r="S66" s="140"/>
      <c r="T66" s="143"/>
      <c r="U66" s="143"/>
      <c r="V66" s="209" t="str">
        <f t="shared" si="5"/>
        <v/>
      </c>
      <c r="W66" s="207"/>
      <c r="X66" s="210">
        <f t="shared" si="6"/>
        <v>0</v>
      </c>
      <c r="Y66" s="201">
        <f t="shared" si="7"/>
        <v>0</v>
      </c>
      <c r="Z66" s="201"/>
      <c r="AA66" s="143"/>
      <c r="AB66" s="143"/>
      <c r="AC66" s="209" t="str">
        <f t="shared" si="8"/>
        <v/>
      </c>
      <c r="AD66" s="207"/>
      <c r="AE66" s="210">
        <f t="shared" si="9"/>
        <v>0</v>
      </c>
      <c r="AF66" s="201">
        <f t="shared" si="10"/>
        <v>0</v>
      </c>
    </row>
    <row r="67" spans="1:32" s="173" customFormat="1" ht="12.5" x14ac:dyDescent="0.25">
      <c r="A67" s="188"/>
      <c r="B67" s="188"/>
      <c r="C67" s="188"/>
      <c r="D67" s="188"/>
      <c r="E67" s="188"/>
      <c r="F67" s="189"/>
      <c r="G67" s="189"/>
      <c r="H67" s="142" t="str">
        <f t="shared" si="11"/>
        <v/>
      </c>
      <c r="I67" s="202"/>
      <c r="J67" s="201"/>
      <c r="K67" s="201">
        <f t="shared" si="1"/>
        <v>0</v>
      </c>
      <c r="L67" s="140"/>
      <c r="M67" s="193"/>
      <c r="N67" s="193"/>
      <c r="O67" s="209" t="str">
        <f t="shared" si="2"/>
        <v/>
      </c>
      <c r="P67" s="204"/>
      <c r="Q67" s="201"/>
      <c r="R67" s="201">
        <f t="shared" si="4"/>
        <v>0</v>
      </c>
      <c r="S67" s="140"/>
      <c r="T67" s="143"/>
      <c r="U67" s="143"/>
      <c r="V67" s="209" t="str">
        <f t="shared" si="5"/>
        <v/>
      </c>
      <c r="W67" s="207"/>
      <c r="X67" s="210">
        <f t="shared" si="6"/>
        <v>0</v>
      </c>
      <c r="Y67" s="201">
        <f t="shared" si="7"/>
        <v>0</v>
      </c>
      <c r="Z67" s="201"/>
      <c r="AA67" s="143"/>
      <c r="AB67" s="143"/>
      <c r="AC67" s="209" t="str">
        <f t="shared" si="8"/>
        <v/>
      </c>
      <c r="AD67" s="207"/>
      <c r="AE67" s="210">
        <f t="shared" si="9"/>
        <v>0</v>
      </c>
      <c r="AF67" s="201">
        <f t="shared" si="10"/>
        <v>0</v>
      </c>
    </row>
    <row r="68" spans="1:32" s="173" customFormat="1" ht="12.5" x14ac:dyDescent="0.25">
      <c r="A68" s="188"/>
      <c r="B68" s="188"/>
      <c r="C68" s="188"/>
      <c r="D68" s="188"/>
      <c r="E68" s="188"/>
      <c r="F68" s="189"/>
      <c r="G68" s="189"/>
      <c r="H68" s="142" t="str">
        <f t="shared" si="11"/>
        <v/>
      </c>
      <c r="I68" s="202"/>
      <c r="J68" s="201"/>
      <c r="K68" s="201">
        <f t="shared" si="1"/>
        <v>0</v>
      </c>
      <c r="L68" s="140"/>
      <c r="M68" s="193"/>
      <c r="N68" s="193"/>
      <c r="O68" s="209" t="str">
        <f t="shared" si="2"/>
        <v/>
      </c>
      <c r="P68" s="204"/>
      <c r="Q68" s="201"/>
      <c r="R68" s="201">
        <f t="shared" si="4"/>
        <v>0</v>
      </c>
      <c r="S68" s="140"/>
      <c r="T68" s="143"/>
      <c r="U68" s="143"/>
      <c r="V68" s="209" t="str">
        <f t="shared" si="5"/>
        <v/>
      </c>
      <c r="W68" s="207"/>
      <c r="X68" s="210">
        <f t="shared" si="6"/>
        <v>0</v>
      </c>
      <c r="Y68" s="201">
        <f t="shared" si="7"/>
        <v>0</v>
      </c>
      <c r="Z68" s="201"/>
      <c r="AA68" s="143"/>
      <c r="AB68" s="143"/>
      <c r="AC68" s="209" t="str">
        <f t="shared" si="8"/>
        <v/>
      </c>
      <c r="AD68" s="207"/>
      <c r="AE68" s="210">
        <f t="shared" si="9"/>
        <v>0</v>
      </c>
      <c r="AF68" s="201">
        <f t="shared" si="10"/>
        <v>0</v>
      </c>
    </row>
    <row r="69" spans="1:32" s="173" customFormat="1" ht="12.5" x14ac:dyDescent="0.25">
      <c r="A69" s="188"/>
      <c r="B69" s="188"/>
      <c r="C69" s="188"/>
      <c r="D69" s="188"/>
      <c r="E69" s="188"/>
      <c r="F69" s="189"/>
      <c r="G69" s="189"/>
      <c r="H69" s="142" t="str">
        <f t="shared" si="11"/>
        <v/>
      </c>
      <c r="I69" s="202"/>
      <c r="J69" s="201"/>
      <c r="K69" s="201">
        <f t="shared" si="1"/>
        <v>0</v>
      </c>
      <c r="L69" s="140"/>
      <c r="M69" s="193"/>
      <c r="N69" s="193"/>
      <c r="O69" s="209" t="str">
        <f t="shared" si="2"/>
        <v/>
      </c>
      <c r="P69" s="204"/>
      <c r="Q69" s="201"/>
      <c r="R69" s="201">
        <f t="shared" si="4"/>
        <v>0</v>
      </c>
      <c r="S69" s="140"/>
      <c r="T69" s="143"/>
      <c r="U69" s="143"/>
      <c r="V69" s="209" t="str">
        <f t="shared" si="5"/>
        <v/>
      </c>
      <c r="W69" s="207"/>
      <c r="X69" s="210">
        <f t="shared" si="6"/>
        <v>0</v>
      </c>
      <c r="Y69" s="201">
        <f t="shared" si="7"/>
        <v>0</v>
      </c>
      <c r="Z69" s="201"/>
      <c r="AA69" s="143"/>
      <c r="AB69" s="143"/>
      <c r="AC69" s="209" t="str">
        <f t="shared" si="8"/>
        <v/>
      </c>
      <c r="AD69" s="207"/>
      <c r="AE69" s="210">
        <f t="shared" si="9"/>
        <v>0</v>
      </c>
      <c r="AF69" s="201">
        <f t="shared" si="10"/>
        <v>0</v>
      </c>
    </row>
    <row r="70" spans="1:32" s="173" customFormat="1" ht="12.5" x14ac:dyDescent="0.25">
      <c r="A70" s="188"/>
      <c r="B70" s="188"/>
      <c r="C70" s="188"/>
      <c r="D70" s="188"/>
      <c r="E70" s="188"/>
      <c r="F70" s="189"/>
      <c r="G70" s="189"/>
      <c r="H70" s="142" t="str">
        <f t="shared" si="11"/>
        <v/>
      </c>
      <c r="I70" s="202"/>
      <c r="J70" s="201"/>
      <c r="K70" s="201">
        <f t="shared" si="1"/>
        <v>0</v>
      </c>
      <c r="L70" s="140"/>
      <c r="M70" s="193"/>
      <c r="N70" s="193"/>
      <c r="O70" s="209" t="str">
        <f t="shared" si="2"/>
        <v/>
      </c>
      <c r="P70" s="204"/>
      <c r="Q70" s="201"/>
      <c r="R70" s="201">
        <f t="shared" si="4"/>
        <v>0</v>
      </c>
      <c r="S70" s="140"/>
      <c r="T70" s="143"/>
      <c r="U70" s="143"/>
      <c r="V70" s="209" t="str">
        <f t="shared" si="5"/>
        <v/>
      </c>
      <c r="W70" s="207"/>
      <c r="X70" s="210">
        <f t="shared" si="6"/>
        <v>0</v>
      </c>
      <c r="Y70" s="201">
        <f t="shared" si="7"/>
        <v>0</v>
      </c>
      <c r="Z70" s="201"/>
      <c r="AA70" s="143"/>
      <c r="AB70" s="143"/>
      <c r="AC70" s="209" t="str">
        <f t="shared" si="8"/>
        <v/>
      </c>
      <c r="AD70" s="207"/>
      <c r="AE70" s="210">
        <f t="shared" si="9"/>
        <v>0</v>
      </c>
      <c r="AF70" s="201">
        <f t="shared" si="10"/>
        <v>0</v>
      </c>
    </row>
    <row r="71" spans="1:32" s="173" customFormat="1" ht="12.5" x14ac:dyDescent="0.25">
      <c r="A71" s="188"/>
      <c r="B71" s="188"/>
      <c r="C71" s="188"/>
      <c r="D71" s="188"/>
      <c r="E71" s="188"/>
      <c r="F71" s="189"/>
      <c r="G71" s="189"/>
      <c r="H71" s="142" t="str">
        <f t="shared" si="11"/>
        <v/>
      </c>
      <c r="I71" s="202"/>
      <c r="J71" s="201"/>
      <c r="K71" s="201">
        <f t="shared" si="1"/>
        <v>0</v>
      </c>
      <c r="L71" s="140"/>
      <c r="M71" s="193"/>
      <c r="N71" s="193"/>
      <c r="O71" s="209" t="str">
        <f t="shared" si="2"/>
        <v/>
      </c>
      <c r="P71" s="204"/>
      <c r="Q71" s="201"/>
      <c r="R71" s="201">
        <f t="shared" si="4"/>
        <v>0</v>
      </c>
      <c r="S71" s="140"/>
      <c r="T71" s="143"/>
      <c r="U71" s="143"/>
      <c r="V71" s="209" t="str">
        <f t="shared" si="5"/>
        <v/>
      </c>
      <c r="W71" s="207"/>
      <c r="X71" s="210">
        <f t="shared" si="6"/>
        <v>0</v>
      </c>
      <c r="Y71" s="201">
        <f t="shared" si="7"/>
        <v>0</v>
      </c>
      <c r="Z71" s="201"/>
      <c r="AA71" s="143"/>
      <c r="AB71" s="143"/>
      <c r="AC71" s="209" t="str">
        <f t="shared" si="8"/>
        <v/>
      </c>
      <c r="AD71" s="207"/>
      <c r="AE71" s="210">
        <f t="shared" si="9"/>
        <v>0</v>
      </c>
      <c r="AF71" s="201">
        <f t="shared" si="10"/>
        <v>0</v>
      </c>
    </row>
    <row r="72" spans="1:32" s="173" customFormat="1" ht="12.5" x14ac:dyDescent="0.25">
      <c r="A72" s="188"/>
      <c r="B72" s="188"/>
      <c r="C72" s="188"/>
      <c r="D72" s="188"/>
      <c r="E72" s="188"/>
      <c r="F72" s="189"/>
      <c r="G72" s="189"/>
      <c r="H72" s="142" t="str">
        <f t="shared" si="11"/>
        <v/>
      </c>
      <c r="I72" s="202"/>
      <c r="J72" s="201"/>
      <c r="K72" s="201">
        <f t="shared" si="1"/>
        <v>0</v>
      </c>
      <c r="L72" s="140"/>
      <c r="M72" s="193"/>
      <c r="N72" s="193"/>
      <c r="O72" s="209" t="str">
        <f t="shared" si="2"/>
        <v/>
      </c>
      <c r="P72" s="204"/>
      <c r="Q72" s="201"/>
      <c r="R72" s="201">
        <f t="shared" si="4"/>
        <v>0</v>
      </c>
      <c r="S72" s="140"/>
      <c r="T72" s="143"/>
      <c r="U72" s="143"/>
      <c r="V72" s="209" t="str">
        <f t="shared" si="5"/>
        <v/>
      </c>
      <c r="W72" s="207"/>
      <c r="X72" s="210">
        <f t="shared" si="6"/>
        <v>0</v>
      </c>
      <c r="Y72" s="201">
        <f t="shared" si="7"/>
        <v>0</v>
      </c>
      <c r="Z72" s="201"/>
      <c r="AA72" s="143"/>
      <c r="AB72" s="143"/>
      <c r="AC72" s="209" t="str">
        <f t="shared" si="8"/>
        <v/>
      </c>
      <c r="AD72" s="207"/>
      <c r="AE72" s="210">
        <f t="shared" si="9"/>
        <v>0</v>
      </c>
      <c r="AF72" s="201">
        <f t="shared" si="10"/>
        <v>0</v>
      </c>
    </row>
    <row r="73" spans="1:32" s="173" customFormat="1" ht="12.5" x14ac:dyDescent="0.25">
      <c r="A73" s="188"/>
      <c r="B73" s="188"/>
      <c r="C73" s="188"/>
      <c r="D73" s="188"/>
      <c r="E73" s="188"/>
      <c r="F73" s="189"/>
      <c r="G73" s="189"/>
      <c r="H73" s="142" t="str">
        <f t="shared" si="11"/>
        <v/>
      </c>
      <c r="I73" s="202"/>
      <c r="J73" s="201"/>
      <c r="K73" s="201">
        <f t="shared" si="1"/>
        <v>0</v>
      </c>
      <c r="L73" s="140"/>
      <c r="M73" s="193"/>
      <c r="N73" s="193"/>
      <c r="O73" s="209" t="str">
        <f t="shared" si="2"/>
        <v/>
      </c>
      <c r="P73" s="204"/>
      <c r="Q73" s="201"/>
      <c r="R73" s="201">
        <f t="shared" si="4"/>
        <v>0</v>
      </c>
      <c r="S73" s="140"/>
      <c r="T73" s="143"/>
      <c r="U73" s="143"/>
      <c r="V73" s="209" t="str">
        <f t="shared" si="5"/>
        <v/>
      </c>
      <c r="W73" s="207"/>
      <c r="X73" s="210">
        <f t="shared" si="6"/>
        <v>0</v>
      </c>
      <c r="Y73" s="201">
        <f t="shared" si="7"/>
        <v>0</v>
      </c>
      <c r="Z73" s="201"/>
      <c r="AA73" s="143"/>
      <c r="AB73" s="143"/>
      <c r="AC73" s="209" t="str">
        <f t="shared" si="8"/>
        <v/>
      </c>
      <c r="AD73" s="207"/>
      <c r="AE73" s="210">
        <f t="shared" si="9"/>
        <v>0</v>
      </c>
      <c r="AF73" s="201">
        <f t="shared" si="10"/>
        <v>0</v>
      </c>
    </row>
    <row r="74" spans="1:32" s="173" customFormat="1" ht="12.5" x14ac:dyDescent="0.25">
      <c r="A74" s="188"/>
      <c r="B74" s="188"/>
      <c r="C74" s="188"/>
      <c r="D74" s="188"/>
      <c r="E74" s="188"/>
      <c r="F74" s="189"/>
      <c r="G74" s="189"/>
      <c r="H74" s="142" t="str">
        <f t="shared" si="11"/>
        <v/>
      </c>
      <c r="I74" s="202"/>
      <c r="J74" s="201"/>
      <c r="K74" s="201">
        <f t="shared" si="1"/>
        <v>0</v>
      </c>
      <c r="L74" s="140"/>
      <c r="M74" s="193"/>
      <c r="N74" s="193"/>
      <c r="O74" s="209" t="str">
        <f t="shared" si="2"/>
        <v/>
      </c>
      <c r="P74" s="204"/>
      <c r="Q74" s="201"/>
      <c r="R74" s="201">
        <f t="shared" si="4"/>
        <v>0</v>
      </c>
      <c r="S74" s="140"/>
      <c r="T74" s="143"/>
      <c r="U74" s="143"/>
      <c r="V74" s="209" t="str">
        <f t="shared" si="5"/>
        <v/>
      </c>
      <c r="W74" s="207"/>
      <c r="X74" s="210">
        <f t="shared" si="6"/>
        <v>0</v>
      </c>
      <c r="Y74" s="201">
        <f t="shared" si="7"/>
        <v>0</v>
      </c>
      <c r="Z74" s="201"/>
      <c r="AA74" s="143"/>
      <c r="AB74" s="143"/>
      <c r="AC74" s="209" t="str">
        <f t="shared" si="8"/>
        <v/>
      </c>
      <c r="AD74" s="207"/>
      <c r="AE74" s="210">
        <f t="shared" si="9"/>
        <v>0</v>
      </c>
      <c r="AF74" s="201">
        <f t="shared" si="10"/>
        <v>0</v>
      </c>
    </row>
    <row r="75" spans="1:32" s="173" customFormat="1" ht="12.5" x14ac:dyDescent="0.25">
      <c r="A75" s="188"/>
      <c r="B75" s="188"/>
      <c r="C75" s="188"/>
      <c r="D75" s="188"/>
      <c r="E75" s="188"/>
      <c r="F75" s="189"/>
      <c r="G75" s="189"/>
      <c r="H75" s="142" t="str">
        <f t="shared" si="11"/>
        <v/>
      </c>
      <c r="I75" s="202"/>
      <c r="J75" s="201"/>
      <c r="K75" s="201">
        <f t="shared" si="1"/>
        <v>0</v>
      </c>
      <c r="L75" s="140"/>
      <c r="M75" s="193"/>
      <c r="N75" s="193"/>
      <c r="O75" s="209" t="str">
        <f t="shared" si="2"/>
        <v/>
      </c>
      <c r="P75" s="204"/>
      <c r="Q75" s="201"/>
      <c r="R75" s="201">
        <f t="shared" si="4"/>
        <v>0</v>
      </c>
      <c r="S75" s="140"/>
      <c r="T75" s="143"/>
      <c r="U75" s="143"/>
      <c r="V75" s="209" t="str">
        <f t="shared" si="5"/>
        <v/>
      </c>
      <c r="W75" s="207"/>
      <c r="X75" s="210">
        <f t="shared" si="6"/>
        <v>0</v>
      </c>
      <c r="Y75" s="201">
        <f t="shared" si="7"/>
        <v>0</v>
      </c>
      <c r="Z75" s="201"/>
      <c r="AA75" s="143"/>
      <c r="AB75" s="143"/>
      <c r="AC75" s="209" t="str">
        <f t="shared" si="8"/>
        <v/>
      </c>
      <c r="AD75" s="207"/>
      <c r="AE75" s="210">
        <f t="shared" si="9"/>
        <v>0</v>
      </c>
      <c r="AF75" s="201">
        <f t="shared" si="10"/>
        <v>0</v>
      </c>
    </row>
    <row r="76" spans="1:32" s="173" customFormat="1" ht="12.5" x14ac:dyDescent="0.25">
      <c r="A76" s="188"/>
      <c r="B76" s="188"/>
      <c r="C76" s="188"/>
      <c r="D76" s="188"/>
      <c r="E76" s="188"/>
      <c r="F76" s="189"/>
      <c r="G76" s="189"/>
      <c r="H76" s="142" t="str">
        <f t="shared" si="11"/>
        <v/>
      </c>
      <c r="I76" s="202"/>
      <c r="J76" s="201"/>
      <c r="K76" s="201">
        <f t="shared" si="1"/>
        <v>0</v>
      </c>
      <c r="L76" s="140"/>
      <c r="M76" s="193"/>
      <c r="N76" s="193"/>
      <c r="O76" s="209" t="str">
        <f t="shared" si="2"/>
        <v/>
      </c>
      <c r="P76" s="204"/>
      <c r="Q76" s="201"/>
      <c r="R76" s="201">
        <f t="shared" si="4"/>
        <v>0</v>
      </c>
      <c r="S76" s="140"/>
      <c r="T76" s="143"/>
      <c r="U76" s="143"/>
      <c r="V76" s="209" t="str">
        <f t="shared" si="5"/>
        <v/>
      </c>
      <c r="W76" s="207"/>
      <c r="X76" s="210">
        <f t="shared" si="6"/>
        <v>0</v>
      </c>
      <c r="Y76" s="201">
        <f t="shared" si="7"/>
        <v>0</v>
      </c>
      <c r="Z76" s="201"/>
      <c r="AA76" s="143"/>
      <c r="AB76" s="143"/>
      <c r="AC76" s="209" t="str">
        <f t="shared" si="8"/>
        <v/>
      </c>
      <c r="AD76" s="207"/>
      <c r="AE76" s="210">
        <f t="shared" si="9"/>
        <v>0</v>
      </c>
      <c r="AF76" s="201">
        <f t="shared" si="10"/>
        <v>0</v>
      </c>
    </row>
    <row r="77" spans="1:32" s="173" customFormat="1" ht="12.5" x14ac:dyDescent="0.25">
      <c r="A77" s="188"/>
      <c r="B77" s="188"/>
      <c r="C77" s="188"/>
      <c r="D77" s="188"/>
      <c r="E77" s="188"/>
      <c r="F77" s="189"/>
      <c r="G77" s="189"/>
      <c r="H77" s="142" t="str">
        <f t="shared" si="11"/>
        <v/>
      </c>
      <c r="I77" s="202"/>
      <c r="J77" s="201"/>
      <c r="K77" s="201">
        <f t="shared" si="1"/>
        <v>0</v>
      </c>
      <c r="L77" s="140"/>
      <c r="M77" s="193"/>
      <c r="N77" s="193"/>
      <c r="O77" s="209" t="str">
        <f t="shared" si="2"/>
        <v/>
      </c>
      <c r="P77" s="204"/>
      <c r="Q77" s="201"/>
      <c r="R77" s="201">
        <f t="shared" si="4"/>
        <v>0</v>
      </c>
      <c r="S77" s="140"/>
      <c r="T77" s="143"/>
      <c r="U77" s="143"/>
      <c r="V77" s="209" t="str">
        <f t="shared" si="5"/>
        <v/>
      </c>
      <c r="W77" s="207"/>
      <c r="X77" s="210">
        <f t="shared" si="6"/>
        <v>0</v>
      </c>
      <c r="Y77" s="201">
        <f t="shared" si="7"/>
        <v>0</v>
      </c>
      <c r="Z77" s="201"/>
      <c r="AA77" s="143"/>
      <c r="AB77" s="143"/>
      <c r="AC77" s="209" t="str">
        <f t="shared" si="8"/>
        <v/>
      </c>
      <c r="AD77" s="207"/>
      <c r="AE77" s="210">
        <f t="shared" si="9"/>
        <v>0</v>
      </c>
      <c r="AF77" s="201">
        <f t="shared" si="10"/>
        <v>0</v>
      </c>
    </row>
    <row r="78" spans="1:32" s="173" customFormat="1" ht="12.5" x14ac:dyDescent="0.25">
      <c r="A78" s="188"/>
      <c r="B78" s="188"/>
      <c r="C78" s="188"/>
      <c r="D78" s="188"/>
      <c r="E78" s="188"/>
      <c r="F78" s="189"/>
      <c r="G78" s="189"/>
      <c r="H78" s="142" t="str">
        <f t="shared" si="11"/>
        <v/>
      </c>
      <c r="I78" s="202"/>
      <c r="J78" s="201"/>
      <c r="K78" s="201">
        <f t="shared" si="1"/>
        <v>0</v>
      </c>
      <c r="L78" s="140"/>
      <c r="M78" s="193"/>
      <c r="N78" s="193"/>
      <c r="O78" s="209" t="str">
        <f t="shared" si="2"/>
        <v/>
      </c>
      <c r="P78" s="204"/>
      <c r="Q78" s="201"/>
      <c r="R78" s="201">
        <f t="shared" si="4"/>
        <v>0</v>
      </c>
      <c r="S78" s="140"/>
      <c r="T78" s="143"/>
      <c r="U78" s="143"/>
      <c r="V78" s="209" t="str">
        <f t="shared" si="5"/>
        <v/>
      </c>
      <c r="W78" s="207"/>
      <c r="X78" s="210">
        <f t="shared" si="6"/>
        <v>0</v>
      </c>
      <c r="Y78" s="201">
        <f t="shared" si="7"/>
        <v>0</v>
      </c>
      <c r="Z78" s="201"/>
      <c r="AA78" s="143"/>
      <c r="AB78" s="143"/>
      <c r="AC78" s="209" t="str">
        <f t="shared" si="8"/>
        <v/>
      </c>
      <c r="AD78" s="207"/>
      <c r="AE78" s="210">
        <f t="shared" si="9"/>
        <v>0</v>
      </c>
      <c r="AF78" s="201">
        <f t="shared" si="10"/>
        <v>0</v>
      </c>
    </row>
    <row r="79" spans="1:32" s="173" customFormat="1" ht="12.5" x14ac:dyDescent="0.25">
      <c r="A79" s="188"/>
      <c r="B79" s="188"/>
      <c r="C79" s="188"/>
      <c r="D79" s="188"/>
      <c r="E79" s="188"/>
      <c r="F79" s="189"/>
      <c r="G79" s="189"/>
      <c r="H79" s="142" t="str">
        <f t="shared" si="11"/>
        <v/>
      </c>
      <c r="I79" s="202"/>
      <c r="J79" s="201"/>
      <c r="K79" s="201">
        <f t="shared" si="1"/>
        <v>0</v>
      </c>
      <c r="L79" s="140"/>
      <c r="M79" s="193"/>
      <c r="N79" s="193"/>
      <c r="O79" s="209" t="str">
        <f t="shared" si="2"/>
        <v/>
      </c>
      <c r="P79" s="204"/>
      <c r="Q79" s="201"/>
      <c r="R79" s="201">
        <f t="shared" si="4"/>
        <v>0</v>
      </c>
      <c r="S79" s="140"/>
      <c r="T79" s="143"/>
      <c r="U79" s="143"/>
      <c r="V79" s="209" t="str">
        <f t="shared" si="5"/>
        <v/>
      </c>
      <c r="W79" s="207"/>
      <c r="X79" s="210">
        <f t="shared" si="6"/>
        <v>0</v>
      </c>
      <c r="Y79" s="201">
        <f t="shared" si="7"/>
        <v>0</v>
      </c>
      <c r="Z79" s="201"/>
      <c r="AA79" s="143"/>
      <c r="AB79" s="143"/>
      <c r="AC79" s="209" t="str">
        <f t="shared" si="8"/>
        <v/>
      </c>
      <c r="AD79" s="207"/>
      <c r="AE79" s="210">
        <f t="shared" si="9"/>
        <v>0</v>
      </c>
      <c r="AF79" s="201">
        <f t="shared" si="10"/>
        <v>0</v>
      </c>
    </row>
    <row r="80" spans="1:32" s="173" customFormat="1" ht="12.5" x14ac:dyDescent="0.25">
      <c r="A80" s="188"/>
      <c r="B80" s="188"/>
      <c r="C80" s="188"/>
      <c r="D80" s="188"/>
      <c r="E80" s="188"/>
      <c r="F80" s="189"/>
      <c r="G80" s="189"/>
      <c r="H80" s="142" t="str">
        <f t="shared" si="11"/>
        <v/>
      </c>
      <c r="I80" s="202"/>
      <c r="J80" s="201"/>
      <c r="K80" s="201">
        <f t="shared" ref="K80:K124" si="25">D80*J80</f>
        <v>0</v>
      </c>
      <c r="L80" s="140"/>
      <c r="M80" s="193"/>
      <c r="N80" s="193"/>
      <c r="O80" s="209" t="str">
        <f t="shared" ref="O80:O124" si="26">IF(M80-N80=0,"",M80-N80)</f>
        <v/>
      </c>
      <c r="P80" s="204"/>
      <c r="Q80" s="201"/>
      <c r="R80" s="201">
        <f t="shared" ref="R80:R124" si="27">D80*Q80</f>
        <v>0</v>
      </c>
      <c r="S80" s="140"/>
      <c r="T80" s="143"/>
      <c r="U80" s="143"/>
      <c r="V80" s="209" t="str">
        <f t="shared" ref="V80:V124" si="28">IF(T80-U80=0,"",T80-U80)</f>
        <v/>
      </c>
      <c r="W80" s="207"/>
      <c r="X80" s="210">
        <f t="shared" ref="X80:X124" si="29">IFERROR(V80*W80,0)</f>
        <v>0</v>
      </c>
      <c r="Y80" s="201">
        <f t="shared" ref="Y80:Y124" si="30">D80*X80</f>
        <v>0</v>
      </c>
      <c r="Z80" s="201"/>
      <c r="AA80" s="143"/>
      <c r="AB80" s="143"/>
      <c r="AC80" s="209" t="str">
        <f t="shared" ref="AC80:AC124" si="31">IF(AA80-AB80=0,"",AA80-AB80)</f>
        <v/>
      </c>
      <c r="AD80" s="207"/>
      <c r="AE80" s="210">
        <f t="shared" ref="AE80:AE124" si="32">IFERROR(AC80*AD80,0)</f>
        <v>0</v>
      </c>
      <c r="AF80" s="201">
        <f t="shared" ref="AF80:AF124" si="33">D80*AE80</f>
        <v>0</v>
      </c>
    </row>
    <row r="81" spans="1:32" s="173" customFormat="1" ht="12.5" x14ac:dyDescent="0.25">
      <c r="A81" s="188"/>
      <c r="B81" s="188"/>
      <c r="C81" s="188"/>
      <c r="D81" s="188"/>
      <c r="E81" s="188"/>
      <c r="F81" s="189"/>
      <c r="G81" s="189"/>
      <c r="H81" s="142" t="str">
        <f t="shared" si="11"/>
        <v/>
      </c>
      <c r="I81" s="202"/>
      <c r="J81" s="201"/>
      <c r="K81" s="201">
        <f t="shared" si="25"/>
        <v>0</v>
      </c>
      <c r="L81" s="140"/>
      <c r="M81" s="193"/>
      <c r="N81" s="193"/>
      <c r="O81" s="209" t="str">
        <f t="shared" si="26"/>
        <v/>
      </c>
      <c r="P81" s="204"/>
      <c r="Q81" s="201"/>
      <c r="R81" s="201">
        <f t="shared" si="27"/>
        <v>0</v>
      </c>
      <c r="S81" s="140"/>
      <c r="T81" s="143"/>
      <c r="U81" s="143"/>
      <c r="V81" s="209" t="str">
        <f t="shared" si="28"/>
        <v/>
      </c>
      <c r="W81" s="207"/>
      <c r="X81" s="210">
        <f t="shared" si="29"/>
        <v>0</v>
      </c>
      <c r="Y81" s="201">
        <f t="shared" si="30"/>
        <v>0</v>
      </c>
      <c r="Z81" s="201"/>
      <c r="AA81" s="143"/>
      <c r="AB81" s="143"/>
      <c r="AC81" s="209" t="str">
        <f t="shared" si="31"/>
        <v/>
      </c>
      <c r="AD81" s="207"/>
      <c r="AE81" s="210">
        <f t="shared" si="32"/>
        <v>0</v>
      </c>
      <c r="AF81" s="201">
        <f t="shared" si="33"/>
        <v>0</v>
      </c>
    </row>
    <row r="82" spans="1:32" s="173" customFormat="1" ht="12.5" x14ac:dyDescent="0.25">
      <c r="A82" s="188"/>
      <c r="B82" s="188"/>
      <c r="C82" s="188"/>
      <c r="D82" s="188"/>
      <c r="E82" s="188"/>
      <c r="F82" s="189"/>
      <c r="G82" s="189"/>
      <c r="H82" s="142" t="str">
        <f t="shared" ref="H82:H124" si="34">IF(F82-G82=0,"",F82-G82)</f>
        <v/>
      </c>
      <c r="I82" s="202"/>
      <c r="J82" s="201"/>
      <c r="K82" s="201">
        <f t="shared" si="25"/>
        <v>0</v>
      </c>
      <c r="L82" s="140"/>
      <c r="M82" s="193"/>
      <c r="N82" s="193"/>
      <c r="O82" s="209" t="str">
        <f t="shared" si="26"/>
        <v/>
      </c>
      <c r="P82" s="204"/>
      <c r="Q82" s="201"/>
      <c r="R82" s="201">
        <f t="shared" si="27"/>
        <v>0</v>
      </c>
      <c r="S82" s="140"/>
      <c r="T82" s="143"/>
      <c r="U82" s="143"/>
      <c r="V82" s="209" t="str">
        <f t="shared" si="28"/>
        <v/>
      </c>
      <c r="W82" s="207"/>
      <c r="X82" s="210">
        <f t="shared" si="29"/>
        <v>0</v>
      </c>
      <c r="Y82" s="201">
        <f t="shared" si="30"/>
        <v>0</v>
      </c>
      <c r="Z82" s="201"/>
      <c r="AA82" s="143"/>
      <c r="AB82" s="143"/>
      <c r="AC82" s="209" t="str">
        <f t="shared" si="31"/>
        <v/>
      </c>
      <c r="AD82" s="207"/>
      <c r="AE82" s="210">
        <f t="shared" si="32"/>
        <v>0</v>
      </c>
      <c r="AF82" s="201">
        <f t="shared" si="33"/>
        <v>0</v>
      </c>
    </row>
    <row r="83" spans="1:32" s="173" customFormat="1" ht="12.5" x14ac:dyDescent="0.25">
      <c r="A83" s="188"/>
      <c r="B83" s="188"/>
      <c r="C83" s="188"/>
      <c r="D83" s="188"/>
      <c r="E83" s="188"/>
      <c r="F83" s="189"/>
      <c r="G83" s="189"/>
      <c r="H83" s="142" t="str">
        <f t="shared" si="34"/>
        <v/>
      </c>
      <c r="I83" s="202"/>
      <c r="J83" s="201"/>
      <c r="K83" s="201">
        <f t="shared" si="25"/>
        <v>0</v>
      </c>
      <c r="L83" s="140"/>
      <c r="M83" s="193"/>
      <c r="N83" s="193"/>
      <c r="O83" s="209" t="str">
        <f t="shared" si="26"/>
        <v/>
      </c>
      <c r="P83" s="204"/>
      <c r="Q83" s="201"/>
      <c r="R83" s="201">
        <f t="shared" si="27"/>
        <v>0</v>
      </c>
      <c r="S83" s="140"/>
      <c r="T83" s="143"/>
      <c r="U83" s="143"/>
      <c r="V83" s="209" t="str">
        <f t="shared" si="28"/>
        <v/>
      </c>
      <c r="W83" s="207"/>
      <c r="X83" s="210">
        <f t="shared" si="29"/>
        <v>0</v>
      </c>
      <c r="Y83" s="201">
        <f t="shared" si="30"/>
        <v>0</v>
      </c>
      <c r="Z83" s="201"/>
      <c r="AA83" s="143"/>
      <c r="AB83" s="143"/>
      <c r="AC83" s="209" t="str">
        <f t="shared" si="31"/>
        <v/>
      </c>
      <c r="AD83" s="207"/>
      <c r="AE83" s="210">
        <f t="shared" si="32"/>
        <v>0</v>
      </c>
      <c r="AF83" s="201">
        <f t="shared" si="33"/>
        <v>0</v>
      </c>
    </row>
    <row r="84" spans="1:32" s="173" customFormat="1" ht="12.5" x14ac:dyDescent="0.25">
      <c r="A84" s="188"/>
      <c r="B84" s="188"/>
      <c r="C84" s="188"/>
      <c r="D84" s="188"/>
      <c r="E84" s="188"/>
      <c r="F84" s="189"/>
      <c r="G84" s="189"/>
      <c r="H84" s="142" t="str">
        <f t="shared" si="34"/>
        <v/>
      </c>
      <c r="I84" s="202"/>
      <c r="J84" s="201"/>
      <c r="K84" s="201">
        <f t="shared" si="25"/>
        <v>0</v>
      </c>
      <c r="L84" s="140"/>
      <c r="M84" s="193"/>
      <c r="N84" s="193"/>
      <c r="O84" s="209" t="str">
        <f t="shared" si="26"/>
        <v/>
      </c>
      <c r="P84" s="204"/>
      <c r="Q84" s="201"/>
      <c r="R84" s="201">
        <f t="shared" si="27"/>
        <v>0</v>
      </c>
      <c r="S84" s="140"/>
      <c r="T84" s="143"/>
      <c r="U84" s="143"/>
      <c r="V84" s="209" t="str">
        <f t="shared" si="28"/>
        <v/>
      </c>
      <c r="W84" s="207"/>
      <c r="X84" s="210">
        <f t="shared" si="29"/>
        <v>0</v>
      </c>
      <c r="Y84" s="201">
        <f t="shared" si="30"/>
        <v>0</v>
      </c>
      <c r="Z84" s="201"/>
      <c r="AA84" s="143"/>
      <c r="AB84" s="143"/>
      <c r="AC84" s="209" t="str">
        <f t="shared" si="31"/>
        <v/>
      </c>
      <c r="AD84" s="207"/>
      <c r="AE84" s="210">
        <f t="shared" si="32"/>
        <v>0</v>
      </c>
      <c r="AF84" s="201">
        <f t="shared" si="33"/>
        <v>0</v>
      </c>
    </row>
    <row r="85" spans="1:32" s="173" customFormat="1" ht="12.5" x14ac:dyDescent="0.25">
      <c r="A85" s="188"/>
      <c r="B85" s="188"/>
      <c r="C85" s="188"/>
      <c r="D85" s="188"/>
      <c r="E85" s="188"/>
      <c r="F85" s="189"/>
      <c r="G85" s="189"/>
      <c r="H85" s="142" t="str">
        <f t="shared" si="34"/>
        <v/>
      </c>
      <c r="I85" s="202"/>
      <c r="J85" s="201"/>
      <c r="K85" s="201">
        <f t="shared" si="25"/>
        <v>0</v>
      </c>
      <c r="L85" s="140"/>
      <c r="M85" s="193"/>
      <c r="N85" s="193"/>
      <c r="O85" s="209" t="str">
        <f t="shared" si="26"/>
        <v/>
      </c>
      <c r="P85" s="204"/>
      <c r="Q85" s="201"/>
      <c r="R85" s="201">
        <f t="shared" si="27"/>
        <v>0</v>
      </c>
      <c r="S85" s="140"/>
      <c r="T85" s="143"/>
      <c r="U85" s="143"/>
      <c r="V85" s="209" t="str">
        <f t="shared" si="28"/>
        <v/>
      </c>
      <c r="W85" s="207"/>
      <c r="X85" s="210">
        <f t="shared" si="29"/>
        <v>0</v>
      </c>
      <c r="Y85" s="201">
        <f t="shared" si="30"/>
        <v>0</v>
      </c>
      <c r="Z85" s="201"/>
      <c r="AA85" s="143"/>
      <c r="AB85" s="143"/>
      <c r="AC85" s="209" t="str">
        <f t="shared" si="31"/>
        <v/>
      </c>
      <c r="AD85" s="207"/>
      <c r="AE85" s="210">
        <f t="shared" si="32"/>
        <v>0</v>
      </c>
      <c r="AF85" s="201">
        <f t="shared" si="33"/>
        <v>0</v>
      </c>
    </row>
    <row r="86" spans="1:32" s="173" customFormat="1" ht="12.5" x14ac:dyDescent="0.25">
      <c r="A86" s="188"/>
      <c r="B86" s="188"/>
      <c r="C86" s="188"/>
      <c r="D86" s="188"/>
      <c r="E86" s="188"/>
      <c r="F86" s="189"/>
      <c r="G86" s="189"/>
      <c r="H86" s="142" t="str">
        <f t="shared" si="34"/>
        <v/>
      </c>
      <c r="I86" s="202"/>
      <c r="J86" s="201"/>
      <c r="K86" s="201">
        <f t="shared" si="25"/>
        <v>0</v>
      </c>
      <c r="L86" s="140"/>
      <c r="M86" s="193"/>
      <c r="N86" s="193"/>
      <c r="O86" s="209" t="str">
        <f t="shared" si="26"/>
        <v/>
      </c>
      <c r="P86" s="204"/>
      <c r="Q86" s="201"/>
      <c r="R86" s="201">
        <f t="shared" si="27"/>
        <v>0</v>
      </c>
      <c r="S86" s="140"/>
      <c r="T86" s="143"/>
      <c r="U86" s="143"/>
      <c r="V86" s="209" t="str">
        <f t="shared" si="28"/>
        <v/>
      </c>
      <c r="W86" s="207"/>
      <c r="X86" s="210">
        <f t="shared" si="29"/>
        <v>0</v>
      </c>
      <c r="Y86" s="201">
        <f t="shared" si="30"/>
        <v>0</v>
      </c>
      <c r="Z86" s="201"/>
      <c r="AA86" s="143"/>
      <c r="AB86" s="143"/>
      <c r="AC86" s="209" t="str">
        <f t="shared" si="31"/>
        <v/>
      </c>
      <c r="AD86" s="207"/>
      <c r="AE86" s="210">
        <f t="shared" si="32"/>
        <v>0</v>
      </c>
      <c r="AF86" s="201">
        <f t="shared" si="33"/>
        <v>0</v>
      </c>
    </row>
    <row r="87" spans="1:32" s="173" customFormat="1" ht="12.5" x14ac:dyDescent="0.25">
      <c r="A87" s="188"/>
      <c r="B87" s="188"/>
      <c r="C87" s="188"/>
      <c r="D87" s="188"/>
      <c r="E87" s="188"/>
      <c r="F87" s="189"/>
      <c r="G87" s="189"/>
      <c r="H87" s="142" t="str">
        <f t="shared" si="34"/>
        <v/>
      </c>
      <c r="I87" s="202"/>
      <c r="J87" s="201"/>
      <c r="K87" s="201">
        <f t="shared" si="25"/>
        <v>0</v>
      </c>
      <c r="L87" s="140"/>
      <c r="M87" s="193"/>
      <c r="N87" s="193"/>
      <c r="O87" s="209" t="str">
        <f t="shared" si="26"/>
        <v/>
      </c>
      <c r="P87" s="204"/>
      <c r="Q87" s="201"/>
      <c r="R87" s="201">
        <f t="shared" si="27"/>
        <v>0</v>
      </c>
      <c r="S87" s="140"/>
      <c r="T87" s="143"/>
      <c r="U87" s="143"/>
      <c r="V87" s="209" t="str">
        <f t="shared" si="28"/>
        <v/>
      </c>
      <c r="W87" s="207"/>
      <c r="X87" s="210">
        <f t="shared" si="29"/>
        <v>0</v>
      </c>
      <c r="Y87" s="201">
        <f t="shared" si="30"/>
        <v>0</v>
      </c>
      <c r="Z87" s="201"/>
      <c r="AA87" s="143"/>
      <c r="AB87" s="143"/>
      <c r="AC87" s="209" t="str">
        <f t="shared" si="31"/>
        <v/>
      </c>
      <c r="AD87" s="207"/>
      <c r="AE87" s="210">
        <f t="shared" si="32"/>
        <v>0</v>
      </c>
      <c r="AF87" s="201">
        <f t="shared" si="33"/>
        <v>0</v>
      </c>
    </row>
    <row r="88" spans="1:32" s="173" customFormat="1" ht="12.5" x14ac:dyDescent="0.25">
      <c r="A88" s="188"/>
      <c r="B88" s="188"/>
      <c r="C88" s="188"/>
      <c r="D88" s="188"/>
      <c r="E88" s="188"/>
      <c r="F88" s="189"/>
      <c r="G88" s="189"/>
      <c r="H88" s="142" t="str">
        <f t="shared" si="34"/>
        <v/>
      </c>
      <c r="I88" s="202"/>
      <c r="J88" s="201"/>
      <c r="K88" s="201">
        <f t="shared" si="25"/>
        <v>0</v>
      </c>
      <c r="L88" s="140"/>
      <c r="M88" s="193"/>
      <c r="N88" s="193"/>
      <c r="O88" s="209" t="str">
        <f t="shared" si="26"/>
        <v/>
      </c>
      <c r="P88" s="204"/>
      <c r="Q88" s="201"/>
      <c r="R88" s="201">
        <f t="shared" si="27"/>
        <v>0</v>
      </c>
      <c r="S88" s="140"/>
      <c r="T88" s="143"/>
      <c r="U88" s="143"/>
      <c r="V88" s="209" t="str">
        <f t="shared" si="28"/>
        <v/>
      </c>
      <c r="W88" s="207"/>
      <c r="X88" s="210">
        <f t="shared" si="29"/>
        <v>0</v>
      </c>
      <c r="Y88" s="201">
        <f t="shared" si="30"/>
        <v>0</v>
      </c>
      <c r="Z88" s="201"/>
      <c r="AA88" s="143"/>
      <c r="AB88" s="143"/>
      <c r="AC88" s="209" t="str">
        <f t="shared" si="31"/>
        <v/>
      </c>
      <c r="AD88" s="207"/>
      <c r="AE88" s="210">
        <f t="shared" si="32"/>
        <v>0</v>
      </c>
      <c r="AF88" s="201">
        <f t="shared" si="33"/>
        <v>0</v>
      </c>
    </row>
    <row r="89" spans="1:32" s="173" customFormat="1" ht="12.5" x14ac:dyDescent="0.25">
      <c r="A89" s="188"/>
      <c r="B89" s="188"/>
      <c r="C89" s="188"/>
      <c r="D89" s="188"/>
      <c r="E89" s="188"/>
      <c r="F89" s="189"/>
      <c r="G89" s="189"/>
      <c r="H89" s="142" t="str">
        <f t="shared" si="34"/>
        <v/>
      </c>
      <c r="I89" s="202"/>
      <c r="J89" s="201"/>
      <c r="K89" s="201">
        <f t="shared" si="25"/>
        <v>0</v>
      </c>
      <c r="L89" s="140"/>
      <c r="M89" s="193"/>
      <c r="N89" s="193"/>
      <c r="O89" s="209" t="str">
        <f t="shared" si="26"/>
        <v/>
      </c>
      <c r="P89" s="204"/>
      <c r="Q89" s="201"/>
      <c r="R89" s="201">
        <f t="shared" si="27"/>
        <v>0</v>
      </c>
      <c r="S89" s="140"/>
      <c r="T89" s="143"/>
      <c r="U89" s="143"/>
      <c r="V89" s="209" t="str">
        <f t="shared" si="28"/>
        <v/>
      </c>
      <c r="W89" s="207"/>
      <c r="X89" s="210">
        <f t="shared" si="29"/>
        <v>0</v>
      </c>
      <c r="Y89" s="201">
        <f t="shared" si="30"/>
        <v>0</v>
      </c>
      <c r="Z89" s="201"/>
      <c r="AA89" s="143"/>
      <c r="AB89" s="143"/>
      <c r="AC89" s="209" t="str">
        <f t="shared" si="31"/>
        <v/>
      </c>
      <c r="AD89" s="207"/>
      <c r="AE89" s="210">
        <f t="shared" si="32"/>
        <v>0</v>
      </c>
      <c r="AF89" s="201">
        <f t="shared" si="33"/>
        <v>0</v>
      </c>
    </row>
    <row r="90" spans="1:32" s="173" customFormat="1" ht="12.5" x14ac:dyDescent="0.25">
      <c r="A90" s="188"/>
      <c r="B90" s="188"/>
      <c r="C90" s="188"/>
      <c r="D90" s="188"/>
      <c r="E90" s="188"/>
      <c r="F90" s="189"/>
      <c r="G90" s="189"/>
      <c r="H90" s="142" t="str">
        <f t="shared" si="34"/>
        <v/>
      </c>
      <c r="I90" s="202"/>
      <c r="J90" s="201"/>
      <c r="K90" s="201">
        <f t="shared" si="25"/>
        <v>0</v>
      </c>
      <c r="L90" s="140"/>
      <c r="M90" s="193"/>
      <c r="N90" s="193"/>
      <c r="O90" s="209" t="str">
        <f t="shared" si="26"/>
        <v/>
      </c>
      <c r="P90" s="204"/>
      <c r="Q90" s="201"/>
      <c r="R90" s="201">
        <f t="shared" si="27"/>
        <v>0</v>
      </c>
      <c r="S90" s="140"/>
      <c r="T90" s="143"/>
      <c r="U90" s="143"/>
      <c r="V90" s="209" t="str">
        <f t="shared" si="28"/>
        <v/>
      </c>
      <c r="W90" s="207"/>
      <c r="X90" s="210">
        <f t="shared" si="29"/>
        <v>0</v>
      </c>
      <c r="Y90" s="201">
        <f t="shared" si="30"/>
        <v>0</v>
      </c>
      <c r="Z90" s="201"/>
      <c r="AA90" s="143"/>
      <c r="AB90" s="143"/>
      <c r="AC90" s="209" t="str">
        <f t="shared" si="31"/>
        <v/>
      </c>
      <c r="AD90" s="207"/>
      <c r="AE90" s="210">
        <f t="shared" si="32"/>
        <v>0</v>
      </c>
      <c r="AF90" s="201">
        <f t="shared" si="33"/>
        <v>0</v>
      </c>
    </row>
    <row r="91" spans="1:32" s="173" customFormat="1" ht="12.5" x14ac:dyDescent="0.25">
      <c r="A91" s="188"/>
      <c r="B91" s="188"/>
      <c r="C91" s="188"/>
      <c r="D91" s="188"/>
      <c r="E91" s="188"/>
      <c r="F91" s="189"/>
      <c r="G91" s="189"/>
      <c r="H91" s="142" t="str">
        <f t="shared" si="34"/>
        <v/>
      </c>
      <c r="I91" s="202"/>
      <c r="J91" s="201"/>
      <c r="K91" s="201">
        <f t="shared" si="25"/>
        <v>0</v>
      </c>
      <c r="L91" s="140"/>
      <c r="M91" s="193"/>
      <c r="N91" s="193"/>
      <c r="O91" s="209" t="str">
        <f t="shared" si="26"/>
        <v/>
      </c>
      <c r="P91" s="204"/>
      <c r="Q91" s="201"/>
      <c r="R91" s="201">
        <f t="shared" si="27"/>
        <v>0</v>
      </c>
      <c r="S91" s="140"/>
      <c r="T91" s="143"/>
      <c r="U91" s="143"/>
      <c r="V91" s="209" t="str">
        <f t="shared" si="28"/>
        <v/>
      </c>
      <c r="W91" s="207"/>
      <c r="X91" s="210">
        <f t="shared" si="29"/>
        <v>0</v>
      </c>
      <c r="Y91" s="201">
        <f t="shared" si="30"/>
        <v>0</v>
      </c>
      <c r="Z91" s="201"/>
      <c r="AA91" s="143"/>
      <c r="AB91" s="143"/>
      <c r="AC91" s="209" t="str">
        <f t="shared" si="31"/>
        <v/>
      </c>
      <c r="AD91" s="207"/>
      <c r="AE91" s="210">
        <f t="shared" si="32"/>
        <v>0</v>
      </c>
      <c r="AF91" s="201">
        <f t="shared" si="33"/>
        <v>0</v>
      </c>
    </row>
    <row r="92" spans="1:32" s="173" customFormat="1" ht="12.5" x14ac:dyDescent="0.25">
      <c r="A92" s="188"/>
      <c r="B92" s="188"/>
      <c r="C92" s="188"/>
      <c r="D92" s="188"/>
      <c r="E92" s="188"/>
      <c r="F92" s="189"/>
      <c r="G92" s="189"/>
      <c r="H92" s="142" t="str">
        <f t="shared" si="34"/>
        <v/>
      </c>
      <c r="I92" s="202"/>
      <c r="J92" s="201"/>
      <c r="K92" s="201">
        <f t="shared" si="25"/>
        <v>0</v>
      </c>
      <c r="L92" s="140"/>
      <c r="M92" s="193"/>
      <c r="N92" s="193"/>
      <c r="O92" s="209" t="str">
        <f t="shared" si="26"/>
        <v/>
      </c>
      <c r="P92" s="204"/>
      <c r="Q92" s="201"/>
      <c r="R92" s="201">
        <f t="shared" si="27"/>
        <v>0</v>
      </c>
      <c r="S92" s="140"/>
      <c r="T92" s="143"/>
      <c r="U92" s="143"/>
      <c r="V92" s="209" t="str">
        <f t="shared" si="28"/>
        <v/>
      </c>
      <c r="W92" s="207"/>
      <c r="X92" s="210">
        <f t="shared" si="29"/>
        <v>0</v>
      </c>
      <c r="Y92" s="201">
        <f t="shared" si="30"/>
        <v>0</v>
      </c>
      <c r="Z92" s="201"/>
      <c r="AA92" s="143"/>
      <c r="AB92" s="143"/>
      <c r="AC92" s="209" t="str">
        <f t="shared" si="31"/>
        <v/>
      </c>
      <c r="AD92" s="207"/>
      <c r="AE92" s="210">
        <f t="shared" si="32"/>
        <v>0</v>
      </c>
      <c r="AF92" s="201">
        <f t="shared" si="33"/>
        <v>0</v>
      </c>
    </row>
    <row r="93" spans="1:32" s="173" customFormat="1" ht="12.5" x14ac:dyDescent="0.25">
      <c r="A93" s="188"/>
      <c r="B93" s="188"/>
      <c r="C93" s="188"/>
      <c r="D93" s="188"/>
      <c r="E93" s="188"/>
      <c r="F93" s="189"/>
      <c r="G93" s="189"/>
      <c r="H93" s="142" t="str">
        <f t="shared" si="34"/>
        <v/>
      </c>
      <c r="I93" s="202"/>
      <c r="J93" s="201"/>
      <c r="K93" s="201">
        <f t="shared" si="25"/>
        <v>0</v>
      </c>
      <c r="L93" s="140"/>
      <c r="M93" s="193"/>
      <c r="N93" s="193"/>
      <c r="O93" s="209" t="str">
        <f t="shared" si="26"/>
        <v/>
      </c>
      <c r="P93" s="204"/>
      <c r="Q93" s="201"/>
      <c r="R93" s="201">
        <f t="shared" si="27"/>
        <v>0</v>
      </c>
      <c r="S93" s="140"/>
      <c r="T93" s="143"/>
      <c r="U93" s="143"/>
      <c r="V93" s="209" t="str">
        <f t="shared" si="28"/>
        <v/>
      </c>
      <c r="W93" s="207"/>
      <c r="X93" s="210">
        <f t="shared" si="29"/>
        <v>0</v>
      </c>
      <c r="Y93" s="201">
        <f t="shared" si="30"/>
        <v>0</v>
      </c>
      <c r="Z93" s="201"/>
      <c r="AA93" s="143"/>
      <c r="AB93" s="143"/>
      <c r="AC93" s="209" t="str">
        <f t="shared" si="31"/>
        <v/>
      </c>
      <c r="AD93" s="207"/>
      <c r="AE93" s="210">
        <f t="shared" si="32"/>
        <v>0</v>
      </c>
      <c r="AF93" s="201">
        <f t="shared" si="33"/>
        <v>0</v>
      </c>
    </row>
    <row r="94" spans="1:32" s="173" customFormat="1" ht="12.5" x14ac:dyDescent="0.25">
      <c r="A94" s="188"/>
      <c r="B94" s="188"/>
      <c r="C94" s="188"/>
      <c r="D94" s="188"/>
      <c r="E94" s="188"/>
      <c r="F94" s="189"/>
      <c r="G94" s="189"/>
      <c r="H94" s="142" t="str">
        <f t="shared" si="34"/>
        <v/>
      </c>
      <c r="I94" s="202"/>
      <c r="J94" s="201"/>
      <c r="K94" s="201">
        <f t="shared" si="25"/>
        <v>0</v>
      </c>
      <c r="L94" s="140"/>
      <c r="M94" s="193"/>
      <c r="N94" s="193"/>
      <c r="O94" s="209" t="str">
        <f t="shared" si="26"/>
        <v/>
      </c>
      <c r="P94" s="204"/>
      <c r="Q94" s="201"/>
      <c r="R94" s="201">
        <f t="shared" si="27"/>
        <v>0</v>
      </c>
      <c r="S94" s="140"/>
      <c r="T94" s="143"/>
      <c r="U94" s="143"/>
      <c r="V94" s="209" t="str">
        <f t="shared" si="28"/>
        <v/>
      </c>
      <c r="W94" s="207"/>
      <c r="X94" s="210">
        <f t="shared" si="29"/>
        <v>0</v>
      </c>
      <c r="Y94" s="201">
        <f t="shared" si="30"/>
        <v>0</v>
      </c>
      <c r="Z94" s="201"/>
      <c r="AA94" s="143"/>
      <c r="AB94" s="143"/>
      <c r="AC94" s="209" t="str">
        <f t="shared" si="31"/>
        <v/>
      </c>
      <c r="AD94" s="207"/>
      <c r="AE94" s="210">
        <f t="shared" si="32"/>
        <v>0</v>
      </c>
      <c r="AF94" s="201">
        <f t="shared" si="33"/>
        <v>0</v>
      </c>
    </row>
    <row r="95" spans="1:32" s="173" customFormat="1" ht="12.5" x14ac:dyDescent="0.25">
      <c r="A95" s="188"/>
      <c r="B95" s="188"/>
      <c r="C95" s="188"/>
      <c r="D95" s="188"/>
      <c r="E95" s="188"/>
      <c r="F95" s="189"/>
      <c r="G95" s="189"/>
      <c r="H95" s="142" t="str">
        <f t="shared" si="34"/>
        <v/>
      </c>
      <c r="I95" s="202"/>
      <c r="J95" s="201"/>
      <c r="K95" s="201">
        <f t="shared" si="25"/>
        <v>0</v>
      </c>
      <c r="L95" s="140"/>
      <c r="M95" s="193"/>
      <c r="N95" s="193"/>
      <c r="O95" s="209" t="str">
        <f t="shared" si="26"/>
        <v/>
      </c>
      <c r="P95" s="204"/>
      <c r="Q95" s="201"/>
      <c r="R95" s="201">
        <f t="shared" si="27"/>
        <v>0</v>
      </c>
      <c r="S95" s="140"/>
      <c r="T95" s="143"/>
      <c r="U95" s="143"/>
      <c r="V95" s="209" t="str">
        <f t="shared" si="28"/>
        <v/>
      </c>
      <c r="W95" s="207"/>
      <c r="X95" s="210">
        <f t="shared" si="29"/>
        <v>0</v>
      </c>
      <c r="Y95" s="201">
        <f t="shared" si="30"/>
        <v>0</v>
      </c>
      <c r="Z95" s="201"/>
      <c r="AA95" s="143"/>
      <c r="AB95" s="143"/>
      <c r="AC95" s="209" t="str">
        <f t="shared" si="31"/>
        <v/>
      </c>
      <c r="AD95" s="207"/>
      <c r="AE95" s="210">
        <f t="shared" si="32"/>
        <v>0</v>
      </c>
      <c r="AF95" s="201">
        <f t="shared" si="33"/>
        <v>0</v>
      </c>
    </row>
    <row r="96" spans="1:32" s="173" customFormat="1" ht="12.5" x14ac:dyDescent="0.25">
      <c r="A96" s="188"/>
      <c r="B96" s="188"/>
      <c r="C96" s="188"/>
      <c r="D96" s="188"/>
      <c r="E96" s="188"/>
      <c r="F96" s="189"/>
      <c r="G96" s="189"/>
      <c r="H96" s="142" t="str">
        <f t="shared" si="34"/>
        <v/>
      </c>
      <c r="I96" s="202"/>
      <c r="J96" s="201"/>
      <c r="K96" s="201">
        <f t="shared" si="25"/>
        <v>0</v>
      </c>
      <c r="L96" s="140"/>
      <c r="M96" s="193"/>
      <c r="N96" s="193"/>
      <c r="O96" s="209" t="str">
        <f t="shared" si="26"/>
        <v/>
      </c>
      <c r="P96" s="204"/>
      <c r="Q96" s="201"/>
      <c r="R96" s="201">
        <f t="shared" si="27"/>
        <v>0</v>
      </c>
      <c r="S96" s="140"/>
      <c r="T96" s="143"/>
      <c r="U96" s="143"/>
      <c r="V96" s="209" t="str">
        <f t="shared" si="28"/>
        <v/>
      </c>
      <c r="W96" s="207"/>
      <c r="X96" s="210">
        <f t="shared" si="29"/>
        <v>0</v>
      </c>
      <c r="Y96" s="201">
        <f t="shared" si="30"/>
        <v>0</v>
      </c>
      <c r="Z96" s="201"/>
      <c r="AA96" s="143"/>
      <c r="AB96" s="143"/>
      <c r="AC96" s="209" t="str">
        <f t="shared" si="31"/>
        <v/>
      </c>
      <c r="AD96" s="207"/>
      <c r="AE96" s="210">
        <f t="shared" si="32"/>
        <v>0</v>
      </c>
      <c r="AF96" s="201">
        <f t="shared" si="33"/>
        <v>0</v>
      </c>
    </row>
    <row r="97" spans="1:32" s="173" customFormat="1" ht="12.5" x14ac:dyDescent="0.25">
      <c r="A97" s="188"/>
      <c r="B97" s="188"/>
      <c r="C97" s="188"/>
      <c r="D97" s="188"/>
      <c r="E97" s="188"/>
      <c r="F97" s="189"/>
      <c r="G97" s="189"/>
      <c r="H97" s="142" t="str">
        <f t="shared" si="34"/>
        <v/>
      </c>
      <c r="I97" s="202"/>
      <c r="J97" s="201"/>
      <c r="K97" s="201">
        <f t="shared" si="25"/>
        <v>0</v>
      </c>
      <c r="L97" s="140"/>
      <c r="M97" s="193"/>
      <c r="N97" s="193"/>
      <c r="O97" s="209" t="str">
        <f t="shared" si="26"/>
        <v/>
      </c>
      <c r="P97" s="204"/>
      <c r="Q97" s="201"/>
      <c r="R97" s="201">
        <f t="shared" si="27"/>
        <v>0</v>
      </c>
      <c r="S97" s="140"/>
      <c r="T97" s="143"/>
      <c r="U97" s="143"/>
      <c r="V97" s="209" t="str">
        <f t="shared" si="28"/>
        <v/>
      </c>
      <c r="W97" s="207"/>
      <c r="X97" s="210">
        <f t="shared" si="29"/>
        <v>0</v>
      </c>
      <c r="Y97" s="201">
        <f t="shared" si="30"/>
        <v>0</v>
      </c>
      <c r="Z97" s="201"/>
      <c r="AA97" s="143"/>
      <c r="AB97" s="143"/>
      <c r="AC97" s="209" t="str">
        <f t="shared" si="31"/>
        <v/>
      </c>
      <c r="AD97" s="207"/>
      <c r="AE97" s="210">
        <f t="shared" si="32"/>
        <v>0</v>
      </c>
      <c r="AF97" s="201">
        <f t="shared" si="33"/>
        <v>0</v>
      </c>
    </row>
    <row r="98" spans="1:32" s="173" customFormat="1" ht="12.5" x14ac:dyDescent="0.25">
      <c r="A98" s="188"/>
      <c r="B98" s="188"/>
      <c r="C98" s="188"/>
      <c r="D98" s="188"/>
      <c r="E98" s="188"/>
      <c r="F98" s="189"/>
      <c r="G98" s="189"/>
      <c r="H98" s="142" t="str">
        <f t="shared" si="34"/>
        <v/>
      </c>
      <c r="I98" s="202"/>
      <c r="J98" s="201"/>
      <c r="K98" s="201">
        <f t="shared" si="25"/>
        <v>0</v>
      </c>
      <c r="L98" s="140"/>
      <c r="M98" s="193"/>
      <c r="N98" s="193"/>
      <c r="O98" s="209" t="str">
        <f t="shared" si="26"/>
        <v/>
      </c>
      <c r="P98" s="204"/>
      <c r="Q98" s="201"/>
      <c r="R98" s="201">
        <f t="shared" si="27"/>
        <v>0</v>
      </c>
      <c r="S98" s="140"/>
      <c r="T98" s="143"/>
      <c r="U98" s="143"/>
      <c r="V98" s="209" t="str">
        <f t="shared" si="28"/>
        <v/>
      </c>
      <c r="W98" s="207"/>
      <c r="X98" s="210">
        <f t="shared" si="29"/>
        <v>0</v>
      </c>
      <c r="Y98" s="201">
        <f t="shared" si="30"/>
        <v>0</v>
      </c>
      <c r="Z98" s="201"/>
      <c r="AA98" s="143"/>
      <c r="AB98" s="143"/>
      <c r="AC98" s="209" t="str">
        <f t="shared" si="31"/>
        <v/>
      </c>
      <c r="AD98" s="207"/>
      <c r="AE98" s="210">
        <f t="shared" si="32"/>
        <v>0</v>
      </c>
      <c r="AF98" s="201">
        <f t="shared" si="33"/>
        <v>0</v>
      </c>
    </row>
    <row r="99" spans="1:32" s="173" customFormat="1" ht="12.5" x14ac:dyDescent="0.25">
      <c r="A99" s="188"/>
      <c r="B99" s="188"/>
      <c r="C99" s="188"/>
      <c r="D99" s="188"/>
      <c r="E99" s="188"/>
      <c r="F99" s="189"/>
      <c r="G99" s="189"/>
      <c r="H99" s="142" t="str">
        <f t="shared" si="34"/>
        <v/>
      </c>
      <c r="I99" s="202"/>
      <c r="J99" s="201"/>
      <c r="K99" s="201">
        <f t="shared" si="25"/>
        <v>0</v>
      </c>
      <c r="L99" s="140"/>
      <c r="M99" s="193"/>
      <c r="N99" s="193"/>
      <c r="O99" s="209" t="str">
        <f t="shared" si="26"/>
        <v/>
      </c>
      <c r="P99" s="204"/>
      <c r="Q99" s="201"/>
      <c r="R99" s="201">
        <f t="shared" si="27"/>
        <v>0</v>
      </c>
      <c r="S99" s="140"/>
      <c r="T99" s="143"/>
      <c r="U99" s="143"/>
      <c r="V99" s="209" t="str">
        <f t="shared" si="28"/>
        <v/>
      </c>
      <c r="W99" s="207"/>
      <c r="X99" s="210">
        <f t="shared" si="29"/>
        <v>0</v>
      </c>
      <c r="Y99" s="201">
        <f t="shared" si="30"/>
        <v>0</v>
      </c>
      <c r="Z99" s="201"/>
      <c r="AA99" s="143"/>
      <c r="AB99" s="143"/>
      <c r="AC99" s="209" t="str">
        <f t="shared" si="31"/>
        <v/>
      </c>
      <c r="AD99" s="207"/>
      <c r="AE99" s="210">
        <f t="shared" si="32"/>
        <v>0</v>
      </c>
      <c r="AF99" s="201">
        <f t="shared" si="33"/>
        <v>0</v>
      </c>
    </row>
    <row r="100" spans="1:32" s="173" customFormat="1" ht="12.5" x14ac:dyDescent="0.25">
      <c r="A100" s="188"/>
      <c r="B100" s="188"/>
      <c r="C100" s="188"/>
      <c r="D100" s="188"/>
      <c r="E100" s="188"/>
      <c r="F100" s="189"/>
      <c r="G100" s="189"/>
      <c r="H100" s="142" t="str">
        <f t="shared" si="34"/>
        <v/>
      </c>
      <c r="I100" s="202"/>
      <c r="J100" s="201"/>
      <c r="K100" s="201">
        <f t="shared" si="25"/>
        <v>0</v>
      </c>
      <c r="L100" s="140"/>
      <c r="M100" s="193"/>
      <c r="N100" s="193"/>
      <c r="O100" s="209" t="str">
        <f t="shared" si="26"/>
        <v/>
      </c>
      <c r="P100" s="204"/>
      <c r="Q100" s="201"/>
      <c r="R100" s="201">
        <f t="shared" si="27"/>
        <v>0</v>
      </c>
      <c r="S100" s="140"/>
      <c r="T100" s="143"/>
      <c r="U100" s="143"/>
      <c r="V100" s="209" t="str">
        <f t="shared" si="28"/>
        <v/>
      </c>
      <c r="W100" s="207"/>
      <c r="X100" s="210">
        <f t="shared" si="29"/>
        <v>0</v>
      </c>
      <c r="Y100" s="201">
        <f t="shared" si="30"/>
        <v>0</v>
      </c>
      <c r="Z100" s="201"/>
      <c r="AA100" s="143"/>
      <c r="AB100" s="143"/>
      <c r="AC100" s="209" t="str">
        <f t="shared" si="31"/>
        <v/>
      </c>
      <c r="AD100" s="207"/>
      <c r="AE100" s="210">
        <f t="shared" si="32"/>
        <v>0</v>
      </c>
      <c r="AF100" s="201">
        <f t="shared" si="33"/>
        <v>0</v>
      </c>
    </row>
    <row r="101" spans="1:32" s="173" customFormat="1" ht="12.5" x14ac:dyDescent="0.25">
      <c r="A101" s="188"/>
      <c r="B101" s="188"/>
      <c r="C101" s="188"/>
      <c r="D101" s="188"/>
      <c r="E101" s="188"/>
      <c r="F101" s="189"/>
      <c r="G101" s="189"/>
      <c r="H101" s="142" t="str">
        <f t="shared" si="34"/>
        <v/>
      </c>
      <c r="I101" s="202"/>
      <c r="J101" s="201"/>
      <c r="K101" s="201">
        <f t="shared" si="25"/>
        <v>0</v>
      </c>
      <c r="L101" s="140"/>
      <c r="M101" s="193"/>
      <c r="N101" s="193"/>
      <c r="O101" s="209" t="str">
        <f t="shared" si="26"/>
        <v/>
      </c>
      <c r="P101" s="204"/>
      <c r="Q101" s="201"/>
      <c r="R101" s="201">
        <f t="shared" si="27"/>
        <v>0</v>
      </c>
      <c r="S101" s="140"/>
      <c r="T101" s="143"/>
      <c r="U101" s="143"/>
      <c r="V101" s="209" t="str">
        <f t="shared" si="28"/>
        <v/>
      </c>
      <c r="W101" s="207"/>
      <c r="X101" s="210">
        <f t="shared" si="29"/>
        <v>0</v>
      </c>
      <c r="Y101" s="201">
        <f t="shared" si="30"/>
        <v>0</v>
      </c>
      <c r="Z101" s="201"/>
      <c r="AA101" s="143"/>
      <c r="AB101" s="143"/>
      <c r="AC101" s="209" t="str">
        <f t="shared" si="31"/>
        <v/>
      </c>
      <c r="AD101" s="207"/>
      <c r="AE101" s="210">
        <f t="shared" si="32"/>
        <v>0</v>
      </c>
      <c r="AF101" s="201">
        <f t="shared" si="33"/>
        <v>0</v>
      </c>
    </row>
    <row r="102" spans="1:32" s="173" customFormat="1" ht="12.5" x14ac:dyDescent="0.25">
      <c r="A102" s="188"/>
      <c r="B102" s="188"/>
      <c r="C102" s="188"/>
      <c r="D102" s="188"/>
      <c r="E102" s="188"/>
      <c r="F102" s="189"/>
      <c r="G102" s="189"/>
      <c r="H102" s="142" t="str">
        <f t="shared" si="34"/>
        <v/>
      </c>
      <c r="I102" s="202"/>
      <c r="J102" s="201"/>
      <c r="K102" s="201">
        <f t="shared" si="25"/>
        <v>0</v>
      </c>
      <c r="L102" s="140"/>
      <c r="M102" s="193"/>
      <c r="N102" s="193"/>
      <c r="O102" s="209" t="str">
        <f t="shared" si="26"/>
        <v/>
      </c>
      <c r="P102" s="204"/>
      <c r="Q102" s="201"/>
      <c r="R102" s="201">
        <f t="shared" si="27"/>
        <v>0</v>
      </c>
      <c r="S102" s="140"/>
      <c r="T102" s="143"/>
      <c r="U102" s="143"/>
      <c r="V102" s="209" t="str">
        <f t="shared" si="28"/>
        <v/>
      </c>
      <c r="W102" s="207"/>
      <c r="X102" s="210">
        <f t="shared" si="29"/>
        <v>0</v>
      </c>
      <c r="Y102" s="201">
        <f t="shared" si="30"/>
        <v>0</v>
      </c>
      <c r="Z102" s="201"/>
      <c r="AA102" s="143"/>
      <c r="AB102" s="143"/>
      <c r="AC102" s="209" t="str">
        <f t="shared" si="31"/>
        <v/>
      </c>
      <c r="AD102" s="207"/>
      <c r="AE102" s="210">
        <f t="shared" si="32"/>
        <v>0</v>
      </c>
      <c r="AF102" s="201">
        <f t="shared" si="33"/>
        <v>0</v>
      </c>
    </row>
    <row r="103" spans="1:32" s="173" customFormat="1" ht="12.5" x14ac:dyDescent="0.25">
      <c r="A103" s="188"/>
      <c r="B103" s="188"/>
      <c r="C103" s="188"/>
      <c r="D103" s="188"/>
      <c r="E103" s="188"/>
      <c r="F103" s="189"/>
      <c r="G103" s="189"/>
      <c r="H103" s="142" t="str">
        <f t="shared" si="34"/>
        <v/>
      </c>
      <c r="I103" s="202"/>
      <c r="J103" s="201"/>
      <c r="K103" s="201">
        <f t="shared" si="25"/>
        <v>0</v>
      </c>
      <c r="L103" s="140"/>
      <c r="M103" s="193"/>
      <c r="N103" s="193"/>
      <c r="O103" s="209" t="str">
        <f t="shared" si="26"/>
        <v/>
      </c>
      <c r="P103" s="204"/>
      <c r="Q103" s="201"/>
      <c r="R103" s="201">
        <f t="shared" si="27"/>
        <v>0</v>
      </c>
      <c r="S103" s="140"/>
      <c r="T103" s="143"/>
      <c r="U103" s="143"/>
      <c r="V103" s="209" t="str">
        <f t="shared" si="28"/>
        <v/>
      </c>
      <c r="W103" s="207"/>
      <c r="X103" s="210">
        <f t="shared" si="29"/>
        <v>0</v>
      </c>
      <c r="Y103" s="201">
        <f t="shared" si="30"/>
        <v>0</v>
      </c>
      <c r="Z103" s="201"/>
      <c r="AA103" s="143"/>
      <c r="AB103" s="143"/>
      <c r="AC103" s="209" t="str">
        <f t="shared" si="31"/>
        <v/>
      </c>
      <c r="AD103" s="207"/>
      <c r="AE103" s="210">
        <f t="shared" si="32"/>
        <v>0</v>
      </c>
      <c r="AF103" s="201">
        <f t="shared" si="33"/>
        <v>0</v>
      </c>
    </row>
    <row r="104" spans="1:32" s="173" customFormat="1" ht="12.5" x14ac:dyDescent="0.25">
      <c r="A104" s="188"/>
      <c r="B104" s="188"/>
      <c r="C104" s="188"/>
      <c r="D104" s="188"/>
      <c r="E104" s="188"/>
      <c r="F104" s="189"/>
      <c r="G104" s="189"/>
      <c r="H104" s="142" t="str">
        <f t="shared" si="34"/>
        <v/>
      </c>
      <c r="I104" s="202"/>
      <c r="J104" s="201"/>
      <c r="K104" s="201">
        <f t="shared" si="25"/>
        <v>0</v>
      </c>
      <c r="L104" s="140"/>
      <c r="M104" s="193"/>
      <c r="N104" s="193"/>
      <c r="O104" s="209" t="str">
        <f t="shared" si="26"/>
        <v/>
      </c>
      <c r="P104" s="204"/>
      <c r="Q104" s="201"/>
      <c r="R104" s="201">
        <f t="shared" si="27"/>
        <v>0</v>
      </c>
      <c r="S104" s="140"/>
      <c r="T104" s="143"/>
      <c r="U104" s="143"/>
      <c r="V104" s="209" t="str">
        <f t="shared" si="28"/>
        <v/>
      </c>
      <c r="W104" s="207"/>
      <c r="X104" s="210">
        <f t="shared" si="29"/>
        <v>0</v>
      </c>
      <c r="Y104" s="201">
        <f t="shared" si="30"/>
        <v>0</v>
      </c>
      <c r="Z104" s="201"/>
      <c r="AA104" s="143"/>
      <c r="AB104" s="143"/>
      <c r="AC104" s="209" t="str">
        <f t="shared" si="31"/>
        <v/>
      </c>
      <c r="AD104" s="207"/>
      <c r="AE104" s="210">
        <f t="shared" si="32"/>
        <v>0</v>
      </c>
      <c r="AF104" s="201">
        <f t="shared" si="33"/>
        <v>0</v>
      </c>
    </row>
    <row r="105" spans="1:32" s="173" customFormat="1" ht="12.5" x14ac:dyDescent="0.25">
      <c r="A105" s="188"/>
      <c r="B105" s="188"/>
      <c r="C105" s="188"/>
      <c r="D105" s="188"/>
      <c r="E105" s="188"/>
      <c r="F105" s="189"/>
      <c r="G105" s="189"/>
      <c r="H105" s="142" t="str">
        <f t="shared" si="34"/>
        <v/>
      </c>
      <c r="I105" s="202"/>
      <c r="J105" s="201"/>
      <c r="K105" s="201">
        <f t="shared" si="25"/>
        <v>0</v>
      </c>
      <c r="L105" s="140"/>
      <c r="M105" s="193"/>
      <c r="N105" s="193"/>
      <c r="O105" s="209" t="str">
        <f t="shared" si="26"/>
        <v/>
      </c>
      <c r="P105" s="204"/>
      <c r="Q105" s="201"/>
      <c r="R105" s="201">
        <f t="shared" si="27"/>
        <v>0</v>
      </c>
      <c r="S105" s="140"/>
      <c r="T105" s="143"/>
      <c r="U105" s="143"/>
      <c r="V105" s="209" t="str">
        <f t="shared" si="28"/>
        <v/>
      </c>
      <c r="W105" s="207"/>
      <c r="X105" s="210">
        <f t="shared" si="29"/>
        <v>0</v>
      </c>
      <c r="Y105" s="201">
        <f t="shared" si="30"/>
        <v>0</v>
      </c>
      <c r="Z105" s="201"/>
      <c r="AA105" s="143"/>
      <c r="AB105" s="143"/>
      <c r="AC105" s="209" t="str">
        <f t="shared" si="31"/>
        <v/>
      </c>
      <c r="AD105" s="207"/>
      <c r="AE105" s="210">
        <f t="shared" si="32"/>
        <v>0</v>
      </c>
      <c r="AF105" s="201">
        <f t="shared" si="33"/>
        <v>0</v>
      </c>
    </row>
    <row r="106" spans="1:32" s="173" customFormat="1" ht="12.5" x14ac:dyDescent="0.25">
      <c r="A106" s="188"/>
      <c r="B106" s="188"/>
      <c r="C106" s="188"/>
      <c r="D106" s="188"/>
      <c r="E106" s="188"/>
      <c r="F106" s="189"/>
      <c r="G106" s="189"/>
      <c r="H106" s="142" t="str">
        <f t="shared" si="34"/>
        <v/>
      </c>
      <c r="I106" s="202"/>
      <c r="J106" s="201"/>
      <c r="K106" s="201">
        <f t="shared" si="25"/>
        <v>0</v>
      </c>
      <c r="L106" s="140"/>
      <c r="M106" s="193"/>
      <c r="N106" s="193"/>
      <c r="O106" s="209" t="str">
        <f t="shared" si="26"/>
        <v/>
      </c>
      <c r="P106" s="204"/>
      <c r="Q106" s="201"/>
      <c r="R106" s="201">
        <f t="shared" si="27"/>
        <v>0</v>
      </c>
      <c r="S106" s="140"/>
      <c r="T106" s="143"/>
      <c r="U106" s="143"/>
      <c r="V106" s="209" t="str">
        <f t="shared" si="28"/>
        <v/>
      </c>
      <c r="W106" s="207"/>
      <c r="X106" s="210">
        <f t="shared" si="29"/>
        <v>0</v>
      </c>
      <c r="Y106" s="201">
        <f t="shared" si="30"/>
        <v>0</v>
      </c>
      <c r="Z106" s="201"/>
      <c r="AA106" s="143"/>
      <c r="AB106" s="143"/>
      <c r="AC106" s="209" t="str">
        <f t="shared" si="31"/>
        <v/>
      </c>
      <c r="AD106" s="207"/>
      <c r="AE106" s="210">
        <f t="shared" si="32"/>
        <v>0</v>
      </c>
      <c r="AF106" s="201">
        <f t="shared" si="33"/>
        <v>0</v>
      </c>
    </row>
    <row r="107" spans="1:32" s="173" customFormat="1" ht="12.5" x14ac:dyDescent="0.25">
      <c r="A107" s="188"/>
      <c r="B107" s="188"/>
      <c r="C107" s="188"/>
      <c r="D107" s="188"/>
      <c r="E107" s="188"/>
      <c r="F107" s="189"/>
      <c r="G107" s="189"/>
      <c r="H107" s="142" t="str">
        <f t="shared" si="34"/>
        <v/>
      </c>
      <c r="I107" s="202"/>
      <c r="J107" s="201"/>
      <c r="K107" s="201">
        <f t="shared" si="25"/>
        <v>0</v>
      </c>
      <c r="L107" s="140"/>
      <c r="M107" s="193"/>
      <c r="N107" s="193"/>
      <c r="O107" s="209" t="str">
        <f t="shared" si="26"/>
        <v/>
      </c>
      <c r="P107" s="204"/>
      <c r="Q107" s="201"/>
      <c r="R107" s="201">
        <f t="shared" si="27"/>
        <v>0</v>
      </c>
      <c r="S107" s="140"/>
      <c r="T107" s="143"/>
      <c r="U107" s="143"/>
      <c r="V107" s="209" t="str">
        <f t="shared" si="28"/>
        <v/>
      </c>
      <c r="W107" s="207"/>
      <c r="X107" s="210">
        <f t="shared" si="29"/>
        <v>0</v>
      </c>
      <c r="Y107" s="201">
        <f t="shared" si="30"/>
        <v>0</v>
      </c>
      <c r="Z107" s="201"/>
      <c r="AA107" s="143"/>
      <c r="AB107" s="143"/>
      <c r="AC107" s="209" t="str">
        <f t="shared" si="31"/>
        <v/>
      </c>
      <c r="AD107" s="207"/>
      <c r="AE107" s="210">
        <f t="shared" si="32"/>
        <v>0</v>
      </c>
      <c r="AF107" s="201">
        <f t="shared" si="33"/>
        <v>0</v>
      </c>
    </row>
    <row r="108" spans="1:32" s="173" customFormat="1" ht="12.5" x14ac:dyDescent="0.25">
      <c r="A108" s="188"/>
      <c r="B108" s="188"/>
      <c r="C108" s="188"/>
      <c r="D108" s="188"/>
      <c r="E108" s="188"/>
      <c r="F108" s="189"/>
      <c r="G108" s="189"/>
      <c r="H108" s="142" t="str">
        <f t="shared" si="34"/>
        <v/>
      </c>
      <c r="I108" s="202"/>
      <c r="J108" s="201"/>
      <c r="K108" s="201">
        <f t="shared" si="25"/>
        <v>0</v>
      </c>
      <c r="L108" s="140"/>
      <c r="M108" s="193"/>
      <c r="N108" s="193"/>
      <c r="O108" s="209" t="str">
        <f t="shared" si="26"/>
        <v/>
      </c>
      <c r="P108" s="204"/>
      <c r="Q108" s="201"/>
      <c r="R108" s="201">
        <f t="shared" si="27"/>
        <v>0</v>
      </c>
      <c r="S108" s="140"/>
      <c r="T108" s="143"/>
      <c r="U108" s="143"/>
      <c r="V108" s="209" t="str">
        <f t="shared" si="28"/>
        <v/>
      </c>
      <c r="W108" s="207"/>
      <c r="X108" s="210">
        <f t="shared" si="29"/>
        <v>0</v>
      </c>
      <c r="Y108" s="201">
        <f t="shared" si="30"/>
        <v>0</v>
      </c>
      <c r="Z108" s="201"/>
      <c r="AA108" s="143"/>
      <c r="AB108" s="143"/>
      <c r="AC108" s="209" t="str">
        <f t="shared" si="31"/>
        <v/>
      </c>
      <c r="AD108" s="207"/>
      <c r="AE108" s="210">
        <f t="shared" si="32"/>
        <v>0</v>
      </c>
      <c r="AF108" s="201">
        <f t="shared" si="33"/>
        <v>0</v>
      </c>
    </row>
    <row r="109" spans="1:32" s="173" customFormat="1" ht="12.5" x14ac:dyDescent="0.25">
      <c r="A109" s="188"/>
      <c r="B109" s="188"/>
      <c r="C109" s="188"/>
      <c r="D109" s="188"/>
      <c r="E109" s="188"/>
      <c r="F109" s="189"/>
      <c r="G109" s="189"/>
      <c r="H109" s="142" t="str">
        <f t="shared" si="34"/>
        <v/>
      </c>
      <c r="I109" s="202"/>
      <c r="J109" s="201"/>
      <c r="K109" s="201">
        <f t="shared" si="25"/>
        <v>0</v>
      </c>
      <c r="L109" s="140"/>
      <c r="M109" s="193"/>
      <c r="N109" s="193"/>
      <c r="O109" s="209" t="str">
        <f t="shared" si="26"/>
        <v/>
      </c>
      <c r="P109" s="204"/>
      <c r="Q109" s="201"/>
      <c r="R109" s="201">
        <f t="shared" si="27"/>
        <v>0</v>
      </c>
      <c r="S109" s="140"/>
      <c r="T109" s="143"/>
      <c r="U109" s="143"/>
      <c r="V109" s="209" t="str">
        <f t="shared" si="28"/>
        <v/>
      </c>
      <c r="W109" s="207"/>
      <c r="X109" s="210">
        <f t="shared" si="29"/>
        <v>0</v>
      </c>
      <c r="Y109" s="201">
        <f t="shared" si="30"/>
        <v>0</v>
      </c>
      <c r="Z109" s="201"/>
      <c r="AA109" s="143"/>
      <c r="AB109" s="143"/>
      <c r="AC109" s="209" t="str">
        <f t="shared" si="31"/>
        <v/>
      </c>
      <c r="AD109" s="207"/>
      <c r="AE109" s="210">
        <f t="shared" si="32"/>
        <v>0</v>
      </c>
      <c r="AF109" s="201">
        <f t="shared" si="33"/>
        <v>0</v>
      </c>
    </row>
    <row r="110" spans="1:32" s="173" customFormat="1" ht="12.5" x14ac:dyDescent="0.25">
      <c r="A110" s="188"/>
      <c r="B110" s="188"/>
      <c r="C110" s="188"/>
      <c r="D110" s="188"/>
      <c r="E110" s="188"/>
      <c r="F110" s="189"/>
      <c r="G110" s="189"/>
      <c r="H110" s="142" t="str">
        <f t="shared" si="34"/>
        <v/>
      </c>
      <c r="I110" s="202"/>
      <c r="J110" s="201"/>
      <c r="K110" s="201">
        <f t="shared" si="25"/>
        <v>0</v>
      </c>
      <c r="L110" s="140"/>
      <c r="M110" s="193"/>
      <c r="N110" s="193"/>
      <c r="O110" s="209" t="str">
        <f t="shared" si="26"/>
        <v/>
      </c>
      <c r="P110" s="204"/>
      <c r="Q110" s="201"/>
      <c r="R110" s="201">
        <f t="shared" si="27"/>
        <v>0</v>
      </c>
      <c r="S110" s="140"/>
      <c r="T110" s="143"/>
      <c r="U110" s="143"/>
      <c r="V110" s="209" t="str">
        <f t="shared" si="28"/>
        <v/>
      </c>
      <c r="W110" s="207"/>
      <c r="X110" s="210">
        <f t="shared" si="29"/>
        <v>0</v>
      </c>
      <c r="Y110" s="201">
        <f t="shared" si="30"/>
        <v>0</v>
      </c>
      <c r="Z110" s="201"/>
      <c r="AA110" s="143"/>
      <c r="AB110" s="143"/>
      <c r="AC110" s="209" t="str">
        <f t="shared" si="31"/>
        <v/>
      </c>
      <c r="AD110" s="207"/>
      <c r="AE110" s="210">
        <f t="shared" si="32"/>
        <v>0</v>
      </c>
      <c r="AF110" s="201">
        <f t="shared" si="33"/>
        <v>0</v>
      </c>
    </row>
    <row r="111" spans="1:32" s="173" customFormat="1" ht="12.5" x14ac:dyDescent="0.25">
      <c r="A111" s="188"/>
      <c r="B111" s="188"/>
      <c r="C111" s="188"/>
      <c r="D111" s="188"/>
      <c r="E111" s="188"/>
      <c r="F111" s="189"/>
      <c r="G111" s="189"/>
      <c r="H111" s="142" t="str">
        <f t="shared" si="34"/>
        <v/>
      </c>
      <c r="I111" s="202"/>
      <c r="J111" s="201"/>
      <c r="K111" s="201">
        <f t="shared" si="25"/>
        <v>0</v>
      </c>
      <c r="L111" s="140"/>
      <c r="M111" s="193"/>
      <c r="N111" s="193"/>
      <c r="O111" s="209" t="str">
        <f t="shared" si="26"/>
        <v/>
      </c>
      <c r="P111" s="204"/>
      <c r="Q111" s="201"/>
      <c r="R111" s="201">
        <f t="shared" si="27"/>
        <v>0</v>
      </c>
      <c r="S111" s="140"/>
      <c r="T111" s="143"/>
      <c r="U111" s="143"/>
      <c r="V111" s="209" t="str">
        <f t="shared" si="28"/>
        <v/>
      </c>
      <c r="W111" s="207"/>
      <c r="X111" s="210">
        <f t="shared" si="29"/>
        <v>0</v>
      </c>
      <c r="Y111" s="201">
        <f t="shared" si="30"/>
        <v>0</v>
      </c>
      <c r="Z111" s="201"/>
      <c r="AA111" s="143"/>
      <c r="AB111" s="143"/>
      <c r="AC111" s="209" t="str">
        <f t="shared" si="31"/>
        <v/>
      </c>
      <c r="AD111" s="207"/>
      <c r="AE111" s="210">
        <f t="shared" si="32"/>
        <v>0</v>
      </c>
      <c r="AF111" s="201">
        <f t="shared" si="33"/>
        <v>0</v>
      </c>
    </row>
    <row r="112" spans="1:32" s="173" customFormat="1" ht="12.5" x14ac:dyDescent="0.25">
      <c r="A112" s="188"/>
      <c r="B112" s="188"/>
      <c r="C112" s="188"/>
      <c r="D112" s="188"/>
      <c r="E112" s="188"/>
      <c r="F112" s="189"/>
      <c r="G112" s="189"/>
      <c r="H112" s="142" t="str">
        <f t="shared" si="34"/>
        <v/>
      </c>
      <c r="I112" s="202"/>
      <c r="J112" s="201"/>
      <c r="K112" s="201">
        <f t="shared" si="25"/>
        <v>0</v>
      </c>
      <c r="L112" s="140"/>
      <c r="M112" s="193"/>
      <c r="N112" s="193"/>
      <c r="O112" s="209" t="str">
        <f t="shared" si="26"/>
        <v/>
      </c>
      <c r="P112" s="204"/>
      <c r="Q112" s="201"/>
      <c r="R112" s="201">
        <f t="shared" si="27"/>
        <v>0</v>
      </c>
      <c r="S112" s="140"/>
      <c r="T112" s="143"/>
      <c r="U112" s="143"/>
      <c r="V112" s="209" t="str">
        <f t="shared" si="28"/>
        <v/>
      </c>
      <c r="W112" s="207"/>
      <c r="X112" s="210">
        <f t="shared" si="29"/>
        <v>0</v>
      </c>
      <c r="Y112" s="201">
        <f t="shared" si="30"/>
        <v>0</v>
      </c>
      <c r="Z112" s="201"/>
      <c r="AA112" s="143"/>
      <c r="AB112" s="143"/>
      <c r="AC112" s="209" t="str">
        <f t="shared" si="31"/>
        <v/>
      </c>
      <c r="AD112" s="207"/>
      <c r="AE112" s="210">
        <f t="shared" si="32"/>
        <v>0</v>
      </c>
      <c r="AF112" s="201">
        <f t="shared" si="33"/>
        <v>0</v>
      </c>
    </row>
    <row r="113" spans="1:32" s="173" customFormat="1" ht="12.5" x14ac:dyDescent="0.25">
      <c r="A113" s="188"/>
      <c r="B113" s="188"/>
      <c r="C113" s="188"/>
      <c r="D113" s="188"/>
      <c r="E113" s="188"/>
      <c r="F113" s="189"/>
      <c r="G113" s="189"/>
      <c r="H113" s="142" t="str">
        <f t="shared" si="34"/>
        <v/>
      </c>
      <c r="I113" s="202"/>
      <c r="J113" s="201"/>
      <c r="K113" s="201">
        <f t="shared" si="25"/>
        <v>0</v>
      </c>
      <c r="L113" s="140"/>
      <c r="M113" s="193"/>
      <c r="N113" s="193"/>
      <c r="O113" s="209" t="str">
        <f t="shared" si="26"/>
        <v/>
      </c>
      <c r="P113" s="204"/>
      <c r="Q113" s="201"/>
      <c r="R113" s="201">
        <f t="shared" si="27"/>
        <v>0</v>
      </c>
      <c r="S113" s="140"/>
      <c r="T113" s="143"/>
      <c r="U113" s="143"/>
      <c r="V113" s="209" t="str">
        <f t="shared" si="28"/>
        <v/>
      </c>
      <c r="W113" s="207"/>
      <c r="X113" s="210">
        <f t="shared" si="29"/>
        <v>0</v>
      </c>
      <c r="Y113" s="201">
        <f t="shared" si="30"/>
        <v>0</v>
      </c>
      <c r="Z113" s="201"/>
      <c r="AA113" s="143"/>
      <c r="AB113" s="143"/>
      <c r="AC113" s="209" t="str">
        <f t="shared" si="31"/>
        <v/>
      </c>
      <c r="AD113" s="207"/>
      <c r="AE113" s="210">
        <f t="shared" si="32"/>
        <v>0</v>
      </c>
      <c r="AF113" s="201">
        <f t="shared" si="33"/>
        <v>0</v>
      </c>
    </row>
    <row r="114" spans="1:32" s="173" customFormat="1" ht="12.5" x14ac:dyDescent="0.25">
      <c r="A114" s="188"/>
      <c r="B114" s="188"/>
      <c r="C114" s="188"/>
      <c r="D114" s="188"/>
      <c r="E114" s="188"/>
      <c r="F114" s="189"/>
      <c r="G114" s="189"/>
      <c r="H114" s="142" t="str">
        <f t="shared" si="34"/>
        <v/>
      </c>
      <c r="I114" s="202"/>
      <c r="J114" s="201"/>
      <c r="K114" s="201">
        <f t="shared" si="25"/>
        <v>0</v>
      </c>
      <c r="L114" s="140"/>
      <c r="M114" s="193"/>
      <c r="N114" s="193"/>
      <c r="O114" s="209" t="str">
        <f t="shared" si="26"/>
        <v/>
      </c>
      <c r="P114" s="204"/>
      <c r="Q114" s="201"/>
      <c r="R114" s="201">
        <f t="shared" si="27"/>
        <v>0</v>
      </c>
      <c r="S114" s="140"/>
      <c r="T114" s="143"/>
      <c r="U114" s="143"/>
      <c r="V114" s="209" t="str">
        <f t="shared" si="28"/>
        <v/>
      </c>
      <c r="W114" s="207"/>
      <c r="X114" s="210">
        <f t="shared" si="29"/>
        <v>0</v>
      </c>
      <c r="Y114" s="201">
        <f t="shared" si="30"/>
        <v>0</v>
      </c>
      <c r="Z114" s="201"/>
      <c r="AA114" s="143"/>
      <c r="AB114" s="143"/>
      <c r="AC114" s="209" t="str">
        <f t="shared" si="31"/>
        <v/>
      </c>
      <c r="AD114" s="207"/>
      <c r="AE114" s="210">
        <f t="shared" si="32"/>
        <v>0</v>
      </c>
      <c r="AF114" s="201">
        <f t="shared" si="33"/>
        <v>0</v>
      </c>
    </row>
    <row r="115" spans="1:32" s="173" customFormat="1" ht="12.5" x14ac:dyDescent="0.25">
      <c r="A115" s="188"/>
      <c r="B115" s="188"/>
      <c r="C115" s="188"/>
      <c r="D115" s="188"/>
      <c r="E115" s="188"/>
      <c r="F115" s="189"/>
      <c r="G115" s="189"/>
      <c r="H115" s="142" t="str">
        <f t="shared" si="34"/>
        <v/>
      </c>
      <c r="I115" s="202"/>
      <c r="J115" s="201"/>
      <c r="K115" s="201">
        <f t="shared" si="25"/>
        <v>0</v>
      </c>
      <c r="L115" s="140"/>
      <c r="M115" s="193"/>
      <c r="N115" s="193"/>
      <c r="O115" s="209" t="str">
        <f t="shared" si="26"/>
        <v/>
      </c>
      <c r="P115" s="204"/>
      <c r="Q115" s="201"/>
      <c r="R115" s="201">
        <f t="shared" si="27"/>
        <v>0</v>
      </c>
      <c r="S115" s="140"/>
      <c r="T115" s="143"/>
      <c r="U115" s="143"/>
      <c r="V115" s="209" t="str">
        <f t="shared" si="28"/>
        <v/>
      </c>
      <c r="W115" s="207"/>
      <c r="X115" s="210">
        <f t="shared" si="29"/>
        <v>0</v>
      </c>
      <c r="Y115" s="201">
        <f t="shared" si="30"/>
        <v>0</v>
      </c>
      <c r="Z115" s="201"/>
      <c r="AA115" s="143"/>
      <c r="AB115" s="143"/>
      <c r="AC115" s="209" t="str">
        <f t="shared" si="31"/>
        <v/>
      </c>
      <c r="AD115" s="207"/>
      <c r="AE115" s="210">
        <f t="shared" si="32"/>
        <v>0</v>
      </c>
      <c r="AF115" s="201">
        <f t="shared" si="33"/>
        <v>0</v>
      </c>
    </row>
    <row r="116" spans="1:32" s="173" customFormat="1" ht="12.5" x14ac:dyDescent="0.25">
      <c r="A116" s="188"/>
      <c r="B116" s="188"/>
      <c r="C116" s="188"/>
      <c r="D116" s="188"/>
      <c r="E116" s="188"/>
      <c r="F116" s="189"/>
      <c r="G116" s="189"/>
      <c r="H116" s="142" t="str">
        <f t="shared" si="34"/>
        <v/>
      </c>
      <c r="I116" s="202"/>
      <c r="J116" s="201"/>
      <c r="K116" s="201">
        <f t="shared" si="25"/>
        <v>0</v>
      </c>
      <c r="L116" s="140"/>
      <c r="M116" s="193"/>
      <c r="N116" s="193"/>
      <c r="O116" s="209" t="str">
        <f t="shared" si="26"/>
        <v/>
      </c>
      <c r="P116" s="204"/>
      <c r="Q116" s="201"/>
      <c r="R116" s="201">
        <f t="shared" si="27"/>
        <v>0</v>
      </c>
      <c r="S116" s="140"/>
      <c r="T116" s="143"/>
      <c r="U116" s="143"/>
      <c r="V116" s="209" t="str">
        <f t="shared" si="28"/>
        <v/>
      </c>
      <c r="W116" s="207"/>
      <c r="X116" s="210">
        <f t="shared" si="29"/>
        <v>0</v>
      </c>
      <c r="Y116" s="201">
        <f t="shared" si="30"/>
        <v>0</v>
      </c>
      <c r="Z116" s="201"/>
      <c r="AA116" s="143"/>
      <c r="AB116" s="143"/>
      <c r="AC116" s="209" t="str">
        <f t="shared" si="31"/>
        <v/>
      </c>
      <c r="AD116" s="207"/>
      <c r="AE116" s="210">
        <f t="shared" si="32"/>
        <v>0</v>
      </c>
      <c r="AF116" s="201">
        <f t="shared" si="33"/>
        <v>0</v>
      </c>
    </row>
    <row r="117" spans="1:32" s="173" customFormat="1" ht="12.5" x14ac:dyDescent="0.25">
      <c r="A117" s="188"/>
      <c r="B117" s="188"/>
      <c r="C117" s="188"/>
      <c r="D117" s="188"/>
      <c r="E117" s="188"/>
      <c r="F117" s="189"/>
      <c r="G117" s="189"/>
      <c r="H117" s="142" t="str">
        <f t="shared" si="34"/>
        <v/>
      </c>
      <c r="I117" s="202"/>
      <c r="J117" s="201"/>
      <c r="K117" s="201">
        <f t="shared" si="25"/>
        <v>0</v>
      </c>
      <c r="L117" s="140"/>
      <c r="M117" s="193"/>
      <c r="N117" s="193"/>
      <c r="O117" s="209" t="str">
        <f t="shared" si="26"/>
        <v/>
      </c>
      <c r="P117" s="204"/>
      <c r="Q117" s="201"/>
      <c r="R117" s="201">
        <f t="shared" si="27"/>
        <v>0</v>
      </c>
      <c r="S117" s="140"/>
      <c r="T117" s="143"/>
      <c r="U117" s="143"/>
      <c r="V117" s="209" t="str">
        <f t="shared" si="28"/>
        <v/>
      </c>
      <c r="W117" s="207"/>
      <c r="X117" s="210">
        <f t="shared" si="29"/>
        <v>0</v>
      </c>
      <c r="Y117" s="201">
        <f t="shared" si="30"/>
        <v>0</v>
      </c>
      <c r="Z117" s="201"/>
      <c r="AA117" s="143"/>
      <c r="AB117" s="143"/>
      <c r="AC117" s="209" t="str">
        <f t="shared" si="31"/>
        <v/>
      </c>
      <c r="AD117" s="207"/>
      <c r="AE117" s="210">
        <f t="shared" si="32"/>
        <v>0</v>
      </c>
      <c r="AF117" s="201">
        <f t="shared" si="33"/>
        <v>0</v>
      </c>
    </row>
    <row r="118" spans="1:32" s="173" customFormat="1" ht="12.5" x14ac:dyDescent="0.25">
      <c r="A118" s="188"/>
      <c r="B118" s="188"/>
      <c r="C118" s="188"/>
      <c r="D118" s="188"/>
      <c r="E118" s="188"/>
      <c r="F118" s="189"/>
      <c r="G118" s="189"/>
      <c r="H118" s="142" t="str">
        <f t="shared" si="34"/>
        <v/>
      </c>
      <c r="I118" s="202"/>
      <c r="J118" s="201"/>
      <c r="K118" s="201">
        <f t="shared" si="25"/>
        <v>0</v>
      </c>
      <c r="L118" s="140"/>
      <c r="M118" s="193"/>
      <c r="N118" s="193"/>
      <c r="O118" s="209" t="str">
        <f t="shared" si="26"/>
        <v/>
      </c>
      <c r="P118" s="204"/>
      <c r="Q118" s="201"/>
      <c r="R118" s="201">
        <f t="shared" si="27"/>
        <v>0</v>
      </c>
      <c r="S118" s="140"/>
      <c r="T118" s="143"/>
      <c r="U118" s="143"/>
      <c r="V118" s="209" t="str">
        <f t="shared" si="28"/>
        <v/>
      </c>
      <c r="W118" s="207"/>
      <c r="X118" s="210">
        <f t="shared" si="29"/>
        <v>0</v>
      </c>
      <c r="Y118" s="201">
        <f t="shared" si="30"/>
        <v>0</v>
      </c>
      <c r="Z118" s="201"/>
      <c r="AA118" s="143"/>
      <c r="AB118" s="143"/>
      <c r="AC118" s="209" t="str">
        <f t="shared" si="31"/>
        <v/>
      </c>
      <c r="AD118" s="207"/>
      <c r="AE118" s="210">
        <f t="shared" si="32"/>
        <v>0</v>
      </c>
      <c r="AF118" s="201">
        <f t="shared" si="33"/>
        <v>0</v>
      </c>
    </row>
    <row r="119" spans="1:32" s="173" customFormat="1" ht="12.5" x14ac:dyDescent="0.25">
      <c r="A119" s="188"/>
      <c r="B119" s="188"/>
      <c r="C119" s="188"/>
      <c r="D119" s="188"/>
      <c r="E119" s="188"/>
      <c r="F119" s="189"/>
      <c r="G119" s="189"/>
      <c r="H119" s="142" t="str">
        <f t="shared" si="34"/>
        <v/>
      </c>
      <c r="I119" s="202"/>
      <c r="J119" s="201"/>
      <c r="K119" s="201">
        <f t="shared" si="25"/>
        <v>0</v>
      </c>
      <c r="L119" s="140"/>
      <c r="M119" s="193"/>
      <c r="N119" s="193"/>
      <c r="O119" s="209" t="str">
        <f t="shared" si="26"/>
        <v/>
      </c>
      <c r="P119" s="204"/>
      <c r="Q119" s="201"/>
      <c r="R119" s="201">
        <f t="shared" si="27"/>
        <v>0</v>
      </c>
      <c r="S119" s="140"/>
      <c r="T119" s="143"/>
      <c r="U119" s="143"/>
      <c r="V119" s="209" t="str">
        <f t="shared" si="28"/>
        <v/>
      </c>
      <c r="W119" s="207"/>
      <c r="X119" s="210">
        <f t="shared" si="29"/>
        <v>0</v>
      </c>
      <c r="Y119" s="201">
        <f t="shared" si="30"/>
        <v>0</v>
      </c>
      <c r="Z119" s="201"/>
      <c r="AA119" s="143"/>
      <c r="AB119" s="143"/>
      <c r="AC119" s="209" t="str">
        <f t="shared" si="31"/>
        <v/>
      </c>
      <c r="AD119" s="207"/>
      <c r="AE119" s="210">
        <f t="shared" si="32"/>
        <v>0</v>
      </c>
      <c r="AF119" s="201">
        <f t="shared" si="33"/>
        <v>0</v>
      </c>
    </row>
    <row r="120" spans="1:32" s="173" customFormat="1" ht="12.5" x14ac:dyDescent="0.25">
      <c r="A120" s="188"/>
      <c r="B120" s="188"/>
      <c r="C120" s="188"/>
      <c r="D120" s="188"/>
      <c r="E120" s="188"/>
      <c r="F120" s="189"/>
      <c r="G120" s="189"/>
      <c r="H120" s="142" t="str">
        <f t="shared" si="34"/>
        <v/>
      </c>
      <c r="I120" s="202"/>
      <c r="J120" s="201"/>
      <c r="K120" s="201">
        <f t="shared" si="25"/>
        <v>0</v>
      </c>
      <c r="L120" s="140"/>
      <c r="M120" s="193"/>
      <c r="N120" s="193"/>
      <c r="O120" s="209" t="str">
        <f t="shared" si="26"/>
        <v/>
      </c>
      <c r="P120" s="204"/>
      <c r="Q120" s="201"/>
      <c r="R120" s="201">
        <f t="shared" si="27"/>
        <v>0</v>
      </c>
      <c r="S120" s="140"/>
      <c r="T120" s="143"/>
      <c r="U120" s="143"/>
      <c r="V120" s="209" t="str">
        <f t="shared" si="28"/>
        <v/>
      </c>
      <c r="W120" s="207"/>
      <c r="X120" s="210">
        <f t="shared" si="29"/>
        <v>0</v>
      </c>
      <c r="Y120" s="201">
        <f t="shared" si="30"/>
        <v>0</v>
      </c>
      <c r="Z120" s="201"/>
      <c r="AA120" s="143"/>
      <c r="AB120" s="143"/>
      <c r="AC120" s="209" t="str">
        <f t="shared" si="31"/>
        <v/>
      </c>
      <c r="AD120" s="207"/>
      <c r="AE120" s="210">
        <f t="shared" si="32"/>
        <v>0</v>
      </c>
      <c r="AF120" s="201">
        <f t="shared" si="33"/>
        <v>0</v>
      </c>
    </row>
    <row r="121" spans="1:32" s="173" customFormat="1" ht="12.5" x14ac:dyDescent="0.25">
      <c r="A121" s="188"/>
      <c r="B121" s="188"/>
      <c r="C121" s="188"/>
      <c r="D121" s="188"/>
      <c r="E121" s="188"/>
      <c r="F121" s="189"/>
      <c r="G121" s="189"/>
      <c r="H121" s="142" t="str">
        <f t="shared" si="34"/>
        <v/>
      </c>
      <c r="I121" s="202"/>
      <c r="J121" s="201"/>
      <c r="K121" s="201">
        <f t="shared" si="25"/>
        <v>0</v>
      </c>
      <c r="L121" s="140"/>
      <c r="M121" s="193"/>
      <c r="N121" s="193"/>
      <c r="O121" s="209" t="str">
        <f t="shared" si="26"/>
        <v/>
      </c>
      <c r="P121" s="204"/>
      <c r="Q121" s="201"/>
      <c r="R121" s="201">
        <f t="shared" si="27"/>
        <v>0</v>
      </c>
      <c r="S121" s="140"/>
      <c r="T121" s="143"/>
      <c r="U121" s="143"/>
      <c r="V121" s="209" t="str">
        <f t="shared" si="28"/>
        <v/>
      </c>
      <c r="W121" s="207"/>
      <c r="X121" s="210">
        <f t="shared" si="29"/>
        <v>0</v>
      </c>
      <c r="Y121" s="201">
        <f t="shared" si="30"/>
        <v>0</v>
      </c>
      <c r="Z121" s="201"/>
      <c r="AA121" s="143"/>
      <c r="AB121" s="143"/>
      <c r="AC121" s="209" t="str">
        <f t="shared" si="31"/>
        <v/>
      </c>
      <c r="AD121" s="207"/>
      <c r="AE121" s="210">
        <f t="shared" si="32"/>
        <v>0</v>
      </c>
      <c r="AF121" s="201">
        <f t="shared" si="33"/>
        <v>0</v>
      </c>
    </row>
    <row r="122" spans="1:32" s="173" customFormat="1" ht="12.5" x14ac:dyDescent="0.25">
      <c r="A122" s="188"/>
      <c r="B122" s="188"/>
      <c r="C122" s="188"/>
      <c r="D122" s="188"/>
      <c r="E122" s="188"/>
      <c r="F122" s="189"/>
      <c r="G122" s="189"/>
      <c r="H122" s="142" t="str">
        <f t="shared" si="34"/>
        <v/>
      </c>
      <c r="I122" s="202"/>
      <c r="J122" s="201"/>
      <c r="K122" s="201">
        <f t="shared" si="25"/>
        <v>0</v>
      </c>
      <c r="L122" s="140"/>
      <c r="M122" s="193"/>
      <c r="N122" s="193"/>
      <c r="O122" s="209" t="str">
        <f t="shared" si="26"/>
        <v/>
      </c>
      <c r="P122" s="204"/>
      <c r="Q122" s="201"/>
      <c r="R122" s="201">
        <f t="shared" si="27"/>
        <v>0</v>
      </c>
      <c r="S122" s="140"/>
      <c r="T122" s="143"/>
      <c r="U122" s="143"/>
      <c r="V122" s="209" t="str">
        <f t="shared" si="28"/>
        <v/>
      </c>
      <c r="W122" s="207"/>
      <c r="X122" s="210">
        <f t="shared" si="29"/>
        <v>0</v>
      </c>
      <c r="Y122" s="201">
        <f t="shared" si="30"/>
        <v>0</v>
      </c>
      <c r="Z122" s="201"/>
      <c r="AA122" s="143"/>
      <c r="AB122" s="143"/>
      <c r="AC122" s="209" t="str">
        <f t="shared" si="31"/>
        <v/>
      </c>
      <c r="AD122" s="207"/>
      <c r="AE122" s="210">
        <f t="shared" si="32"/>
        <v>0</v>
      </c>
      <c r="AF122" s="201">
        <f t="shared" si="33"/>
        <v>0</v>
      </c>
    </row>
    <row r="123" spans="1:32" s="173" customFormat="1" ht="12.5" x14ac:dyDescent="0.25">
      <c r="A123" s="188"/>
      <c r="B123" s="188"/>
      <c r="C123" s="188"/>
      <c r="D123" s="188"/>
      <c r="E123" s="188"/>
      <c r="F123" s="189"/>
      <c r="G123" s="189"/>
      <c r="H123" s="142" t="str">
        <f t="shared" si="34"/>
        <v/>
      </c>
      <c r="I123" s="202"/>
      <c r="J123" s="201"/>
      <c r="K123" s="201">
        <f t="shared" si="25"/>
        <v>0</v>
      </c>
      <c r="L123" s="140"/>
      <c r="M123" s="193"/>
      <c r="N123" s="193"/>
      <c r="O123" s="209" t="str">
        <f t="shared" si="26"/>
        <v/>
      </c>
      <c r="P123" s="204"/>
      <c r="Q123" s="201"/>
      <c r="R123" s="201">
        <f t="shared" si="27"/>
        <v>0</v>
      </c>
      <c r="S123" s="140"/>
      <c r="T123" s="143"/>
      <c r="U123" s="143"/>
      <c r="V123" s="209" t="str">
        <f t="shared" si="28"/>
        <v/>
      </c>
      <c r="W123" s="207"/>
      <c r="X123" s="210">
        <f t="shared" si="29"/>
        <v>0</v>
      </c>
      <c r="Y123" s="201">
        <f t="shared" si="30"/>
        <v>0</v>
      </c>
      <c r="Z123" s="201"/>
      <c r="AA123" s="143"/>
      <c r="AB123" s="143"/>
      <c r="AC123" s="209" t="str">
        <f t="shared" si="31"/>
        <v/>
      </c>
      <c r="AD123" s="207"/>
      <c r="AE123" s="210">
        <f t="shared" si="32"/>
        <v>0</v>
      </c>
      <c r="AF123" s="201">
        <f t="shared" si="33"/>
        <v>0</v>
      </c>
    </row>
    <row r="124" spans="1:32" s="173" customFormat="1" ht="12.5" x14ac:dyDescent="0.25">
      <c r="A124" s="188"/>
      <c r="B124" s="190"/>
      <c r="C124" s="188"/>
      <c r="D124" s="191"/>
      <c r="E124" s="188"/>
      <c r="F124" s="192"/>
      <c r="G124" s="192"/>
      <c r="H124" s="142" t="str">
        <f t="shared" si="34"/>
        <v/>
      </c>
      <c r="I124" s="203"/>
      <c r="J124" s="125"/>
      <c r="K124" s="201">
        <f t="shared" si="25"/>
        <v>0</v>
      </c>
      <c r="L124" s="123"/>
      <c r="M124" s="192"/>
      <c r="N124" s="194"/>
      <c r="O124" s="209" t="str">
        <f t="shared" si="26"/>
        <v/>
      </c>
      <c r="P124" s="205"/>
      <c r="Q124" s="125"/>
      <c r="R124" s="201">
        <f t="shared" si="27"/>
        <v>0</v>
      </c>
      <c r="S124" s="125"/>
      <c r="T124" s="125"/>
      <c r="U124" s="125"/>
      <c r="V124" s="209" t="str">
        <f t="shared" si="28"/>
        <v/>
      </c>
      <c r="W124" s="208"/>
      <c r="X124" s="210">
        <f t="shared" si="29"/>
        <v>0</v>
      </c>
      <c r="Y124" s="201">
        <f t="shared" si="30"/>
        <v>0</v>
      </c>
      <c r="Z124" s="201"/>
      <c r="AA124" s="125"/>
      <c r="AB124" s="125"/>
      <c r="AC124" s="209" t="str">
        <f t="shared" si="31"/>
        <v/>
      </c>
      <c r="AD124" s="208"/>
      <c r="AE124" s="210">
        <f t="shared" si="32"/>
        <v>0</v>
      </c>
      <c r="AF124" s="201">
        <f t="shared" si="33"/>
        <v>0</v>
      </c>
    </row>
    <row r="125" spans="1:32" s="177" customFormat="1" ht="13.5" thickBot="1" x14ac:dyDescent="0.35">
      <c r="A125" s="174"/>
      <c r="B125" s="173"/>
      <c r="C125" s="174"/>
      <c r="D125" s="175">
        <f>SUM(D15:D124)</f>
        <v>0</v>
      </c>
      <c r="E125" s="174"/>
      <c r="F125" s="123"/>
      <c r="G125" s="123"/>
      <c r="H125" s="124"/>
      <c r="I125" s="154"/>
      <c r="J125" s="155" t="s">
        <v>144</v>
      </c>
      <c r="K125" s="156">
        <f>SUM(K15:K65)</f>
        <v>0</v>
      </c>
      <c r="L125" s="157"/>
      <c r="M125" s="123"/>
      <c r="N125" s="127"/>
      <c r="O125" s="124"/>
      <c r="P125" s="176"/>
      <c r="Q125" s="155" t="s">
        <v>144</v>
      </c>
      <c r="R125" s="156">
        <f>SUM(R15:R65)</f>
        <v>0</v>
      </c>
      <c r="S125" s="125"/>
      <c r="T125" s="125"/>
      <c r="U125" s="125"/>
      <c r="V125" s="125"/>
      <c r="W125" s="176"/>
      <c r="X125" s="155" t="s">
        <v>144</v>
      </c>
      <c r="Y125" s="156">
        <f>SUM(Y15:Y65)</f>
        <v>0</v>
      </c>
      <c r="Z125" s="236"/>
      <c r="AA125" s="125"/>
      <c r="AB125" s="125"/>
      <c r="AC125" s="125"/>
      <c r="AD125" s="176"/>
      <c r="AE125" s="155" t="s">
        <v>144</v>
      </c>
      <c r="AF125" s="156">
        <f>SUM(AF15:AF65)</f>
        <v>0</v>
      </c>
    </row>
    <row r="126" spans="1:32" ht="14.5" thickTop="1" x14ac:dyDescent="0.3">
      <c r="C126" s="126"/>
      <c r="F126" s="123"/>
      <c r="G126" s="123"/>
      <c r="H126" s="123"/>
      <c r="I126" s="123"/>
      <c r="J126" s="123"/>
      <c r="K126" s="123"/>
      <c r="L126" s="123"/>
      <c r="M126" s="123"/>
      <c r="N126" s="127"/>
      <c r="O126" s="123"/>
      <c r="P126" s="128"/>
      <c r="Q126" s="125"/>
      <c r="R126" s="129"/>
      <c r="S126" s="125"/>
      <c r="T126" s="125"/>
      <c r="U126" s="125"/>
      <c r="V126" s="125"/>
      <c r="W126" s="125"/>
      <c r="X126" s="125"/>
      <c r="Y126" s="125"/>
      <c r="Z126" s="125"/>
    </row>
    <row r="128" spans="1:32" s="131" customFormat="1" ht="15" customHeight="1" x14ac:dyDescent="0.35">
      <c r="A128" s="130"/>
      <c r="B128" s="327"/>
      <c r="C128" s="327"/>
      <c r="D128" s="327"/>
      <c r="E128" s="327"/>
      <c r="F128" s="327"/>
      <c r="G128" s="327"/>
      <c r="H128" s="327"/>
      <c r="I128" s="327"/>
      <c r="J128" s="327"/>
      <c r="K128" s="327"/>
      <c r="L128" s="327"/>
      <c r="M128" s="327"/>
    </row>
    <row r="129" spans="4:21" x14ac:dyDescent="0.3">
      <c r="D129" s="137"/>
    </row>
    <row r="130" spans="4:21" x14ac:dyDescent="0.3">
      <c r="D130" s="126" t="s">
        <v>121</v>
      </c>
      <c r="F130" s="122" t="s">
        <v>145</v>
      </c>
    </row>
    <row r="131" spans="4:21" ht="13.5" customHeight="1" x14ac:dyDescent="0.3">
      <c r="D131" s="137"/>
    </row>
    <row r="132" spans="4:21" ht="68.25" customHeight="1" x14ac:dyDescent="0.3">
      <c r="D132" s="137"/>
      <c r="F132" s="326" t="s">
        <v>186</v>
      </c>
      <c r="G132" s="326"/>
      <c r="H132" s="326"/>
      <c r="I132" s="326"/>
      <c r="J132" s="326"/>
      <c r="K132" s="326"/>
      <c r="L132" s="326"/>
      <c r="M132" s="326"/>
    </row>
    <row r="133" spans="4:21" ht="18.75" customHeight="1" x14ac:dyDescent="0.3">
      <c r="D133" s="137"/>
      <c r="F133" s="132"/>
      <c r="G133" s="132"/>
      <c r="H133" s="132"/>
      <c r="I133" s="132"/>
      <c r="J133" s="132"/>
      <c r="K133" s="132"/>
      <c r="L133" s="132"/>
      <c r="M133" s="132"/>
    </row>
    <row r="134" spans="4:21" x14ac:dyDescent="0.3">
      <c r="D134" s="137"/>
      <c r="F134" s="122" t="s">
        <v>189</v>
      </c>
    </row>
    <row r="135" spans="4:21" x14ac:dyDescent="0.3">
      <c r="D135" s="137"/>
      <c r="F135" s="133" t="s">
        <v>187</v>
      </c>
    </row>
    <row r="136" spans="4:21" x14ac:dyDescent="0.3">
      <c r="D136" s="137"/>
      <c r="F136" s="133" t="s">
        <v>188</v>
      </c>
    </row>
    <row r="137" spans="4:21" x14ac:dyDescent="0.3">
      <c r="D137" s="137"/>
      <c r="F137" s="133" t="s">
        <v>146</v>
      </c>
    </row>
    <row r="138" spans="4:21" x14ac:dyDescent="0.3">
      <c r="D138" s="137"/>
      <c r="F138" s="133" t="s">
        <v>147</v>
      </c>
    </row>
    <row r="139" spans="4:21" x14ac:dyDescent="0.3">
      <c r="D139" s="137"/>
      <c r="F139" s="133" t="s">
        <v>148</v>
      </c>
    </row>
    <row r="140" spans="4:21" x14ac:dyDescent="0.3">
      <c r="D140" s="137"/>
      <c r="G140" s="134"/>
    </row>
    <row r="141" spans="4:21" x14ac:dyDescent="0.3">
      <c r="D141" s="137" t="s">
        <v>183</v>
      </c>
      <c r="F141" s="199" t="str">
        <f>F9</f>
        <v>Select Utility Type</v>
      </c>
      <c r="G141" s="196">
        <f>K125</f>
        <v>0</v>
      </c>
      <c r="I141" s="199" t="str">
        <f>M9</f>
        <v>Select Utility Type</v>
      </c>
      <c r="J141" s="197">
        <f>R125</f>
        <v>0</v>
      </c>
      <c r="M141" s="217" t="str">
        <f>T9</f>
        <v>Select Utility Type</v>
      </c>
      <c r="N141" s="197">
        <f>Y125</f>
        <v>0</v>
      </c>
      <c r="P141" s="199" t="str">
        <f>AA9</f>
        <v>Select Utility Type</v>
      </c>
      <c r="Q141" s="197">
        <f>AF125</f>
        <v>0</v>
      </c>
      <c r="T141" s="199" t="s">
        <v>185</v>
      </c>
      <c r="U141" s="197">
        <f>G141+J141+N141</f>
        <v>0</v>
      </c>
    </row>
    <row r="142" spans="4:21" x14ac:dyDescent="0.3">
      <c r="D142" s="137" t="s">
        <v>184</v>
      </c>
      <c r="F142" s="199" t="str">
        <f>F9</f>
        <v>Select Utility Type</v>
      </c>
      <c r="G142" s="196">
        <f>G141*12</f>
        <v>0</v>
      </c>
      <c r="I142" s="199" t="str">
        <f>M9</f>
        <v>Select Utility Type</v>
      </c>
      <c r="J142" s="196">
        <f>J141*12</f>
        <v>0</v>
      </c>
      <c r="M142" s="217" t="str">
        <f>T9</f>
        <v>Select Utility Type</v>
      </c>
      <c r="N142" s="197">
        <f>N141*12</f>
        <v>0</v>
      </c>
      <c r="P142" s="199" t="str">
        <f>AA9</f>
        <v>Select Utility Type</v>
      </c>
      <c r="Q142" s="197">
        <f>Q141*12</f>
        <v>0</v>
      </c>
      <c r="T142" s="218" t="s">
        <v>185</v>
      </c>
      <c r="U142" s="198">
        <f>G142+J142+N142</f>
        <v>0</v>
      </c>
    </row>
    <row r="143" spans="4:21" x14ac:dyDescent="0.3">
      <c r="D143" s="137"/>
      <c r="F143" s="133"/>
    </row>
    <row r="144" spans="4:21" x14ac:dyDescent="0.3">
      <c r="D144" s="126" t="s">
        <v>129</v>
      </c>
      <c r="F144" s="122" t="s">
        <v>190</v>
      </c>
    </row>
    <row r="145" spans="1:16" x14ac:dyDescent="0.3">
      <c r="D145" s="137"/>
      <c r="F145" s="133"/>
      <c r="G145" s="135" t="s">
        <v>194</v>
      </c>
    </row>
    <row r="146" spans="1:16" x14ac:dyDescent="0.3">
      <c r="D146" s="137"/>
      <c r="F146" s="133"/>
      <c r="G146" s="163" t="s">
        <v>185</v>
      </c>
      <c r="H146" s="198">
        <f>U142</f>
        <v>0</v>
      </c>
    </row>
    <row r="147" spans="1:16" x14ac:dyDescent="0.3">
      <c r="D147" s="137"/>
      <c r="F147" s="133"/>
      <c r="G147" s="161"/>
      <c r="H147" s="162"/>
    </row>
    <row r="148" spans="1:16" x14ac:dyDescent="0.3">
      <c r="D148" s="137"/>
      <c r="F148" s="133"/>
      <c r="G148" s="122" t="s">
        <v>193</v>
      </c>
    </row>
    <row r="149" spans="1:16" x14ac:dyDescent="0.3">
      <c r="D149" s="137"/>
      <c r="F149" s="133"/>
      <c r="G149" s="159" t="s">
        <v>192</v>
      </c>
      <c r="H149" s="159"/>
      <c r="I149" s="200">
        <v>3288</v>
      </c>
    </row>
    <row r="150" spans="1:16" x14ac:dyDescent="0.3">
      <c r="D150" s="137"/>
      <c r="F150" s="133"/>
      <c r="G150" s="160"/>
      <c r="H150" s="160"/>
      <c r="I150" s="164"/>
    </row>
    <row r="151" spans="1:16" x14ac:dyDescent="0.3">
      <c r="D151" s="137"/>
      <c r="F151" s="133"/>
      <c r="G151" s="122" t="s">
        <v>199</v>
      </c>
      <c r="H151" s="160"/>
      <c r="I151" s="160"/>
    </row>
    <row r="152" spans="1:16" x14ac:dyDescent="0.3">
      <c r="D152" s="137"/>
      <c r="F152" s="122" t="s">
        <v>149</v>
      </c>
      <c r="G152" s="166">
        <f>(H146/I149)*-1</f>
        <v>0</v>
      </c>
    </row>
    <row r="153" spans="1:16" x14ac:dyDescent="0.3">
      <c r="D153" s="137"/>
      <c r="G153" s="165"/>
    </row>
    <row r="154" spans="1:16" x14ac:dyDescent="0.3">
      <c r="D154" s="137"/>
      <c r="G154" s="135" t="s">
        <v>200</v>
      </c>
    </row>
    <row r="155" spans="1:16" s="131" customFormat="1" x14ac:dyDescent="0.3">
      <c r="A155" s="136"/>
      <c r="D155" s="137"/>
      <c r="E155" s="126"/>
      <c r="F155" s="122"/>
      <c r="G155" s="122"/>
      <c r="H155" s="122"/>
      <c r="I155" s="122"/>
      <c r="J155" s="122"/>
      <c r="K155" s="122"/>
      <c r="L155" s="122"/>
      <c r="M155" s="122"/>
      <c r="N155" s="122"/>
      <c r="O155" s="122"/>
      <c r="P155" s="122"/>
    </row>
    <row r="156" spans="1:16" s="131" customFormat="1" x14ac:dyDescent="0.3">
      <c r="A156" s="136"/>
      <c r="D156" s="126" t="s">
        <v>150</v>
      </c>
      <c r="E156" s="126"/>
      <c r="F156" s="122" t="s">
        <v>191</v>
      </c>
      <c r="G156" s="122"/>
      <c r="H156" s="122"/>
      <c r="I156" s="122"/>
      <c r="J156" s="122"/>
      <c r="K156" s="122"/>
      <c r="L156" s="122"/>
      <c r="M156" s="122"/>
      <c r="N156" s="122"/>
      <c r="O156" s="122"/>
      <c r="P156" s="122"/>
    </row>
    <row r="157" spans="1:16" s="131" customFormat="1" x14ac:dyDescent="0.3">
      <c r="A157" s="136"/>
      <c r="D157" s="137"/>
      <c r="E157" s="126"/>
      <c r="F157" s="122"/>
      <c r="G157" s="122"/>
      <c r="H157" s="122"/>
      <c r="I157" s="122"/>
      <c r="J157" s="122"/>
      <c r="K157" s="122"/>
      <c r="L157" s="122"/>
      <c r="M157" s="122"/>
      <c r="N157" s="122"/>
      <c r="O157" s="122"/>
      <c r="P157" s="122"/>
    </row>
    <row r="158" spans="1:16" x14ac:dyDescent="0.3">
      <c r="A158" s="136"/>
      <c r="B158" s="131"/>
      <c r="C158" s="131"/>
      <c r="D158" s="137"/>
    </row>
    <row r="159" spans="1:16" x14ac:dyDescent="0.3">
      <c r="A159" s="136"/>
      <c r="B159" s="131"/>
      <c r="C159" s="131"/>
    </row>
    <row r="160" spans="1:16" x14ac:dyDescent="0.3">
      <c r="A160" s="136"/>
      <c r="B160" s="131"/>
      <c r="C160" s="131"/>
    </row>
    <row r="164" spans="4:5" x14ac:dyDescent="0.3">
      <c r="D164" s="138"/>
      <c r="E164" s="122"/>
    </row>
    <row r="165" spans="4:5" x14ac:dyDescent="0.3">
      <c r="D165" s="138"/>
      <c r="E165" s="122"/>
    </row>
    <row r="166" spans="4:5" x14ac:dyDescent="0.3">
      <c r="D166" s="158"/>
      <c r="E166" s="122"/>
    </row>
  </sheetData>
  <mergeCells count="46">
    <mergeCell ref="F14:H14"/>
    <mergeCell ref="M14:O14"/>
    <mergeCell ref="T14:V14"/>
    <mergeCell ref="AA14:AC14"/>
    <mergeCell ref="B128:M128"/>
    <mergeCell ref="F132:M132"/>
    <mergeCell ref="AC10:AC13"/>
    <mergeCell ref="AD10:AD11"/>
    <mergeCell ref="AE10:AE13"/>
    <mergeCell ref="AF10:AF13"/>
    <mergeCell ref="F12:G13"/>
    <mergeCell ref="M12:N13"/>
    <mergeCell ref="T12:U13"/>
    <mergeCell ref="AA12:AB13"/>
    <mergeCell ref="V10:V13"/>
    <mergeCell ref="W10:W11"/>
    <mergeCell ref="X10:X13"/>
    <mergeCell ref="Y10:Y13"/>
    <mergeCell ref="AA10:AA11"/>
    <mergeCell ref="AB10:AB11"/>
    <mergeCell ref="O10:O13"/>
    <mergeCell ref="P10:P11"/>
    <mergeCell ref="Q10:Q13"/>
    <mergeCell ref="R10:R13"/>
    <mergeCell ref="T10:T11"/>
    <mergeCell ref="U10:U11"/>
    <mergeCell ref="N10:N11"/>
    <mergeCell ref="A10:A13"/>
    <mergeCell ref="B10:B13"/>
    <mergeCell ref="C10:C13"/>
    <mergeCell ref="D10:D13"/>
    <mergeCell ref="F10:F11"/>
    <mergeCell ref="G10:G11"/>
    <mergeCell ref="H10:H13"/>
    <mergeCell ref="I10:I11"/>
    <mergeCell ref="J10:J13"/>
    <mergeCell ref="K10:K13"/>
    <mergeCell ref="M10:M11"/>
    <mergeCell ref="A1:AF1"/>
    <mergeCell ref="A2:AF2"/>
    <mergeCell ref="Q3:R3"/>
    <mergeCell ref="K4:T6"/>
    <mergeCell ref="F9:K9"/>
    <mergeCell ref="M9:R9"/>
    <mergeCell ref="T9:Y9"/>
    <mergeCell ref="AA9:AF9"/>
  </mergeCells>
  <pageMargins left="0.7" right="0.7" top="0.75" bottom="0.75" header="0.3" footer="0.3"/>
  <pageSetup paperSize="17" scale="82"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5B902699-F2E4-47D7-8EB3-1C10149DC616}">
          <x14:formula1>
            <xm:f>Units!$A$16:$A$27</xm:f>
          </x14:formula1>
          <xm:sqref>F9:K9 M9:R9 T9:Y9 AA9:AF9</xm:sqref>
        </x14:dataValidation>
        <x14:dataValidation type="list" allowBlank="1" showInputMessage="1" showErrorMessage="1" xr:uid="{8155DCD0-C6C1-4F7D-8784-8488B75C12D8}">
          <x14:formula1>
            <xm:f>Units!$B$16:$B$28</xm:f>
          </x14:formula1>
          <xm:sqref>F14:H14 AA14:AC14 T14:V14 M14:O14</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194DE-5296-49F1-9B2E-8410EAB1BA1E}">
  <sheetPr>
    <pageSetUpPr fitToPage="1"/>
  </sheetPr>
  <dimension ref="A1:AF166"/>
  <sheetViews>
    <sheetView zoomScaleNormal="100" workbookViewId="0">
      <pane xSplit="4" ySplit="14" topLeftCell="E141" activePane="bottomRight" state="frozen"/>
      <selection pane="topRight" activeCell="E1" sqref="E1"/>
      <selection pane="bottomLeft" activeCell="A7" sqref="A7"/>
      <selection pane="bottomRight" activeCell="I153" sqref="I153"/>
    </sheetView>
  </sheetViews>
  <sheetFormatPr defaultColWidth="9.1796875" defaultRowHeight="14" x14ac:dyDescent="0.3"/>
  <cols>
    <col min="1" max="1" width="13.1796875" style="126" customWidth="1"/>
    <col min="2" max="2" width="23" style="122" bestFit="1" customWidth="1"/>
    <col min="3" max="3" width="13.26953125" style="122" customWidth="1"/>
    <col min="4" max="4" width="18" style="126" customWidth="1"/>
    <col min="5" max="5" width="2.453125" style="126" customWidth="1"/>
    <col min="6" max="6" width="17.7265625" style="122" customWidth="1"/>
    <col min="7" max="7" width="12.81640625" style="122" bestFit="1" customWidth="1"/>
    <col min="8" max="8" width="13.453125" style="122" bestFit="1" customWidth="1"/>
    <col min="9" max="9" width="17.7265625" style="122" customWidth="1"/>
    <col min="10" max="10" width="12" style="122" bestFit="1" customWidth="1"/>
    <col min="11" max="11" width="13.453125" style="122" bestFit="1" customWidth="1"/>
    <col min="12" max="12" width="2.1796875" style="122" customWidth="1"/>
    <col min="13" max="13" width="17.7265625" style="122" customWidth="1"/>
    <col min="14" max="14" width="13.54296875" style="122" customWidth="1"/>
    <col min="15" max="15" width="13.453125" style="122" customWidth="1"/>
    <col min="16" max="16" width="17.7265625" style="122" customWidth="1"/>
    <col min="17" max="17" width="12.7265625" style="122" bestFit="1" customWidth="1"/>
    <col min="18" max="18" width="14" style="122" bestFit="1" customWidth="1"/>
    <col min="19" max="19" width="1.81640625" style="122" customWidth="1"/>
    <col min="20" max="25" width="13.81640625" style="122" customWidth="1"/>
    <col min="26" max="26" width="1.81640625" style="122" customWidth="1"/>
    <col min="27" max="32" width="13.81640625" style="121" customWidth="1"/>
    <col min="33" max="16384" width="9.1796875" style="121"/>
  </cols>
  <sheetData>
    <row r="1" spans="1:32" s="170" customFormat="1" ht="22.5" x14ac:dyDescent="0.45">
      <c r="A1" s="325" t="s">
        <v>236</v>
      </c>
      <c r="B1" s="325"/>
      <c r="C1" s="325"/>
      <c r="D1" s="325"/>
      <c r="E1" s="325"/>
      <c r="F1" s="325"/>
      <c r="G1" s="325"/>
      <c r="H1" s="325"/>
      <c r="I1" s="325"/>
      <c r="J1" s="325"/>
      <c r="K1" s="325"/>
      <c r="L1" s="325"/>
      <c r="M1" s="325"/>
      <c r="N1" s="325"/>
      <c r="O1" s="325"/>
      <c r="P1" s="325"/>
      <c r="Q1" s="325"/>
      <c r="R1" s="325"/>
      <c r="S1" s="325"/>
      <c r="T1" s="325"/>
      <c r="U1" s="325"/>
      <c r="V1" s="325"/>
      <c r="W1" s="325"/>
      <c r="X1" s="325"/>
      <c r="Y1" s="325"/>
      <c r="Z1" s="325"/>
      <c r="AA1" s="325"/>
      <c r="AB1" s="325"/>
      <c r="AC1" s="325"/>
      <c r="AD1" s="325"/>
      <c r="AE1" s="325"/>
      <c r="AF1" s="325"/>
    </row>
    <row r="2" spans="1:32" s="170" customFormat="1" ht="23" thickBot="1" x14ac:dyDescent="0.5">
      <c r="A2" s="325" t="s">
        <v>181</v>
      </c>
      <c r="B2" s="325"/>
      <c r="C2" s="325"/>
      <c r="D2" s="325"/>
      <c r="E2" s="325"/>
      <c r="F2" s="325"/>
      <c r="G2" s="325"/>
      <c r="H2" s="325"/>
      <c r="I2" s="325"/>
      <c r="J2" s="325"/>
      <c r="K2" s="325"/>
      <c r="L2" s="325"/>
      <c r="M2" s="325"/>
      <c r="N2" s="325"/>
      <c r="O2" s="325"/>
      <c r="P2" s="325"/>
      <c r="Q2" s="325"/>
      <c r="R2" s="325"/>
      <c r="S2" s="325"/>
      <c r="T2" s="325"/>
      <c r="U2" s="325"/>
      <c r="V2" s="325"/>
      <c r="W2" s="325"/>
      <c r="X2" s="325"/>
      <c r="Y2" s="325"/>
      <c r="Z2" s="325"/>
      <c r="AA2" s="325"/>
      <c r="AB2" s="325"/>
      <c r="AC2" s="325"/>
      <c r="AD2" s="325"/>
      <c r="AE2" s="325"/>
      <c r="AF2" s="325"/>
    </row>
    <row r="3" spans="1:32" s="170" customFormat="1" ht="23" thickBot="1" x14ac:dyDescent="0.5">
      <c r="A3" s="211"/>
      <c r="B3" s="211"/>
      <c r="C3" s="211"/>
      <c r="D3" s="211"/>
      <c r="E3" s="211"/>
      <c r="F3" s="211"/>
      <c r="G3" s="211"/>
      <c r="H3" s="211"/>
      <c r="I3" s="211"/>
      <c r="J3" s="211"/>
      <c r="K3" s="211"/>
      <c r="L3" s="211"/>
      <c r="M3" s="211"/>
      <c r="N3" s="211" t="s">
        <v>237</v>
      </c>
      <c r="O3" s="211"/>
      <c r="P3" s="213" t="s">
        <v>238</v>
      </c>
      <c r="Q3" s="314">
        <f>'Tab 1 Savings Calculator'!B5-1</f>
        <v>2022</v>
      </c>
      <c r="R3" s="315"/>
      <c r="S3" s="211"/>
      <c r="T3" s="211"/>
      <c r="U3" s="211"/>
      <c r="V3" s="211"/>
      <c r="W3" s="211"/>
      <c r="X3" s="211"/>
      <c r="Y3" s="211"/>
      <c r="Z3" s="211"/>
      <c r="AA3" s="214"/>
      <c r="AB3" s="214"/>
      <c r="AC3" s="214"/>
      <c r="AD3" s="214"/>
      <c r="AE3" s="214"/>
      <c r="AF3" s="214"/>
    </row>
    <row r="4" spans="1:32" ht="18" customHeight="1" x14ac:dyDescent="0.35">
      <c r="A4" s="168"/>
      <c r="B4" s="168"/>
      <c r="C4" s="168"/>
      <c r="D4" s="168"/>
      <c r="E4" s="168"/>
      <c r="F4" s="168"/>
      <c r="G4" s="171"/>
      <c r="H4" s="212"/>
      <c r="I4" s="212"/>
      <c r="J4" s="212"/>
      <c r="K4" s="328" t="s">
        <v>204</v>
      </c>
      <c r="L4" s="328"/>
      <c r="M4" s="328"/>
      <c r="N4" s="328"/>
      <c r="O4" s="328"/>
      <c r="P4" s="328"/>
      <c r="Q4" s="328"/>
      <c r="R4" s="328"/>
      <c r="S4" s="328"/>
      <c r="T4" s="328"/>
      <c r="U4" s="212"/>
      <c r="V4" s="212"/>
      <c r="W4" s="212"/>
      <c r="X4" s="168"/>
      <c r="Y4" s="168"/>
      <c r="Z4" s="168"/>
      <c r="AA4" s="215"/>
      <c r="AB4" s="215"/>
      <c r="AC4" s="215"/>
      <c r="AD4" s="215"/>
      <c r="AE4" s="215"/>
      <c r="AF4" s="215"/>
    </row>
    <row r="5" spans="1:32" ht="18" customHeight="1" x14ac:dyDescent="0.35">
      <c r="A5" s="169"/>
      <c r="B5" s="169"/>
      <c r="C5" s="169"/>
      <c r="D5" s="169"/>
      <c r="E5" s="167"/>
      <c r="F5" s="167"/>
      <c r="G5" s="171"/>
      <c r="H5" s="212"/>
      <c r="I5" s="212"/>
      <c r="J5" s="212"/>
      <c r="K5" s="328"/>
      <c r="L5" s="328"/>
      <c r="M5" s="328"/>
      <c r="N5" s="328"/>
      <c r="O5" s="328"/>
      <c r="P5" s="328"/>
      <c r="Q5" s="328"/>
      <c r="R5" s="328"/>
      <c r="S5" s="328"/>
      <c r="T5" s="328"/>
      <c r="U5" s="212"/>
      <c r="V5" s="212"/>
      <c r="W5" s="212"/>
      <c r="X5" s="167"/>
      <c r="Y5" s="167"/>
      <c r="Z5" s="167"/>
      <c r="AA5" s="215"/>
      <c r="AB5" s="215"/>
      <c r="AC5" s="215"/>
      <c r="AD5" s="215"/>
      <c r="AE5" s="215"/>
      <c r="AF5" s="215"/>
    </row>
    <row r="6" spans="1:32" ht="25.5" customHeight="1" x14ac:dyDescent="0.35">
      <c r="A6" s="169"/>
      <c r="B6" s="169"/>
      <c r="C6" s="169"/>
      <c r="D6" s="169"/>
      <c r="E6" s="167"/>
      <c r="F6" s="167"/>
      <c r="G6" s="171"/>
      <c r="H6" s="212"/>
      <c r="I6" s="212"/>
      <c r="J6" s="212"/>
      <c r="K6" s="328"/>
      <c r="L6" s="328"/>
      <c r="M6" s="328"/>
      <c r="N6" s="328"/>
      <c r="O6" s="328"/>
      <c r="P6" s="328"/>
      <c r="Q6" s="328"/>
      <c r="R6" s="328"/>
      <c r="S6" s="328"/>
      <c r="T6" s="328"/>
      <c r="U6" s="212"/>
      <c r="V6" s="212"/>
      <c r="W6" s="212"/>
      <c r="X6" s="167"/>
      <c r="Y6" s="167"/>
      <c r="Z6" s="167"/>
      <c r="AA6" s="215"/>
      <c r="AB6" s="215"/>
      <c r="AC6" s="215"/>
      <c r="AD6" s="215"/>
      <c r="AE6" s="215"/>
      <c r="AF6" s="215"/>
    </row>
    <row r="7" spans="1:32" ht="17.5" x14ac:dyDescent="0.35">
      <c r="A7" s="230"/>
      <c r="B7" s="230"/>
      <c r="C7" s="230"/>
      <c r="D7" s="230"/>
      <c r="E7" s="231"/>
      <c r="F7" s="231"/>
      <c r="G7" s="232"/>
      <c r="H7" s="233"/>
      <c r="I7" s="233"/>
      <c r="J7" s="233"/>
      <c r="K7" s="234"/>
      <c r="L7" s="234"/>
      <c r="M7" s="234"/>
      <c r="N7" s="234"/>
      <c r="O7" s="234"/>
      <c r="P7" s="234"/>
      <c r="Q7" s="234"/>
      <c r="R7" s="234"/>
      <c r="S7" s="234"/>
      <c r="T7" s="234"/>
      <c r="U7" s="233"/>
      <c r="V7" s="233"/>
      <c r="W7" s="233"/>
      <c r="X7" s="231"/>
      <c r="Y7" s="231"/>
      <c r="Z7" s="231"/>
    </row>
    <row r="9" spans="1:32" s="173" customFormat="1" ht="14.25" customHeight="1" x14ac:dyDescent="0.25">
      <c r="A9" s="153"/>
      <c r="B9" s="195"/>
      <c r="C9" s="195"/>
      <c r="D9" s="153"/>
      <c r="E9" s="153"/>
      <c r="F9" s="312" t="s">
        <v>292</v>
      </c>
      <c r="G9" s="312"/>
      <c r="H9" s="312"/>
      <c r="I9" s="312"/>
      <c r="J9" s="312"/>
      <c r="K9" s="312"/>
      <c r="L9" s="195"/>
      <c r="M9" s="312" t="s">
        <v>292</v>
      </c>
      <c r="N9" s="312"/>
      <c r="O9" s="312"/>
      <c r="P9" s="312"/>
      <c r="Q9" s="312"/>
      <c r="R9" s="312"/>
      <c r="S9" s="153"/>
      <c r="T9" s="312" t="s">
        <v>292</v>
      </c>
      <c r="U9" s="312"/>
      <c r="V9" s="312"/>
      <c r="W9" s="312"/>
      <c r="X9" s="312"/>
      <c r="Y9" s="312"/>
      <c r="Z9" s="153"/>
      <c r="AA9" s="312" t="s">
        <v>292</v>
      </c>
      <c r="AB9" s="312"/>
      <c r="AC9" s="312"/>
      <c r="AD9" s="312"/>
      <c r="AE9" s="312"/>
      <c r="AF9" s="312"/>
    </row>
    <row r="10" spans="1:32" s="173" customFormat="1" ht="27" customHeight="1" x14ac:dyDescent="0.25">
      <c r="A10" s="319" t="s">
        <v>201</v>
      </c>
      <c r="B10" s="319" t="s">
        <v>202</v>
      </c>
      <c r="C10" s="319" t="s">
        <v>134</v>
      </c>
      <c r="D10" s="322" t="s">
        <v>198</v>
      </c>
      <c r="E10" s="216"/>
      <c r="F10" s="305" t="s">
        <v>264</v>
      </c>
      <c r="G10" s="305" t="s">
        <v>265</v>
      </c>
      <c r="H10" s="305" t="s">
        <v>266</v>
      </c>
      <c r="I10" s="313" t="s">
        <v>133</v>
      </c>
      <c r="J10" s="305" t="s">
        <v>166</v>
      </c>
      <c r="K10" s="305" t="s">
        <v>180</v>
      </c>
      <c r="L10" s="172"/>
      <c r="M10" s="305" t="s">
        <v>264</v>
      </c>
      <c r="N10" s="305" t="s">
        <v>265</v>
      </c>
      <c r="O10" s="305" t="s">
        <v>266</v>
      </c>
      <c r="P10" s="313" t="s">
        <v>133</v>
      </c>
      <c r="Q10" s="305" t="s">
        <v>166</v>
      </c>
      <c r="R10" s="305" t="s">
        <v>180</v>
      </c>
      <c r="S10" s="172"/>
      <c r="T10" s="305" t="s">
        <v>264</v>
      </c>
      <c r="U10" s="305" t="s">
        <v>265</v>
      </c>
      <c r="V10" s="305" t="s">
        <v>266</v>
      </c>
      <c r="W10" s="313" t="s">
        <v>133</v>
      </c>
      <c r="X10" s="316" t="s">
        <v>166</v>
      </c>
      <c r="Y10" s="305" t="s">
        <v>180</v>
      </c>
      <c r="Z10" s="172"/>
      <c r="AA10" s="305" t="s">
        <v>264</v>
      </c>
      <c r="AB10" s="305" t="s">
        <v>265</v>
      </c>
      <c r="AC10" s="305" t="s">
        <v>266</v>
      </c>
      <c r="AD10" s="313" t="s">
        <v>133</v>
      </c>
      <c r="AE10" s="316" t="s">
        <v>166</v>
      </c>
      <c r="AF10" s="305" t="s">
        <v>180</v>
      </c>
    </row>
    <row r="11" spans="1:32" s="173" customFormat="1" ht="24.75" customHeight="1" x14ac:dyDescent="0.25">
      <c r="A11" s="320"/>
      <c r="B11" s="320"/>
      <c r="C11" s="320"/>
      <c r="D11" s="323"/>
      <c r="E11" s="216"/>
      <c r="F11" s="306"/>
      <c r="G11" s="306"/>
      <c r="H11" s="307"/>
      <c r="I11" s="313"/>
      <c r="J11" s="307"/>
      <c r="K11" s="307"/>
      <c r="L11" s="172"/>
      <c r="M11" s="306"/>
      <c r="N11" s="306"/>
      <c r="O11" s="307"/>
      <c r="P11" s="313"/>
      <c r="Q11" s="307"/>
      <c r="R11" s="307"/>
      <c r="S11" s="172"/>
      <c r="T11" s="306"/>
      <c r="U11" s="306"/>
      <c r="V11" s="307"/>
      <c r="W11" s="313"/>
      <c r="X11" s="317"/>
      <c r="Y11" s="307"/>
      <c r="Z11" s="172"/>
      <c r="AA11" s="306"/>
      <c r="AB11" s="306"/>
      <c r="AC11" s="307"/>
      <c r="AD11" s="313"/>
      <c r="AE11" s="317"/>
      <c r="AF11" s="307"/>
    </row>
    <row r="12" spans="1:32" s="173" customFormat="1" ht="35.25" customHeight="1" x14ac:dyDescent="0.25">
      <c r="A12" s="320"/>
      <c r="B12" s="320"/>
      <c r="C12" s="320"/>
      <c r="D12" s="323"/>
      <c r="E12" s="216"/>
      <c r="F12" s="308" t="s">
        <v>179</v>
      </c>
      <c r="G12" s="309"/>
      <c r="H12" s="307"/>
      <c r="I12" s="172" t="str">
        <f>P3</f>
        <v xml:space="preserve">June 30, </v>
      </c>
      <c r="J12" s="307"/>
      <c r="K12" s="307"/>
      <c r="L12" s="172"/>
      <c r="M12" s="308" t="s">
        <v>179</v>
      </c>
      <c r="N12" s="309"/>
      <c r="O12" s="307"/>
      <c r="P12" s="172" t="str">
        <f>P3</f>
        <v xml:space="preserve">June 30, </v>
      </c>
      <c r="Q12" s="307"/>
      <c r="R12" s="307"/>
      <c r="S12" s="172"/>
      <c r="T12" s="308" t="s">
        <v>179</v>
      </c>
      <c r="U12" s="309"/>
      <c r="V12" s="307"/>
      <c r="W12" s="172" t="str">
        <f>P3</f>
        <v xml:space="preserve">June 30, </v>
      </c>
      <c r="X12" s="317"/>
      <c r="Y12" s="307"/>
      <c r="Z12" s="172"/>
      <c r="AA12" s="308" t="s">
        <v>179</v>
      </c>
      <c r="AB12" s="309"/>
      <c r="AC12" s="307"/>
      <c r="AD12" s="172" t="str">
        <f>P3</f>
        <v xml:space="preserve">June 30, </v>
      </c>
      <c r="AE12" s="317"/>
      <c r="AF12" s="307"/>
    </row>
    <row r="13" spans="1:32" s="173" customFormat="1" ht="12.5" x14ac:dyDescent="0.25">
      <c r="A13" s="321"/>
      <c r="B13" s="321"/>
      <c r="C13" s="321"/>
      <c r="D13" s="324"/>
      <c r="E13" s="216"/>
      <c r="F13" s="310"/>
      <c r="G13" s="311"/>
      <c r="H13" s="306"/>
      <c r="I13" s="216">
        <f>Q3</f>
        <v>2022</v>
      </c>
      <c r="J13" s="306"/>
      <c r="K13" s="306"/>
      <c r="L13" s="172"/>
      <c r="M13" s="310"/>
      <c r="N13" s="311"/>
      <c r="O13" s="306"/>
      <c r="P13" s="216">
        <f>Q3</f>
        <v>2022</v>
      </c>
      <c r="Q13" s="306"/>
      <c r="R13" s="306"/>
      <c r="S13" s="172"/>
      <c r="T13" s="310"/>
      <c r="U13" s="311"/>
      <c r="V13" s="306"/>
      <c r="W13" s="216">
        <f>Q3</f>
        <v>2022</v>
      </c>
      <c r="X13" s="318"/>
      <c r="Y13" s="306"/>
      <c r="Z13" s="172"/>
      <c r="AA13" s="310"/>
      <c r="AB13" s="311"/>
      <c r="AC13" s="306"/>
      <c r="AD13" s="216">
        <f>Q3</f>
        <v>2022</v>
      </c>
      <c r="AE13" s="318"/>
      <c r="AF13" s="306"/>
    </row>
    <row r="14" spans="1:32" s="173" customFormat="1" ht="12.5" x14ac:dyDescent="0.25">
      <c r="A14" s="153" t="s">
        <v>203</v>
      </c>
      <c r="B14" s="153" t="s">
        <v>135</v>
      </c>
      <c r="C14" s="153" t="s">
        <v>136</v>
      </c>
      <c r="D14" s="153" t="s">
        <v>137</v>
      </c>
      <c r="E14" s="153"/>
      <c r="F14" s="302" t="s">
        <v>294</v>
      </c>
      <c r="G14" s="303"/>
      <c r="H14" s="304"/>
      <c r="I14" s="172" t="s">
        <v>138</v>
      </c>
      <c r="J14" s="172" t="s">
        <v>139</v>
      </c>
      <c r="K14" s="172" t="s">
        <v>138</v>
      </c>
      <c r="L14" s="172"/>
      <c r="M14" s="302" t="s">
        <v>294</v>
      </c>
      <c r="N14" s="303"/>
      <c r="O14" s="304"/>
      <c r="P14" s="172" t="s">
        <v>138</v>
      </c>
      <c r="Q14" s="172" t="s">
        <v>139</v>
      </c>
      <c r="R14" s="172" t="s">
        <v>138</v>
      </c>
      <c r="S14" s="172"/>
      <c r="T14" s="302" t="s">
        <v>293</v>
      </c>
      <c r="U14" s="303"/>
      <c r="V14" s="304"/>
      <c r="W14" s="172" t="s">
        <v>138</v>
      </c>
      <c r="X14" s="172" t="s">
        <v>139</v>
      </c>
      <c r="Y14" s="172" t="s">
        <v>138</v>
      </c>
      <c r="Z14" s="172"/>
      <c r="AA14" s="302" t="s">
        <v>294</v>
      </c>
      <c r="AB14" s="303"/>
      <c r="AC14" s="304"/>
      <c r="AD14" s="172" t="s">
        <v>138</v>
      </c>
      <c r="AE14" s="172" t="s">
        <v>139</v>
      </c>
      <c r="AF14" s="172" t="s">
        <v>138</v>
      </c>
    </row>
    <row r="15" spans="1:32" s="173" customFormat="1" ht="12.5" x14ac:dyDescent="0.25">
      <c r="A15" s="188" t="s">
        <v>205</v>
      </c>
      <c r="B15" s="188" t="s">
        <v>220</v>
      </c>
      <c r="C15" s="188" t="s">
        <v>141</v>
      </c>
      <c r="D15" s="188">
        <v>0</v>
      </c>
      <c r="E15" s="188"/>
      <c r="F15" s="189">
        <v>5.867</v>
      </c>
      <c r="G15" s="189">
        <v>5.2916666666666696</v>
      </c>
      <c r="H15" s="142">
        <f>IF(F15-G15=0,"",F15-G15)</f>
        <v>0.57533333333333037</v>
      </c>
      <c r="I15" s="202">
        <v>7.5410000000000004</v>
      </c>
      <c r="J15" s="201">
        <f>H15*I15</f>
        <v>4.3385886666666442</v>
      </c>
      <c r="K15" s="201">
        <f>D15*J15</f>
        <v>0</v>
      </c>
      <c r="L15" s="140"/>
      <c r="M15" s="193">
        <v>381.14583333333331</v>
      </c>
      <c r="N15" s="193">
        <v>302.67083333333341</v>
      </c>
      <c r="O15" s="209">
        <f>IF(M15-N15=0,"",M15-N15)</f>
        <v>78.474999999999909</v>
      </c>
      <c r="P15" s="204">
        <v>0.129</v>
      </c>
      <c r="Q15" s="201">
        <f>O15*P15</f>
        <v>10.123274999999989</v>
      </c>
      <c r="R15" s="201">
        <f>D15*Q15</f>
        <v>0</v>
      </c>
      <c r="S15" s="140"/>
      <c r="T15" s="141"/>
      <c r="U15" s="141"/>
      <c r="V15" s="209" t="str">
        <f>IF(T15-U15=0,"",T15-U15)</f>
        <v/>
      </c>
      <c r="W15" s="206"/>
      <c r="X15" s="210">
        <f>IFERROR(V15*W15,0)</f>
        <v>0</v>
      </c>
      <c r="Y15" s="201">
        <f>D15*X15</f>
        <v>0</v>
      </c>
      <c r="Z15" s="201"/>
      <c r="AA15" s="141"/>
      <c r="AB15" s="141"/>
      <c r="AC15" s="209" t="str">
        <f>IF(AA15-AB15=0,"",AA15-AB15)</f>
        <v/>
      </c>
      <c r="AD15" s="206"/>
      <c r="AE15" s="210">
        <f>IFERROR(AC15*AD15,0)</f>
        <v>0</v>
      </c>
      <c r="AF15" s="201">
        <f>D15*AE15</f>
        <v>0</v>
      </c>
    </row>
    <row r="16" spans="1:32" s="173" customFormat="1" ht="12.5" x14ac:dyDescent="0.25">
      <c r="A16" s="188"/>
      <c r="B16" s="188"/>
      <c r="C16" s="188" t="s">
        <v>142</v>
      </c>
      <c r="D16" s="188">
        <v>0</v>
      </c>
      <c r="E16" s="188"/>
      <c r="F16" s="189">
        <v>6.9580000000000002</v>
      </c>
      <c r="G16" s="189">
        <v>6.19166666666667</v>
      </c>
      <c r="H16" s="142">
        <f>IF(F16-G16=0,"",F16-G16)</f>
        <v>0.7663333333333302</v>
      </c>
      <c r="I16" s="202">
        <v>7.3620000000000001</v>
      </c>
      <c r="J16" s="201">
        <f t="shared" ref="J16:J65" si="0">H16*I16</f>
        <v>5.6417459999999773</v>
      </c>
      <c r="K16" s="201">
        <f t="shared" ref="K16:K79" si="1">D16*J16</f>
        <v>0</v>
      </c>
      <c r="L16" s="140"/>
      <c r="M16" s="193">
        <v>486.00166666666672</v>
      </c>
      <c r="N16" s="193">
        <v>405.80305555555555</v>
      </c>
      <c r="O16" s="209">
        <f t="shared" ref="O16:O79" si="2">IF(M16-N16=0,"",M16-N16)</f>
        <v>80.198611111111177</v>
      </c>
      <c r="P16" s="204">
        <v>0.125</v>
      </c>
      <c r="Q16" s="201">
        <f t="shared" ref="Q16:Q17" si="3">O16*P16</f>
        <v>10.024826388888897</v>
      </c>
      <c r="R16" s="201">
        <f t="shared" ref="R16:R79" si="4">D16*Q16</f>
        <v>0</v>
      </c>
      <c r="S16" s="140"/>
      <c r="T16" s="141"/>
      <c r="U16" s="141"/>
      <c r="V16" s="209" t="str">
        <f t="shared" ref="V16:V79" si="5">IF(T16-U16=0,"",T16-U16)</f>
        <v/>
      </c>
      <c r="W16" s="206"/>
      <c r="X16" s="210">
        <f t="shared" ref="X16:X79" si="6">IFERROR(V16*W16,0)</f>
        <v>0</v>
      </c>
      <c r="Y16" s="201">
        <f t="shared" ref="Y16:Y79" si="7">D16*X16</f>
        <v>0</v>
      </c>
      <c r="Z16" s="201"/>
      <c r="AA16" s="141"/>
      <c r="AB16" s="141"/>
      <c r="AC16" s="209" t="str">
        <f t="shared" ref="AC16:AC79" si="8">IF(AA16-AB16=0,"",AA16-AB16)</f>
        <v/>
      </c>
      <c r="AD16" s="206"/>
      <c r="AE16" s="210">
        <f t="shared" ref="AE16:AE79" si="9">IFERROR(AC16*AD16,0)</f>
        <v>0</v>
      </c>
      <c r="AF16" s="201">
        <f t="shared" ref="AF16:AF79" si="10">D16*AE16</f>
        <v>0</v>
      </c>
    </row>
    <row r="17" spans="1:32" s="173" customFormat="1" ht="12.5" x14ac:dyDescent="0.25">
      <c r="A17" s="188"/>
      <c r="B17" s="188"/>
      <c r="C17" s="188" t="s">
        <v>143</v>
      </c>
      <c r="D17" s="188">
        <v>0</v>
      </c>
      <c r="E17" s="188"/>
      <c r="F17" s="189">
        <v>8.0169999999999995</v>
      </c>
      <c r="G17" s="189">
        <v>7.05833333333333</v>
      </c>
      <c r="H17" s="142">
        <f>IF(F17-G17=0,"",F17-G17)</f>
        <v>0.95866666666666944</v>
      </c>
      <c r="I17" s="202">
        <v>7.2329999999999997</v>
      </c>
      <c r="J17" s="201">
        <f t="shared" si="0"/>
        <v>6.9340360000000194</v>
      </c>
      <c r="K17" s="201">
        <f t="shared" si="1"/>
        <v>0</v>
      </c>
      <c r="L17" s="140"/>
      <c r="M17" s="193">
        <v>619.30833333333339</v>
      </c>
      <c r="N17" s="193">
        <v>499.22333333333336</v>
      </c>
      <c r="O17" s="209">
        <f t="shared" si="2"/>
        <v>120.08500000000004</v>
      </c>
      <c r="P17" s="204">
        <v>0.123</v>
      </c>
      <c r="Q17" s="201">
        <f t="shared" si="3"/>
        <v>14.770455000000004</v>
      </c>
      <c r="R17" s="201">
        <f t="shared" si="4"/>
        <v>0</v>
      </c>
      <c r="S17" s="140"/>
      <c r="T17" s="141"/>
      <c r="U17" s="141"/>
      <c r="V17" s="209" t="str">
        <f t="shared" si="5"/>
        <v/>
      </c>
      <c r="W17" s="206"/>
      <c r="X17" s="210">
        <f t="shared" si="6"/>
        <v>0</v>
      </c>
      <c r="Y17" s="201">
        <f t="shared" si="7"/>
        <v>0</v>
      </c>
      <c r="Z17" s="201"/>
      <c r="AA17" s="141"/>
      <c r="AB17" s="141"/>
      <c r="AC17" s="209" t="str">
        <f t="shared" si="8"/>
        <v/>
      </c>
      <c r="AD17" s="206"/>
      <c r="AE17" s="210">
        <f t="shared" si="9"/>
        <v>0</v>
      </c>
      <c r="AF17" s="201">
        <f t="shared" si="10"/>
        <v>0</v>
      </c>
    </row>
    <row r="18" spans="1:32" s="173" customFormat="1" ht="12.5" x14ac:dyDescent="0.25">
      <c r="A18" s="188"/>
      <c r="B18" s="188"/>
      <c r="C18" s="188"/>
      <c r="D18" s="188"/>
      <c r="E18" s="188"/>
      <c r="F18" s="189"/>
      <c r="G18" s="189"/>
      <c r="H18" s="142" t="str">
        <f t="shared" ref="H18:H81" si="11">IF(F18-G18=0,"",F18-G18)</f>
        <v/>
      </c>
      <c r="I18" s="202"/>
      <c r="J18" s="201"/>
      <c r="K18" s="201">
        <f t="shared" si="1"/>
        <v>0</v>
      </c>
      <c r="L18" s="140"/>
      <c r="M18" s="193"/>
      <c r="N18" s="193"/>
      <c r="O18" s="209" t="str">
        <f t="shared" si="2"/>
        <v/>
      </c>
      <c r="P18" s="204"/>
      <c r="Q18" s="201"/>
      <c r="R18" s="201">
        <f t="shared" si="4"/>
        <v>0</v>
      </c>
      <c r="S18" s="140"/>
      <c r="T18" s="141"/>
      <c r="U18" s="141"/>
      <c r="V18" s="209" t="str">
        <f t="shared" si="5"/>
        <v/>
      </c>
      <c r="W18" s="206"/>
      <c r="X18" s="210">
        <f t="shared" si="6"/>
        <v>0</v>
      </c>
      <c r="Y18" s="201">
        <f t="shared" si="7"/>
        <v>0</v>
      </c>
      <c r="Z18" s="201"/>
      <c r="AA18" s="141"/>
      <c r="AB18" s="141"/>
      <c r="AC18" s="209" t="str">
        <f t="shared" si="8"/>
        <v/>
      </c>
      <c r="AD18" s="206"/>
      <c r="AE18" s="210">
        <f t="shared" si="9"/>
        <v>0</v>
      </c>
      <c r="AF18" s="201">
        <f t="shared" si="10"/>
        <v>0</v>
      </c>
    </row>
    <row r="19" spans="1:32" s="173" customFormat="1" ht="12.5" x14ac:dyDescent="0.25">
      <c r="A19" s="188"/>
      <c r="B19" s="188"/>
      <c r="C19" s="188"/>
      <c r="D19" s="188"/>
      <c r="E19" s="188"/>
      <c r="F19" s="189"/>
      <c r="G19" s="189"/>
      <c r="H19" s="142" t="str">
        <f t="shared" si="11"/>
        <v/>
      </c>
      <c r="I19" s="202"/>
      <c r="J19" s="201"/>
      <c r="K19" s="201">
        <f t="shared" si="1"/>
        <v>0</v>
      </c>
      <c r="L19" s="140"/>
      <c r="M19" s="193"/>
      <c r="N19" s="193"/>
      <c r="O19" s="209" t="str">
        <f t="shared" si="2"/>
        <v/>
      </c>
      <c r="P19" s="204"/>
      <c r="Q19" s="201"/>
      <c r="R19" s="201">
        <f t="shared" si="4"/>
        <v>0</v>
      </c>
      <c r="S19" s="140"/>
      <c r="T19" s="141"/>
      <c r="U19" s="141"/>
      <c r="V19" s="209" t="str">
        <f t="shared" si="5"/>
        <v/>
      </c>
      <c r="W19" s="206"/>
      <c r="X19" s="210">
        <f t="shared" si="6"/>
        <v>0</v>
      </c>
      <c r="Y19" s="201">
        <f t="shared" si="7"/>
        <v>0</v>
      </c>
      <c r="Z19" s="201"/>
      <c r="AA19" s="141"/>
      <c r="AB19" s="141"/>
      <c r="AC19" s="209" t="str">
        <f t="shared" si="8"/>
        <v/>
      </c>
      <c r="AD19" s="206"/>
      <c r="AE19" s="210">
        <f t="shared" si="9"/>
        <v>0</v>
      </c>
      <c r="AF19" s="201">
        <f t="shared" si="10"/>
        <v>0</v>
      </c>
    </row>
    <row r="20" spans="1:32" s="173" customFormat="1" ht="12.5" x14ac:dyDescent="0.25">
      <c r="A20" s="188" t="s">
        <v>206</v>
      </c>
      <c r="B20" s="188" t="s">
        <v>221</v>
      </c>
      <c r="C20" s="188" t="s">
        <v>140</v>
      </c>
      <c r="D20" s="188">
        <v>0</v>
      </c>
      <c r="E20" s="188"/>
      <c r="F20" s="189">
        <v>4.8583333333333298</v>
      </c>
      <c r="G20" s="189">
        <v>4.7</v>
      </c>
      <c r="H20" s="142">
        <f t="shared" si="11"/>
        <v>0.15833333333332966</v>
      </c>
      <c r="I20" s="202">
        <v>7.6950000000000003</v>
      </c>
      <c r="J20" s="201">
        <f t="shared" si="0"/>
        <v>1.2183749999999718</v>
      </c>
      <c r="K20" s="201">
        <f t="shared" si="1"/>
        <v>0</v>
      </c>
      <c r="L20" s="140"/>
      <c r="M20" s="193">
        <v>300.17500000000007</v>
      </c>
      <c r="N20" s="193">
        <v>229.42583333333326</v>
      </c>
      <c r="O20" s="209">
        <f t="shared" si="2"/>
        <v>70.74916666666681</v>
      </c>
      <c r="P20" s="204">
        <v>0.13400000000000001</v>
      </c>
      <c r="Q20" s="201">
        <f t="shared" ref="Q20:Q22" si="12">O20*P20</f>
        <v>9.4803883333333534</v>
      </c>
      <c r="R20" s="201">
        <f t="shared" si="4"/>
        <v>0</v>
      </c>
      <c r="S20" s="140"/>
      <c r="T20" s="141"/>
      <c r="U20" s="141"/>
      <c r="V20" s="209" t="str">
        <f t="shared" si="5"/>
        <v/>
      </c>
      <c r="W20" s="206"/>
      <c r="X20" s="210">
        <f t="shared" si="6"/>
        <v>0</v>
      </c>
      <c r="Y20" s="201">
        <f t="shared" si="7"/>
        <v>0</v>
      </c>
      <c r="Z20" s="201"/>
      <c r="AA20" s="141"/>
      <c r="AB20" s="141"/>
      <c r="AC20" s="209" t="str">
        <f t="shared" si="8"/>
        <v/>
      </c>
      <c r="AD20" s="206"/>
      <c r="AE20" s="210">
        <f t="shared" si="9"/>
        <v>0</v>
      </c>
      <c r="AF20" s="201">
        <f t="shared" si="10"/>
        <v>0</v>
      </c>
    </row>
    <row r="21" spans="1:32" s="173" customFormat="1" ht="12.5" x14ac:dyDescent="0.25">
      <c r="A21" s="188"/>
      <c r="B21" s="188"/>
      <c r="C21" s="188" t="s">
        <v>141</v>
      </c>
      <c r="D21" s="188">
        <v>0</v>
      </c>
      <c r="E21" s="188"/>
      <c r="F21" s="189">
        <v>6.8250000000000002</v>
      </c>
      <c r="G21" s="189">
        <v>6.35</v>
      </c>
      <c r="H21" s="142">
        <f t="shared" si="11"/>
        <v>0.47500000000000053</v>
      </c>
      <c r="I21" s="202">
        <v>7.3360000000000003</v>
      </c>
      <c r="J21" s="201">
        <f t="shared" si="0"/>
        <v>3.4846000000000039</v>
      </c>
      <c r="K21" s="201">
        <f t="shared" si="1"/>
        <v>0</v>
      </c>
      <c r="L21" s="140"/>
      <c r="M21" s="193">
        <v>373.05000000000013</v>
      </c>
      <c r="N21" s="193">
        <v>293.35833333333323</v>
      </c>
      <c r="O21" s="209">
        <f t="shared" si="2"/>
        <v>79.69166666666689</v>
      </c>
      <c r="P21" s="204">
        <v>0.129</v>
      </c>
      <c r="Q21" s="201">
        <f t="shared" si="12"/>
        <v>10.28022500000003</v>
      </c>
      <c r="R21" s="201">
        <f t="shared" si="4"/>
        <v>0</v>
      </c>
      <c r="S21" s="140"/>
      <c r="T21" s="141"/>
      <c r="U21" s="141"/>
      <c r="V21" s="209" t="str">
        <f t="shared" si="5"/>
        <v/>
      </c>
      <c r="W21" s="206"/>
      <c r="X21" s="210">
        <f t="shared" si="6"/>
        <v>0</v>
      </c>
      <c r="Y21" s="201">
        <f t="shared" si="7"/>
        <v>0</v>
      </c>
      <c r="Z21" s="201"/>
      <c r="AA21" s="141"/>
      <c r="AB21" s="141"/>
      <c r="AC21" s="209" t="str">
        <f t="shared" si="8"/>
        <v/>
      </c>
      <c r="AD21" s="206"/>
      <c r="AE21" s="210">
        <f t="shared" si="9"/>
        <v>0</v>
      </c>
      <c r="AF21" s="201">
        <f t="shared" si="10"/>
        <v>0</v>
      </c>
    </row>
    <row r="22" spans="1:32" s="173" customFormat="1" ht="12.5" x14ac:dyDescent="0.25">
      <c r="A22" s="188"/>
      <c r="B22" s="188"/>
      <c r="C22" s="188" t="s">
        <v>142</v>
      </c>
      <c r="D22" s="188">
        <v>0</v>
      </c>
      <c r="E22" s="188"/>
      <c r="F22" s="189">
        <v>7.2083333333333304</v>
      </c>
      <c r="G22" s="189">
        <v>6.5750000000000002</v>
      </c>
      <c r="H22" s="142">
        <f t="shared" si="11"/>
        <v>0.6333333333333302</v>
      </c>
      <c r="I22" s="202">
        <v>7.3010000000000002</v>
      </c>
      <c r="J22" s="201">
        <f t="shared" si="0"/>
        <v>4.6239666666666439</v>
      </c>
      <c r="K22" s="201">
        <f t="shared" si="1"/>
        <v>0</v>
      </c>
      <c r="L22" s="140"/>
      <c r="M22" s="193">
        <v>474.92500000000013</v>
      </c>
      <c r="N22" s="193">
        <v>387.93333333333334</v>
      </c>
      <c r="O22" s="209">
        <f t="shared" si="2"/>
        <v>86.991666666666788</v>
      </c>
      <c r="P22" s="204">
        <v>0.126</v>
      </c>
      <c r="Q22" s="201">
        <f t="shared" si="12"/>
        <v>10.960950000000015</v>
      </c>
      <c r="R22" s="201">
        <f t="shared" si="4"/>
        <v>0</v>
      </c>
      <c r="S22" s="140"/>
      <c r="T22" s="141"/>
      <c r="U22" s="141"/>
      <c r="V22" s="209" t="str">
        <f t="shared" si="5"/>
        <v/>
      </c>
      <c r="W22" s="206"/>
      <c r="X22" s="210">
        <f t="shared" si="6"/>
        <v>0</v>
      </c>
      <c r="Y22" s="201">
        <f t="shared" si="7"/>
        <v>0</v>
      </c>
      <c r="Z22" s="201"/>
      <c r="AA22" s="141"/>
      <c r="AB22" s="141"/>
      <c r="AC22" s="209" t="str">
        <f t="shared" si="8"/>
        <v/>
      </c>
      <c r="AD22" s="206"/>
      <c r="AE22" s="210">
        <f t="shared" si="9"/>
        <v>0</v>
      </c>
      <c r="AF22" s="201">
        <f t="shared" si="10"/>
        <v>0</v>
      </c>
    </row>
    <row r="23" spans="1:32" s="173" customFormat="1" ht="12.5" x14ac:dyDescent="0.25">
      <c r="A23" s="188"/>
      <c r="B23" s="188"/>
      <c r="C23" s="188"/>
      <c r="D23" s="188"/>
      <c r="E23" s="188"/>
      <c r="F23" s="189"/>
      <c r="G23" s="189"/>
      <c r="H23" s="142" t="str">
        <f t="shared" si="11"/>
        <v/>
      </c>
      <c r="I23" s="202"/>
      <c r="J23" s="201"/>
      <c r="K23" s="201">
        <f t="shared" si="1"/>
        <v>0</v>
      </c>
      <c r="L23" s="140"/>
      <c r="M23" s="193"/>
      <c r="N23" s="193"/>
      <c r="O23" s="209" t="str">
        <f t="shared" si="2"/>
        <v/>
      </c>
      <c r="P23" s="204"/>
      <c r="Q23" s="201"/>
      <c r="R23" s="201">
        <f t="shared" si="4"/>
        <v>0</v>
      </c>
      <c r="S23" s="140"/>
      <c r="T23" s="141"/>
      <c r="U23" s="141"/>
      <c r="V23" s="209" t="str">
        <f t="shared" si="5"/>
        <v/>
      </c>
      <c r="W23" s="206"/>
      <c r="X23" s="210">
        <f t="shared" si="6"/>
        <v>0</v>
      </c>
      <c r="Y23" s="201">
        <f t="shared" si="7"/>
        <v>0</v>
      </c>
      <c r="Z23" s="201"/>
      <c r="AA23" s="141"/>
      <c r="AB23" s="141"/>
      <c r="AC23" s="209" t="str">
        <f t="shared" si="8"/>
        <v/>
      </c>
      <c r="AD23" s="206"/>
      <c r="AE23" s="210">
        <f t="shared" si="9"/>
        <v>0</v>
      </c>
      <c r="AF23" s="201">
        <f t="shared" si="10"/>
        <v>0</v>
      </c>
    </row>
    <row r="24" spans="1:32" s="173" customFormat="1" ht="12.5" x14ac:dyDescent="0.25">
      <c r="A24" s="188" t="s">
        <v>213</v>
      </c>
      <c r="B24" s="188" t="s">
        <v>222</v>
      </c>
      <c r="C24" s="188"/>
      <c r="D24" s="188">
        <v>0</v>
      </c>
      <c r="E24" s="188"/>
      <c r="F24" s="189"/>
      <c r="G24" s="189"/>
      <c r="H24" s="142" t="str">
        <f t="shared" si="11"/>
        <v/>
      </c>
      <c r="I24" s="202"/>
      <c r="J24" s="201"/>
      <c r="K24" s="201">
        <f t="shared" si="1"/>
        <v>0</v>
      </c>
      <c r="L24" s="140"/>
      <c r="M24" s="193"/>
      <c r="N24" s="193"/>
      <c r="O24" s="209" t="str">
        <f t="shared" si="2"/>
        <v/>
      </c>
      <c r="P24" s="204"/>
      <c r="Q24" s="201"/>
      <c r="R24" s="201">
        <f t="shared" si="4"/>
        <v>0</v>
      </c>
      <c r="S24" s="140"/>
      <c r="T24" s="141"/>
      <c r="U24" s="141"/>
      <c r="V24" s="209" t="str">
        <f t="shared" si="5"/>
        <v/>
      </c>
      <c r="W24" s="206"/>
      <c r="X24" s="210">
        <f t="shared" si="6"/>
        <v>0</v>
      </c>
      <c r="Y24" s="201">
        <f t="shared" si="7"/>
        <v>0</v>
      </c>
      <c r="Z24" s="201"/>
      <c r="AA24" s="141"/>
      <c r="AB24" s="141"/>
      <c r="AC24" s="209" t="str">
        <f t="shared" si="8"/>
        <v/>
      </c>
      <c r="AD24" s="206"/>
      <c r="AE24" s="210">
        <f t="shared" si="9"/>
        <v>0</v>
      </c>
      <c r="AF24" s="201">
        <f t="shared" si="10"/>
        <v>0</v>
      </c>
    </row>
    <row r="25" spans="1:32" s="173" customFormat="1" ht="12.5" x14ac:dyDescent="0.25">
      <c r="A25" s="188"/>
      <c r="B25" s="188"/>
      <c r="C25" s="188"/>
      <c r="D25" s="188"/>
      <c r="E25" s="188"/>
      <c r="F25" s="189"/>
      <c r="G25" s="189"/>
      <c r="H25" s="142" t="str">
        <f t="shared" si="11"/>
        <v/>
      </c>
      <c r="I25" s="202"/>
      <c r="J25" s="201"/>
      <c r="K25" s="201">
        <f t="shared" si="1"/>
        <v>0</v>
      </c>
      <c r="L25" s="140"/>
      <c r="M25" s="193"/>
      <c r="N25" s="193"/>
      <c r="O25" s="209" t="str">
        <f t="shared" si="2"/>
        <v/>
      </c>
      <c r="P25" s="204"/>
      <c r="Q25" s="201"/>
      <c r="R25" s="201">
        <f t="shared" si="4"/>
        <v>0</v>
      </c>
      <c r="S25" s="140"/>
      <c r="T25" s="141"/>
      <c r="U25" s="141"/>
      <c r="V25" s="209" t="str">
        <f t="shared" si="5"/>
        <v/>
      </c>
      <c r="W25" s="206"/>
      <c r="X25" s="210">
        <f t="shared" si="6"/>
        <v>0</v>
      </c>
      <c r="Y25" s="201">
        <f t="shared" si="7"/>
        <v>0</v>
      </c>
      <c r="Z25" s="201"/>
      <c r="AA25" s="141"/>
      <c r="AB25" s="141"/>
      <c r="AC25" s="209" t="str">
        <f t="shared" si="8"/>
        <v/>
      </c>
      <c r="AD25" s="206"/>
      <c r="AE25" s="210">
        <f t="shared" si="9"/>
        <v>0</v>
      </c>
      <c r="AF25" s="201">
        <f t="shared" si="10"/>
        <v>0</v>
      </c>
    </row>
    <row r="26" spans="1:32" s="173" customFormat="1" ht="12.5" x14ac:dyDescent="0.25">
      <c r="A26" s="188" t="s">
        <v>207</v>
      </c>
      <c r="B26" s="188" t="s">
        <v>223</v>
      </c>
      <c r="C26" s="188" t="s">
        <v>141</v>
      </c>
      <c r="D26" s="188">
        <v>0</v>
      </c>
      <c r="E26" s="188"/>
      <c r="F26" s="189">
        <v>5.9833333333333298</v>
      </c>
      <c r="G26" s="189">
        <v>5.6166666666666698</v>
      </c>
      <c r="H26" s="142">
        <f t="shared" si="11"/>
        <v>0.36666666666666003</v>
      </c>
      <c r="I26" s="202">
        <v>7.47</v>
      </c>
      <c r="J26" s="201">
        <f t="shared" si="0"/>
        <v>2.7389999999999506</v>
      </c>
      <c r="K26" s="201">
        <f t="shared" si="1"/>
        <v>0</v>
      </c>
      <c r="L26" s="140"/>
      <c r="M26" s="193">
        <v>460.22916666666674</v>
      </c>
      <c r="N26" s="193">
        <v>317.41277777777771</v>
      </c>
      <c r="O26" s="209">
        <f t="shared" si="2"/>
        <v>142.81638888888904</v>
      </c>
      <c r="P26" s="204">
        <v>0.128</v>
      </c>
      <c r="Q26" s="201">
        <f t="shared" ref="Q26:Q27" si="13">O26*P26</f>
        <v>18.280497777777796</v>
      </c>
      <c r="R26" s="201">
        <f t="shared" si="4"/>
        <v>0</v>
      </c>
      <c r="S26" s="140"/>
      <c r="T26" s="141"/>
      <c r="U26" s="141"/>
      <c r="V26" s="209" t="str">
        <f t="shared" si="5"/>
        <v/>
      </c>
      <c r="W26" s="206"/>
      <c r="X26" s="210">
        <f t="shared" si="6"/>
        <v>0</v>
      </c>
      <c r="Y26" s="201">
        <f t="shared" si="7"/>
        <v>0</v>
      </c>
      <c r="Z26" s="201"/>
      <c r="AA26" s="141"/>
      <c r="AB26" s="141"/>
      <c r="AC26" s="209" t="str">
        <f t="shared" si="8"/>
        <v/>
      </c>
      <c r="AD26" s="206"/>
      <c r="AE26" s="210">
        <f t="shared" si="9"/>
        <v>0</v>
      </c>
      <c r="AF26" s="201">
        <f t="shared" si="10"/>
        <v>0</v>
      </c>
    </row>
    <row r="27" spans="1:32" s="173" customFormat="1" ht="12.5" x14ac:dyDescent="0.25">
      <c r="A27" s="188"/>
      <c r="B27" s="188"/>
      <c r="C27" s="188" t="s">
        <v>142</v>
      </c>
      <c r="D27" s="188">
        <v>0</v>
      </c>
      <c r="E27" s="188"/>
      <c r="F27" s="189">
        <v>8.9166666666666696</v>
      </c>
      <c r="G27" s="189">
        <v>8.4250000000000007</v>
      </c>
      <c r="H27" s="142">
        <f t="shared" si="11"/>
        <v>0.49166666666666892</v>
      </c>
      <c r="I27" s="202">
        <v>7.0839999999999996</v>
      </c>
      <c r="J27" s="201">
        <f t="shared" si="0"/>
        <v>3.4829666666666825</v>
      </c>
      <c r="K27" s="201">
        <f t="shared" si="1"/>
        <v>0</v>
      </c>
      <c r="L27" s="140"/>
      <c r="M27" s="193">
        <v>577.00833333333333</v>
      </c>
      <c r="N27" s="193">
        <v>414.82666666666677</v>
      </c>
      <c r="O27" s="209">
        <f t="shared" si="2"/>
        <v>162.18166666666656</v>
      </c>
      <c r="P27" s="204">
        <v>0.125</v>
      </c>
      <c r="Q27" s="201">
        <f t="shared" si="13"/>
        <v>20.27270833333332</v>
      </c>
      <c r="R27" s="201">
        <f t="shared" si="4"/>
        <v>0</v>
      </c>
      <c r="S27" s="140"/>
      <c r="T27" s="141"/>
      <c r="U27" s="141"/>
      <c r="V27" s="209" t="str">
        <f t="shared" si="5"/>
        <v/>
      </c>
      <c r="W27" s="206"/>
      <c r="X27" s="210">
        <f t="shared" si="6"/>
        <v>0</v>
      </c>
      <c r="Y27" s="201">
        <f t="shared" si="7"/>
        <v>0</v>
      </c>
      <c r="Z27" s="201"/>
      <c r="AA27" s="141"/>
      <c r="AB27" s="141"/>
      <c r="AC27" s="209" t="str">
        <f t="shared" si="8"/>
        <v/>
      </c>
      <c r="AD27" s="206"/>
      <c r="AE27" s="210">
        <f t="shared" si="9"/>
        <v>0</v>
      </c>
      <c r="AF27" s="201">
        <f t="shared" si="10"/>
        <v>0</v>
      </c>
    </row>
    <row r="28" spans="1:32" s="173" customFormat="1" ht="12.5" x14ac:dyDescent="0.25">
      <c r="A28" s="188"/>
      <c r="B28" s="188"/>
      <c r="C28" s="188"/>
      <c r="D28" s="188"/>
      <c r="E28" s="188"/>
      <c r="F28" s="189"/>
      <c r="G28" s="189"/>
      <c r="H28" s="142" t="str">
        <f t="shared" si="11"/>
        <v/>
      </c>
      <c r="I28" s="202"/>
      <c r="J28" s="201"/>
      <c r="K28" s="201">
        <f t="shared" si="1"/>
        <v>0</v>
      </c>
      <c r="L28" s="140"/>
      <c r="M28" s="193"/>
      <c r="N28" s="193"/>
      <c r="O28" s="209" t="str">
        <f t="shared" si="2"/>
        <v/>
      </c>
      <c r="P28" s="204"/>
      <c r="Q28" s="201"/>
      <c r="R28" s="201">
        <f t="shared" si="4"/>
        <v>0</v>
      </c>
      <c r="S28" s="140"/>
      <c r="T28" s="141"/>
      <c r="U28" s="141"/>
      <c r="V28" s="209" t="str">
        <f t="shared" si="5"/>
        <v/>
      </c>
      <c r="W28" s="206"/>
      <c r="X28" s="210">
        <f t="shared" si="6"/>
        <v>0</v>
      </c>
      <c r="Y28" s="201">
        <f t="shared" si="7"/>
        <v>0</v>
      </c>
      <c r="Z28" s="201"/>
      <c r="AA28" s="141"/>
      <c r="AB28" s="141"/>
      <c r="AC28" s="209" t="str">
        <f t="shared" si="8"/>
        <v/>
      </c>
      <c r="AD28" s="206"/>
      <c r="AE28" s="210">
        <f t="shared" si="9"/>
        <v>0</v>
      </c>
      <c r="AF28" s="201">
        <f t="shared" si="10"/>
        <v>0</v>
      </c>
    </row>
    <row r="29" spans="1:32" s="173" customFormat="1" ht="12.5" x14ac:dyDescent="0.25">
      <c r="A29" s="188"/>
      <c r="B29" s="188"/>
      <c r="C29" s="188"/>
      <c r="D29" s="188"/>
      <c r="E29" s="188"/>
      <c r="F29" s="189"/>
      <c r="G29" s="189"/>
      <c r="H29" s="142" t="str">
        <f t="shared" si="11"/>
        <v/>
      </c>
      <c r="I29" s="202"/>
      <c r="J29" s="201"/>
      <c r="K29" s="201">
        <f t="shared" si="1"/>
        <v>0</v>
      </c>
      <c r="L29" s="140"/>
      <c r="M29" s="193"/>
      <c r="N29" s="193"/>
      <c r="O29" s="209" t="str">
        <f t="shared" si="2"/>
        <v/>
      </c>
      <c r="P29" s="204"/>
      <c r="Q29" s="201"/>
      <c r="R29" s="201">
        <f t="shared" si="4"/>
        <v>0</v>
      </c>
      <c r="S29" s="140"/>
      <c r="T29" s="141"/>
      <c r="U29" s="141"/>
      <c r="V29" s="209" t="str">
        <f t="shared" si="5"/>
        <v/>
      </c>
      <c r="W29" s="206"/>
      <c r="X29" s="210">
        <f t="shared" si="6"/>
        <v>0</v>
      </c>
      <c r="Y29" s="201">
        <f t="shared" si="7"/>
        <v>0</v>
      </c>
      <c r="Z29" s="201"/>
      <c r="AA29" s="141"/>
      <c r="AB29" s="141"/>
      <c r="AC29" s="209" t="str">
        <f t="shared" si="8"/>
        <v/>
      </c>
      <c r="AD29" s="206"/>
      <c r="AE29" s="210">
        <f t="shared" si="9"/>
        <v>0</v>
      </c>
      <c r="AF29" s="201">
        <f t="shared" si="10"/>
        <v>0</v>
      </c>
    </row>
    <row r="30" spans="1:32" s="173" customFormat="1" ht="12.5" x14ac:dyDescent="0.25">
      <c r="A30" s="188" t="s">
        <v>208</v>
      </c>
      <c r="B30" s="188" t="s">
        <v>224</v>
      </c>
      <c r="C30" s="188" t="s">
        <v>141</v>
      </c>
      <c r="D30" s="188">
        <v>0</v>
      </c>
      <c r="E30" s="188"/>
      <c r="F30" s="189">
        <v>6.9166666666666696</v>
      </c>
      <c r="G30" s="189">
        <v>6.1666666666666696</v>
      </c>
      <c r="H30" s="142">
        <f t="shared" si="11"/>
        <v>0.75</v>
      </c>
      <c r="I30" s="202">
        <v>7.3659999999999997</v>
      </c>
      <c r="J30" s="201">
        <f t="shared" si="0"/>
        <v>5.5244999999999997</v>
      </c>
      <c r="K30" s="201">
        <f t="shared" si="1"/>
        <v>0</v>
      </c>
      <c r="L30" s="140"/>
      <c r="M30" s="193">
        <v>387.6165789473684</v>
      </c>
      <c r="N30" s="193">
        <v>306.81870614035091</v>
      </c>
      <c r="O30" s="209">
        <f t="shared" si="2"/>
        <v>80.797872807017484</v>
      </c>
      <c r="P30" s="204">
        <v>0.129</v>
      </c>
      <c r="Q30" s="201">
        <f t="shared" ref="Q30:Q31" si="14">O30*P30</f>
        <v>10.422925592105255</v>
      </c>
      <c r="R30" s="201">
        <f t="shared" si="4"/>
        <v>0</v>
      </c>
      <c r="S30" s="140"/>
      <c r="T30" s="141"/>
      <c r="U30" s="141"/>
      <c r="V30" s="209" t="str">
        <f t="shared" si="5"/>
        <v/>
      </c>
      <c r="W30" s="206"/>
      <c r="X30" s="210">
        <f t="shared" si="6"/>
        <v>0</v>
      </c>
      <c r="Y30" s="201">
        <f t="shared" si="7"/>
        <v>0</v>
      </c>
      <c r="Z30" s="201"/>
      <c r="AA30" s="141"/>
      <c r="AB30" s="141"/>
      <c r="AC30" s="209" t="str">
        <f t="shared" si="8"/>
        <v/>
      </c>
      <c r="AD30" s="206"/>
      <c r="AE30" s="210">
        <f t="shared" si="9"/>
        <v>0</v>
      </c>
      <c r="AF30" s="201">
        <f t="shared" si="10"/>
        <v>0</v>
      </c>
    </row>
    <row r="31" spans="1:32" s="173" customFormat="1" ht="12.5" x14ac:dyDescent="0.25">
      <c r="A31" s="188"/>
      <c r="B31" s="188"/>
      <c r="C31" s="188" t="s">
        <v>142</v>
      </c>
      <c r="D31" s="188">
        <v>0</v>
      </c>
      <c r="E31" s="188"/>
      <c r="F31" s="189">
        <v>9.43333333333333</v>
      </c>
      <c r="G31" s="189">
        <v>8.4166666666666696</v>
      </c>
      <c r="H31" s="142">
        <f t="shared" si="11"/>
        <v>1.0166666666666604</v>
      </c>
      <c r="I31" s="202">
        <v>7.085</v>
      </c>
      <c r="J31" s="201">
        <f t="shared" si="0"/>
        <v>7.2030833333332884</v>
      </c>
      <c r="K31" s="201">
        <f t="shared" si="1"/>
        <v>0</v>
      </c>
      <c r="L31" s="140"/>
      <c r="M31" s="193">
        <v>490.50333333333316</v>
      </c>
      <c r="N31" s="193">
        <v>409.8383333333332</v>
      </c>
      <c r="O31" s="209">
        <f t="shared" si="2"/>
        <v>80.664999999999964</v>
      </c>
      <c r="P31" s="204">
        <v>0.125</v>
      </c>
      <c r="Q31" s="201">
        <f t="shared" si="14"/>
        <v>10.083124999999995</v>
      </c>
      <c r="R31" s="201">
        <f t="shared" si="4"/>
        <v>0</v>
      </c>
      <c r="S31" s="140"/>
      <c r="T31" s="141"/>
      <c r="U31" s="141"/>
      <c r="V31" s="209" t="str">
        <f t="shared" si="5"/>
        <v/>
      </c>
      <c r="W31" s="206"/>
      <c r="X31" s="210">
        <f t="shared" si="6"/>
        <v>0</v>
      </c>
      <c r="Y31" s="201">
        <f t="shared" si="7"/>
        <v>0</v>
      </c>
      <c r="Z31" s="201"/>
      <c r="AA31" s="141"/>
      <c r="AB31" s="141"/>
      <c r="AC31" s="209" t="str">
        <f t="shared" si="8"/>
        <v/>
      </c>
      <c r="AD31" s="206"/>
      <c r="AE31" s="210">
        <f t="shared" si="9"/>
        <v>0</v>
      </c>
      <c r="AF31" s="201">
        <f t="shared" si="10"/>
        <v>0</v>
      </c>
    </row>
    <row r="32" spans="1:32" s="173" customFormat="1" ht="12.5" x14ac:dyDescent="0.25">
      <c r="A32" s="188"/>
      <c r="B32" s="188"/>
      <c r="C32" s="188"/>
      <c r="D32" s="188"/>
      <c r="E32" s="188"/>
      <c r="F32" s="189"/>
      <c r="G32" s="189"/>
      <c r="H32" s="142" t="str">
        <f t="shared" si="11"/>
        <v/>
      </c>
      <c r="I32" s="202"/>
      <c r="J32" s="201"/>
      <c r="K32" s="201">
        <f t="shared" si="1"/>
        <v>0</v>
      </c>
      <c r="L32" s="140"/>
      <c r="M32" s="193"/>
      <c r="N32" s="193"/>
      <c r="O32" s="209" t="str">
        <f t="shared" si="2"/>
        <v/>
      </c>
      <c r="P32" s="204"/>
      <c r="Q32" s="201"/>
      <c r="R32" s="201">
        <f t="shared" si="4"/>
        <v>0</v>
      </c>
      <c r="S32" s="140"/>
      <c r="T32" s="141"/>
      <c r="U32" s="141"/>
      <c r="V32" s="209" t="str">
        <f t="shared" si="5"/>
        <v/>
      </c>
      <c r="W32" s="206"/>
      <c r="X32" s="210">
        <f t="shared" si="6"/>
        <v>0</v>
      </c>
      <c r="Y32" s="201">
        <f t="shared" si="7"/>
        <v>0</v>
      </c>
      <c r="Z32" s="201"/>
      <c r="AA32" s="141"/>
      <c r="AB32" s="141"/>
      <c r="AC32" s="209" t="str">
        <f t="shared" si="8"/>
        <v/>
      </c>
      <c r="AD32" s="206"/>
      <c r="AE32" s="210">
        <f t="shared" si="9"/>
        <v>0</v>
      </c>
      <c r="AF32" s="201">
        <f t="shared" si="10"/>
        <v>0</v>
      </c>
    </row>
    <row r="33" spans="1:32" s="173" customFormat="1" ht="12.5" x14ac:dyDescent="0.25">
      <c r="A33" s="188"/>
      <c r="B33" s="188"/>
      <c r="C33" s="188"/>
      <c r="D33" s="188"/>
      <c r="E33" s="188"/>
      <c r="F33" s="189"/>
      <c r="G33" s="189"/>
      <c r="H33" s="142" t="str">
        <f t="shared" si="11"/>
        <v/>
      </c>
      <c r="I33" s="202"/>
      <c r="J33" s="201"/>
      <c r="K33" s="201">
        <f t="shared" si="1"/>
        <v>0</v>
      </c>
      <c r="L33" s="140"/>
      <c r="M33" s="193"/>
      <c r="N33" s="193"/>
      <c r="O33" s="209" t="str">
        <f t="shared" si="2"/>
        <v/>
      </c>
      <c r="P33" s="204"/>
      <c r="Q33" s="201"/>
      <c r="R33" s="201">
        <f t="shared" si="4"/>
        <v>0</v>
      </c>
      <c r="S33" s="140"/>
      <c r="T33" s="141"/>
      <c r="U33" s="141"/>
      <c r="V33" s="209" t="str">
        <f t="shared" si="5"/>
        <v/>
      </c>
      <c r="W33" s="206"/>
      <c r="X33" s="210">
        <f t="shared" si="6"/>
        <v>0</v>
      </c>
      <c r="Y33" s="201">
        <f t="shared" si="7"/>
        <v>0</v>
      </c>
      <c r="Z33" s="201"/>
      <c r="AA33" s="141"/>
      <c r="AB33" s="141"/>
      <c r="AC33" s="209" t="str">
        <f t="shared" si="8"/>
        <v/>
      </c>
      <c r="AD33" s="206"/>
      <c r="AE33" s="210">
        <f t="shared" si="9"/>
        <v>0</v>
      </c>
      <c r="AF33" s="201">
        <f t="shared" si="10"/>
        <v>0</v>
      </c>
    </row>
    <row r="34" spans="1:32" s="173" customFormat="1" ht="12.5" x14ac:dyDescent="0.25">
      <c r="A34" s="188" t="s">
        <v>209</v>
      </c>
      <c r="B34" s="188" t="s">
        <v>225</v>
      </c>
      <c r="C34" s="188" t="s">
        <v>140</v>
      </c>
      <c r="D34" s="188">
        <v>0</v>
      </c>
      <c r="E34" s="188"/>
      <c r="F34" s="189">
        <v>4.1666666666666696</v>
      </c>
      <c r="G34" s="189">
        <v>3.708333333333333</v>
      </c>
      <c r="H34" s="142">
        <f t="shared" si="11"/>
        <v>0.45833333333333659</v>
      </c>
      <c r="I34" s="202">
        <v>8.0649999999999995</v>
      </c>
      <c r="J34" s="201">
        <f t="shared" si="0"/>
        <v>3.6964583333333594</v>
      </c>
      <c r="K34" s="201">
        <f t="shared" si="1"/>
        <v>0</v>
      </c>
      <c r="L34" s="140"/>
      <c r="M34" s="193">
        <v>256.09999999999997</v>
      </c>
      <c r="N34" s="193">
        <v>202.38416666666669</v>
      </c>
      <c r="O34" s="209">
        <f t="shared" si="2"/>
        <v>53.715833333333279</v>
      </c>
      <c r="P34" s="204">
        <v>0.13600000000000001</v>
      </c>
      <c r="Q34" s="201">
        <f t="shared" ref="Q34" si="15">O34*P34</f>
        <v>7.3053533333333265</v>
      </c>
      <c r="R34" s="201">
        <f t="shared" si="4"/>
        <v>0</v>
      </c>
      <c r="S34" s="140"/>
      <c r="T34" s="141"/>
      <c r="U34" s="141"/>
      <c r="V34" s="209" t="str">
        <f t="shared" si="5"/>
        <v/>
      </c>
      <c r="W34" s="206"/>
      <c r="X34" s="210">
        <f t="shared" si="6"/>
        <v>0</v>
      </c>
      <c r="Y34" s="201">
        <f t="shared" si="7"/>
        <v>0</v>
      </c>
      <c r="Z34" s="201"/>
      <c r="AA34" s="141"/>
      <c r="AB34" s="141"/>
      <c r="AC34" s="209" t="str">
        <f t="shared" si="8"/>
        <v/>
      </c>
      <c r="AD34" s="206"/>
      <c r="AE34" s="210">
        <f t="shared" si="9"/>
        <v>0</v>
      </c>
      <c r="AF34" s="201">
        <f t="shared" si="10"/>
        <v>0</v>
      </c>
    </row>
    <row r="35" spans="1:32" s="173" customFormat="1" ht="12.5" x14ac:dyDescent="0.25">
      <c r="A35" s="188"/>
      <c r="B35" s="188"/>
      <c r="C35" s="188"/>
      <c r="D35" s="188"/>
      <c r="E35" s="188"/>
      <c r="F35" s="189"/>
      <c r="G35" s="189"/>
      <c r="H35" s="142" t="str">
        <f t="shared" si="11"/>
        <v/>
      </c>
      <c r="I35" s="202"/>
      <c r="J35" s="201"/>
      <c r="K35" s="201">
        <f t="shared" si="1"/>
        <v>0</v>
      </c>
      <c r="L35" s="140"/>
      <c r="M35" s="193"/>
      <c r="N35" s="193"/>
      <c r="O35" s="209" t="str">
        <f t="shared" si="2"/>
        <v/>
      </c>
      <c r="P35" s="204"/>
      <c r="Q35" s="201"/>
      <c r="R35" s="201">
        <f t="shared" si="4"/>
        <v>0</v>
      </c>
      <c r="S35" s="140"/>
      <c r="T35" s="141"/>
      <c r="U35" s="141"/>
      <c r="V35" s="209" t="str">
        <f t="shared" si="5"/>
        <v/>
      </c>
      <c r="W35" s="206"/>
      <c r="X35" s="210">
        <f t="shared" si="6"/>
        <v>0</v>
      </c>
      <c r="Y35" s="201">
        <f t="shared" si="7"/>
        <v>0</v>
      </c>
      <c r="Z35" s="201"/>
      <c r="AA35" s="141"/>
      <c r="AB35" s="141"/>
      <c r="AC35" s="209" t="str">
        <f t="shared" si="8"/>
        <v/>
      </c>
      <c r="AD35" s="206"/>
      <c r="AE35" s="210">
        <f t="shared" si="9"/>
        <v>0</v>
      </c>
      <c r="AF35" s="201">
        <f t="shared" si="10"/>
        <v>0</v>
      </c>
    </row>
    <row r="36" spans="1:32" s="173" customFormat="1" ht="12.5" x14ac:dyDescent="0.25">
      <c r="A36" s="188"/>
      <c r="B36" s="188"/>
      <c r="C36" s="188"/>
      <c r="D36" s="188"/>
      <c r="E36" s="188"/>
      <c r="F36" s="189"/>
      <c r="G36" s="189"/>
      <c r="H36" s="142" t="str">
        <f t="shared" si="11"/>
        <v/>
      </c>
      <c r="I36" s="202"/>
      <c r="J36" s="201"/>
      <c r="K36" s="201">
        <f t="shared" si="1"/>
        <v>0</v>
      </c>
      <c r="L36" s="140"/>
      <c r="M36" s="193"/>
      <c r="N36" s="193"/>
      <c r="O36" s="209" t="str">
        <f t="shared" si="2"/>
        <v/>
      </c>
      <c r="P36" s="204"/>
      <c r="Q36" s="201"/>
      <c r="R36" s="201">
        <f t="shared" si="4"/>
        <v>0</v>
      </c>
      <c r="S36" s="140"/>
      <c r="T36" s="141"/>
      <c r="U36" s="141"/>
      <c r="V36" s="209" t="str">
        <f t="shared" si="5"/>
        <v/>
      </c>
      <c r="W36" s="206"/>
      <c r="X36" s="210">
        <f t="shared" si="6"/>
        <v>0</v>
      </c>
      <c r="Y36" s="201">
        <f t="shared" si="7"/>
        <v>0</v>
      </c>
      <c r="Z36" s="201"/>
      <c r="AA36" s="141"/>
      <c r="AB36" s="141"/>
      <c r="AC36" s="209" t="str">
        <f t="shared" si="8"/>
        <v/>
      </c>
      <c r="AD36" s="206"/>
      <c r="AE36" s="210">
        <f t="shared" si="9"/>
        <v>0</v>
      </c>
      <c r="AF36" s="201">
        <f t="shared" si="10"/>
        <v>0</v>
      </c>
    </row>
    <row r="37" spans="1:32" s="173" customFormat="1" ht="12.5" x14ac:dyDescent="0.25">
      <c r="A37" s="188" t="s">
        <v>210</v>
      </c>
      <c r="B37" s="188" t="s">
        <v>226</v>
      </c>
      <c r="C37" s="188" t="s">
        <v>141</v>
      </c>
      <c r="D37" s="188">
        <v>0</v>
      </c>
      <c r="E37" s="188"/>
      <c r="F37" s="189">
        <v>6.19166666666667</v>
      </c>
      <c r="G37" s="189">
        <v>5.7166666666666703</v>
      </c>
      <c r="H37" s="142">
        <f t="shared" si="11"/>
        <v>0.47499999999999964</v>
      </c>
      <c r="I37" s="202">
        <v>7.4489999999999998</v>
      </c>
      <c r="J37" s="201">
        <f t="shared" si="0"/>
        <v>3.5382749999999974</v>
      </c>
      <c r="K37" s="201">
        <f t="shared" si="1"/>
        <v>0</v>
      </c>
      <c r="L37" s="140"/>
      <c r="M37" s="193">
        <v>358.27249999999998</v>
      </c>
      <c r="N37" s="193">
        <v>308.02416666666664</v>
      </c>
      <c r="O37" s="209">
        <f t="shared" si="2"/>
        <v>50.248333333333335</v>
      </c>
      <c r="P37" s="204">
        <v>0.129</v>
      </c>
      <c r="Q37" s="201">
        <f t="shared" ref="Q37:Q38" si="16">O37*P37</f>
        <v>6.4820350000000007</v>
      </c>
      <c r="R37" s="201">
        <f t="shared" si="4"/>
        <v>0</v>
      </c>
      <c r="S37" s="140"/>
      <c r="T37" s="141"/>
      <c r="U37" s="141"/>
      <c r="V37" s="209" t="str">
        <f t="shared" si="5"/>
        <v/>
      </c>
      <c r="W37" s="206"/>
      <c r="X37" s="210">
        <f t="shared" si="6"/>
        <v>0</v>
      </c>
      <c r="Y37" s="201">
        <f t="shared" si="7"/>
        <v>0</v>
      </c>
      <c r="Z37" s="201"/>
      <c r="AA37" s="141"/>
      <c r="AB37" s="141"/>
      <c r="AC37" s="209" t="str">
        <f t="shared" si="8"/>
        <v/>
      </c>
      <c r="AD37" s="206"/>
      <c r="AE37" s="210">
        <f t="shared" si="9"/>
        <v>0</v>
      </c>
      <c r="AF37" s="201">
        <f t="shared" si="10"/>
        <v>0</v>
      </c>
    </row>
    <row r="38" spans="1:32" s="173" customFormat="1" ht="12.5" x14ac:dyDescent="0.25">
      <c r="A38" s="188"/>
      <c r="B38" s="188"/>
      <c r="C38" s="188" t="s">
        <v>142</v>
      </c>
      <c r="D38" s="188">
        <v>0</v>
      </c>
      <c r="E38" s="188"/>
      <c r="F38" s="189">
        <v>6.8916666666666702</v>
      </c>
      <c r="G38" s="189">
        <v>6.2583333333333302</v>
      </c>
      <c r="H38" s="142">
        <f t="shared" si="11"/>
        <v>0.63333333333333997</v>
      </c>
      <c r="I38" s="202">
        <v>7.351</v>
      </c>
      <c r="J38" s="201">
        <f t="shared" si="0"/>
        <v>4.6556333333333821</v>
      </c>
      <c r="K38" s="201">
        <f t="shared" si="1"/>
        <v>0</v>
      </c>
      <c r="L38" s="140"/>
      <c r="M38" s="193">
        <v>453.6991666666666</v>
      </c>
      <c r="N38" s="193">
        <v>403.32916666666659</v>
      </c>
      <c r="O38" s="209">
        <f t="shared" si="2"/>
        <v>50.370000000000005</v>
      </c>
      <c r="P38" s="204">
        <v>0.126</v>
      </c>
      <c r="Q38" s="201">
        <f t="shared" si="16"/>
        <v>6.3466200000000006</v>
      </c>
      <c r="R38" s="201">
        <f t="shared" si="4"/>
        <v>0</v>
      </c>
      <c r="S38" s="140"/>
      <c r="T38" s="141"/>
      <c r="U38" s="141"/>
      <c r="V38" s="209" t="str">
        <f t="shared" si="5"/>
        <v/>
      </c>
      <c r="W38" s="206"/>
      <c r="X38" s="210">
        <f t="shared" si="6"/>
        <v>0</v>
      </c>
      <c r="Y38" s="201">
        <f t="shared" si="7"/>
        <v>0</v>
      </c>
      <c r="Z38" s="201"/>
      <c r="AA38" s="141"/>
      <c r="AB38" s="141"/>
      <c r="AC38" s="209" t="str">
        <f t="shared" si="8"/>
        <v/>
      </c>
      <c r="AD38" s="206"/>
      <c r="AE38" s="210">
        <f t="shared" si="9"/>
        <v>0</v>
      </c>
      <c r="AF38" s="201">
        <f t="shared" si="10"/>
        <v>0</v>
      </c>
    </row>
    <row r="39" spans="1:32" s="173" customFormat="1" ht="12.5" x14ac:dyDescent="0.25">
      <c r="A39" s="188"/>
      <c r="B39" s="188"/>
      <c r="C39" s="188"/>
      <c r="D39" s="188"/>
      <c r="E39" s="188"/>
      <c r="F39" s="189"/>
      <c r="G39" s="189"/>
      <c r="H39" s="142" t="str">
        <f t="shared" si="11"/>
        <v/>
      </c>
      <c r="I39" s="202"/>
      <c r="J39" s="201"/>
      <c r="K39" s="201">
        <f t="shared" si="1"/>
        <v>0</v>
      </c>
      <c r="L39" s="140"/>
      <c r="M39" s="193"/>
      <c r="N39" s="193"/>
      <c r="O39" s="209" t="str">
        <f t="shared" si="2"/>
        <v/>
      </c>
      <c r="P39" s="204"/>
      <c r="Q39" s="201"/>
      <c r="R39" s="201">
        <f t="shared" si="4"/>
        <v>0</v>
      </c>
      <c r="S39" s="140"/>
      <c r="T39" s="141"/>
      <c r="U39" s="141"/>
      <c r="V39" s="209" t="str">
        <f t="shared" si="5"/>
        <v/>
      </c>
      <c r="W39" s="206"/>
      <c r="X39" s="210">
        <f t="shared" si="6"/>
        <v>0</v>
      </c>
      <c r="Y39" s="201">
        <f t="shared" si="7"/>
        <v>0</v>
      </c>
      <c r="Z39" s="201"/>
      <c r="AA39" s="141"/>
      <c r="AB39" s="141"/>
      <c r="AC39" s="209" t="str">
        <f t="shared" si="8"/>
        <v/>
      </c>
      <c r="AD39" s="206"/>
      <c r="AE39" s="210">
        <f t="shared" si="9"/>
        <v>0</v>
      </c>
      <c r="AF39" s="201">
        <f t="shared" si="10"/>
        <v>0</v>
      </c>
    </row>
    <row r="40" spans="1:32" s="173" customFormat="1" ht="12.5" x14ac:dyDescent="0.25">
      <c r="A40" s="188"/>
      <c r="B40" s="188"/>
      <c r="C40" s="188"/>
      <c r="D40" s="188"/>
      <c r="E40" s="188"/>
      <c r="F40" s="189"/>
      <c r="G40" s="189"/>
      <c r="H40" s="142" t="str">
        <f t="shared" si="11"/>
        <v/>
      </c>
      <c r="I40" s="202"/>
      <c r="J40" s="201"/>
      <c r="K40" s="201">
        <f t="shared" si="1"/>
        <v>0</v>
      </c>
      <c r="L40" s="140"/>
      <c r="M40" s="193"/>
      <c r="N40" s="193"/>
      <c r="O40" s="209" t="str">
        <f t="shared" si="2"/>
        <v/>
      </c>
      <c r="P40" s="204"/>
      <c r="Q40" s="201"/>
      <c r="R40" s="201">
        <f t="shared" si="4"/>
        <v>0</v>
      </c>
      <c r="S40" s="140"/>
      <c r="T40" s="141"/>
      <c r="U40" s="141"/>
      <c r="V40" s="209" t="str">
        <f t="shared" si="5"/>
        <v/>
      </c>
      <c r="W40" s="206"/>
      <c r="X40" s="210">
        <f t="shared" si="6"/>
        <v>0</v>
      </c>
      <c r="Y40" s="201">
        <f t="shared" si="7"/>
        <v>0</v>
      </c>
      <c r="Z40" s="201"/>
      <c r="AA40" s="141"/>
      <c r="AB40" s="141"/>
      <c r="AC40" s="209" t="str">
        <f t="shared" si="8"/>
        <v/>
      </c>
      <c r="AD40" s="206"/>
      <c r="AE40" s="210">
        <f t="shared" si="9"/>
        <v>0</v>
      </c>
      <c r="AF40" s="201">
        <f t="shared" si="10"/>
        <v>0</v>
      </c>
    </row>
    <row r="41" spans="1:32" s="173" customFormat="1" ht="12.5" x14ac:dyDescent="0.25">
      <c r="A41" s="188" t="s">
        <v>214</v>
      </c>
      <c r="B41" s="188" t="s">
        <v>227</v>
      </c>
      <c r="C41" s="188" t="s">
        <v>142</v>
      </c>
      <c r="D41" s="188">
        <v>0</v>
      </c>
      <c r="E41" s="188"/>
      <c r="F41" s="189">
        <v>8.6666666666666696</v>
      </c>
      <c r="G41" s="189">
        <v>7.4749999999999996</v>
      </c>
      <c r="H41" s="142">
        <f t="shared" si="11"/>
        <v>1.19166666666667</v>
      </c>
      <c r="I41" s="202">
        <v>7.1820000000000004</v>
      </c>
      <c r="J41" s="201">
        <f t="shared" si="0"/>
        <v>8.5585500000000234</v>
      </c>
      <c r="K41" s="201">
        <f t="shared" si="1"/>
        <v>0</v>
      </c>
      <c r="L41" s="140"/>
      <c r="M41" s="193">
        <v>620.4041666666667</v>
      </c>
      <c r="N41" s="193">
        <v>440.09416666666675</v>
      </c>
      <c r="O41" s="209">
        <f t="shared" si="2"/>
        <v>180.30999999999995</v>
      </c>
      <c r="P41" s="204">
        <v>0.125</v>
      </c>
      <c r="Q41" s="201">
        <f t="shared" ref="Q41" si="17">O41*P41</f>
        <v>22.538749999999993</v>
      </c>
      <c r="R41" s="201">
        <f t="shared" si="4"/>
        <v>0</v>
      </c>
      <c r="S41" s="140"/>
      <c r="T41" s="143">
        <v>21.39329601158645</v>
      </c>
      <c r="U41" s="143">
        <v>17.978943850267378</v>
      </c>
      <c r="V41" s="209">
        <f t="shared" si="5"/>
        <v>3.4143521613190728</v>
      </c>
      <c r="W41" s="207">
        <v>6.1349999999999998</v>
      </c>
      <c r="X41" s="210">
        <f t="shared" si="6"/>
        <v>20.947050509692509</v>
      </c>
      <c r="Y41" s="201">
        <f>D41*X41</f>
        <v>0</v>
      </c>
      <c r="Z41" s="201"/>
      <c r="AA41" s="143">
        <v>21.39329601158645</v>
      </c>
      <c r="AB41" s="143">
        <v>17.978943850267378</v>
      </c>
      <c r="AC41" s="209">
        <f t="shared" si="8"/>
        <v>3.4143521613190728</v>
      </c>
      <c r="AD41" s="207">
        <v>6.1349999999999998</v>
      </c>
      <c r="AE41" s="210">
        <f t="shared" si="9"/>
        <v>20.947050509692509</v>
      </c>
      <c r="AF41" s="201">
        <f t="shared" si="10"/>
        <v>0</v>
      </c>
    </row>
    <row r="42" spans="1:32" s="173" customFormat="1" ht="12.5" x14ac:dyDescent="0.25">
      <c r="A42" s="188"/>
      <c r="B42" s="188"/>
      <c r="C42" s="188"/>
      <c r="D42" s="188"/>
      <c r="E42" s="188"/>
      <c r="F42" s="189"/>
      <c r="G42" s="189"/>
      <c r="H42" s="142" t="str">
        <f t="shared" si="11"/>
        <v/>
      </c>
      <c r="I42" s="202"/>
      <c r="J42" s="201"/>
      <c r="K42" s="201">
        <f t="shared" si="1"/>
        <v>0</v>
      </c>
      <c r="L42" s="140"/>
      <c r="M42" s="193"/>
      <c r="N42" s="193"/>
      <c r="O42" s="209" t="str">
        <f t="shared" si="2"/>
        <v/>
      </c>
      <c r="P42" s="204"/>
      <c r="Q42" s="201"/>
      <c r="R42" s="201">
        <f t="shared" si="4"/>
        <v>0</v>
      </c>
      <c r="S42" s="140"/>
      <c r="T42" s="143"/>
      <c r="U42" s="143"/>
      <c r="V42" s="209" t="str">
        <f t="shared" si="5"/>
        <v/>
      </c>
      <c r="W42" s="207"/>
      <c r="X42" s="210">
        <f t="shared" si="6"/>
        <v>0</v>
      </c>
      <c r="Y42" s="201">
        <f t="shared" si="7"/>
        <v>0</v>
      </c>
      <c r="Z42" s="201"/>
      <c r="AA42" s="143"/>
      <c r="AB42" s="143"/>
      <c r="AC42" s="209" t="str">
        <f t="shared" si="8"/>
        <v/>
      </c>
      <c r="AD42" s="207"/>
      <c r="AE42" s="210">
        <f t="shared" si="9"/>
        <v>0</v>
      </c>
      <c r="AF42" s="201">
        <f t="shared" si="10"/>
        <v>0</v>
      </c>
    </row>
    <row r="43" spans="1:32" s="173" customFormat="1" ht="12.5" x14ac:dyDescent="0.25">
      <c r="A43" s="188"/>
      <c r="B43" s="188"/>
      <c r="C43" s="188"/>
      <c r="D43" s="188"/>
      <c r="E43" s="188"/>
      <c r="F43" s="189"/>
      <c r="G43" s="189"/>
      <c r="H43" s="142" t="str">
        <f t="shared" si="11"/>
        <v/>
      </c>
      <c r="I43" s="202"/>
      <c r="J43" s="201"/>
      <c r="K43" s="201">
        <f t="shared" si="1"/>
        <v>0</v>
      </c>
      <c r="L43" s="140"/>
      <c r="M43" s="193"/>
      <c r="N43" s="193"/>
      <c r="O43" s="209" t="str">
        <f t="shared" si="2"/>
        <v/>
      </c>
      <c r="P43" s="204"/>
      <c r="Q43" s="201"/>
      <c r="R43" s="201">
        <f t="shared" si="4"/>
        <v>0</v>
      </c>
      <c r="S43" s="140"/>
      <c r="T43" s="143"/>
      <c r="U43" s="143"/>
      <c r="V43" s="209" t="str">
        <f t="shared" si="5"/>
        <v/>
      </c>
      <c r="W43" s="207"/>
      <c r="X43" s="210">
        <f t="shared" si="6"/>
        <v>0</v>
      </c>
      <c r="Y43" s="201">
        <f t="shared" si="7"/>
        <v>0</v>
      </c>
      <c r="Z43" s="201"/>
      <c r="AA43" s="143"/>
      <c r="AB43" s="143"/>
      <c r="AC43" s="209" t="str">
        <f t="shared" si="8"/>
        <v/>
      </c>
      <c r="AD43" s="207"/>
      <c r="AE43" s="210">
        <f t="shared" si="9"/>
        <v>0</v>
      </c>
      <c r="AF43" s="201">
        <f t="shared" si="10"/>
        <v>0</v>
      </c>
    </row>
    <row r="44" spans="1:32" s="173" customFormat="1" ht="12.5" x14ac:dyDescent="0.25">
      <c r="A44" s="188" t="s">
        <v>215</v>
      </c>
      <c r="B44" s="188" t="s">
        <v>228</v>
      </c>
      <c r="C44" s="188" t="s">
        <v>142</v>
      </c>
      <c r="D44" s="188">
        <v>0</v>
      </c>
      <c r="E44" s="188"/>
      <c r="F44" s="189">
        <v>7.9666666666666668</v>
      </c>
      <c r="G44" s="189">
        <v>7.4749999999999996</v>
      </c>
      <c r="H44" s="142">
        <f t="shared" si="11"/>
        <v>0.49166666666666714</v>
      </c>
      <c r="I44" s="202">
        <v>7.1820000000000004</v>
      </c>
      <c r="J44" s="201">
        <f t="shared" si="0"/>
        <v>3.5311500000000038</v>
      </c>
      <c r="K44" s="201">
        <f t="shared" si="1"/>
        <v>0</v>
      </c>
      <c r="L44" s="140"/>
      <c r="M44" s="193">
        <v>620.4041666666667</v>
      </c>
      <c r="N44" s="193">
        <v>440.09416666666675</v>
      </c>
      <c r="O44" s="209">
        <f t="shared" si="2"/>
        <v>180.30999999999995</v>
      </c>
      <c r="P44" s="204">
        <v>0.125</v>
      </c>
      <c r="Q44" s="201">
        <f t="shared" ref="Q44:Q45" si="18">O44*P44</f>
        <v>22.538749999999993</v>
      </c>
      <c r="R44" s="201">
        <f t="shared" si="4"/>
        <v>0</v>
      </c>
      <c r="S44" s="140"/>
      <c r="T44" s="143">
        <v>21.39329601158645</v>
      </c>
      <c r="U44" s="143">
        <v>17.978943850267378</v>
      </c>
      <c r="V44" s="209">
        <f t="shared" si="5"/>
        <v>3.4143521613190728</v>
      </c>
      <c r="W44" s="207">
        <v>6.1349999999999998</v>
      </c>
      <c r="X44" s="210">
        <f t="shared" si="6"/>
        <v>20.947050509692509</v>
      </c>
      <c r="Y44" s="201">
        <f t="shared" si="7"/>
        <v>0</v>
      </c>
      <c r="Z44" s="201"/>
      <c r="AA44" s="143">
        <v>21.39329601158645</v>
      </c>
      <c r="AB44" s="143">
        <v>17.978943850267378</v>
      </c>
      <c r="AC44" s="209">
        <f t="shared" si="8"/>
        <v>3.4143521613190728</v>
      </c>
      <c r="AD44" s="207">
        <v>6.1349999999999998</v>
      </c>
      <c r="AE44" s="210">
        <f t="shared" si="9"/>
        <v>20.947050509692509</v>
      </c>
      <c r="AF44" s="201">
        <f t="shared" si="10"/>
        <v>0</v>
      </c>
    </row>
    <row r="45" spans="1:32" s="173" customFormat="1" ht="12.5" x14ac:dyDescent="0.25">
      <c r="A45" s="188"/>
      <c r="B45" s="188"/>
      <c r="C45" s="188" t="s">
        <v>143</v>
      </c>
      <c r="D45" s="188">
        <v>0</v>
      </c>
      <c r="E45" s="188"/>
      <c r="F45" s="189">
        <v>9.1166666666666671</v>
      </c>
      <c r="G45" s="189">
        <v>8.5</v>
      </c>
      <c r="H45" s="142">
        <f t="shared" si="11"/>
        <v>0.61666666666666714</v>
      </c>
      <c r="I45" s="202">
        <v>7.077</v>
      </c>
      <c r="J45" s="201">
        <f t="shared" si="0"/>
        <v>4.3641500000000031</v>
      </c>
      <c r="K45" s="201">
        <f t="shared" si="1"/>
        <v>0</v>
      </c>
      <c r="L45" s="140"/>
      <c r="M45" s="193">
        <v>724.4375</v>
      </c>
      <c r="N45" s="193">
        <v>535.36749999999995</v>
      </c>
      <c r="O45" s="209">
        <f t="shared" si="2"/>
        <v>189.07000000000005</v>
      </c>
      <c r="P45" s="204">
        <v>0.123</v>
      </c>
      <c r="Q45" s="201">
        <f t="shared" si="18"/>
        <v>23.255610000000004</v>
      </c>
      <c r="R45" s="201">
        <f t="shared" si="4"/>
        <v>0</v>
      </c>
      <c r="S45" s="140"/>
      <c r="T45" s="143">
        <v>23.600995014483061</v>
      </c>
      <c r="U45" s="143">
        <v>19.33305481283422</v>
      </c>
      <c r="V45" s="209">
        <f t="shared" si="5"/>
        <v>4.267940201648841</v>
      </c>
      <c r="W45" s="207">
        <v>6.1630000000000003</v>
      </c>
      <c r="X45" s="210">
        <f t="shared" si="6"/>
        <v>26.303315462761809</v>
      </c>
      <c r="Y45" s="201">
        <f t="shared" si="7"/>
        <v>0</v>
      </c>
      <c r="Z45" s="201"/>
      <c r="AA45" s="143">
        <v>23.600995014483061</v>
      </c>
      <c r="AB45" s="143">
        <v>19.33305481283422</v>
      </c>
      <c r="AC45" s="209">
        <f t="shared" si="8"/>
        <v>4.267940201648841</v>
      </c>
      <c r="AD45" s="207">
        <v>6.1630000000000003</v>
      </c>
      <c r="AE45" s="210">
        <f t="shared" si="9"/>
        <v>26.303315462761809</v>
      </c>
      <c r="AF45" s="201">
        <f t="shared" si="10"/>
        <v>0</v>
      </c>
    </row>
    <row r="46" spans="1:32" s="173" customFormat="1" ht="12.5" x14ac:dyDescent="0.25">
      <c r="A46" s="188"/>
      <c r="B46" s="188"/>
      <c r="C46" s="188"/>
      <c r="D46" s="188"/>
      <c r="E46" s="188"/>
      <c r="F46" s="189"/>
      <c r="G46" s="189"/>
      <c r="H46" s="142" t="str">
        <f t="shared" si="11"/>
        <v/>
      </c>
      <c r="I46" s="202"/>
      <c r="J46" s="201"/>
      <c r="K46" s="201">
        <f t="shared" si="1"/>
        <v>0</v>
      </c>
      <c r="L46" s="140"/>
      <c r="M46" s="193"/>
      <c r="N46" s="193"/>
      <c r="O46" s="209" t="str">
        <f t="shared" si="2"/>
        <v/>
      </c>
      <c r="P46" s="204"/>
      <c r="Q46" s="201"/>
      <c r="R46" s="201">
        <f t="shared" si="4"/>
        <v>0</v>
      </c>
      <c r="S46" s="140"/>
      <c r="T46" s="143"/>
      <c r="U46" s="143"/>
      <c r="V46" s="209" t="str">
        <f t="shared" si="5"/>
        <v/>
      </c>
      <c r="W46" s="207"/>
      <c r="X46" s="210">
        <f t="shared" si="6"/>
        <v>0</v>
      </c>
      <c r="Y46" s="201">
        <f t="shared" si="7"/>
        <v>0</v>
      </c>
      <c r="Z46" s="201"/>
      <c r="AA46" s="143"/>
      <c r="AB46" s="143"/>
      <c r="AC46" s="209" t="str">
        <f t="shared" si="8"/>
        <v/>
      </c>
      <c r="AD46" s="207"/>
      <c r="AE46" s="210">
        <f t="shared" si="9"/>
        <v>0</v>
      </c>
      <c r="AF46" s="201">
        <f t="shared" si="10"/>
        <v>0</v>
      </c>
    </row>
    <row r="47" spans="1:32" s="173" customFormat="1" ht="12.5" x14ac:dyDescent="0.25">
      <c r="A47" s="188"/>
      <c r="B47" s="188"/>
      <c r="C47" s="188"/>
      <c r="D47" s="188"/>
      <c r="E47" s="188"/>
      <c r="F47" s="189"/>
      <c r="G47" s="189"/>
      <c r="H47" s="142" t="str">
        <f t="shared" si="11"/>
        <v/>
      </c>
      <c r="I47" s="202"/>
      <c r="J47" s="201"/>
      <c r="K47" s="201">
        <f t="shared" si="1"/>
        <v>0</v>
      </c>
      <c r="L47" s="140"/>
      <c r="M47" s="193"/>
      <c r="N47" s="193"/>
      <c r="O47" s="209" t="str">
        <f t="shared" si="2"/>
        <v/>
      </c>
      <c r="P47" s="204"/>
      <c r="Q47" s="201"/>
      <c r="R47" s="201">
        <f t="shared" si="4"/>
        <v>0</v>
      </c>
      <c r="S47" s="140"/>
      <c r="T47" s="143"/>
      <c r="U47" s="143"/>
      <c r="V47" s="209" t="str">
        <f t="shared" si="5"/>
        <v/>
      </c>
      <c r="W47" s="207"/>
      <c r="X47" s="210">
        <f t="shared" si="6"/>
        <v>0</v>
      </c>
      <c r="Y47" s="201">
        <f t="shared" si="7"/>
        <v>0</v>
      </c>
      <c r="Z47" s="201"/>
      <c r="AA47" s="143"/>
      <c r="AB47" s="143"/>
      <c r="AC47" s="209" t="str">
        <f t="shared" si="8"/>
        <v/>
      </c>
      <c r="AD47" s="207"/>
      <c r="AE47" s="210">
        <f t="shared" si="9"/>
        <v>0</v>
      </c>
      <c r="AF47" s="201">
        <f t="shared" si="10"/>
        <v>0</v>
      </c>
    </row>
    <row r="48" spans="1:32" s="173" customFormat="1" ht="12.5" x14ac:dyDescent="0.25">
      <c r="A48" s="188" t="s">
        <v>216</v>
      </c>
      <c r="B48" s="188" t="s">
        <v>229</v>
      </c>
      <c r="C48" s="188" t="s">
        <v>142</v>
      </c>
      <c r="D48" s="188">
        <v>0</v>
      </c>
      <c r="E48" s="188"/>
      <c r="F48" s="189">
        <v>8.6666666666666696</v>
      </c>
      <c r="G48" s="189">
        <v>7.4749999999999996</v>
      </c>
      <c r="H48" s="142">
        <f t="shared" si="11"/>
        <v>1.19166666666667</v>
      </c>
      <c r="I48" s="202">
        <v>7.1820000000000004</v>
      </c>
      <c r="J48" s="201">
        <f t="shared" si="0"/>
        <v>8.5585500000000234</v>
      </c>
      <c r="K48" s="201">
        <f t="shared" si="1"/>
        <v>0</v>
      </c>
      <c r="L48" s="140"/>
      <c r="M48" s="193">
        <v>620.4041666666667</v>
      </c>
      <c r="N48" s="193">
        <v>440.09416666666675</v>
      </c>
      <c r="O48" s="209">
        <f t="shared" si="2"/>
        <v>180.30999999999995</v>
      </c>
      <c r="P48" s="204">
        <v>0.125</v>
      </c>
      <c r="Q48" s="201">
        <f t="shared" ref="Q48" si="19">O48*P48</f>
        <v>22.538749999999993</v>
      </c>
      <c r="R48" s="201">
        <f t="shared" si="4"/>
        <v>0</v>
      </c>
      <c r="S48" s="140"/>
      <c r="T48" s="143">
        <v>21.39329601158645</v>
      </c>
      <c r="U48" s="143">
        <v>17.978943850267378</v>
      </c>
      <c r="V48" s="209">
        <f t="shared" si="5"/>
        <v>3.4143521613190728</v>
      </c>
      <c r="W48" s="207">
        <v>6.1349999999999998</v>
      </c>
      <c r="X48" s="210">
        <f t="shared" si="6"/>
        <v>20.947050509692509</v>
      </c>
      <c r="Y48" s="201">
        <f t="shared" si="7"/>
        <v>0</v>
      </c>
      <c r="Z48" s="201"/>
      <c r="AA48" s="143">
        <v>21.39329601158645</v>
      </c>
      <c r="AB48" s="143">
        <v>17.978943850267378</v>
      </c>
      <c r="AC48" s="209">
        <f t="shared" si="8"/>
        <v>3.4143521613190728</v>
      </c>
      <c r="AD48" s="207">
        <v>6.1349999999999998</v>
      </c>
      <c r="AE48" s="210">
        <f t="shared" si="9"/>
        <v>20.947050509692509</v>
      </c>
      <c r="AF48" s="201">
        <f t="shared" si="10"/>
        <v>0</v>
      </c>
    </row>
    <row r="49" spans="1:32" s="173" customFormat="1" ht="12.5" x14ac:dyDescent="0.25">
      <c r="A49" s="188"/>
      <c r="B49" s="188"/>
      <c r="C49" s="188"/>
      <c r="D49" s="188"/>
      <c r="E49" s="188"/>
      <c r="F49" s="189"/>
      <c r="G49" s="189"/>
      <c r="H49" s="142" t="str">
        <f t="shared" si="11"/>
        <v/>
      </c>
      <c r="I49" s="202"/>
      <c r="J49" s="201"/>
      <c r="K49" s="201">
        <f t="shared" si="1"/>
        <v>0</v>
      </c>
      <c r="L49" s="140"/>
      <c r="M49" s="193"/>
      <c r="N49" s="193"/>
      <c r="O49" s="209" t="str">
        <f t="shared" si="2"/>
        <v/>
      </c>
      <c r="P49" s="204"/>
      <c r="Q49" s="201"/>
      <c r="R49" s="201">
        <f t="shared" si="4"/>
        <v>0</v>
      </c>
      <c r="S49" s="140"/>
      <c r="T49" s="143"/>
      <c r="U49" s="143"/>
      <c r="V49" s="209" t="str">
        <f t="shared" si="5"/>
        <v/>
      </c>
      <c r="W49" s="207"/>
      <c r="X49" s="210">
        <f t="shared" si="6"/>
        <v>0</v>
      </c>
      <c r="Y49" s="201">
        <f t="shared" si="7"/>
        <v>0</v>
      </c>
      <c r="Z49" s="201"/>
      <c r="AA49" s="143"/>
      <c r="AB49" s="143"/>
      <c r="AC49" s="209" t="str">
        <f t="shared" si="8"/>
        <v/>
      </c>
      <c r="AD49" s="207"/>
      <c r="AE49" s="210">
        <f t="shared" si="9"/>
        <v>0</v>
      </c>
      <c r="AF49" s="201">
        <f t="shared" si="10"/>
        <v>0</v>
      </c>
    </row>
    <row r="50" spans="1:32" s="173" customFormat="1" ht="12.5" x14ac:dyDescent="0.25">
      <c r="A50" s="188"/>
      <c r="B50" s="188"/>
      <c r="C50" s="188"/>
      <c r="D50" s="188"/>
      <c r="E50" s="188"/>
      <c r="F50" s="189"/>
      <c r="G50" s="189"/>
      <c r="H50" s="142" t="str">
        <f t="shared" si="11"/>
        <v/>
      </c>
      <c r="I50" s="202"/>
      <c r="J50" s="201"/>
      <c r="K50" s="201">
        <f t="shared" si="1"/>
        <v>0</v>
      </c>
      <c r="L50" s="140"/>
      <c r="M50" s="193"/>
      <c r="N50" s="193"/>
      <c r="O50" s="209" t="str">
        <f t="shared" si="2"/>
        <v/>
      </c>
      <c r="P50" s="204"/>
      <c r="Q50" s="201"/>
      <c r="R50" s="201">
        <f t="shared" si="4"/>
        <v>0</v>
      </c>
      <c r="S50" s="140"/>
      <c r="T50" s="143"/>
      <c r="U50" s="143"/>
      <c r="V50" s="209" t="str">
        <f t="shared" si="5"/>
        <v/>
      </c>
      <c r="W50" s="207"/>
      <c r="X50" s="210">
        <f t="shared" si="6"/>
        <v>0</v>
      </c>
      <c r="Y50" s="201">
        <f t="shared" si="7"/>
        <v>0</v>
      </c>
      <c r="Z50" s="201"/>
      <c r="AA50" s="143"/>
      <c r="AB50" s="143"/>
      <c r="AC50" s="209" t="str">
        <f t="shared" si="8"/>
        <v/>
      </c>
      <c r="AD50" s="207"/>
      <c r="AE50" s="210">
        <f t="shared" si="9"/>
        <v>0</v>
      </c>
      <c r="AF50" s="201">
        <f t="shared" si="10"/>
        <v>0</v>
      </c>
    </row>
    <row r="51" spans="1:32" s="173" customFormat="1" ht="12.5" x14ac:dyDescent="0.25">
      <c r="A51" s="188" t="s">
        <v>217</v>
      </c>
      <c r="B51" s="188" t="s">
        <v>230</v>
      </c>
      <c r="C51" s="188" t="s">
        <v>142</v>
      </c>
      <c r="D51" s="188">
        <v>0</v>
      </c>
      <c r="E51" s="188"/>
      <c r="F51" s="189">
        <v>7.9666666666666668</v>
      </c>
      <c r="G51" s="189">
        <v>7.4749999999999996</v>
      </c>
      <c r="H51" s="142">
        <f t="shared" si="11"/>
        <v>0.49166666666666714</v>
      </c>
      <c r="I51" s="202">
        <v>7.1280000000000001</v>
      </c>
      <c r="J51" s="201">
        <f t="shared" si="0"/>
        <v>3.5046000000000035</v>
      </c>
      <c r="K51" s="201">
        <f t="shared" si="1"/>
        <v>0</v>
      </c>
      <c r="L51" s="140"/>
      <c r="M51" s="193">
        <v>620.4041666666667</v>
      </c>
      <c r="N51" s="193">
        <v>440.09416666666675</v>
      </c>
      <c r="O51" s="209">
        <f t="shared" si="2"/>
        <v>180.30999999999995</v>
      </c>
      <c r="P51" s="204">
        <v>0.125</v>
      </c>
      <c r="Q51" s="201">
        <f t="shared" ref="Q51:Q52" si="20">O51*P51</f>
        <v>22.538749999999993</v>
      </c>
      <c r="R51" s="201">
        <f t="shared" si="4"/>
        <v>0</v>
      </c>
      <c r="S51" s="140"/>
      <c r="T51" s="143">
        <v>21.39329601158645</v>
      </c>
      <c r="U51" s="143">
        <v>17.978943850267378</v>
      </c>
      <c r="V51" s="209">
        <f t="shared" si="5"/>
        <v>3.4143521613190728</v>
      </c>
      <c r="W51" s="207">
        <v>6.1349999999999998</v>
      </c>
      <c r="X51" s="210">
        <f t="shared" si="6"/>
        <v>20.947050509692509</v>
      </c>
      <c r="Y51" s="201">
        <f t="shared" si="7"/>
        <v>0</v>
      </c>
      <c r="Z51" s="201"/>
      <c r="AA51" s="143">
        <v>21.39329601158645</v>
      </c>
      <c r="AB51" s="143">
        <v>17.978943850267378</v>
      </c>
      <c r="AC51" s="209">
        <f t="shared" si="8"/>
        <v>3.4143521613190728</v>
      </c>
      <c r="AD51" s="207">
        <v>6.1349999999999998</v>
      </c>
      <c r="AE51" s="210">
        <f t="shared" si="9"/>
        <v>20.947050509692509</v>
      </c>
      <c r="AF51" s="201">
        <f t="shared" si="10"/>
        <v>0</v>
      </c>
    </row>
    <row r="52" spans="1:32" s="173" customFormat="1" ht="12.5" x14ac:dyDescent="0.25">
      <c r="A52" s="188"/>
      <c r="B52" s="188"/>
      <c r="C52" s="188" t="s">
        <v>143</v>
      </c>
      <c r="D52" s="188">
        <v>0</v>
      </c>
      <c r="E52" s="188"/>
      <c r="F52" s="189">
        <v>9.1166666666666671</v>
      </c>
      <c r="G52" s="189">
        <v>8.5</v>
      </c>
      <c r="H52" s="142">
        <f t="shared" si="11"/>
        <v>0.61666666666666714</v>
      </c>
      <c r="I52" s="202">
        <v>7.077</v>
      </c>
      <c r="J52" s="201">
        <f t="shared" si="0"/>
        <v>4.3641500000000031</v>
      </c>
      <c r="K52" s="201">
        <f t="shared" si="1"/>
        <v>0</v>
      </c>
      <c r="L52" s="140"/>
      <c r="M52" s="193">
        <v>724.4375</v>
      </c>
      <c r="N52" s="193">
        <v>535.36749999999995</v>
      </c>
      <c r="O52" s="209">
        <f t="shared" si="2"/>
        <v>189.07000000000005</v>
      </c>
      <c r="P52" s="204">
        <v>0.123</v>
      </c>
      <c r="Q52" s="201">
        <f t="shared" si="20"/>
        <v>23.255610000000004</v>
      </c>
      <c r="R52" s="201">
        <f t="shared" si="4"/>
        <v>0</v>
      </c>
      <c r="S52" s="140"/>
      <c r="T52" s="143">
        <v>23.600995014483061</v>
      </c>
      <c r="U52" s="143">
        <v>19.33305481283422</v>
      </c>
      <c r="V52" s="209">
        <f t="shared" si="5"/>
        <v>4.267940201648841</v>
      </c>
      <c r="W52" s="207">
        <v>6.1630000000000003</v>
      </c>
      <c r="X52" s="210">
        <f t="shared" si="6"/>
        <v>26.303315462761809</v>
      </c>
      <c r="Y52" s="201">
        <f t="shared" si="7"/>
        <v>0</v>
      </c>
      <c r="Z52" s="201"/>
      <c r="AA52" s="143">
        <v>23.600995014483061</v>
      </c>
      <c r="AB52" s="143">
        <v>19.33305481283422</v>
      </c>
      <c r="AC52" s="209">
        <f t="shared" si="8"/>
        <v>4.267940201648841</v>
      </c>
      <c r="AD52" s="207">
        <v>6.1630000000000003</v>
      </c>
      <c r="AE52" s="210">
        <f t="shared" si="9"/>
        <v>26.303315462761809</v>
      </c>
      <c r="AF52" s="201">
        <f t="shared" si="10"/>
        <v>0</v>
      </c>
    </row>
    <row r="53" spans="1:32" s="173" customFormat="1" ht="12.5" x14ac:dyDescent="0.25">
      <c r="A53" s="188"/>
      <c r="B53" s="188"/>
      <c r="C53" s="188"/>
      <c r="D53" s="188"/>
      <c r="E53" s="188"/>
      <c r="F53" s="189"/>
      <c r="G53" s="189"/>
      <c r="H53" s="142" t="str">
        <f t="shared" si="11"/>
        <v/>
      </c>
      <c r="I53" s="202"/>
      <c r="J53" s="201"/>
      <c r="K53" s="201">
        <f t="shared" si="1"/>
        <v>0</v>
      </c>
      <c r="L53" s="140"/>
      <c r="M53" s="193"/>
      <c r="N53" s="193"/>
      <c r="O53" s="209" t="str">
        <f t="shared" si="2"/>
        <v/>
      </c>
      <c r="P53" s="204"/>
      <c r="Q53" s="201"/>
      <c r="R53" s="201">
        <f t="shared" si="4"/>
        <v>0</v>
      </c>
      <c r="S53" s="140"/>
      <c r="T53" s="143"/>
      <c r="U53" s="143"/>
      <c r="V53" s="209" t="str">
        <f t="shared" si="5"/>
        <v/>
      </c>
      <c r="W53" s="207"/>
      <c r="X53" s="210">
        <f t="shared" si="6"/>
        <v>0</v>
      </c>
      <c r="Y53" s="201">
        <f t="shared" si="7"/>
        <v>0</v>
      </c>
      <c r="Z53" s="201"/>
      <c r="AA53" s="143"/>
      <c r="AB53" s="143"/>
      <c r="AC53" s="209" t="str">
        <f t="shared" si="8"/>
        <v/>
      </c>
      <c r="AD53" s="207"/>
      <c r="AE53" s="210">
        <f t="shared" si="9"/>
        <v>0</v>
      </c>
      <c r="AF53" s="201">
        <f t="shared" si="10"/>
        <v>0</v>
      </c>
    </row>
    <row r="54" spans="1:32" s="173" customFormat="1" ht="12.5" x14ac:dyDescent="0.25">
      <c r="A54" s="188"/>
      <c r="B54" s="188"/>
      <c r="C54" s="188"/>
      <c r="D54" s="188"/>
      <c r="E54" s="188"/>
      <c r="F54" s="189"/>
      <c r="G54" s="189"/>
      <c r="H54" s="142" t="str">
        <f t="shared" si="11"/>
        <v/>
      </c>
      <c r="I54" s="202"/>
      <c r="J54" s="201"/>
      <c r="K54" s="201">
        <f t="shared" si="1"/>
        <v>0</v>
      </c>
      <c r="L54" s="140"/>
      <c r="M54" s="193"/>
      <c r="N54" s="193"/>
      <c r="O54" s="209" t="str">
        <f t="shared" si="2"/>
        <v/>
      </c>
      <c r="P54" s="204"/>
      <c r="Q54" s="201"/>
      <c r="R54" s="201">
        <f t="shared" si="4"/>
        <v>0</v>
      </c>
      <c r="S54" s="140"/>
      <c r="T54" s="143"/>
      <c r="U54" s="143"/>
      <c r="V54" s="209" t="str">
        <f t="shared" si="5"/>
        <v/>
      </c>
      <c r="W54" s="207"/>
      <c r="X54" s="210">
        <f t="shared" si="6"/>
        <v>0</v>
      </c>
      <c r="Y54" s="201">
        <f t="shared" si="7"/>
        <v>0</v>
      </c>
      <c r="Z54" s="201"/>
      <c r="AA54" s="143"/>
      <c r="AB54" s="143"/>
      <c r="AC54" s="209" t="str">
        <f t="shared" si="8"/>
        <v/>
      </c>
      <c r="AD54" s="207"/>
      <c r="AE54" s="210">
        <f t="shared" si="9"/>
        <v>0</v>
      </c>
      <c r="AF54" s="201">
        <f t="shared" si="10"/>
        <v>0</v>
      </c>
    </row>
    <row r="55" spans="1:32" s="173" customFormat="1" ht="12.5" x14ac:dyDescent="0.25">
      <c r="A55" s="188" t="s">
        <v>211</v>
      </c>
      <c r="B55" s="188" t="s">
        <v>231</v>
      </c>
      <c r="C55" s="188" t="s">
        <v>142</v>
      </c>
      <c r="D55" s="188">
        <v>0</v>
      </c>
      <c r="E55" s="188" t="s">
        <v>128</v>
      </c>
      <c r="F55" s="189">
        <v>8.6666666666666696</v>
      </c>
      <c r="G55" s="189">
        <v>7.4749999999999996</v>
      </c>
      <c r="H55" s="142">
        <f t="shared" si="11"/>
        <v>1.19166666666667</v>
      </c>
      <c r="I55" s="202">
        <v>7.1820000000000004</v>
      </c>
      <c r="J55" s="201">
        <f t="shared" si="0"/>
        <v>8.5585500000000234</v>
      </c>
      <c r="K55" s="201">
        <f t="shared" si="1"/>
        <v>0</v>
      </c>
      <c r="L55" s="140"/>
      <c r="M55" s="193">
        <v>620.4041666666667</v>
      </c>
      <c r="N55" s="193">
        <v>440.09416666666675</v>
      </c>
      <c r="O55" s="209">
        <f t="shared" si="2"/>
        <v>180.30999999999995</v>
      </c>
      <c r="P55" s="204">
        <v>0.125</v>
      </c>
      <c r="Q55" s="201">
        <f t="shared" ref="Q55" si="21">O55*P55</f>
        <v>22.538749999999993</v>
      </c>
      <c r="R55" s="201">
        <f t="shared" si="4"/>
        <v>0</v>
      </c>
      <c r="S55" s="140"/>
      <c r="T55" s="143">
        <v>21.39329601158645</v>
      </c>
      <c r="U55" s="143">
        <v>17.978943850267378</v>
      </c>
      <c r="V55" s="209">
        <f t="shared" si="5"/>
        <v>3.4143521613190728</v>
      </c>
      <c r="W55" s="207">
        <v>6.1349999999999998</v>
      </c>
      <c r="X55" s="210">
        <f t="shared" si="6"/>
        <v>20.947050509692509</v>
      </c>
      <c r="Y55" s="201">
        <f t="shared" si="7"/>
        <v>0</v>
      </c>
      <c r="Z55" s="201"/>
      <c r="AA55" s="143">
        <v>21.39329601158645</v>
      </c>
      <c r="AB55" s="143">
        <v>17.978943850267378</v>
      </c>
      <c r="AC55" s="209">
        <f t="shared" si="8"/>
        <v>3.4143521613190728</v>
      </c>
      <c r="AD55" s="207">
        <v>6.1349999999999998</v>
      </c>
      <c r="AE55" s="210">
        <f t="shared" si="9"/>
        <v>20.947050509692509</v>
      </c>
      <c r="AF55" s="201">
        <f t="shared" si="10"/>
        <v>0</v>
      </c>
    </row>
    <row r="56" spans="1:32" s="173" customFormat="1" ht="12.5" x14ac:dyDescent="0.25">
      <c r="A56" s="188"/>
      <c r="B56" s="188"/>
      <c r="C56" s="188"/>
      <c r="D56" s="188"/>
      <c r="E56" s="188"/>
      <c r="F56" s="189"/>
      <c r="G56" s="189"/>
      <c r="H56" s="142" t="str">
        <f t="shared" si="11"/>
        <v/>
      </c>
      <c r="I56" s="202"/>
      <c r="J56" s="201"/>
      <c r="K56" s="201">
        <f t="shared" si="1"/>
        <v>0</v>
      </c>
      <c r="L56" s="140"/>
      <c r="M56" s="193"/>
      <c r="N56" s="193"/>
      <c r="O56" s="209" t="str">
        <f t="shared" si="2"/>
        <v/>
      </c>
      <c r="P56" s="204"/>
      <c r="Q56" s="201"/>
      <c r="R56" s="201">
        <f t="shared" si="4"/>
        <v>0</v>
      </c>
      <c r="S56" s="140"/>
      <c r="T56" s="143"/>
      <c r="U56" s="143"/>
      <c r="V56" s="209" t="str">
        <f t="shared" si="5"/>
        <v/>
      </c>
      <c r="W56" s="207"/>
      <c r="X56" s="210">
        <f t="shared" si="6"/>
        <v>0</v>
      </c>
      <c r="Y56" s="201">
        <f t="shared" si="7"/>
        <v>0</v>
      </c>
      <c r="Z56" s="201"/>
      <c r="AA56" s="143"/>
      <c r="AB56" s="143"/>
      <c r="AC56" s="209" t="str">
        <f t="shared" si="8"/>
        <v/>
      </c>
      <c r="AD56" s="207"/>
      <c r="AE56" s="210">
        <f t="shared" si="9"/>
        <v>0</v>
      </c>
      <c r="AF56" s="201">
        <f t="shared" si="10"/>
        <v>0</v>
      </c>
    </row>
    <row r="57" spans="1:32" s="173" customFormat="1" ht="12.5" x14ac:dyDescent="0.25">
      <c r="A57" s="188"/>
      <c r="B57" s="188"/>
      <c r="C57" s="188"/>
      <c r="D57" s="188"/>
      <c r="E57" s="188"/>
      <c r="F57" s="189"/>
      <c r="G57" s="189"/>
      <c r="H57" s="142" t="str">
        <f t="shared" si="11"/>
        <v/>
      </c>
      <c r="I57" s="202"/>
      <c r="J57" s="201"/>
      <c r="K57" s="201">
        <f t="shared" si="1"/>
        <v>0</v>
      </c>
      <c r="L57" s="140"/>
      <c r="M57" s="193"/>
      <c r="N57" s="193"/>
      <c r="O57" s="209" t="str">
        <f t="shared" si="2"/>
        <v/>
      </c>
      <c r="P57" s="204"/>
      <c r="Q57" s="201"/>
      <c r="R57" s="201">
        <f t="shared" si="4"/>
        <v>0</v>
      </c>
      <c r="S57" s="140"/>
      <c r="T57" s="143"/>
      <c r="U57" s="143"/>
      <c r="V57" s="209" t="str">
        <f t="shared" si="5"/>
        <v/>
      </c>
      <c r="W57" s="207"/>
      <c r="X57" s="210">
        <f t="shared" si="6"/>
        <v>0</v>
      </c>
      <c r="Y57" s="201">
        <f t="shared" si="7"/>
        <v>0</v>
      </c>
      <c r="Z57" s="201"/>
      <c r="AA57" s="143"/>
      <c r="AB57" s="143"/>
      <c r="AC57" s="209" t="str">
        <f t="shared" si="8"/>
        <v/>
      </c>
      <c r="AD57" s="207"/>
      <c r="AE57" s="210">
        <f t="shared" si="9"/>
        <v>0</v>
      </c>
      <c r="AF57" s="201">
        <f t="shared" si="10"/>
        <v>0</v>
      </c>
    </row>
    <row r="58" spans="1:32" s="173" customFormat="1" ht="12.5" x14ac:dyDescent="0.25">
      <c r="A58" s="188" t="s">
        <v>218</v>
      </c>
      <c r="B58" s="188" t="s">
        <v>232</v>
      </c>
      <c r="C58" s="188" t="s">
        <v>142</v>
      </c>
      <c r="D58" s="188">
        <v>0</v>
      </c>
      <c r="E58" s="188"/>
      <c r="F58" s="189">
        <v>7.9666666666666668</v>
      </c>
      <c r="G58" s="189">
        <v>7.4749999999999996</v>
      </c>
      <c r="H58" s="142">
        <f t="shared" si="11"/>
        <v>0.49166666666666714</v>
      </c>
      <c r="I58" s="202">
        <v>7.1820000000000004</v>
      </c>
      <c r="J58" s="201">
        <f t="shared" si="0"/>
        <v>3.5311500000000038</v>
      </c>
      <c r="K58" s="201">
        <f t="shared" si="1"/>
        <v>0</v>
      </c>
      <c r="L58" s="140"/>
      <c r="M58" s="193">
        <v>620.4041666666667</v>
      </c>
      <c r="N58" s="193">
        <v>440.09416666666675</v>
      </c>
      <c r="O58" s="209">
        <f t="shared" si="2"/>
        <v>180.30999999999995</v>
      </c>
      <c r="P58" s="204">
        <v>0.125</v>
      </c>
      <c r="Q58" s="201">
        <f t="shared" ref="Q58" si="22">O58*P58</f>
        <v>22.538749999999993</v>
      </c>
      <c r="R58" s="201">
        <f t="shared" si="4"/>
        <v>0</v>
      </c>
      <c r="S58" s="140"/>
      <c r="T58" s="143">
        <v>21.39329601158645</v>
      </c>
      <c r="U58" s="143">
        <v>17.978943850267378</v>
      </c>
      <c r="V58" s="209">
        <f t="shared" si="5"/>
        <v>3.4143521613190728</v>
      </c>
      <c r="W58" s="207">
        <v>6.1349999999999998</v>
      </c>
      <c r="X58" s="210">
        <f t="shared" si="6"/>
        <v>20.947050509692509</v>
      </c>
      <c r="Y58" s="201">
        <f t="shared" si="7"/>
        <v>0</v>
      </c>
      <c r="Z58" s="201"/>
      <c r="AA58" s="143">
        <v>21.39329601158645</v>
      </c>
      <c r="AB58" s="143">
        <v>17.978943850267378</v>
      </c>
      <c r="AC58" s="209">
        <f t="shared" si="8"/>
        <v>3.4143521613190728</v>
      </c>
      <c r="AD58" s="207">
        <v>6.1349999999999998</v>
      </c>
      <c r="AE58" s="210">
        <f t="shared" si="9"/>
        <v>20.947050509692509</v>
      </c>
      <c r="AF58" s="201">
        <f t="shared" si="10"/>
        <v>0</v>
      </c>
    </row>
    <row r="59" spans="1:32" s="173" customFormat="1" ht="12.5" x14ac:dyDescent="0.25">
      <c r="A59" s="188"/>
      <c r="B59" s="188"/>
      <c r="C59" s="188"/>
      <c r="D59" s="188"/>
      <c r="E59" s="188"/>
      <c r="F59" s="189"/>
      <c r="G59" s="189"/>
      <c r="H59" s="142" t="str">
        <f t="shared" si="11"/>
        <v/>
      </c>
      <c r="I59" s="202"/>
      <c r="J59" s="201"/>
      <c r="K59" s="201">
        <f t="shared" si="1"/>
        <v>0</v>
      </c>
      <c r="L59" s="140"/>
      <c r="M59" s="193"/>
      <c r="N59" s="193"/>
      <c r="O59" s="209" t="str">
        <f t="shared" si="2"/>
        <v/>
      </c>
      <c r="P59" s="204"/>
      <c r="Q59" s="201"/>
      <c r="R59" s="201">
        <f t="shared" si="4"/>
        <v>0</v>
      </c>
      <c r="S59" s="140"/>
      <c r="T59" s="143"/>
      <c r="U59" s="143"/>
      <c r="V59" s="209" t="str">
        <f t="shared" si="5"/>
        <v/>
      </c>
      <c r="W59" s="207"/>
      <c r="X59" s="210">
        <f t="shared" si="6"/>
        <v>0</v>
      </c>
      <c r="Y59" s="201">
        <f t="shared" si="7"/>
        <v>0</v>
      </c>
      <c r="Z59" s="201"/>
      <c r="AA59" s="143"/>
      <c r="AB59" s="143"/>
      <c r="AC59" s="209" t="str">
        <f t="shared" si="8"/>
        <v/>
      </c>
      <c r="AD59" s="207"/>
      <c r="AE59" s="210">
        <f t="shared" si="9"/>
        <v>0</v>
      </c>
      <c r="AF59" s="201">
        <f t="shared" si="10"/>
        <v>0</v>
      </c>
    </row>
    <row r="60" spans="1:32" s="173" customFormat="1" ht="12.5" x14ac:dyDescent="0.25">
      <c r="A60" s="188"/>
      <c r="B60" s="188"/>
      <c r="C60" s="188"/>
      <c r="D60" s="188"/>
      <c r="E60" s="188"/>
      <c r="F60" s="189"/>
      <c r="G60" s="189"/>
      <c r="H60" s="142" t="str">
        <f t="shared" si="11"/>
        <v/>
      </c>
      <c r="I60" s="202"/>
      <c r="J60" s="201"/>
      <c r="K60" s="201">
        <f t="shared" si="1"/>
        <v>0</v>
      </c>
      <c r="L60" s="140"/>
      <c r="M60" s="193"/>
      <c r="N60" s="193"/>
      <c r="O60" s="209" t="str">
        <f t="shared" si="2"/>
        <v/>
      </c>
      <c r="P60" s="204"/>
      <c r="Q60" s="201"/>
      <c r="R60" s="201">
        <f t="shared" si="4"/>
        <v>0</v>
      </c>
      <c r="S60" s="140"/>
      <c r="T60" s="143"/>
      <c r="U60" s="143"/>
      <c r="V60" s="209" t="str">
        <f t="shared" si="5"/>
        <v/>
      </c>
      <c r="W60" s="207"/>
      <c r="X60" s="210">
        <f t="shared" si="6"/>
        <v>0</v>
      </c>
      <c r="Y60" s="201">
        <f t="shared" si="7"/>
        <v>0</v>
      </c>
      <c r="Z60" s="201"/>
      <c r="AA60" s="143"/>
      <c r="AB60" s="143"/>
      <c r="AC60" s="209" t="str">
        <f t="shared" si="8"/>
        <v/>
      </c>
      <c r="AD60" s="207"/>
      <c r="AE60" s="210">
        <f t="shared" si="9"/>
        <v>0</v>
      </c>
      <c r="AF60" s="201">
        <f t="shared" si="10"/>
        <v>0</v>
      </c>
    </row>
    <row r="61" spans="1:32" s="173" customFormat="1" ht="12.5" x14ac:dyDescent="0.25">
      <c r="A61" s="188" t="s">
        <v>212</v>
      </c>
      <c r="B61" s="188" t="s">
        <v>233</v>
      </c>
      <c r="C61" s="188" t="s">
        <v>142</v>
      </c>
      <c r="D61" s="188">
        <v>0</v>
      </c>
      <c r="E61" s="188"/>
      <c r="F61" s="189">
        <v>8.6666666666666696</v>
      </c>
      <c r="G61" s="189">
        <v>7.4749999999999996</v>
      </c>
      <c r="H61" s="142">
        <f t="shared" si="11"/>
        <v>1.19166666666667</v>
      </c>
      <c r="I61" s="202">
        <v>7.1820000000000004</v>
      </c>
      <c r="J61" s="201">
        <f t="shared" si="0"/>
        <v>8.5585500000000234</v>
      </c>
      <c r="K61" s="201">
        <f t="shared" si="1"/>
        <v>0</v>
      </c>
      <c r="L61" s="140"/>
      <c r="M61" s="193">
        <v>620.4041666666667</v>
      </c>
      <c r="N61" s="193">
        <v>440.09416666666675</v>
      </c>
      <c r="O61" s="209">
        <f t="shared" si="2"/>
        <v>180.30999999999995</v>
      </c>
      <c r="P61" s="204">
        <v>0.125</v>
      </c>
      <c r="Q61" s="201">
        <f t="shared" ref="Q61" si="23">O61*P61</f>
        <v>22.538749999999993</v>
      </c>
      <c r="R61" s="201">
        <f t="shared" si="4"/>
        <v>0</v>
      </c>
      <c r="S61" s="140"/>
      <c r="T61" s="143">
        <v>21.39329601158645</v>
      </c>
      <c r="U61" s="143">
        <v>17.978943850267378</v>
      </c>
      <c r="V61" s="209">
        <f t="shared" si="5"/>
        <v>3.4143521613190728</v>
      </c>
      <c r="W61" s="207">
        <v>6.1349999999999998</v>
      </c>
      <c r="X61" s="210">
        <f t="shared" si="6"/>
        <v>20.947050509692509</v>
      </c>
      <c r="Y61" s="201">
        <f t="shared" si="7"/>
        <v>0</v>
      </c>
      <c r="Z61" s="201"/>
      <c r="AA61" s="143">
        <v>21.39329601158645</v>
      </c>
      <c r="AB61" s="143">
        <v>17.978943850267378</v>
      </c>
      <c r="AC61" s="209">
        <f t="shared" si="8"/>
        <v>3.4143521613190728</v>
      </c>
      <c r="AD61" s="207">
        <v>6.1349999999999998</v>
      </c>
      <c r="AE61" s="210">
        <f t="shared" si="9"/>
        <v>20.947050509692509</v>
      </c>
      <c r="AF61" s="201">
        <f t="shared" si="10"/>
        <v>0</v>
      </c>
    </row>
    <row r="62" spans="1:32" s="173" customFormat="1" ht="12.5" x14ac:dyDescent="0.25">
      <c r="A62" s="188"/>
      <c r="B62" s="188"/>
      <c r="C62" s="188"/>
      <c r="D62" s="188"/>
      <c r="E62" s="188"/>
      <c r="F62" s="189"/>
      <c r="G62" s="189"/>
      <c r="H62" s="142" t="str">
        <f t="shared" si="11"/>
        <v/>
      </c>
      <c r="I62" s="202"/>
      <c r="J62" s="201"/>
      <c r="K62" s="201">
        <f t="shared" si="1"/>
        <v>0</v>
      </c>
      <c r="L62" s="140"/>
      <c r="M62" s="193"/>
      <c r="N62" s="193"/>
      <c r="O62" s="209" t="str">
        <f t="shared" si="2"/>
        <v/>
      </c>
      <c r="P62" s="204"/>
      <c r="Q62" s="201"/>
      <c r="R62" s="201">
        <f t="shared" si="4"/>
        <v>0</v>
      </c>
      <c r="S62" s="140"/>
      <c r="T62" s="143"/>
      <c r="U62" s="143"/>
      <c r="V62" s="209" t="str">
        <f t="shared" si="5"/>
        <v/>
      </c>
      <c r="W62" s="207"/>
      <c r="X62" s="210">
        <f t="shared" si="6"/>
        <v>0</v>
      </c>
      <c r="Y62" s="201">
        <f t="shared" si="7"/>
        <v>0</v>
      </c>
      <c r="Z62" s="201"/>
      <c r="AA62" s="143"/>
      <c r="AB62" s="143"/>
      <c r="AC62" s="209" t="str">
        <f t="shared" si="8"/>
        <v/>
      </c>
      <c r="AD62" s="207"/>
      <c r="AE62" s="210">
        <f t="shared" si="9"/>
        <v>0</v>
      </c>
      <c r="AF62" s="201">
        <f t="shared" si="10"/>
        <v>0</v>
      </c>
    </row>
    <row r="63" spans="1:32" s="173" customFormat="1" ht="12.5" x14ac:dyDescent="0.25">
      <c r="A63" s="188"/>
      <c r="B63" s="188"/>
      <c r="C63" s="188"/>
      <c r="D63" s="188"/>
      <c r="E63" s="188"/>
      <c r="F63" s="189"/>
      <c r="G63" s="189"/>
      <c r="H63" s="142" t="str">
        <f t="shared" si="11"/>
        <v/>
      </c>
      <c r="I63" s="202"/>
      <c r="J63" s="201"/>
      <c r="K63" s="201">
        <f t="shared" si="1"/>
        <v>0</v>
      </c>
      <c r="L63" s="140"/>
      <c r="M63" s="193"/>
      <c r="N63" s="193"/>
      <c r="O63" s="209" t="str">
        <f t="shared" si="2"/>
        <v/>
      </c>
      <c r="P63" s="204"/>
      <c r="Q63" s="201"/>
      <c r="R63" s="201">
        <f t="shared" si="4"/>
        <v>0</v>
      </c>
      <c r="S63" s="140"/>
      <c r="T63" s="143"/>
      <c r="U63" s="143"/>
      <c r="V63" s="209" t="str">
        <f t="shared" si="5"/>
        <v/>
      </c>
      <c r="W63" s="207"/>
      <c r="X63" s="210">
        <f t="shared" si="6"/>
        <v>0</v>
      </c>
      <c r="Y63" s="201">
        <f t="shared" si="7"/>
        <v>0</v>
      </c>
      <c r="Z63" s="201"/>
      <c r="AA63" s="143"/>
      <c r="AB63" s="143"/>
      <c r="AC63" s="209" t="str">
        <f t="shared" si="8"/>
        <v/>
      </c>
      <c r="AD63" s="207"/>
      <c r="AE63" s="210">
        <f t="shared" si="9"/>
        <v>0</v>
      </c>
      <c r="AF63" s="201">
        <f t="shared" si="10"/>
        <v>0</v>
      </c>
    </row>
    <row r="64" spans="1:32" s="173" customFormat="1" ht="12.5" x14ac:dyDescent="0.25">
      <c r="A64" s="188" t="s">
        <v>219</v>
      </c>
      <c r="B64" s="188" t="s">
        <v>234</v>
      </c>
      <c r="C64" s="188" t="s">
        <v>142</v>
      </c>
      <c r="D64" s="188">
        <v>0</v>
      </c>
      <c r="E64" s="188"/>
      <c r="F64" s="189">
        <v>7.9666666666666668</v>
      </c>
      <c r="G64" s="189">
        <v>7.4749999999999996</v>
      </c>
      <c r="H64" s="142">
        <f t="shared" si="11"/>
        <v>0.49166666666666714</v>
      </c>
      <c r="I64" s="202">
        <v>7.1820000000000004</v>
      </c>
      <c r="J64" s="201">
        <f t="shared" si="0"/>
        <v>3.5311500000000038</v>
      </c>
      <c r="K64" s="201">
        <f t="shared" si="1"/>
        <v>0</v>
      </c>
      <c r="L64" s="140"/>
      <c r="M64" s="193">
        <v>620.4041666666667</v>
      </c>
      <c r="N64" s="193">
        <v>440.09416666666675</v>
      </c>
      <c r="O64" s="209">
        <f t="shared" si="2"/>
        <v>180.30999999999995</v>
      </c>
      <c r="P64" s="204">
        <v>0.125</v>
      </c>
      <c r="Q64" s="201">
        <f>O64*P64</f>
        <v>22.538749999999993</v>
      </c>
      <c r="R64" s="201">
        <f t="shared" si="4"/>
        <v>0</v>
      </c>
      <c r="S64" s="140"/>
      <c r="T64" s="143">
        <v>21.39329601158645</v>
      </c>
      <c r="U64" s="143">
        <v>17.978943850267378</v>
      </c>
      <c r="V64" s="209">
        <f t="shared" si="5"/>
        <v>3.4143521613190728</v>
      </c>
      <c r="W64" s="207">
        <v>6.1349999999999998</v>
      </c>
      <c r="X64" s="210">
        <f t="shared" si="6"/>
        <v>20.947050509692509</v>
      </c>
      <c r="Y64" s="201">
        <f t="shared" si="7"/>
        <v>0</v>
      </c>
      <c r="Z64" s="201"/>
      <c r="AA64" s="143">
        <v>21.39329601158645</v>
      </c>
      <c r="AB64" s="143">
        <v>17.978943850267378</v>
      </c>
      <c r="AC64" s="209">
        <f t="shared" si="8"/>
        <v>3.4143521613190728</v>
      </c>
      <c r="AD64" s="207">
        <v>6.1349999999999998</v>
      </c>
      <c r="AE64" s="210">
        <f t="shared" si="9"/>
        <v>20.947050509692509</v>
      </c>
      <c r="AF64" s="201">
        <f t="shared" si="10"/>
        <v>0</v>
      </c>
    </row>
    <row r="65" spans="1:32" s="173" customFormat="1" ht="12.5" x14ac:dyDescent="0.25">
      <c r="A65" s="188"/>
      <c r="B65" s="188"/>
      <c r="C65" s="188" t="s">
        <v>143</v>
      </c>
      <c r="D65" s="188">
        <v>0</v>
      </c>
      <c r="E65" s="188"/>
      <c r="F65" s="189">
        <v>9.1166666666666671</v>
      </c>
      <c r="G65" s="189">
        <v>8.5</v>
      </c>
      <c r="H65" s="142">
        <f t="shared" si="11"/>
        <v>0.61666666666666714</v>
      </c>
      <c r="I65" s="202">
        <v>7.077</v>
      </c>
      <c r="J65" s="201">
        <f t="shared" si="0"/>
        <v>4.3641500000000031</v>
      </c>
      <c r="K65" s="201">
        <f t="shared" si="1"/>
        <v>0</v>
      </c>
      <c r="L65" s="140"/>
      <c r="M65" s="193">
        <v>724.4375</v>
      </c>
      <c r="N65" s="193">
        <v>535.36749999999995</v>
      </c>
      <c r="O65" s="209">
        <f t="shared" si="2"/>
        <v>189.07000000000005</v>
      </c>
      <c r="P65" s="204">
        <v>0.123</v>
      </c>
      <c r="Q65" s="201">
        <f t="shared" ref="Q65" si="24">O65*P65</f>
        <v>23.255610000000004</v>
      </c>
      <c r="R65" s="201">
        <f t="shared" si="4"/>
        <v>0</v>
      </c>
      <c r="S65" s="140"/>
      <c r="T65" s="143">
        <v>23.600995014483061</v>
      </c>
      <c r="U65" s="143">
        <v>19.33305481283422</v>
      </c>
      <c r="V65" s="209">
        <f t="shared" si="5"/>
        <v>4.267940201648841</v>
      </c>
      <c r="W65" s="207">
        <v>6.1360000000000001</v>
      </c>
      <c r="X65" s="210">
        <f t="shared" si="6"/>
        <v>26.188081077317289</v>
      </c>
      <c r="Y65" s="201">
        <f t="shared" si="7"/>
        <v>0</v>
      </c>
      <c r="Z65" s="201"/>
      <c r="AA65" s="143">
        <v>23.600995014483061</v>
      </c>
      <c r="AB65" s="143">
        <v>19.33305481283422</v>
      </c>
      <c r="AC65" s="209">
        <f t="shared" si="8"/>
        <v>4.267940201648841</v>
      </c>
      <c r="AD65" s="207">
        <v>6.1360000000000001</v>
      </c>
      <c r="AE65" s="210">
        <f t="shared" si="9"/>
        <v>26.188081077317289</v>
      </c>
      <c r="AF65" s="201">
        <f t="shared" si="10"/>
        <v>0</v>
      </c>
    </row>
    <row r="66" spans="1:32" s="173" customFormat="1" ht="12.5" x14ac:dyDescent="0.25">
      <c r="A66" s="188"/>
      <c r="B66" s="188"/>
      <c r="C66" s="188"/>
      <c r="D66" s="188"/>
      <c r="E66" s="188"/>
      <c r="F66" s="189"/>
      <c r="G66" s="189"/>
      <c r="H66" s="142" t="str">
        <f t="shared" si="11"/>
        <v/>
      </c>
      <c r="I66" s="202"/>
      <c r="J66" s="201"/>
      <c r="K66" s="201">
        <f t="shared" si="1"/>
        <v>0</v>
      </c>
      <c r="L66" s="140"/>
      <c r="M66" s="193"/>
      <c r="N66" s="193"/>
      <c r="O66" s="209" t="str">
        <f t="shared" si="2"/>
        <v/>
      </c>
      <c r="P66" s="204"/>
      <c r="Q66" s="201"/>
      <c r="R66" s="201">
        <f t="shared" si="4"/>
        <v>0</v>
      </c>
      <c r="S66" s="140"/>
      <c r="T66" s="143"/>
      <c r="U66" s="143"/>
      <c r="V66" s="209" t="str">
        <f t="shared" si="5"/>
        <v/>
      </c>
      <c r="W66" s="207"/>
      <c r="X66" s="210">
        <f t="shared" si="6"/>
        <v>0</v>
      </c>
      <c r="Y66" s="201">
        <f t="shared" si="7"/>
        <v>0</v>
      </c>
      <c r="Z66" s="201"/>
      <c r="AA66" s="143"/>
      <c r="AB66" s="143"/>
      <c r="AC66" s="209" t="str">
        <f t="shared" si="8"/>
        <v/>
      </c>
      <c r="AD66" s="207"/>
      <c r="AE66" s="210">
        <f t="shared" si="9"/>
        <v>0</v>
      </c>
      <c r="AF66" s="201">
        <f t="shared" si="10"/>
        <v>0</v>
      </c>
    </row>
    <row r="67" spans="1:32" s="173" customFormat="1" ht="12.5" x14ac:dyDescent="0.25">
      <c r="A67" s="188"/>
      <c r="B67" s="188"/>
      <c r="C67" s="188"/>
      <c r="D67" s="188"/>
      <c r="E67" s="188"/>
      <c r="F67" s="189"/>
      <c r="G67" s="189"/>
      <c r="H67" s="142" t="str">
        <f t="shared" si="11"/>
        <v/>
      </c>
      <c r="I67" s="202"/>
      <c r="J67" s="201"/>
      <c r="K67" s="201">
        <f t="shared" si="1"/>
        <v>0</v>
      </c>
      <c r="L67" s="140"/>
      <c r="M67" s="193"/>
      <c r="N67" s="193"/>
      <c r="O67" s="209" t="str">
        <f t="shared" si="2"/>
        <v/>
      </c>
      <c r="P67" s="204"/>
      <c r="Q67" s="201"/>
      <c r="R67" s="201">
        <f t="shared" si="4"/>
        <v>0</v>
      </c>
      <c r="S67" s="140"/>
      <c r="T67" s="143"/>
      <c r="U67" s="143"/>
      <c r="V67" s="209" t="str">
        <f t="shared" si="5"/>
        <v/>
      </c>
      <c r="W67" s="207"/>
      <c r="X67" s="210">
        <f t="shared" si="6"/>
        <v>0</v>
      </c>
      <c r="Y67" s="201">
        <f t="shared" si="7"/>
        <v>0</v>
      </c>
      <c r="Z67" s="201"/>
      <c r="AA67" s="143"/>
      <c r="AB67" s="143"/>
      <c r="AC67" s="209" t="str">
        <f t="shared" si="8"/>
        <v/>
      </c>
      <c r="AD67" s="207"/>
      <c r="AE67" s="210">
        <f t="shared" si="9"/>
        <v>0</v>
      </c>
      <c r="AF67" s="201">
        <f t="shared" si="10"/>
        <v>0</v>
      </c>
    </row>
    <row r="68" spans="1:32" s="173" customFormat="1" ht="12.5" x14ac:dyDescent="0.25">
      <c r="A68" s="188"/>
      <c r="B68" s="188"/>
      <c r="C68" s="188"/>
      <c r="D68" s="188"/>
      <c r="E68" s="188"/>
      <c r="F68" s="189"/>
      <c r="G68" s="189"/>
      <c r="H68" s="142" t="str">
        <f t="shared" si="11"/>
        <v/>
      </c>
      <c r="I68" s="202"/>
      <c r="J68" s="201"/>
      <c r="K68" s="201">
        <f t="shared" si="1"/>
        <v>0</v>
      </c>
      <c r="L68" s="140"/>
      <c r="M68" s="193"/>
      <c r="N68" s="193"/>
      <c r="O68" s="209" t="str">
        <f t="shared" si="2"/>
        <v/>
      </c>
      <c r="P68" s="204"/>
      <c r="Q68" s="201"/>
      <c r="R68" s="201">
        <f t="shared" si="4"/>
        <v>0</v>
      </c>
      <c r="S68" s="140"/>
      <c r="T68" s="143"/>
      <c r="U68" s="143"/>
      <c r="V68" s="209" t="str">
        <f t="shared" si="5"/>
        <v/>
      </c>
      <c r="W68" s="207"/>
      <c r="X68" s="210">
        <f t="shared" si="6"/>
        <v>0</v>
      </c>
      <c r="Y68" s="201">
        <f t="shared" si="7"/>
        <v>0</v>
      </c>
      <c r="Z68" s="201"/>
      <c r="AA68" s="143"/>
      <c r="AB68" s="143"/>
      <c r="AC68" s="209" t="str">
        <f t="shared" si="8"/>
        <v/>
      </c>
      <c r="AD68" s="207"/>
      <c r="AE68" s="210">
        <f t="shared" si="9"/>
        <v>0</v>
      </c>
      <c r="AF68" s="201">
        <f t="shared" si="10"/>
        <v>0</v>
      </c>
    </row>
    <row r="69" spans="1:32" s="173" customFormat="1" ht="12.5" x14ac:dyDescent="0.25">
      <c r="A69" s="188"/>
      <c r="B69" s="188"/>
      <c r="C69" s="188"/>
      <c r="D69" s="188"/>
      <c r="E69" s="188"/>
      <c r="F69" s="189"/>
      <c r="G69" s="189"/>
      <c r="H69" s="142" t="str">
        <f t="shared" si="11"/>
        <v/>
      </c>
      <c r="I69" s="202"/>
      <c r="J69" s="201"/>
      <c r="K69" s="201">
        <f t="shared" si="1"/>
        <v>0</v>
      </c>
      <c r="L69" s="140"/>
      <c r="M69" s="193"/>
      <c r="N69" s="193"/>
      <c r="O69" s="209" t="str">
        <f t="shared" si="2"/>
        <v/>
      </c>
      <c r="P69" s="204"/>
      <c r="Q69" s="201"/>
      <c r="R69" s="201">
        <f t="shared" si="4"/>
        <v>0</v>
      </c>
      <c r="S69" s="140"/>
      <c r="T69" s="143"/>
      <c r="U69" s="143"/>
      <c r="V69" s="209" t="str">
        <f t="shared" si="5"/>
        <v/>
      </c>
      <c r="W69" s="207"/>
      <c r="X69" s="210">
        <f t="shared" si="6"/>
        <v>0</v>
      </c>
      <c r="Y69" s="201">
        <f t="shared" si="7"/>
        <v>0</v>
      </c>
      <c r="Z69" s="201"/>
      <c r="AA69" s="143"/>
      <c r="AB69" s="143"/>
      <c r="AC69" s="209" t="str">
        <f t="shared" si="8"/>
        <v/>
      </c>
      <c r="AD69" s="207"/>
      <c r="AE69" s="210">
        <f t="shared" si="9"/>
        <v>0</v>
      </c>
      <c r="AF69" s="201">
        <f t="shared" si="10"/>
        <v>0</v>
      </c>
    </row>
    <row r="70" spans="1:32" s="173" customFormat="1" ht="12.5" x14ac:dyDescent="0.25">
      <c r="A70" s="188"/>
      <c r="B70" s="188"/>
      <c r="C70" s="188"/>
      <c r="D70" s="188"/>
      <c r="E70" s="188"/>
      <c r="F70" s="189"/>
      <c r="G70" s="189"/>
      <c r="H70" s="142" t="str">
        <f t="shared" si="11"/>
        <v/>
      </c>
      <c r="I70" s="202"/>
      <c r="J70" s="201"/>
      <c r="K70" s="201">
        <f t="shared" si="1"/>
        <v>0</v>
      </c>
      <c r="L70" s="140"/>
      <c r="M70" s="193"/>
      <c r="N70" s="193"/>
      <c r="O70" s="209" t="str">
        <f t="shared" si="2"/>
        <v/>
      </c>
      <c r="P70" s="204"/>
      <c r="Q70" s="201"/>
      <c r="R70" s="201">
        <f t="shared" si="4"/>
        <v>0</v>
      </c>
      <c r="S70" s="140"/>
      <c r="T70" s="143"/>
      <c r="U70" s="143"/>
      <c r="V70" s="209" t="str">
        <f t="shared" si="5"/>
        <v/>
      </c>
      <c r="W70" s="207"/>
      <c r="X70" s="210">
        <f t="shared" si="6"/>
        <v>0</v>
      </c>
      <c r="Y70" s="201">
        <f t="shared" si="7"/>
        <v>0</v>
      </c>
      <c r="Z70" s="201"/>
      <c r="AA70" s="143"/>
      <c r="AB70" s="143"/>
      <c r="AC70" s="209" t="str">
        <f t="shared" si="8"/>
        <v/>
      </c>
      <c r="AD70" s="207"/>
      <c r="AE70" s="210">
        <f t="shared" si="9"/>
        <v>0</v>
      </c>
      <c r="AF70" s="201">
        <f t="shared" si="10"/>
        <v>0</v>
      </c>
    </row>
    <row r="71" spans="1:32" s="173" customFormat="1" ht="12.5" x14ac:dyDescent="0.25">
      <c r="A71" s="188"/>
      <c r="B71" s="188"/>
      <c r="C71" s="188"/>
      <c r="D71" s="188"/>
      <c r="E71" s="188"/>
      <c r="F71" s="189"/>
      <c r="G71" s="189"/>
      <c r="H71" s="142" t="str">
        <f t="shared" si="11"/>
        <v/>
      </c>
      <c r="I71" s="202"/>
      <c r="J71" s="201"/>
      <c r="K71" s="201">
        <f t="shared" si="1"/>
        <v>0</v>
      </c>
      <c r="L71" s="140"/>
      <c r="M71" s="193"/>
      <c r="N71" s="193"/>
      <c r="O71" s="209" t="str">
        <f t="shared" si="2"/>
        <v/>
      </c>
      <c r="P71" s="204"/>
      <c r="Q71" s="201"/>
      <c r="R71" s="201">
        <f t="shared" si="4"/>
        <v>0</v>
      </c>
      <c r="S71" s="140"/>
      <c r="T71" s="143"/>
      <c r="U71" s="143"/>
      <c r="V71" s="209" t="str">
        <f t="shared" si="5"/>
        <v/>
      </c>
      <c r="W71" s="207"/>
      <c r="X71" s="210">
        <f t="shared" si="6"/>
        <v>0</v>
      </c>
      <c r="Y71" s="201">
        <f t="shared" si="7"/>
        <v>0</v>
      </c>
      <c r="Z71" s="201"/>
      <c r="AA71" s="143"/>
      <c r="AB71" s="143"/>
      <c r="AC71" s="209" t="str">
        <f t="shared" si="8"/>
        <v/>
      </c>
      <c r="AD71" s="207"/>
      <c r="AE71" s="210">
        <f t="shared" si="9"/>
        <v>0</v>
      </c>
      <c r="AF71" s="201">
        <f t="shared" si="10"/>
        <v>0</v>
      </c>
    </row>
    <row r="72" spans="1:32" s="173" customFormat="1" ht="12.5" x14ac:dyDescent="0.25">
      <c r="A72" s="188"/>
      <c r="B72" s="188"/>
      <c r="C72" s="188"/>
      <c r="D72" s="188"/>
      <c r="E72" s="188"/>
      <c r="F72" s="189"/>
      <c r="G72" s="189"/>
      <c r="H72" s="142" t="str">
        <f t="shared" si="11"/>
        <v/>
      </c>
      <c r="I72" s="202"/>
      <c r="J72" s="201"/>
      <c r="K72" s="201">
        <f t="shared" si="1"/>
        <v>0</v>
      </c>
      <c r="L72" s="140"/>
      <c r="M72" s="193"/>
      <c r="N72" s="193"/>
      <c r="O72" s="209" t="str">
        <f t="shared" si="2"/>
        <v/>
      </c>
      <c r="P72" s="204"/>
      <c r="Q72" s="201"/>
      <c r="R72" s="201">
        <f t="shared" si="4"/>
        <v>0</v>
      </c>
      <c r="S72" s="140"/>
      <c r="T72" s="143"/>
      <c r="U72" s="143"/>
      <c r="V72" s="209" t="str">
        <f t="shared" si="5"/>
        <v/>
      </c>
      <c r="W72" s="207"/>
      <c r="X72" s="210">
        <f t="shared" si="6"/>
        <v>0</v>
      </c>
      <c r="Y72" s="201">
        <f t="shared" si="7"/>
        <v>0</v>
      </c>
      <c r="Z72" s="201"/>
      <c r="AA72" s="143"/>
      <c r="AB72" s="143"/>
      <c r="AC72" s="209" t="str">
        <f t="shared" si="8"/>
        <v/>
      </c>
      <c r="AD72" s="207"/>
      <c r="AE72" s="210">
        <f t="shared" si="9"/>
        <v>0</v>
      </c>
      <c r="AF72" s="201">
        <f t="shared" si="10"/>
        <v>0</v>
      </c>
    </row>
    <row r="73" spans="1:32" s="173" customFormat="1" ht="12.5" x14ac:dyDescent="0.25">
      <c r="A73" s="188"/>
      <c r="B73" s="188"/>
      <c r="C73" s="188"/>
      <c r="D73" s="188"/>
      <c r="E73" s="188"/>
      <c r="F73" s="189"/>
      <c r="G73" s="189"/>
      <c r="H73" s="142" t="str">
        <f t="shared" si="11"/>
        <v/>
      </c>
      <c r="I73" s="202"/>
      <c r="J73" s="201"/>
      <c r="K73" s="201">
        <f t="shared" si="1"/>
        <v>0</v>
      </c>
      <c r="L73" s="140"/>
      <c r="M73" s="193"/>
      <c r="N73" s="193"/>
      <c r="O73" s="209" t="str">
        <f t="shared" si="2"/>
        <v/>
      </c>
      <c r="P73" s="204"/>
      <c r="Q73" s="201"/>
      <c r="R73" s="201">
        <f t="shared" si="4"/>
        <v>0</v>
      </c>
      <c r="S73" s="140"/>
      <c r="T73" s="143"/>
      <c r="U73" s="143"/>
      <c r="V73" s="209" t="str">
        <f t="shared" si="5"/>
        <v/>
      </c>
      <c r="W73" s="207"/>
      <c r="X73" s="210">
        <f t="shared" si="6"/>
        <v>0</v>
      </c>
      <c r="Y73" s="201">
        <f t="shared" si="7"/>
        <v>0</v>
      </c>
      <c r="Z73" s="201"/>
      <c r="AA73" s="143"/>
      <c r="AB73" s="143"/>
      <c r="AC73" s="209" t="str">
        <f t="shared" si="8"/>
        <v/>
      </c>
      <c r="AD73" s="207"/>
      <c r="AE73" s="210">
        <f t="shared" si="9"/>
        <v>0</v>
      </c>
      <c r="AF73" s="201">
        <f t="shared" si="10"/>
        <v>0</v>
      </c>
    </row>
    <row r="74" spans="1:32" s="173" customFormat="1" ht="12.5" x14ac:dyDescent="0.25">
      <c r="A74" s="188"/>
      <c r="B74" s="188"/>
      <c r="C74" s="188"/>
      <c r="D74" s="188"/>
      <c r="E74" s="188"/>
      <c r="F74" s="189"/>
      <c r="G74" s="189"/>
      <c r="H74" s="142" t="str">
        <f t="shared" si="11"/>
        <v/>
      </c>
      <c r="I74" s="202"/>
      <c r="J74" s="201"/>
      <c r="K74" s="201">
        <f t="shared" si="1"/>
        <v>0</v>
      </c>
      <c r="L74" s="140"/>
      <c r="M74" s="193"/>
      <c r="N74" s="193"/>
      <c r="O74" s="209" t="str">
        <f t="shared" si="2"/>
        <v/>
      </c>
      <c r="P74" s="204"/>
      <c r="Q74" s="201"/>
      <c r="R74" s="201">
        <f t="shared" si="4"/>
        <v>0</v>
      </c>
      <c r="S74" s="140"/>
      <c r="T74" s="143"/>
      <c r="U74" s="143"/>
      <c r="V74" s="209" t="str">
        <f t="shared" si="5"/>
        <v/>
      </c>
      <c r="W74" s="207"/>
      <c r="X74" s="210">
        <f t="shared" si="6"/>
        <v>0</v>
      </c>
      <c r="Y74" s="201">
        <f t="shared" si="7"/>
        <v>0</v>
      </c>
      <c r="Z74" s="201"/>
      <c r="AA74" s="143"/>
      <c r="AB74" s="143"/>
      <c r="AC74" s="209" t="str">
        <f t="shared" si="8"/>
        <v/>
      </c>
      <c r="AD74" s="207"/>
      <c r="AE74" s="210">
        <f t="shared" si="9"/>
        <v>0</v>
      </c>
      <c r="AF74" s="201">
        <f t="shared" si="10"/>
        <v>0</v>
      </c>
    </row>
    <row r="75" spans="1:32" s="173" customFormat="1" ht="12.5" x14ac:dyDescent="0.25">
      <c r="A75" s="188"/>
      <c r="B75" s="188"/>
      <c r="C75" s="188"/>
      <c r="D75" s="188"/>
      <c r="E75" s="188"/>
      <c r="F75" s="189"/>
      <c r="G75" s="189"/>
      <c r="H75" s="142" t="str">
        <f t="shared" si="11"/>
        <v/>
      </c>
      <c r="I75" s="202"/>
      <c r="J75" s="201"/>
      <c r="K75" s="201">
        <f t="shared" si="1"/>
        <v>0</v>
      </c>
      <c r="L75" s="140"/>
      <c r="M75" s="193"/>
      <c r="N75" s="193"/>
      <c r="O75" s="209" t="str">
        <f t="shared" si="2"/>
        <v/>
      </c>
      <c r="P75" s="204"/>
      <c r="Q75" s="201"/>
      <c r="R75" s="201">
        <f t="shared" si="4"/>
        <v>0</v>
      </c>
      <c r="S75" s="140"/>
      <c r="T75" s="143"/>
      <c r="U75" s="143"/>
      <c r="V75" s="209" t="str">
        <f t="shared" si="5"/>
        <v/>
      </c>
      <c r="W75" s="207"/>
      <c r="X75" s="210">
        <f t="shared" si="6"/>
        <v>0</v>
      </c>
      <c r="Y75" s="201">
        <f t="shared" si="7"/>
        <v>0</v>
      </c>
      <c r="Z75" s="201"/>
      <c r="AA75" s="143"/>
      <c r="AB75" s="143"/>
      <c r="AC75" s="209" t="str">
        <f t="shared" si="8"/>
        <v/>
      </c>
      <c r="AD75" s="207"/>
      <c r="AE75" s="210">
        <f t="shared" si="9"/>
        <v>0</v>
      </c>
      <c r="AF75" s="201">
        <f t="shared" si="10"/>
        <v>0</v>
      </c>
    </row>
    <row r="76" spans="1:32" s="173" customFormat="1" ht="12.5" x14ac:dyDescent="0.25">
      <c r="A76" s="188"/>
      <c r="B76" s="188"/>
      <c r="C76" s="188"/>
      <c r="D76" s="188"/>
      <c r="E76" s="188"/>
      <c r="F76" s="189"/>
      <c r="G76" s="189"/>
      <c r="H76" s="142" t="str">
        <f t="shared" si="11"/>
        <v/>
      </c>
      <c r="I76" s="202"/>
      <c r="J76" s="201"/>
      <c r="K76" s="201">
        <f t="shared" si="1"/>
        <v>0</v>
      </c>
      <c r="L76" s="140"/>
      <c r="M76" s="193"/>
      <c r="N76" s="193"/>
      <c r="O76" s="209" t="str">
        <f t="shared" si="2"/>
        <v/>
      </c>
      <c r="P76" s="204"/>
      <c r="Q76" s="201"/>
      <c r="R76" s="201">
        <f t="shared" si="4"/>
        <v>0</v>
      </c>
      <c r="S76" s="140"/>
      <c r="T76" s="143"/>
      <c r="U76" s="143"/>
      <c r="V76" s="209" t="str">
        <f t="shared" si="5"/>
        <v/>
      </c>
      <c r="W76" s="207"/>
      <c r="X76" s="210">
        <f t="shared" si="6"/>
        <v>0</v>
      </c>
      <c r="Y76" s="201">
        <f t="shared" si="7"/>
        <v>0</v>
      </c>
      <c r="Z76" s="201"/>
      <c r="AA76" s="143"/>
      <c r="AB76" s="143"/>
      <c r="AC76" s="209" t="str">
        <f t="shared" si="8"/>
        <v/>
      </c>
      <c r="AD76" s="207"/>
      <c r="AE76" s="210">
        <f t="shared" si="9"/>
        <v>0</v>
      </c>
      <c r="AF76" s="201">
        <f t="shared" si="10"/>
        <v>0</v>
      </c>
    </row>
    <row r="77" spans="1:32" s="173" customFormat="1" ht="12.5" x14ac:dyDescent="0.25">
      <c r="A77" s="188"/>
      <c r="B77" s="188"/>
      <c r="C77" s="188"/>
      <c r="D77" s="188"/>
      <c r="E77" s="188"/>
      <c r="F77" s="189"/>
      <c r="G77" s="189"/>
      <c r="H77" s="142" t="str">
        <f t="shared" si="11"/>
        <v/>
      </c>
      <c r="I77" s="202"/>
      <c r="J77" s="201"/>
      <c r="K77" s="201">
        <f t="shared" si="1"/>
        <v>0</v>
      </c>
      <c r="L77" s="140"/>
      <c r="M77" s="193"/>
      <c r="N77" s="193"/>
      <c r="O77" s="209" t="str">
        <f t="shared" si="2"/>
        <v/>
      </c>
      <c r="P77" s="204"/>
      <c r="Q77" s="201"/>
      <c r="R77" s="201">
        <f t="shared" si="4"/>
        <v>0</v>
      </c>
      <c r="S77" s="140"/>
      <c r="T77" s="143"/>
      <c r="U77" s="143"/>
      <c r="V77" s="209" t="str">
        <f t="shared" si="5"/>
        <v/>
      </c>
      <c r="W77" s="207"/>
      <c r="X77" s="210">
        <f t="shared" si="6"/>
        <v>0</v>
      </c>
      <c r="Y77" s="201">
        <f t="shared" si="7"/>
        <v>0</v>
      </c>
      <c r="Z77" s="201"/>
      <c r="AA77" s="143"/>
      <c r="AB77" s="143"/>
      <c r="AC77" s="209" t="str">
        <f t="shared" si="8"/>
        <v/>
      </c>
      <c r="AD77" s="207"/>
      <c r="AE77" s="210">
        <f t="shared" si="9"/>
        <v>0</v>
      </c>
      <c r="AF77" s="201">
        <f t="shared" si="10"/>
        <v>0</v>
      </c>
    </row>
    <row r="78" spans="1:32" s="173" customFormat="1" ht="12.5" x14ac:dyDescent="0.25">
      <c r="A78" s="188"/>
      <c r="B78" s="188"/>
      <c r="C78" s="188"/>
      <c r="D78" s="188"/>
      <c r="E78" s="188"/>
      <c r="F78" s="189"/>
      <c r="G78" s="189"/>
      <c r="H78" s="142" t="str">
        <f t="shared" si="11"/>
        <v/>
      </c>
      <c r="I78" s="202"/>
      <c r="J78" s="201"/>
      <c r="K78" s="201">
        <f t="shared" si="1"/>
        <v>0</v>
      </c>
      <c r="L78" s="140"/>
      <c r="M78" s="193"/>
      <c r="N78" s="193"/>
      <c r="O78" s="209" t="str">
        <f t="shared" si="2"/>
        <v/>
      </c>
      <c r="P78" s="204"/>
      <c r="Q78" s="201"/>
      <c r="R78" s="201">
        <f t="shared" si="4"/>
        <v>0</v>
      </c>
      <c r="S78" s="140"/>
      <c r="T78" s="143"/>
      <c r="U78" s="143"/>
      <c r="V78" s="209" t="str">
        <f t="shared" si="5"/>
        <v/>
      </c>
      <c r="W78" s="207"/>
      <c r="X78" s="210">
        <f t="shared" si="6"/>
        <v>0</v>
      </c>
      <c r="Y78" s="201">
        <f t="shared" si="7"/>
        <v>0</v>
      </c>
      <c r="Z78" s="201"/>
      <c r="AA78" s="143"/>
      <c r="AB78" s="143"/>
      <c r="AC78" s="209" t="str">
        <f t="shared" si="8"/>
        <v/>
      </c>
      <c r="AD78" s="207"/>
      <c r="AE78" s="210">
        <f t="shared" si="9"/>
        <v>0</v>
      </c>
      <c r="AF78" s="201">
        <f t="shared" si="10"/>
        <v>0</v>
      </c>
    </row>
    <row r="79" spans="1:32" s="173" customFormat="1" ht="12.5" x14ac:dyDescent="0.25">
      <c r="A79" s="188"/>
      <c r="B79" s="188"/>
      <c r="C79" s="188"/>
      <c r="D79" s="188"/>
      <c r="E79" s="188"/>
      <c r="F79" s="189"/>
      <c r="G79" s="189"/>
      <c r="H79" s="142" t="str">
        <f t="shared" si="11"/>
        <v/>
      </c>
      <c r="I79" s="202"/>
      <c r="J79" s="201"/>
      <c r="K79" s="201">
        <f t="shared" si="1"/>
        <v>0</v>
      </c>
      <c r="L79" s="140"/>
      <c r="M79" s="193"/>
      <c r="N79" s="193"/>
      <c r="O79" s="209" t="str">
        <f t="shared" si="2"/>
        <v/>
      </c>
      <c r="P79" s="204"/>
      <c r="Q79" s="201"/>
      <c r="R79" s="201">
        <f t="shared" si="4"/>
        <v>0</v>
      </c>
      <c r="S79" s="140"/>
      <c r="T79" s="143"/>
      <c r="U79" s="143"/>
      <c r="V79" s="209" t="str">
        <f t="shared" si="5"/>
        <v/>
      </c>
      <c r="W79" s="207"/>
      <c r="X79" s="210">
        <f t="shared" si="6"/>
        <v>0</v>
      </c>
      <c r="Y79" s="201">
        <f t="shared" si="7"/>
        <v>0</v>
      </c>
      <c r="Z79" s="201"/>
      <c r="AA79" s="143"/>
      <c r="AB79" s="143"/>
      <c r="AC79" s="209" t="str">
        <f t="shared" si="8"/>
        <v/>
      </c>
      <c r="AD79" s="207"/>
      <c r="AE79" s="210">
        <f t="shared" si="9"/>
        <v>0</v>
      </c>
      <c r="AF79" s="201">
        <f t="shared" si="10"/>
        <v>0</v>
      </c>
    </row>
    <row r="80" spans="1:32" s="173" customFormat="1" ht="12.5" x14ac:dyDescent="0.25">
      <c r="A80" s="188"/>
      <c r="B80" s="188"/>
      <c r="C80" s="188"/>
      <c r="D80" s="188"/>
      <c r="E80" s="188"/>
      <c r="F80" s="189"/>
      <c r="G80" s="189"/>
      <c r="H80" s="142" t="str">
        <f t="shared" si="11"/>
        <v/>
      </c>
      <c r="I80" s="202"/>
      <c r="J80" s="201"/>
      <c r="K80" s="201">
        <f t="shared" ref="K80:K124" si="25">D80*J80</f>
        <v>0</v>
      </c>
      <c r="L80" s="140"/>
      <c r="M80" s="193"/>
      <c r="N80" s="193"/>
      <c r="O80" s="209" t="str">
        <f t="shared" ref="O80:O124" si="26">IF(M80-N80=0,"",M80-N80)</f>
        <v/>
      </c>
      <c r="P80" s="204"/>
      <c r="Q80" s="201"/>
      <c r="R80" s="201">
        <f t="shared" ref="R80:R124" si="27">D80*Q80</f>
        <v>0</v>
      </c>
      <c r="S80" s="140"/>
      <c r="T80" s="143"/>
      <c r="U80" s="143"/>
      <c r="V80" s="209" t="str">
        <f t="shared" ref="V80:V124" si="28">IF(T80-U80=0,"",T80-U80)</f>
        <v/>
      </c>
      <c r="W80" s="207"/>
      <c r="X80" s="210">
        <f t="shared" ref="X80:X124" si="29">IFERROR(V80*W80,0)</f>
        <v>0</v>
      </c>
      <c r="Y80" s="201">
        <f t="shared" ref="Y80:Y124" si="30">D80*X80</f>
        <v>0</v>
      </c>
      <c r="Z80" s="201"/>
      <c r="AA80" s="143"/>
      <c r="AB80" s="143"/>
      <c r="AC80" s="209" t="str">
        <f t="shared" ref="AC80:AC124" si="31">IF(AA80-AB80=0,"",AA80-AB80)</f>
        <v/>
      </c>
      <c r="AD80" s="207"/>
      <c r="AE80" s="210">
        <f t="shared" ref="AE80:AE124" si="32">IFERROR(AC80*AD80,0)</f>
        <v>0</v>
      </c>
      <c r="AF80" s="201">
        <f t="shared" ref="AF80:AF124" si="33">D80*AE80</f>
        <v>0</v>
      </c>
    </row>
    <row r="81" spans="1:32" s="173" customFormat="1" ht="12.5" x14ac:dyDescent="0.25">
      <c r="A81" s="188"/>
      <c r="B81" s="188"/>
      <c r="C81" s="188"/>
      <c r="D81" s="188"/>
      <c r="E81" s="188"/>
      <c r="F81" s="189"/>
      <c r="G81" s="189"/>
      <c r="H81" s="142" t="str">
        <f t="shared" si="11"/>
        <v/>
      </c>
      <c r="I81" s="202"/>
      <c r="J81" s="201"/>
      <c r="K81" s="201">
        <f t="shared" si="25"/>
        <v>0</v>
      </c>
      <c r="L81" s="140"/>
      <c r="M81" s="193"/>
      <c r="N81" s="193"/>
      <c r="O81" s="209" t="str">
        <f t="shared" si="26"/>
        <v/>
      </c>
      <c r="P81" s="204"/>
      <c r="Q81" s="201"/>
      <c r="R81" s="201">
        <f t="shared" si="27"/>
        <v>0</v>
      </c>
      <c r="S81" s="140"/>
      <c r="T81" s="143"/>
      <c r="U81" s="143"/>
      <c r="V81" s="209" t="str">
        <f t="shared" si="28"/>
        <v/>
      </c>
      <c r="W81" s="207"/>
      <c r="X81" s="210">
        <f t="shared" si="29"/>
        <v>0</v>
      </c>
      <c r="Y81" s="201">
        <f t="shared" si="30"/>
        <v>0</v>
      </c>
      <c r="Z81" s="201"/>
      <c r="AA81" s="143"/>
      <c r="AB81" s="143"/>
      <c r="AC81" s="209" t="str">
        <f t="shared" si="31"/>
        <v/>
      </c>
      <c r="AD81" s="207"/>
      <c r="AE81" s="210">
        <f t="shared" si="32"/>
        <v>0</v>
      </c>
      <c r="AF81" s="201">
        <f t="shared" si="33"/>
        <v>0</v>
      </c>
    </row>
    <row r="82" spans="1:32" s="173" customFormat="1" ht="12.5" x14ac:dyDescent="0.25">
      <c r="A82" s="188"/>
      <c r="B82" s="188"/>
      <c r="C82" s="188"/>
      <c r="D82" s="188"/>
      <c r="E82" s="188"/>
      <c r="F82" s="189"/>
      <c r="G82" s="189"/>
      <c r="H82" s="142" t="str">
        <f t="shared" ref="H82:H124" si="34">IF(F82-G82=0,"",F82-G82)</f>
        <v/>
      </c>
      <c r="I82" s="202"/>
      <c r="J82" s="201"/>
      <c r="K82" s="201">
        <f t="shared" si="25"/>
        <v>0</v>
      </c>
      <c r="L82" s="140"/>
      <c r="M82" s="193"/>
      <c r="N82" s="193"/>
      <c r="O82" s="209" t="str">
        <f t="shared" si="26"/>
        <v/>
      </c>
      <c r="P82" s="204"/>
      <c r="Q82" s="201"/>
      <c r="R82" s="201">
        <f t="shared" si="27"/>
        <v>0</v>
      </c>
      <c r="S82" s="140"/>
      <c r="T82" s="143"/>
      <c r="U82" s="143"/>
      <c r="V82" s="209" t="str">
        <f t="shared" si="28"/>
        <v/>
      </c>
      <c r="W82" s="207"/>
      <c r="X82" s="210">
        <f t="shared" si="29"/>
        <v>0</v>
      </c>
      <c r="Y82" s="201">
        <f t="shared" si="30"/>
        <v>0</v>
      </c>
      <c r="Z82" s="201"/>
      <c r="AA82" s="143"/>
      <c r="AB82" s="143"/>
      <c r="AC82" s="209" t="str">
        <f t="shared" si="31"/>
        <v/>
      </c>
      <c r="AD82" s="207"/>
      <c r="AE82" s="210">
        <f t="shared" si="32"/>
        <v>0</v>
      </c>
      <c r="AF82" s="201">
        <f t="shared" si="33"/>
        <v>0</v>
      </c>
    </row>
    <row r="83" spans="1:32" s="173" customFormat="1" ht="12.5" x14ac:dyDescent="0.25">
      <c r="A83" s="188"/>
      <c r="B83" s="188"/>
      <c r="C83" s="188"/>
      <c r="D83" s="188"/>
      <c r="E83" s="188"/>
      <c r="F83" s="189"/>
      <c r="G83" s="189"/>
      <c r="H83" s="142" t="str">
        <f t="shared" si="34"/>
        <v/>
      </c>
      <c r="I83" s="202"/>
      <c r="J83" s="201"/>
      <c r="K83" s="201">
        <f t="shared" si="25"/>
        <v>0</v>
      </c>
      <c r="L83" s="140"/>
      <c r="M83" s="193"/>
      <c r="N83" s="193"/>
      <c r="O83" s="209" t="str">
        <f t="shared" si="26"/>
        <v/>
      </c>
      <c r="P83" s="204"/>
      <c r="Q83" s="201"/>
      <c r="R83" s="201">
        <f t="shared" si="27"/>
        <v>0</v>
      </c>
      <c r="S83" s="140"/>
      <c r="T83" s="143"/>
      <c r="U83" s="143"/>
      <c r="V83" s="209" t="str">
        <f t="shared" si="28"/>
        <v/>
      </c>
      <c r="W83" s="207"/>
      <c r="X83" s="210">
        <f t="shared" si="29"/>
        <v>0</v>
      </c>
      <c r="Y83" s="201">
        <f t="shared" si="30"/>
        <v>0</v>
      </c>
      <c r="Z83" s="201"/>
      <c r="AA83" s="143"/>
      <c r="AB83" s="143"/>
      <c r="AC83" s="209" t="str">
        <f t="shared" si="31"/>
        <v/>
      </c>
      <c r="AD83" s="207"/>
      <c r="AE83" s="210">
        <f t="shared" si="32"/>
        <v>0</v>
      </c>
      <c r="AF83" s="201">
        <f t="shared" si="33"/>
        <v>0</v>
      </c>
    </row>
    <row r="84" spans="1:32" s="173" customFormat="1" ht="12.5" x14ac:dyDescent="0.25">
      <c r="A84" s="188"/>
      <c r="B84" s="188"/>
      <c r="C84" s="188"/>
      <c r="D84" s="188"/>
      <c r="E84" s="188"/>
      <c r="F84" s="189"/>
      <c r="G84" s="189"/>
      <c r="H84" s="142" t="str">
        <f t="shared" si="34"/>
        <v/>
      </c>
      <c r="I84" s="202"/>
      <c r="J84" s="201"/>
      <c r="K84" s="201">
        <f t="shared" si="25"/>
        <v>0</v>
      </c>
      <c r="L84" s="140"/>
      <c r="M84" s="193"/>
      <c r="N84" s="193"/>
      <c r="O84" s="209" t="str">
        <f t="shared" si="26"/>
        <v/>
      </c>
      <c r="P84" s="204"/>
      <c r="Q84" s="201"/>
      <c r="R84" s="201">
        <f t="shared" si="27"/>
        <v>0</v>
      </c>
      <c r="S84" s="140"/>
      <c r="T84" s="143"/>
      <c r="U84" s="143"/>
      <c r="V84" s="209" t="str">
        <f t="shared" si="28"/>
        <v/>
      </c>
      <c r="W84" s="207"/>
      <c r="X84" s="210">
        <f t="shared" si="29"/>
        <v>0</v>
      </c>
      <c r="Y84" s="201">
        <f t="shared" si="30"/>
        <v>0</v>
      </c>
      <c r="Z84" s="201"/>
      <c r="AA84" s="143"/>
      <c r="AB84" s="143"/>
      <c r="AC84" s="209" t="str">
        <f t="shared" si="31"/>
        <v/>
      </c>
      <c r="AD84" s="207"/>
      <c r="AE84" s="210">
        <f t="shared" si="32"/>
        <v>0</v>
      </c>
      <c r="AF84" s="201">
        <f t="shared" si="33"/>
        <v>0</v>
      </c>
    </row>
    <row r="85" spans="1:32" s="173" customFormat="1" ht="12.5" x14ac:dyDescent="0.25">
      <c r="A85" s="188"/>
      <c r="B85" s="188"/>
      <c r="C85" s="188"/>
      <c r="D85" s="188"/>
      <c r="E85" s="188"/>
      <c r="F85" s="189"/>
      <c r="G85" s="189"/>
      <c r="H85" s="142" t="str">
        <f t="shared" si="34"/>
        <v/>
      </c>
      <c r="I85" s="202"/>
      <c r="J85" s="201"/>
      <c r="K85" s="201">
        <f t="shared" si="25"/>
        <v>0</v>
      </c>
      <c r="L85" s="140"/>
      <c r="M85" s="193"/>
      <c r="N85" s="193"/>
      <c r="O85" s="209" t="str">
        <f t="shared" si="26"/>
        <v/>
      </c>
      <c r="P85" s="204"/>
      <c r="Q85" s="201"/>
      <c r="R85" s="201">
        <f t="shared" si="27"/>
        <v>0</v>
      </c>
      <c r="S85" s="140"/>
      <c r="T85" s="143"/>
      <c r="U85" s="143"/>
      <c r="V85" s="209" t="str">
        <f t="shared" si="28"/>
        <v/>
      </c>
      <c r="W85" s="207"/>
      <c r="X85" s="210">
        <f t="shared" si="29"/>
        <v>0</v>
      </c>
      <c r="Y85" s="201">
        <f t="shared" si="30"/>
        <v>0</v>
      </c>
      <c r="Z85" s="201"/>
      <c r="AA85" s="143"/>
      <c r="AB85" s="143"/>
      <c r="AC85" s="209" t="str">
        <f t="shared" si="31"/>
        <v/>
      </c>
      <c r="AD85" s="207"/>
      <c r="AE85" s="210">
        <f t="shared" si="32"/>
        <v>0</v>
      </c>
      <c r="AF85" s="201">
        <f t="shared" si="33"/>
        <v>0</v>
      </c>
    </row>
    <row r="86" spans="1:32" s="173" customFormat="1" ht="12.5" x14ac:dyDescent="0.25">
      <c r="A86" s="188"/>
      <c r="B86" s="188"/>
      <c r="C86" s="188"/>
      <c r="D86" s="188"/>
      <c r="E86" s="188"/>
      <c r="F86" s="189"/>
      <c r="G86" s="189"/>
      <c r="H86" s="142" t="str">
        <f t="shared" si="34"/>
        <v/>
      </c>
      <c r="I86" s="202"/>
      <c r="J86" s="201"/>
      <c r="K86" s="201">
        <f t="shared" si="25"/>
        <v>0</v>
      </c>
      <c r="L86" s="140"/>
      <c r="M86" s="193"/>
      <c r="N86" s="193"/>
      <c r="O86" s="209" t="str">
        <f t="shared" si="26"/>
        <v/>
      </c>
      <c r="P86" s="204"/>
      <c r="Q86" s="201"/>
      <c r="R86" s="201">
        <f t="shared" si="27"/>
        <v>0</v>
      </c>
      <c r="S86" s="140"/>
      <c r="T86" s="143"/>
      <c r="U86" s="143"/>
      <c r="V86" s="209" t="str">
        <f t="shared" si="28"/>
        <v/>
      </c>
      <c r="W86" s="207"/>
      <c r="X86" s="210">
        <f t="shared" si="29"/>
        <v>0</v>
      </c>
      <c r="Y86" s="201">
        <f t="shared" si="30"/>
        <v>0</v>
      </c>
      <c r="Z86" s="201"/>
      <c r="AA86" s="143"/>
      <c r="AB86" s="143"/>
      <c r="AC86" s="209" t="str">
        <f t="shared" si="31"/>
        <v/>
      </c>
      <c r="AD86" s="207"/>
      <c r="AE86" s="210">
        <f t="shared" si="32"/>
        <v>0</v>
      </c>
      <c r="AF86" s="201">
        <f t="shared" si="33"/>
        <v>0</v>
      </c>
    </row>
    <row r="87" spans="1:32" s="173" customFormat="1" ht="12.5" x14ac:dyDescent="0.25">
      <c r="A87" s="188"/>
      <c r="B87" s="188"/>
      <c r="C87" s="188"/>
      <c r="D87" s="188"/>
      <c r="E87" s="188"/>
      <c r="F87" s="189"/>
      <c r="G87" s="189"/>
      <c r="H87" s="142" t="str">
        <f t="shared" si="34"/>
        <v/>
      </c>
      <c r="I87" s="202"/>
      <c r="J87" s="201"/>
      <c r="K87" s="201">
        <f t="shared" si="25"/>
        <v>0</v>
      </c>
      <c r="L87" s="140"/>
      <c r="M87" s="193"/>
      <c r="N87" s="193"/>
      <c r="O87" s="209" t="str">
        <f t="shared" si="26"/>
        <v/>
      </c>
      <c r="P87" s="204"/>
      <c r="Q87" s="201"/>
      <c r="R87" s="201">
        <f t="shared" si="27"/>
        <v>0</v>
      </c>
      <c r="S87" s="140"/>
      <c r="T87" s="143"/>
      <c r="U87" s="143"/>
      <c r="V87" s="209" t="str">
        <f t="shared" si="28"/>
        <v/>
      </c>
      <c r="W87" s="207"/>
      <c r="X87" s="210">
        <f t="shared" si="29"/>
        <v>0</v>
      </c>
      <c r="Y87" s="201">
        <f t="shared" si="30"/>
        <v>0</v>
      </c>
      <c r="Z87" s="201"/>
      <c r="AA87" s="143"/>
      <c r="AB87" s="143"/>
      <c r="AC87" s="209" t="str">
        <f t="shared" si="31"/>
        <v/>
      </c>
      <c r="AD87" s="207"/>
      <c r="AE87" s="210">
        <f t="shared" si="32"/>
        <v>0</v>
      </c>
      <c r="AF87" s="201">
        <f t="shared" si="33"/>
        <v>0</v>
      </c>
    </row>
    <row r="88" spans="1:32" s="173" customFormat="1" ht="12.5" x14ac:dyDescent="0.25">
      <c r="A88" s="188"/>
      <c r="B88" s="188"/>
      <c r="C88" s="188"/>
      <c r="D88" s="188"/>
      <c r="E88" s="188"/>
      <c r="F88" s="189"/>
      <c r="G88" s="189"/>
      <c r="H88" s="142" t="str">
        <f t="shared" si="34"/>
        <v/>
      </c>
      <c r="I88" s="202"/>
      <c r="J88" s="201"/>
      <c r="K88" s="201">
        <f t="shared" si="25"/>
        <v>0</v>
      </c>
      <c r="L88" s="140"/>
      <c r="M88" s="193"/>
      <c r="N88" s="193"/>
      <c r="O88" s="209" t="str">
        <f t="shared" si="26"/>
        <v/>
      </c>
      <c r="P88" s="204"/>
      <c r="Q88" s="201"/>
      <c r="R88" s="201">
        <f t="shared" si="27"/>
        <v>0</v>
      </c>
      <c r="S88" s="140"/>
      <c r="T88" s="143"/>
      <c r="U88" s="143"/>
      <c r="V88" s="209" t="str">
        <f t="shared" si="28"/>
        <v/>
      </c>
      <c r="W88" s="207"/>
      <c r="X88" s="210">
        <f t="shared" si="29"/>
        <v>0</v>
      </c>
      <c r="Y88" s="201">
        <f t="shared" si="30"/>
        <v>0</v>
      </c>
      <c r="Z88" s="201"/>
      <c r="AA88" s="143"/>
      <c r="AB88" s="143"/>
      <c r="AC88" s="209" t="str">
        <f t="shared" si="31"/>
        <v/>
      </c>
      <c r="AD88" s="207"/>
      <c r="AE88" s="210">
        <f t="shared" si="32"/>
        <v>0</v>
      </c>
      <c r="AF88" s="201">
        <f t="shared" si="33"/>
        <v>0</v>
      </c>
    </row>
    <row r="89" spans="1:32" s="173" customFormat="1" ht="12.5" x14ac:dyDescent="0.25">
      <c r="A89" s="188"/>
      <c r="B89" s="188"/>
      <c r="C89" s="188"/>
      <c r="D89" s="188"/>
      <c r="E89" s="188"/>
      <c r="F89" s="189"/>
      <c r="G89" s="189"/>
      <c r="H89" s="142" t="str">
        <f t="shared" si="34"/>
        <v/>
      </c>
      <c r="I89" s="202"/>
      <c r="J89" s="201"/>
      <c r="K89" s="201">
        <f t="shared" si="25"/>
        <v>0</v>
      </c>
      <c r="L89" s="140"/>
      <c r="M89" s="193"/>
      <c r="N89" s="193"/>
      <c r="O89" s="209" t="str">
        <f t="shared" si="26"/>
        <v/>
      </c>
      <c r="P89" s="204"/>
      <c r="Q89" s="201"/>
      <c r="R89" s="201">
        <f t="shared" si="27"/>
        <v>0</v>
      </c>
      <c r="S89" s="140"/>
      <c r="T89" s="143"/>
      <c r="U89" s="143"/>
      <c r="V89" s="209" t="str">
        <f t="shared" si="28"/>
        <v/>
      </c>
      <c r="W89" s="207"/>
      <c r="X89" s="210">
        <f t="shared" si="29"/>
        <v>0</v>
      </c>
      <c r="Y89" s="201">
        <f t="shared" si="30"/>
        <v>0</v>
      </c>
      <c r="Z89" s="201"/>
      <c r="AA89" s="143"/>
      <c r="AB89" s="143"/>
      <c r="AC89" s="209" t="str">
        <f t="shared" si="31"/>
        <v/>
      </c>
      <c r="AD89" s="207"/>
      <c r="AE89" s="210">
        <f t="shared" si="32"/>
        <v>0</v>
      </c>
      <c r="AF89" s="201">
        <f t="shared" si="33"/>
        <v>0</v>
      </c>
    </row>
    <row r="90" spans="1:32" s="173" customFormat="1" ht="12.5" x14ac:dyDescent="0.25">
      <c r="A90" s="188"/>
      <c r="B90" s="188"/>
      <c r="C90" s="188"/>
      <c r="D90" s="188"/>
      <c r="E90" s="188"/>
      <c r="F90" s="189"/>
      <c r="G90" s="189"/>
      <c r="H90" s="142" t="str">
        <f t="shared" si="34"/>
        <v/>
      </c>
      <c r="I90" s="202"/>
      <c r="J90" s="201"/>
      <c r="K90" s="201">
        <f t="shared" si="25"/>
        <v>0</v>
      </c>
      <c r="L90" s="140"/>
      <c r="M90" s="193"/>
      <c r="N90" s="193"/>
      <c r="O90" s="209" t="str">
        <f t="shared" si="26"/>
        <v/>
      </c>
      <c r="P90" s="204"/>
      <c r="Q90" s="201"/>
      <c r="R90" s="201">
        <f t="shared" si="27"/>
        <v>0</v>
      </c>
      <c r="S90" s="140"/>
      <c r="T90" s="143"/>
      <c r="U90" s="143"/>
      <c r="V90" s="209" t="str">
        <f t="shared" si="28"/>
        <v/>
      </c>
      <c r="W90" s="207"/>
      <c r="X90" s="210">
        <f t="shared" si="29"/>
        <v>0</v>
      </c>
      <c r="Y90" s="201">
        <f t="shared" si="30"/>
        <v>0</v>
      </c>
      <c r="Z90" s="201"/>
      <c r="AA90" s="143"/>
      <c r="AB90" s="143"/>
      <c r="AC90" s="209" t="str">
        <f t="shared" si="31"/>
        <v/>
      </c>
      <c r="AD90" s="207"/>
      <c r="AE90" s="210">
        <f t="shared" si="32"/>
        <v>0</v>
      </c>
      <c r="AF90" s="201">
        <f t="shared" si="33"/>
        <v>0</v>
      </c>
    </row>
    <row r="91" spans="1:32" s="173" customFormat="1" ht="12.5" x14ac:dyDescent="0.25">
      <c r="A91" s="188"/>
      <c r="B91" s="188"/>
      <c r="C91" s="188"/>
      <c r="D91" s="188"/>
      <c r="E91" s="188"/>
      <c r="F91" s="189"/>
      <c r="G91" s="189"/>
      <c r="H91" s="142" t="str">
        <f t="shared" si="34"/>
        <v/>
      </c>
      <c r="I91" s="202"/>
      <c r="J91" s="201"/>
      <c r="K91" s="201">
        <f t="shared" si="25"/>
        <v>0</v>
      </c>
      <c r="L91" s="140"/>
      <c r="M91" s="193"/>
      <c r="N91" s="193"/>
      <c r="O91" s="209" t="str">
        <f t="shared" si="26"/>
        <v/>
      </c>
      <c r="P91" s="204"/>
      <c r="Q91" s="201"/>
      <c r="R91" s="201">
        <f t="shared" si="27"/>
        <v>0</v>
      </c>
      <c r="S91" s="140"/>
      <c r="T91" s="143"/>
      <c r="U91" s="143"/>
      <c r="V91" s="209" t="str">
        <f t="shared" si="28"/>
        <v/>
      </c>
      <c r="W91" s="207"/>
      <c r="X91" s="210">
        <f t="shared" si="29"/>
        <v>0</v>
      </c>
      <c r="Y91" s="201">
        <f t="shared" si="30"/>
        <v>0</v>
      </c>
      <c r="Z91" s="201"/>
      <c r="AA91" s="143"/>
      <c r="AB91" s="143"/>
      <c r="AC91" s="209" t="str">
        <f t="shared" si="31"/>
        <v/>
      </c>
      <c r="AD91" s="207"/>
      <c r="AE91" s="210">
        <f t="shared" si="32"/>
        <v>0</v>
      </c>
      <c r="AF91" s="201">
        <f t="shared" si="33"/>
        <v>0</v>
      </c>
    </row>
    <row r="92" spans="1:32" s="173" customFormat="1" ht="12.5" x14ac:dyDescent="0.25">
      <c r="A92" s="188"/>
      <c r="B92" s="188"/>
      <c r="C92" s="188"/>
      <c r="D92" s="188"/>
      <c r="E92" s="188"/>
      <c r="F92" s="189"/>
      <c r="G92" s="189"/>
      <c r="H92" s="142" t="str">
        <f t="shared" si="34"/>
        <v/>
      </c>
      <c r="I92" s="202"/>
      <c r="J92" s="201"/>
      <c r="K92" s="201">
        <f t="shared" si="25"/>
        <v>0</v>
      </c>
      <c r="L92" s="140"/>
      <c r="M92" s="193"/>
      <c r="N92" s="193"/>
      <c r="O92" s="209" t="str">
        <f t="shared" si="26"/>
        <v/>
      </c>
      <c r="P92" s="204"/>
      <c r="Q92" s="201"/>
      <c r="R92" s="201">
        <f t="shared" si="27"/>
        <v>0</v>
      </c>
      <c r="S92" s="140"/>
      <c r="T92" s="143"/>
      <c r="U92" s="143"/>
      <c r="V92" s="209" t="str">
        <f t="shared" si="28"/>
        <v/>
      </c>
      <c r="W92" s="207"/>
      <c r="X92" s="210">
        <f t="shared" si="29"/>
        <v>0</v>
      </c>
      <c r="Y92" s="201">
        <f t="shared" si="30"/>
        <v>0</v>
      </c>
      <c r="Z92" s="201"/>
      <c r="AA92" s="143"/>
      <c r="AB92" s="143"/>
      <c r="AC92" s="209" t="str">
        <f t="shared" si="31"/>
        <v/>
      </c>
      <c r="AD92" s="207"/>
      <c r="AE92" s="210">
        <f t="shared" si="32"/>
        <v>0</v>
      </c>
      <c r="AF92" s="201">
        <f t="shared" si="33"/>
        <v>0</v>
      </c>
    </row>
    <row r="93" spans="1:32" s="173" customFormat="1" ht="12.5" x14ac:dyDescent="0.25">
      <c r="A93" s="188"/>
      <c r="B93" s="188"/>
      <c r="C93" s="188"/>
      <c r="D93" s="188"/>
      <c r="E93" s="188"/>
      <c r="F93" s="189"/>
      <c r="G93" s="189"/>
      <c r="H93" s="142" t="str">
        <f t="shared" si="34"/>
        <v/>
      </c>
      <c r="I93" s="202"/>
      <c r="J93" s="201"/>
      <c r="K93" s="201">
        <f t="shared" si="25"/>
        <v>0</v>
      </c>
      <c r="L93" s="140"/>
      <c r="M93" s="193"/>
      <c r="N93" s="193"/>
      <c r="O93" s="209" t="str">
        <f t="shared" si="26"/>
        <v/>
      </c>
      <c r="P93" s="204"/>
      <c r="Q93" s="201"/>
      <c r="R93" s="201">
        <f t="shared" si="27"/>
        <v>0</v>
      </c>
      <c r="S93" s="140"/>
      <c r="T93" s="143"/>
      <c r="U93" s="143"/>
      <c r="V93" s="209" t="str">
        <f t="shared" si="28"/>
        <v/>
      </c>
      <c r="W93" s="207"/>
      <c r="X93" s="210">
        <f t="shared" si="29"/>
        <v>0</v>
      </c>
      <c r="Y93" s="201">
        <f t="shared" si="30"/>
        <v>0</v>
      </c>
      <c r="Z93" s="201"/>
      <c r="AA93" s="143"/>
      <c r="AB93" s="143"/>
      <c r="AC93" s="209" t="str">
        <f t="shared" si="31"/>
        <v/>
      </c>
      <c r="AD93" s="207"/>
      <c r="AE93" s="210">
        <f t="shared" si="32"/>
        <v>0</v>
      </c>
      <c r="AF93" s="201">
        <f t="shared" si="33"/>
        <v>0</v>
      </c>
    </row>
    <row r="94" spans="1:32" s="173" customFormat="1" ht="12.5" x14ac:dyDescent="0.25">
      <c r="A94" s="188"/>
      <c r="B94" s="188"/>
      <c r="C94" s="188"/>
      <c r="D94" s="188"/>
      <c r="E94" s="188"/>
      <c r="F94" s="189"/>
      <c r="G94" s="189"/>
      <c r="H94" s="142" t="str">
        <f t="shared" si="34"/>
        <v/>
      </c>
      <c r="I94" s="202"/>
      <c r="J94" s="201"/>
      <c r="K94" s="201">
        <f t="shared" si="25"/>
        <v>0</v>
      </c>
      <c r="L94" s="140"/>
      <c r="M94" s="193"/>
      <c r="N94" s="193"/>
      <c r="O94" s="209" t="str">
        <f t="shared" si="26"/>
        <v/>
      </c>
      <c r="P94" s="204"/>
      <c r="Q94" s="201"/>
      <c r="R94" s="201">
        <f t="shared" si="27"/>
        <v>0</v>
      </c>
      <c r="S94" s="140"/>
      <c r="T94" s="143"/>
      <c r="U94" s="143"/>
      <c r="V94" s="209" t="str">
        <f t="shared" si="28"/>
        <v/>
      </c>
      <c r="W94" s="207"/>
      <c r="X94" s="210">
        <f t="shared" si="29"/>
        <v>0</v>
      </c>
      <c r="Y94" s="201">
        <f t="shared" si="30"/>
        <v>0</v>
      </c>
      <c r="Z94" s="201"/>
      <c r="AA94" s="143"/>
      <c r="AB94" s="143"/>
      <c r="AC94" s="209" t="str">
        <f t="shared" si="31"/>
        <v/>
      </c>
      <c r="AD94" s="207"/>
      <c r="AE94" s="210">
        <f t="shared" si="32"/>
        <v>0</v>
      </c>
      <c r="AF94" s="201">
        <f t="shared" si="33"/>
        <v>0</v>
      </c>
    </row>
    <row r="95" spans="1:32" s="173" customFormat="1" ht="12.5" x14ac:dyDescent="0.25">
      <c r="A95" s="188"/>
      <c r="B95" s="188"/>
      <c r="C95" s="188"/>
      <c r="D95" s="188"/>
      <c r="E95" s="188"/>
      <c r="F95" s="189"/>
      <c r="G95" s="189"/>
      <c r="H95" s="142" t="str">
        <f t="shared" si="34"/>
        <v/>
      </c>
      <c r="I95" s="202"/>
      <c r="J95" s="201"/>
      <c r="K95" s="201">
        <f t="shared" si="25"/>
        <v>0</v>
      </c>
      <c r="L95" s="140"/>
      <c r="M95" s="193"/>
      <c r="N95" s="193"/>
      <c r="O95" s="209" t="str">
        <f t="shared" si="26"/>
        <v/>
      </c>
      <c r="P95" s="204"/>
      <c r="Q95" s="201"/>
      <c r="R95" s="201">
        <f t="shared" si="27"/>
        <v>0</v>
      </c>
      <c r="S95" s="140"/>
      <c r="T95" s="143"/>
      <c r="U95" s="143"/>
      <c r="V95" s="209" t="str">
        <f t="shared" si="28"/>
        <v/>
      </c>
      <c r="W95" s="207"/>
      <c r="X95" s="210">
        <f t="shared" si="29"/>
        <v>0</v>
      </c>
      <c r="Y95" s="201">
        <f t="shared" si="30"/>
        <v>0</v>
      </c>
      <c r="Z95" s="201"/>
      <c r="AA95" s="143"/>
      <c r="AB95" s="143"/>
      <c r="AC95" s="209" t="str">
        <f t="shared" si="31"/>
        <v/>
      </c>
      <c r="AD95" s="207"/>
      <c r="AE95" s="210">
        <f t="shared" si="32"/>
        <v>0</v>
      </c>
      <c r="AF95" s="201">
        <f t="shared" si="33"/>
        <v>0</v>
      </c>
    </row>
    <row r="96" spans="1:32" s="173" customFormat="1" ht="12.5" x14ac:dyDescent="0.25">
      <c r="A96" s="188"/>
      <c r="B96" s="188"/>
      <c r="C96" s="188"/>
      <c r="D96" s="188"/>
      <c r="E96" s="188"/>
      <c r="F96" s="189"/>
      <c r="G96" s="189"/>
      <c r="H96" s="142" t="str">
        <f t="shared" si="34"/>
        <v/>
      </c>
      <c r="I96" s="202"/>
      <c r="J96" s="201"/>
      <c r="K96" s="201">
        <f t="shared" si="25"/>
        <v>0</v>
      </c>
      <c r="L96" s="140"/>
      <c r="M96" s="193"/>
      <c r="N96" s="193"/>
      <c r="O96" s="209" t="str">
        <f t="shared" si="26"/>
        <v/>
      </c>
      <c r="P96" s="204"/>
      <c r="Q96" s="201"/>
      <c r="R96" s="201">
        <f t="shared" si="27"/>
        <v>0</v>
      </c>
      <c r="S96" s="140"/>
      <c r="T96" s="143"/>
      <c r="U96" s="143"/>
      <c r="V96" s="209" t="str">
        <f t="shared" si="28"/>
        <v/>
      </c>
      <c r="W96" s="207"/>
      <c r="X96" s="210">
        <f t="shared" si="29"/>
        <v>0</v>
      </c>
      <c r="Y96" s="201">
        <f t="shared" si="30"/>
        <v>0</v>
      </c>
      <c r="Z96" s="201"/>
      <c r="AA96" s="143"/>
      <c r="AB96" s="143"/>
      <c r="AC96" s="209" t="str">
        <f t="shared" si="31"/>
        <v/>
      </c>
      <c r="AD96" s="207"/>
      <c r="AE96" s="210">
        <f t="shared" si="32"/>
        <v>0</v>
      </c>
      <c r="AF96" s="201">
        <f t="shared" si="33"/>
        <v>0</v>
      </c>
    </row>
    <row r="97" spans="1:32" s="173" customFormat="1" ht="12.5" x14ac:dyDescent="0.25">
      <c r="A97" s="188"/>
      <c r="B97" s="188"/>
      <c r="C97" s="188"/>
      <c r="D97" s="188"/>
      <c r="E97" s="188"/>
      <c r="F97" s="189"/>
      <c r="G97" s="189"/>
      <c r="H97" s="142" t="str">
        <f t="shared" si="34"/>
        <v/>
      </c>
      <c r="I97" s="202"/>
      <c r="J97" s="201"/>
      <c r="K97" s="201">
        <f t="shared" si="25"/>
        <v>0</v>
      </c>
      <c r="L97" s="140"/>
      <c r="M97" s="193"/>
      <c r="N97" s="193"/>
      <c r="O97" s="209" t="str">
        <f t="shared" si="26"/>
        <v/>
      </c>
      <c r="P97" s="204"/>
      <c r="Q97" s="201"/>
      <c r="R97" s="201">
        <f t="shared" si="27"/>
        <v>0</v>
      </c>
      <c r="S97" s="140"/>
      <c r="T97" s="143"/>
      <c r="U97" s="143"/>
      <c r="V97" s="209" t="str">
        <f t="shared" si="28"/>
        <v/>
      </c>
      <c r="W97" s="207"/>
      <c r="X97" s="210">
        <f t="shared" si="29"/>
        <v>0</v>
      </c>
      <c r="Y97" s="201">
        <f t="shared" si="30"/>
        <v>0</v>
      </c>
      <c r="Z97" s="201"/>
      <c r="AA97" s="143"/>
      <c r="AB97" s="143"/>
      <c r="AC97" s="209" t="str">
        <f t="shared" si="31"/>
        <v/>
      </c>
      <c r="AD97" s="207"/>
      <c r="AE97" s="210">
        <f t="shared" si="32"/>
        <v>0</v>
      </c>
      <c r="AF97" s="201">
        <f t="shared" si="33"/>
        <v>0</v>
      </c>
    </row>
    <row r="98" spans="1:32" s="173" customFormat="1" ht="12.5" x14ac:dyDescent="0.25">
      <c r="A98" s="188"/>
      <c r="B98" s="188"/>
      <c r="C98" s="188"/>
      <c r="D98" s="188"/>
      <c r="E98" s="188"/>
      <c r="F98" s="189"/>
      <c r="G98" s="189"/>
      <c r="H98" s="142" t="str">
        <f t="shared" si="34"/>
        <v/>
      </c>
      <c r="I98" s="202"/>
      <c r="J98" s="201"/>
      <c r="K98" s="201">
        <f t="shared" si="25"/>
        <v>0</v>
      </c>
      <c r="L98" s="140"/>
      <c r="M98" s="193"/>
      <c r="N98" s="193"/>
      <c r="O98" s="209" t="str">
        <f t="shared" si="26"/>
        <v/>
      </c>
      <c r="P98" s="204"/>
      <c r="Q98" s="201"/>
      <c r="R98" s="201">
        <f t="shared" si="27"/>
        <v>0</v>
      </c>
      <c r="S98" s="140"/>
      <c r="T98" s="143"/>
      <c r="U98" s="143"/>
      <c r="V98" s="209" t="str">
        <f t="shared" si="28"/>
        <v/>
      </c>
      <c r="W98" s="207"/>
      <c r="X98" s="210">
        <f t="shared" si="29"/>
        <v>0</v>
      </c>
      <c r="Y98" s="201">
        <f t="shared" si="30"/>
        <v>0</v>
      </c>
      <c r="Z98" s="201"/>
      <c r="AA98" s="143"/>
      <c r="AB98" s="143"/>
      <c r="AC98" s="209" t="str">
        <f t="shared" si="31"/>
        <v/>
      </c>
      <c r="AD98" s="207"/>
      <c r="AE98" s="210">
        <f t="shared" si="32"/>
        <v>0</v>
      </c>
      <c r="AF98" s="201">
        <f t="shared" si="33"/>
        <v>0</v>
      </c>
    </row>
    <row r="99" spans="1:32" s="173" customFormat="1" ht="12.5" x14ac:dyDescent="0.25">
      <c r="A99" s="188"/>
      <c r="B99" s="188"/>
      <c r="C99" s="188"/>
      <c r="D99" s="188"/>
      <c r="E99" s="188"/>
      <c r="F99" s="189"/>
      <c r="G99" s="189"/>
      <c r="H99" s="142" t="str">
        <f t="shared" si="34"/>
        <v/>
      </c>
      <c r="I99" s="202"/>
      <c r="J99" s="201"/>
      <c r="K99" s="201">
        <f t="shared" si="25"/>
        <v>0</v>
      </c>
      <c r="L99" s="140"/>
      <c r="M99" s="193"/>
      <c r="N99" s="193"/>
      <c r="O99" s="209" t="str">
        <f t="shared" si="26"/>
        <v/>
      </c>
      <c r="P99" s="204"/>
      <c r="Q99" s="201"/>
      <c r="R99" s="201">
        <f t="shared" si="27"/>
        <v>0</v>
      </c>
      <c r="S99" s="140"/>
      <c r="T99" s="143"/>
      <c r="U99" s="143"/>
      <c r="V99" s="209" t="str">
        <f t="shared" si="28"/>
        <v/>
      </c>
      <c r="W99" s="207"/>
      <c r="X99" s="210">
        <f t="shared" si="29"/>
        <v>0</v>
      </c>
      <c r="Y99" s="201">
        <f t="shared" si="30"/>
        <v>0</v>
      </c>
      <c r="Z99" s="201"/>
      <c r="AA99" s="143"/>
      <c r="AB99" s="143"/>
      <c r="AC99" s="209" t="str">
        <f t="shared" si="31"/>
        <v/>
      </c>
      <c r="AD99" s="207"/>
      <c r="AE99" s="210">
        <f t="shared" si="32"/>
        <v>0</v>
      </c>
      <c r="AF99" s="201">
        <f t="shared" si="33"/>
        <v>0</v>
      </c>
    </row>
    <row r="100" spans="1:32" s="173" customFormat="1" ht="12.5" x14ac:dyDescent="0.25">
      <c r="A100" s="188"/>
      <c r="B100" s="188"/>
      <c r="C100" s="188"/>
      <c r="D100" s="188"/>
      <c r="E100" s="188"/>
      <c r="F100" s="189"/>
      <c r="G100" s="189"/>
      <c r="H100" s="142" t="str">
        <f t="shared" si="34"/>
        <v/>
      </c>
      <c r="I100" s="202"/>
      <c r="J100" s="201"/>
      <c r="K100" s="201">
        <f t="shared" si="25"/>
        <v>0</v>
      </c>
      <c r="L100" s="140"/>
      <c r="M100" s="193"/>
      <c r="N100" s="193"/>
      <c r="O100" s="209" t="str">
        <f t="shared" si="26"/>
        <v/>
      </c>
      <c r="P100" s="204"/>
      <c r="Q100" s="201"/>
      <c r="R100" s="201">
        <f t="shared" si="27"/>
        <v>0</v>
      </c>
      <c r="S100" s="140"/>
      <c r="T100" s="143"/>
      <c r="U100" s="143"/>
      <c r="V100" s="209" t="str">
        <f t="shared" si="28"/>
        <v/>
      </c>
      <c r="W100" s="207"/>
      <c r="X100" s="210">
        <f t="shared" si="29"/>
        <v>0</v>
      </c>
      <c r="Y100" s="201">
        <f t="shared" si="30"/>
        <v>0</v>
      </c>
      <c r="Z100" s="201"/>
      <c r="AA100" s="143"/>
      <c r="AB100" s="143"/>
      <c r="AC100" s="209" t="str">
        <f t="shared" si="31"/>
        <v/>
      </c>
      <c r="AD100" s="207"/>
      <c r="AE100" s="210">
        <f t="shared" si="32"/>
        <v>0</v>
      </c>
      <c r="AF100" s="201">
        <f t="shared" si="33"/>
        <v>0</v>
      </c>
    </row>
    <row r="101" spans="1:32" s="173" customFormat="1" ht="12.5" x14ac:dyDescent="0.25">
      <c r="A101" s="188"/>
      <c r="B101" s="188"/>
      <c r="C101" s="188"/>
      <c r="D101" s="188"/>
      <c r="E101" s="188"/>
      <c r="F101" s="189"/>
      <c r="G101" s="189"/>
      <c r="H101" s="142" t="str">
        <f t="shared" si="34"/>
        <v/>
      </c>
      <c r="I101" s="202"/>
      <c r="J101" s="201"/>
      <c r="K101" s="201">
        <f t="shared" si="25"/>
        <v>0</v>
      </c>
      <c r="L101" s="140"/>
      <c r="M101" s="193"/>
      <c r="N101" s="193"/>
      <c r="O101" s="209" t="str">
        <f t="shared" si="26"/>
        <v/>
      </c>
      <c r="P101" s="204"/>
      <c r="Q101" s="201"/>
      <c r="R101" s="201">
        <f t="shared" si="27"/>
        <v>0</v>
      </c>
      <c r="S101" s="140"/>
      <c r="T101" s="143"/>
      <c r="U101" s="143"/>
      <c r="V101" s="209" t="str">
        <f t="shared" si="28"/>
        <v/>
      </c>
      <c r="W101" s="207"/>
      <c r="X101" s="210">
        <f t="shared" si="29"/>
        <v>0</v>
      </c>
      <c r="Y101" s="201">
        <f t="shared" si="30"/>
        <v>0</v>
      </c>
      <c r="Z101" s="201"/>
      <c r="AA101" s="143"/>
      <c r="AB101" s="143"/>
      <c r="AC101" s="209" t="str">
        <f t="shared" si="31"/>
        <v/>
      </c>
      <c r="AD101" s="207"/>
      <c r="AE101" s="210">
        <f t="shared" si="32"/>
        <v>0</v>
      </c>
      <c r="AF101" s="201">
        <f t="shared" si="33"/>
        <v>0</v>
      </c>
    </row>
    <row r="102" spans="1:32" s="173" customFormat="1" ht="12.5" x14ac:dyDescent="0.25">
      <c r="A102" s="188"/>
      <c r="B102" s="188"/>
      <c r="C102" s="188"/>
      <c r="D102" s="188"/>
      <c r="E102" s="188"/>
      <c r="F102" s="189"/>
      <c r="G102" s="189"/>
      <c r="H102" s="142" t="str">
        <f t="shared" si="34"/>
        <v/>
      </c>
      <c r="I102" s="202"/>
      <c r="J102" s="201"/>
      <c r="K102" s="201">
        <f t="shared" si="25"/>
        <v>0</v>
      </c>
      <c r="L102" s="140"/>
      <c r="M102" s="193"/>
      <c r="N102" s="193"/>
      <c r="O102" s="209" t="str">
        <f t="shared" si="26"/>
        <v/>
      </c>
      <c r="P102" s="204"/>
      <c r="Q102" s="201"/>
      <c r="R102" s="201">
        <f t="shared" si="27"/>
        <v>0</v>
      </c>
      <c r="S102" s="140"/>
      <c r="T102" s="143"/>
      <c r="U102" s="143"/>
      <c r="V102" s="209" t="str">
        <f t="shared" si="28"/>
        <v/>
      </c>
      <c r="W102" s="207"/>
      <c r="X102" s="210">
        <f t="shared" si="29"/>
        <v>0</v>
      </c>
      <c r="Y102" s="201">
        <f t="shared" si="30"/>
        <v>0</v>
      </c>
      <c r="Z102" s="201"/>
      <c r="AA102" s="143"/>
      <c r="AB102" s="143"/>
      <c r="AC102" s="209" t="str">
        <f t="shared" si="31"/>
        <v/>
      </c>
      <c r="AD102" s="207"/>
      <c r="AE102" s="210">
        <f t="shared" si="32"/>
        <v>0</v>
      </c>
      <c r="AF102" s="201">
        <f t="shared" si="33"/>
        <v>0</v>
      </c>
    </row>
    <row r="103" spans="1:32" s="173" customFormat="1" ht="12.5" x14ac:dyDescent="0.25">
      <c r="A103" s="188"/>
      <c r="B103" s="188"/>
      <c r="C103" s="188"/>
      <c r="D103" s="188"/>
      <c r="E103" s="188"/>
      <c r="F103" s="189"/>
      <c r="G103" s="189"/>
      <c r="H103" s="142" t="str">
        <f t="shared" si="34"/>
        <v/>
      </c>
      <c r="I103" s="202"/>
      <c r="J103" s="201"/>
      <c r="K103" s="201">
        <f t="shared" si="25"/>
        <v>0</v>
      </c>
      <c r="L103" s="140"/>
      <c r="M103" s="193"/>
      <c r="N103" s="193"/>
      <c r="O103" s="209" t="str">
        <f t="shared" si="26"/>
        <v/>
      </c>
      <c r="P103" s="204"/>
      <c r="Q103" s="201"/>
      <c r="R103" s="201">
        <f t="shared" si="27"/>
        <v>0</v>
      </c>
      <c r="S103" s="140"/>
      <c r="T103" s="143"/>
      <c r="U103" s="143"/>
      <c r="V103" s="209" t="str">
        <f t="shared" si="28"/>
        <v/>
      </c>
      <c r="W103" s="207"/>
      <c r="X103" s="210">
        <f t="shared" si="29"/>
        <v>0</v>
      </c>
      <c r="Y103" s="201">
        <f t="shared" si="30"/>
        <v>0</v>
      </c>
      <c r="Z103" s="201"/>
      <c r="AA103" s="143"/>
      <c r="AB103" s="143"/>
      <c r="AC103" s="209" t="str">
        <f t="shared" si="31"/>
        <v/>
      </c>
      <c r="AD103" s="207"/>
      <c r="AE103" s="210">
        <f t="shared" si="32"/>
        <v>0</v>
      </c>
      <c r="AF103" s="201">
        <f t="shared" si="33"/>
        <v>0</v>
      </c>
    </row>
    <row r="104" spans="1:32" s="173" customFormat="1" ht="12.5" x14ac:dyDescent="0.25">
      <c r="A104" s="188"/>
      <c r="B104" s="188"/>
      <c r="C104" s="188"/>
      <c r="D104" s="188"/>
      <c r="E104" s="188"/>
      <c r="F104" s="189"/>
      <c r="G104" s="189"/>
      <c r="H104" s="142" t="str">
        <f t="shared" si="34"/>
        <v/>
      </c>
      <c r="I104" s="202"/>
      <c r="J104" s="201"/>
      <c r="K104" s="201">
        <f t="shared" si="25"/>
        <v>0</v>
      </c>
      <c r="L104" s="140"/>
      <c r="M104" s="193"/>
      <c r="N104" s="193"/>
      <c r="O104" s="209" t="str">
        <f t="shared" si="26"/>
        <v/>
      </c>
      <c r="P104" s="204"/>
      <c r="Q104" s="201"/>
      <c r="R104" s="201">
        <f t="shared" si="27"/>
        <v>0</v>
      </c>
      <c r="S104" s="140"/>
      <c r="T104" s="143"/>
      <c r="U104" s="143"/>
      <c r="V104" s="209" t="str">
        <f t="shared" si="28"/>
        <v/>
      </c>
      <c r="W104" s="207"/>
      <c r="X104" s="210">
        <f t="shared" si="29"/>
        <v>0</v>
      </c>
      <c r="Y104" s="201">
        <f t="shared" si="30"/>
        <v>0</v>
      </c>
      <c r="Z104" s="201"/>
      <c r="AA104" s="143"/>
      <c r="AB104" s="143"/>
      <c r="AC104" s="209" t="str">
        <f t="shared" si="31"/>
        <v/>
      </c>
      <c r="AD104" s="207"/>
      <c r="AE104" s="210">
        <f t="shared" si="32"/>
        <v>0</v>
      </c>
      <c r="AF104" s="201">
        <f t="shared" si="33"/>
        <v>0</v>
      </c>
    </row>
    <row r="105" spans="1:32" s="173" customFormat="1" ht="12.5" x14ac:dyDescent="0.25">
      <c r="A105" s="188"/>
      <c r="B105" s="188"/>
      <c r="C105" s="188"/>
      <c r="D105" s="188"/>
      <c r="E105" s="188"/>
      <c r="F105" s="189"/>
      <c r="G105" s="189"/>
      <c r="H105" s="142" t="str">
        <f t="shared" si="34"/>
        <v/>
      </c>
      <c r="I105" s="202"/>
      <c r="J105" s="201"/>
      <c r="K105" s="201">
        <f t="shared" si="25"/>
        <v>0</v>
      </c>
      <c r="L105" s="140"/>
      <c r="M105" s="193"/>
      <c r="N105" s="193"/>
      <c r="O105" s="209" t="str">
        <f t="shared" si="26"/>
        <v/>
      </c>
      <c r="P105" s="204"/>
      <c r="Q105" s="201"/>
      <c r="R105" s="201">
        <f t="shared" si="27"/>
        <v>0</v>
      </c>
      <c r="S105" s="140"/>
      <c r="T105" s="143"/>
      <c r="U105" s="143"/>
      <c r="V105" s="209" t="str">
        <f t="shared" si="28"/>
        <v/>
      </c>
      <c r="W105" s="207"/>
      <c r="X105" s="210">
        <f t="shared" si="29"/>
        <v>0</v>
      </c>
      <c r="Y105" s="201">
        <f t="shared" si="30"/>
        <v>0</v>
      </c>
      <c r="Z105" s="201"/>
      <c r="AA105" s="143"/>
      <c r="AB105" s="143"/>
      <c r="AC105" s="209" t="str">
        <f t="shared" si="31"/>
        <v/>
      </c>
      <c r="AD105" s="207"/>
      <c r="AE105" s="210">
        <f t="shared" si="32"/>
        <v>0</v>
      </c>
      <c r="AF105" s="201">
        <f t="shared" si="33"/>
        <v>0</v>
      </c>
    </row>
    <row r="106" spans="1:32" s="173" customFormat="1" ht="12.5" x14ac:dyDescent="0.25">
      <c r="A106" s="188"/>
      <c r="B106" s="188"/>
      <c r="C106" s="188"/>
      <c r="D106" s="188"/>
      <c r="E106" s="188"/>
      <c r="F106" s="189"/>
      <c r="G106" s="189"/>
      <c r="H106" s="142" t="str">
        <f t="shared" si="34"/>
        <v/>
      </c>
      <c r="I106" s="202"/>
      <c r="J106" s="201"/>
      <c r="K106" s="201">
        <f t="shared" si="25"/>
        <v>0</v>
      </c>
      <c r="L106" s="140"/>
      <c r="M106" s="193"/>
      <c r="N106" s="193"/>
      <c r="O106" s="209" t="str">
        <f t="shared" si="26"/>
        <v/>
      </c>
      <c r="P106" s="204"/>
      <c r="Q106" s="201"/>
      <c r="R106" s="201">
        <f t="shared" si="27"/>
        <v>0</v>
      </c>
      <c r="S106" s="140"/>
      <c r="T106" s="143"/>
      <c r="U106" s="143"/>
      <c r="V106" s="209" t="str">
        <f t="shared" si="28"/>
        <v/>
      </c>
      <c r="W106" s="207"/>
      <c r="X106" s="210">
        <f t="shared" si="29"/>
        <v>0</v>
      </c>
      <c r="Y106" s="201">
        <f t="shared" si="30"/>
        <v>0</v>
      </c>
      <c r="Z106" s="201"/>
      <c r="AA106" s="143"/>
      <c r="AB106" s="143"/>
      <c r="AC106" s="209" t="str">
        <f t="shared" si="31"/>
        <v/>
      </c>
      <c r="AD106" s="207"/>
      <c r="AE106" s="210">
        <f t="shared" si="32"/>
        <v>0</v>
      </c>
      <c r="AF106" s="201">
        <f t="shared" si="33"/>
        <v>0</v>
      </c>
    </row>
    <row r="107" spans="1:32" s="173" customFormat="1" ht="12.5" x14ac:dyDescent="0.25">
      <c r="A107" s="188"/>
      <c r="B107" s="188"/>
      <c r="C107" s="188"/>
      <c r="D107" s="188"/>
      <c r="E107" s="188"/>
      <c r="F107" s="189"/>
      <c r="G107" s="189"/>
      <c r="H107" s="142" t="str">
        <f t="shared" si="34"/>
        <v/>
      </c>
      <c r="I107" s="202"/>
      <c r="J107" s="201"/>
      <c r="K107" s="201">
        <f t="shared" si="25"/>
        <v>0</v>
      </c>
      <c r="L107" s="140"/>
      <c r="M107" s="193"/>
      <c r="N107" s="193"/>
      <c r="O107" s="209" t="str">
        <f t="shared" si="26"/>
        <v/>
      </c>
      <c r="P107" s="204"/>
      <c r="Q107" s="201"/>
      <c r="R107" s="201">
        <f t="shared" si="27"/>
        <v>0</v>
      </c>
      <c r="S107" s="140"/>
      <c r="T107" s="143"/>
      <c r="U107" s="143"/>
      <c r="V107" s="209" t="str">
        <f t="shared" si="28"/>
        <v/>
      </c>
      <c r="W107" s="207"/>
      <c r="X107" s="210">
        <f t="shared" si="29"/>
        <v>0</v>
      </c>
      <c r="Y107" s="201">
        <f t="shared" si="30"/>
        <v>0</v>
      </c>
      <c r="Z107" s="201"/>
      <c r="AA107" s="143"/>
      <c r="AB107" s="143"/>
      <c r="AC107" s="209" t="str">
        <f t="shared" si="31"/>
        <v/>
      </c>
      <c r="AD107" s="207"/>
      <c r="AE107" s="210">
        <f t="shared" si="32"/>
        <v>0</v>
      </c>
      <c r="AF107" s="201">
        <f t="shared" si="33"/>
        <v>0</v>
      </c>
    </row>
    <row r="108" spans="1:32" s="173" customFormat="1" ht="12.5" x14ac:dyDescent="0.25">
      <c r="A108" s="188"/>
      <c r="B108" s="188"/>
      <c r="C108" s="188"/>
      <c r="D108" s="188"/>
      <c r="E108" s="188"/>
      <c r="F108" s="189"/>
      <c r="G108" s="189"/>
      <c r="H108" s="142" t="str">
        <f t="shared" si="34"/>
        <v/>
      </c>
      <c r="I108" s="202"/>
      <c r="J108" s="201"/>
      <c r="K108" s="201">
        <f t="shared" si="25"/>
        <v>0</v>
      </c>
      <c r="L108" s="140"/>
      <c r="M108" s="193"/>
      <c r="N108" s="193"/>
      <c r="O108" s="209" t="str">
        <f t="shared" si="26"/>
        <v/>
      </c>
      <c r="P108" s="204"/>
      <c r="Q108" s="201"/>
      <c r="R108" s="201">
        <f t="shared" si="27"/>
        <v>0</v>
      </c>
      <c r="S108" s="140"/>
      <c r="T108" s="143"/>
      <c r="U108" s="143"/>
      <c r="V108" s="209" t="str">
        <f t="shared" si="28"/>
        <v/>
      </c>
      <c r="W108" s="207"/>
      <c r="X108" s="210">
        <f t="shared" si="29"/>
        <v>0</v>
      </c>
      <c r="Y108" s="201">
        <f t="shared" si="30"/>
        <v>0</v>
      </c>
      <c r="Z108" s="201"/>
      <c r="AA108" s="143"/>
      <c r="AB108" s="143"/>
      <c r="AC108" s="209" t="str">
        <f t="shared" si="31"/>
        <v/>
      </c>
      <c r="AD108" s="207"/>
      <c r="AE108" s="210">
        <f t="shared" si="32"/>
        <v>0</v>
      </c>
      <c r="AF108" s="201">
        <f t="shared" si="33"/>
        <v>0</v>
      </c>
    </row>
    <row r="109" spans="1:32" s="173" customFormat="1" ht="12.5" x14ac:dyDescent="0.25">
      <c r="A109" s="188"/>
      <c r="B109" s="188"/>
      <c r="C109" s="188"/>
      <c r="D109" s="188"/>
      <c r="E109" s="188"/>
      <c r="F109" s="189"/>
      <c r="G109" s="189"/>
      <c r="H109" s="142" t="str">
        <f t="shared" si="34"/>
        <v/>
      </c>
      <c r="I109" s="202"/>
      <c r="J109" s="201"/>
      <c r="K109" s="201">
        <f t="shared" si="25"/>
        <v>0</v>
      </c>
      <c r="L109" s="140"/>
      <c r="M109" s="193"/>
      <c r="N109" s="193"/>
      <c r="O109" s="209" t="str">
        <f t="shared" si="26"/>
        <v/>
      </c>
      <c r="P109" s="204"/>
      <c r="Q109" s="201"/>
      <c r="R109" s="201">
        <f t="shared" si="27"/>
        <v>0</v>
      </c>
      <c r="S109" s="140"/>
      <c r="T109" s="143"/>
      <c r="U109" s="143"/>
      <c r="V109" s="209" t="str">
        <f t="shared" si="28"/>
        <v/>
      </c>
      <c r="W109" s="207"/>
      <c r="X109" s="210">
        <f t="shared" si="29"/>
        <v>0</v>
      </c>
      <c r="Y109" s="201">
        <f t="shared" si="30"/>
        <v>0</v>
      </c>
      <c r="Z109" s="201"/>
      <c r="AA109" s="143"/>
      <c r="AB109" s="143"/>
      <c r="AC109" s="209" t="str">
        <f t="shared" si="31"/>
        <v/>
      </c>
      <c r="AD109" s="207"/>
      <c r="AE109" s="210">
        <f t="shared" si="32"/>
        <v>0</v>
      </c>
      <c r="AF109" s="201">
        <f t="shared" si="33"/>
        <v>0</v>
      </c>
    </row>
    <row r="110" spans="1:32" s="173" customFormat="1" ht="12.5" x14ac:dyDescent="0.25">
      <c r="A110" s="188"/>
      <c r="B110" s="188"/>
      <c r="C110" s="188"/>
      <c r="D110" s="188"/>
      <c r="E110" s="188"/>
      <c r="F110" s="189"/>
      <c r="G110" s="189"/>
      <c r="H110" s="142" t="str">
        <f t="shared" si="34"/>
        <v/>
      </c>
      <c r="I110" s="202"/>
      <c r="J110" s="201"/>
      <c r="K110" s="201">
        <f t="shared" si="25"/>
        <v>0</v>
      </c>
      <c r="L110" s="140"/>
      <c r="M110" s="193"/>
      <c r="N110" s="193"/>
      <c r="O110" s="209" t="str">
        <f t="shared" si="26"/>
        <v/>
      </c>
      <c r="P110" s="204"/>
      <c r="Q110" s="201"/>
      <c r="R110" s="201">
        <f t="shared" si="27"/>
        <v>0</v>
      </c>
      <c r="S110" s="140"/>
      <c r="T110" s="143"/>
      <c r="U110" s="143"/>
      <c r="V110" s="209" t="str">
        <f t="shared" si="28"/>
        <v/>
      </c>
      <c r="W110" s="207"/>
      <c r="X110" s="210">
        <f t="shared" si="29"/>
        <v>0</v>
      </c>
      <c r="Y110" s="201">
        <f t="shared" si="30"/>
        <v>0</v>
      </c>
      <c r="Z110" s="201"/>
      <c r="AA110" s="143"/>
      <c r="AB110" s="143"/>
      <c r="AC110" s="209" t="str">
        <f t="shared" si="31"/>
        <v/>
      </c>
      <c r="AD110" s="207"/>
      <c r="AE110" s="210">
        <f t="shared" si="32"/>
        <v>0</v>
      </c>
      <c r="AF110" s="201">
        <f t="shared" si="33"/>
        <v>0</v>
      </c>
    </row>
    <row r="111" spans="1:32" s="173" customFormat="1" ht="12.5" x14ac:dyDescent="0.25">
      <c r="A111" s="188"/>
      <c r="B111" s="188"/>
      <c r="C111" s="188"/>
      <c r="D111" s="188"/>
      <c r="E111" s="188"/>
      <c r="F111" s="189"/>
      <c r="G111" s="189"/>
      <c r="H111" s="142" t="str">
        <f t="shared" si="34"/>
        <v/>
      </c>
      <c r="I111" s="202"/>
      <c r="J111" s="201"/>
      <c r="K111" s="201">
        <f t="shared" si="25"/>
        <v>0</v>
      </c>
      <c r="L111" s="140"/>
      <c r="M111" s="193"/>
      <c r="N111" s="193"/>
      <c r="O111" s="209" t="str">
        <f t="shared" si="26"/>
        <v/>
      </c>
      <c r="P111" s="204"/>
      <c r="Q111" s="201"/>
      <c r="R111" s="201">
        <f t="shared" si="27"/>
        <v>0</v>
      </c>
      <c r="S111" s="140"/>
      <c r="T111" s="143"/>
      <c r="U111" s="143"/>
      <c r="V111" s="209" t="str">
        <f t="shared" si="28"/>
        <v/>
      </c>
      <c r="W111" s="207"/>
      <c r="X111" s="210">
        <f t="shared" si="29"/>
        <v>0</v>
      </c>
      <c r="Y111" s="201">
        <f t="shared" si="30"/>
        <v>0</v>
      </c>
      <c r="Z111" s="201"/>
      <c r="AA111" s="143"/>
      <c r="AB111" s="143"/>
      <c r="AC111" s="209" t="str">
        <f t="shared" si="31"/>
        <v/>
      </c>
      <c r="AD111" s="207"/>
      <c r="AE111" s="210">
        <f t="shared" si="32"/>
        <v>0</v>
      </c>
      <c r="AF111" s="201">
        <f t="shared" si="33"/>
        <v>0</v>
      </c>
    </row>
    <row r="112" spans="1:32" s="173" customFormat="1" ht="12.5" x14ac:dyDescent="0.25">
      <c r="A112" s="188"/>
      <c r="B112" s="188"/>
      <c r="C112" s="188"/>
      <c r="D112" s="188"/>
      <c r="E112" s="188"/>
      <c r="F112" s="189"/>
      <c r="G112" s="189"/>
      <c r="H112" s="142" t="str">
        <f t="shared" si="34"/>
        <v/>
      </c>
      <c r="I112" s="202"/>
      <c r="J112" s="201"/>
      <c r="K112" s="201">
        <f t="shared" si="25"/>
        <v>0</v>
      </c>
      <c r="L112" s="140"/>
      <c r="M112" s="193"/>
      <c r="N112" s="193"/>
      <c r="O112" s="209" t="str">
        <f t="shared" si="26"/>
        <v/>
      </c>
      <c r="P112" s="204"/>
      <c r="Q112" s="201"/>
      <c r="R112" s="201">
        <f t="shared" si="27"/>
        <v>0</v>
      </c>
      <c r="S112" s="140"/>
      <c r="T112" s="143"/>
      <c r="U112" s="143"/>
      <c r="V112" s="209" t="str">
        <f t="shared" si="28"/>
        <v/>
      </c>
      <c r="W112" s="207"/>
      <c r="X112" s="210">
        <f t="shared" si="29"/>
        <v>0</v>
      </c>
      <c r="Y112" s="201">
        <f t="shared" si="30"/>
        <v>0</v>
      </c>
      <c r="Z112" s="201"/>
      <c r="AA112" s="143"/>
      <c r="AB112" s="143"/>
      <c r="AC112" s="209" t="str">
        <f t="shared" si="31"/>
        <v/>
      </c>
      <c r="AD112" s="207"/>
      <c r="AE112" s="210">
        <f t="shared" si="32"/>
        <v>0</v>
      </c>
      <c r="AF112" s="201">
        <f t="shared" si="33"/>
        <v>0</v>
      </c>
    </row>
    <row r="113" spans="1:32" s="173" customFormat="1" ht="12.5" x14ac:dyDescent="0.25">
      <c r="A113" s="188"/>
      <c r="B113" s="188"/>
      <c r="C113" s="188"/>
      <c r="D113" s="188"/>
      <c r="E113" s="188"/>
      <c r="F113" s="189"/>
      <c r="G113" s="189"/>
      <c r="H113" s="142" t="str">
        <f t="shared" si="34"/>
        <v/>
      </c>
      <c r="I113" s="202"/>
      <c r="J113" s="201"/>
      <c r="K113" s="201">
        <f t="shared" si="25"/>
        <v>0</v>
      </c>
      <c r="L113" s="140"/>
      <c r="M113" s="193"/>
      <c r="N113" s="193"/>
      <c r="O113" s="209" t="str">
        <f t="shared" si="26"/>
        <v/>
      </c>
      <c r="P113" s="204"/>
      <c r="Q113" s="201"/>
      <c r="R113" s="201">
        <f t="shared" si="27"/>
        <v>0</v>
      </c>
      <c r="S113" s="140"/>
      <c r="T113" s="143"/>
      <c r="U113" s="143"/>
      <c r="V113" s="209" t="str">
        <f t="shared" si="28"/>
        <v/>
      </c>
      <c r="W113" s="207"/>
      <c r="X113" s="210">
        <f t="shared" si="29"/>
        <v>0</v>
      </c>
      <c r="Y113" s="201">
        <f t="shared" si="30"/>
        <v>0</v>
      </c>
      <c r="Z113" s="201"/>
      <c r="AA113" s="143"/>
      <c r="AB113" s="143"/>
      <c r="AC113" s="209" t="str">
        <f t="shared" si="31"/>
        <v/>
      </c>
      <c r="AD113" s="207"/>
      <c r="AE113" s="210">
        <f t="shared" si="32"/>
        <v>0</v>
      </c>
      <c r="AF113" s="201">
        <f t="shared" si="33"/>
        <v>0</v>
      </c>
    </row>
    <row r="114" spans="1:32" s="173" customFormat="1" ht="12.5" x14ac:dyDescent="0.25">
      <c r="A114" s="188"/>
      <c r="B114" s="188"/>
      <c r="C114" s="188"/>
      <c r="D114" s="188"/>
      <c r="E114" s="188"/>
      <c r="F114" s="189"/>
      <c r="G114" s="189"/>
      <c r="H114" s="142" t="str">
        <f t="shared" si="34"/>
        <v/>
      </c>
      <c r="I114" s="202"/>
      <c r="J114" s="201"/>
      <c r="K114" s="201">
        <f t="shared" si="25"/>
        <v>0</v>
      </c>
      <c r="L114" s="140"/>
      <c r="M114" s="193"/>
      <c r="N114" s="193"/>
      <c r="O114" s="209" t="str">
        <f t="shared" si="26"/>
        <v/>
      </c>
      <c r="P114" s="204"/>
      <c r="Q114" s="201"/>
      <c r="R114" s="201">
        <f t="shared" si="27"/>
        <v>0</v>
      </c>
      <c r="S114" s="140"/>
      <c r="T114" s="143"/>
      <c r="U114" s="143"/>
      <c r="V114" s="209" t="str">
        <f t="shared" si="28"/>
        <v/>
      </c>
      <c r="W114" s="207"/>
      <c r="X114" s="210">
        <f t="shared" si="29"/>
        <v>0</v>
      </c>
      <c r="Y114" s="201">
        <f t="shared" si="30"/>
        <v>0</v>
      </c>
      <c r="Z114" s="201"/>
      <c r="AA114" s="143"/>
      <c r="AB114" s="143"/>
      <c r="AC114" s="209" t="str">
        <f t="shared" si="31"/>
        <v/>
      </c>
      <c r="AD114" s="207"/>
      <c r="AE114" s="210">
        <f t="shared" si="32"/>
        <v>0</v>
      </c>
      <c r="AF114" s="201">
        <f t="shared" si="33"/>
        <v>0</v>
      </c>
    </row>
    <row r="115" spans="1:32" s="173" customFormat="1" ht="12.5" x14ac:dyDescent="0.25">
      <c r="A115" s="188"/>
      <c r="B115" s="188"/>
      <c r="C115" s="188"/>
      <c r="D115" s="188"/>
      <c r="E115" s="188"/>
      <c r="F115" s="189"/>
      <c r="G115" s="189"/>
      <c r="H115" s="142" t="str">
        <f t="shared" si="34"/>
        <v/>
      </c>
      <c r="I115" s="202"/>
      <c r="J115" s="201"/>
      <c r="K115" s="201">
        <f t="shared" si="25"/>
        <v>0</v>
      </c>
      <c r="L115" s="140"/>
      <c r="M115" s="193"/>
      <c r="N115" s="193"/>
      <c r="O115" s="209" t="str">
        <f t="shared" si="26"/>
        <v/>
      </c>
      <c r="P115" s="204"/>
      <c r="Q115" s="201"/>
      <c r="R115" s="201">
        <f t="shared" si="27"/>
        <v>0</v>
      </c>
      <c r="S115" s="140"/>
      <c r="T115" s="143"/>
      <c r="U115" s="143"/>
      <c r="V115" s="209" t="str">
        <f t="shared" si="28"/>
        <v/>
      </c>
      <c r="W115" s="207"/>
      <c r="X115" s="210">
        <f t="shared" si="29"/>
        <v>0</v>
      </c>
      <c r="Y115" s="201">
        <f t="shared" si="30"/>
        <v>0</v>
      </c>
      <c r="Z115" s="201"/>
      <c r="AA115" s="143"/>
      <c r="AB115" s="143"/>
      <c r="AC115" s="209" t="str">
        <f t="shared" si="31"/>
        <v/>
      </c>
      <c r="AD115" s="207"/>
      <c r="AE115" s="210">
        <f t="shared" si="32"/>
        <v>0</v>
      </c>
      <c r="AF115" s="201">
        <f t="shared" si="33"/>
        <v>0</v>
      </c>
    </row>
    <row r="116" spans="1:32" s="173" customFormat="1" ht="12.5" x14ac:dyDescent="0.25">
      <c r="A116" s="188"/>
      <c r="B116" s="188"/>
      <c r="C116" s="188"/>
      <c r="D116" s="188"/>
      <c r="E116" s="188"/>
      <c r="F116" s="189"/>
      <c r="G116" s="189"/>
      <c r="H116" s="142" t="str">
        <f t="shared" si="34"/>
        <v/>
      </c>
      <c r="I116" s="202"/>
      <c r="J116" s="201"/>
      <c r="K116" s="201">
        <f t="shared" si="25"/>
        <v>0</v>
      </c>
      <c r="L116" s="140"/>
      <c r="M116" s="193"/>
      <c r="N116" s="193"/>
      <c r="O116" s="209" t="str">
        <f t="shared" si="26"/>
        <v/>
      </c>
      <c r="P116" s="204"/>
      <c r="Q116" s="201"/>
      <c r="R116" s="201">
        <f t="shared" si="27"/>
        <v>0</v>
      </c>
      <c r="S116" s="140"/>
      <c r="T116" s="143"/>
      <c r="U116" s="143"/>
      <c r="V116" s="209" t="str">
        <f t="shared" si="28"/>
        <v/>
      </c>
      <c r="W116" s="207"/>
      <c r="X116" s="210">
        <f t="shared" si="29"/>
        <v>0</v>
      </c>
      <c r="Y116" s="201">
        <f t="shared" si="30"/>
        <v>0</v>
      </c>
      <c r="Z116" s="201"/>
      <c r="AA116" s="143"/>
      <c r="AB116" s="143"/>
      <c r="AC116" s="209" t="str">
        <f t="shared" si="31"/>
        <v/>
      </c>
      <c r="AD116" s="207"/>
      <c r="AE116" s="210">
        <f t="shared" si="32"/>
        <v>0</v>
      </c>
      <c r="AF116" s="201">
        <f t="shared" si="33"/>
        <v>0</v>
      </c>
    </row>
    <row r="117" spans="1:32" s="173" customFormat="1" ht="12.5" x14ac:dyDescent="0.25">
      <c r="A117" s="188"/>
      <c r="B117" s="188"/>
      <c r="C117" s="188"/>
      <c r="D117" s="188"/>
      <c r="E117" s="188"/>
      <c r="F117" s="189"/>
      <c r="G117" s="189"/>
      <c r="H117" s="142" t="str">
        <f t="shared" si="34"/>
        <v/>
      </c>
      <c r="I117" s="202"/>
      <c r="J117" s="201"/>
      <c r="K117" s="201">
        <f t="shared" si="25"/>
        <v>0</v>
      </c>
      <c r="L117" s="140"/>
      <c r="M117" s="193"/>
      <c r="N117" s="193"/>
      <c r="O117" s="209" t="str">
        <f t="shared" si="26"/>
        <v/>
      </c>
      <c r="P117" s="204"/>
      <c r="Q117" s="201"/>
      <c r="R117" s="201">
        <f t="shared" si="27"/>
        <v>0</v>
      </c>
      <c r="S117" s="140"/>
      <c r="T117" s="143"/>
      <c r="U117" s="143"/>
      <c r="V117" s="209" t="str">
        <f t="shared" si="28"/>
        <v/>
      </c>
      <c r="W117" s="207"/>
      <c r="X117" s="210">
        <f t="shared" si="29"/>
        <v>0</v>
      </c>
      <c r="Y117" s="201">
        <f t="shared" si="30"/>
        <v>0</v>
      </c>
      <c r="Z117" s="201"/>
      <c r="AA117" s="143"/>
      <c r="AB117" s="143"/>
      <c r="AC117" s="209" t="str">
        <f t="shared" si="31"/>
        <v/>
      </c>
      <c r="AD117" s="207"/>
      <c r="AE117" s="210">
        <f t="shared" si="32"/>
        <v>0</v>
      </c>
      <c r="AF117" s="201">
        <f t="shared" si="33"/>
        <v>0</v>
      </c>
    </row>
    <row r="118" spans="1:32" s="173" customFormat="1" ht="12.5" x14ac:dyDescent="0.25">
      <c r="A118" s="188"/>
      <c r="B118" s="188"/>
      <c r="C118" s="188"/>
      <c r="D118" s="188"/>
      <c r="E118" s="188"/>
      <c r="F118" s="189"/>
      <c r="G118" s="189"/>
      <c r="H118" s="142" t="str">
        <f t="shared" si="34"/>
        <v/>
      </c>
      <c r="I118" s="202"/>
      <c r="J118" s="201"/>
      <c r="K118" s="201">
        <f t="shared" si="25"/>
        <v>0</v>
      </c>
      <c r="L118" s="140"/>
      <c r="M118" s="193"/>
      <c r="N118" s="193"/>
      <c r="O118" s="209" t="str">
        <f t="shared" si="26"/>
        <v/>
      </c>
      <c r="P118" s="204"/>
      <c r="Q118" s="201"/>
      <c r="R118" s="201">
        <f t="shared" si="27"/>
        <v>0</v>
      </c>
      <c r="S118" s="140"/>
      <c r="T118" s="143"/>
      <c r="U118" s="143"/>
      <c r="V118" s="209" t="str">
        <f t="shared" si="28"/>
        <v/>
      </c>
      <c r="W118" s="207"/>
      <c r="X118" s="210">
        <f t="shared" si="29"/>
        <v>0</v>
      </c>
      <c r="Y118" s="201">
        <f t="shared" si="30"/>
        <v>0</v>
      </c>
      <c r="Z118" s="201"/>
      <c r="AA118" s="143"/>
      <c r="AB118" s="143"/>
      <c r="AC118" s="209" t="str">
        <f t="shared" si="31"/>
        <v/>
      </c>
      <c r="AD118" s="207"/>
      <c r="AE118" s="210">
        <f t="shared" si="32"/>
        <v>0</v>
      </c>
      <c r="AF118" s="201">
        <f t="shared" si="33"/>
        <v>0</v>
      </c>
    </row>
    <row r="119" spans="1:32" s="173" customFormat="1" ht="12.5" x14ac:dyDescent="0.25">
      <c r="A119" s="188"/>
      <c r="B119" s="188"/>
      <c r="C119" s="188"/>
      <c r="D119" s="188"/>
      <c r="E119" s="188"/>
      <c r="F119" s="189"/>
      <c r="G119" s="189"/>
      <c r="H119" s="142" t="str">
        <f t="shared" si="34"/>
        <v/>
      </c>
      <c r="I119" s="202"/>
      <c r="J119" s="201"/>
      <c r="K119" s="201">
        <f t="shared" si="25"/>
        <v>0</v>
      </c>
      <c r="L119" s="140"/>
      <c r="M119" s="193"/>
      <c r="N119" s="193"/>
      <c r="O119" s="209" t="str">
        <f t="shared" si="26"/>
        <v/>
      </c>
      <c r="P119" s="204"/>
      <c r="Q119" s="201"/>
      <c r="R119" s="201">
        <f t="shared" si="27"/>
        <v>0</v>
      </c>
      <c r="S119" s="140"/>
      <c r="T119" s="143"/>
      <c r="U119" s="143"/>
      <c r="V119" s="209" t="str">
        <f t="shared" si="28"/>
        <v/>
      </c>
      <c r="W119" s="207"/>
      <c r="X119" s="210">
        <f t="shared" si="29"/>
        <v>0</v>
      </c>
      <c r="Y119" s="201">
        <f t="shared" si="30"/>
        <v>0</v>
      </c>
      <c r="Z119" s="201"/>
      <c r="AA119" s="143"/>
      <c r="AB119" s="143"/>
      <c r="AC119" s="209" t="str">
        <f t="shared" si="31"/>
        <v/>
      </c>
      <c r="AD119" s="207"/>
      <c r="AE119" s="210">
        <f t="shared" si="32"/>
        <v>0</v>
      </c>
      <c r="AF119" s="201">
        <f t="shared" si="33"/>
        <v>0</v>
      </c>
    </row>
    <row r="120" spans="1:32" s="173" customFormat="1" ht="12.5" x14ac:dyDescent="0.25">
      <c r="A120" s="188"/>
      <c r="B120" s="188"/>
      <c r="C120" s="188"/>
      <c r="D120" s="188"/>
      <c r="E120" s="188"/>
      <c r="F120" s="189"/>
      <c r="G120" s="189"/>
      <c r="H120" s="142" t="str">
        <f t="shared" si="34"/>
        <v/>
      </c>
      <c r="I120" s="202"/>
      <c r="J120" s="201"/>
      <c r="K120" s="201">
        <f t="shared" si="25"/>
        <v>0</v>
      </c>
      <c r="L120" s="140"/>
      <c r="M120" s="193"/>
      <c r="N120" s="193"/>
      <c r="O120" s="209" t="str">
        <f t="shared" si="26"/>
        <v/>
      </c>
      <c r="P120" s="204"/>
      <c r="Q120" s="201"/>
      <c r="R120" s="201">
        <f t="shared" si="27"/>
        <v>0</v>
      </c>
      <c r="S120" s="140"/>
      <c r="T120" s="143"/>
      <c r="U120" s="143"/>
      <c r="V120" s="209" t="str">
        <f t="shared" si="28"/>
        <v/>
      </c>
      <c r="W120" s="207"/>
      <c r="X120" s="210">
        <f t="shared" si="29"/>
        <v>0</v>
      </c>
      <c r="Y120" s="201">
        <f t="shared" si="30"/>
        <v>0</v>
      </c>
      <c r="Z120" s="201"/>
      <c r="AA120" s="143"/>
      <c r="AB120" s="143"/>
      <c r="AC120" s="209" t="str">
        <f t="shared" si="31"/>
        <v/>
      </c>
      <c r="AD120" s="207"/>
      <c r="AE120" s="210">
        <f t="shared" si="32"/>
        <v>0</v>
      </c>
      <c r="AF120" s="201">
        <f t="shared" si="33"/>
        <v>0</v>
      </c>
    </row>
    <row r="121" spans="1:32" s="173" customFormat="1" ht="12.5" x14ac:dyDescent="0.25">
      <c r="A121" s="188"/>
      <c r="B121" s="188"/>
      <c r="C121" s="188"/>
      <c r="D121" s="188"/>
      <c r="E121" s="188"/>
      <c r="F121" s="189"/>
      <c r="G121" s="189"/>
      <c r="H121" s="142" t="str">
        <f t="shared" si="34"/>
        <v/>
      </c>
      <c r="I121" s="202"/>
      <c r="J121" s="201"/>
      <c r="K121" s="201">
        <f t="shared" si="25"/>
        <v>0</v>
      </c>
      <c r="L121" s="140"/>
      <c r="M121" s="193"/>
      <c r="N121" s="193"/>
      <c r="O121" s="209" t="str">
        <f t="shared" si="26"/>
        <v/>
      </c>
      <c r="P121" s="204"/>
      <c r="Q121" s="201"/>
      <c r="R121" s="201">
        <f t="shared" si="27"/>
        <v>0</v>
      </c>
      <c r="S121" s="140"/>
      <c r="T121" s="143"/>
      <c r="U121" s="143"/>
      <c r="V121" s="209" t="str">
        <f t="shared" si="28"/>
        <v/>
      </c>
      <c r="W121" s="207"/>
      <c r="X121" s="210">
        <f t="shared" si="29"/>
        <v>0</v>
      </c>
      <c r="Y121" s="201">
        <f t="shared" si="30"/>
        <v>0</v>
      </c>
      <c r="Z121" s="201"/>
      <c r="AA121" s="143"/>
      <c r="AB121" s="143"/>
      <c r="AC121" s="209" t="str">
        <f t="shared" si="31"/>
        <v/>
      </c>
      <c r="AD121" s="207"/>
      <c r="AE121" s="210">
        <f t="shared" si="32"/>
        <v>0</v>
      </c>
      <c r="AF121" s="201">
        <f t="shared" si="33"/>
        <v>0</v>
      </c>
    </row>
    <row r="122" spans="1:32" s="173" customFormat="1" ht="12.5" x14ac:dyDescent="0.25">
      <c r="A122" s="188"/>
      <c r="B122" s="188"/>
      <c r="C122" s="188"/>
      <c r="D122" s="188"/>
      <c r="E122" s="188"/>
      <c r="F122" s="189"/>
      <c r="G122" s="189"/>
      <c r="H122" s="142" t="str">
        <f t="shared" si="34"/>
        <v/>
      </c>
      <c r="I122" s="202"/>
      <c r="J122" s="201"/>
      <c r="K122" s="201">
        <f t="shared" si="25"/>
        <v>0</v>
      </c>
      <c r="L122" s="140"/>
      <c r="M122" s="193"/>
      <c r="N122" s="193"/>
      <c r="O122" s="209" t="str">
        <f t="shared" si="26"/>
        <v/>
      </c>
      <c r="P122" s="204"/>
      <c r="Q122" s="201"/>
      <c r="R122" s="201">
        <f t="shared" si="27"/>
        <v>0</v>
      </c>
      <c r="S122" s="140"/>
      <c r="T122" s="143"/>
      <c r="U122" s="143"/>
      <c r="V122" s="209" t="str">
        <f t="shared" si="28"/>
        <v/>
      </c>
      <c r="W122" s="207"/>
      <c r="X122" s="210">
        <f t="shared" si="29"/>
        <v>0</v>
      </c>
      <c r="Y122" s="201">
        <f t="shared" si="30"/>
        <v>0</v>
      </c>
      <c r="Z122" s="201"/>
      <c r="AA122" s="143"/>
      <c r="AB122" s="143"/>
      <c r="AC122" s="209" t="str">
        <f t="shared" si="31"/>
        <v/>
      </c>
      <c r="AD122" s="207"/>
      <c r="AE122" s="210">
        <f t="shared" si="32"/>
        <v>0</v>
      </c>
      <c r="AF122" s="201">
        <f t="shared" si="33"/>
        <v>0</v>
      </c>
    </row>
    <row r="123" spans="1:32" s="173" customFormat="1" ht="12.5" x14ac:dyDescent="0.25">
      <c r="A123" s="188"/>
      <c r="B123" s="188"/>
      <c r="C123" s="188"/>
      <c r="D123" s="188"/>
      <c r="E123" s="188"/>
      <c r="F123" s="189"/>
      <c r="G123" s="189"/>
      <c r="H123" s="142" t="str">
        <f t="shared" si="34"/>
        <v/>
      </c>
      <c r="I123" s="202"/>
      <c r="J123" s="201"/>
      <c r="K123" s="201">
        <f t="shared" si="25"/>
        <v>0</v>
      </c>
      <c r="L123" s="140"/>
      <c r="M123" s="193"/>
      <c r="N123" s="193"/>
      <c r="O123" s="209" t="str">
        <f t="shared" si="26"/>
        <v/>
      </c>
      <c r="P123" s="204"/>
      <c r="Q123" s="201"/>
      <c r="R123" s="201">
        <f t="shared" si="27"/>
        <v>0</v>
      </c>
      <c r="S123" s="140"/>
      <c r="T123" s="143"/>
      <c r="U123" s="143"/>
      <c r="V123" s="209" t="str">
        <f t="shared" si="28"/>
        <v/>
      </c>
      <c r="W123" s="207"/>
      <c r="X123" s="210">
        <f t="shared" si="29"/>
        <v>0</v>
      </c>
      <c r="Y123" s="201">
        <f t="shared" si="30"/>
        <v>0</v>
      </c>
      <c r="Z123" s="201"/>
      <c r="AA123" s="143"/>
      <c r="AB123" s="143"/>
      <c r="AC123" s="209" t="str">
        <f t="shared" si="31"/>
        <v/>
      </c>
      <c r="AD123" s="207"/>
      <c r="AE123" s="210">
        <f t="shared" si="32"/>
        <v>0</v>
      </c>
      <c r="AF123" s="201">
        <f t="shared" si="33"/>
        <v>0</v>
      </c>
    </row>
    <row r="124" spans="1:32" s="173" customFormat="1" ht="12.5" x14ac:dyDescent="0.25">
      <c r="A124" s="188"/>
      <c r="B124" s="190"/>
      <c r="C124" s="188"/>
      <c r="D124" s="191"/>
      <c r="E124" s="188"/>
      <c r="F124" s="192"/>
      <c r="G124" s="192"/>
      <c r="H124" s="142" t="str">
        <f t="shared" si="34"/>
        <v/>
      </c>
      <c r="I124" s="203"/>
      <c r="J124" s="125"/>
      <c r="K124" s="201">
        <f t="shared" si="25"/>
        <v>0</v>
      </c>
      <c r="L124" s="123"/>
      <c r="M124" s="192"/>
      <c r="N124" s="194"/>
      <c r="O124" s="209" t="str">
        <f t="shared" si="26"/>
        <v/>
      </c>
      <c r="P124" s="205"/>
      <c r="Q124" s="125"/>
      <c r="R124" s="201">
        <f t="shared" si="27"/>
        <v>0</v>
      </c>
      <c r="S124" s="125"/>
      <c r="T124" s="125"/>
      <c r="U124" s="125"/>
      <c r="V124" s="209" t="str">
        <f t="shared" si="28"/>
        <v/>
      </c>
      <c r="W124" s="208"/>
      <c r="X124" s="210">
        <f t="shared" si="29"/>
        <v>0</v>
      </c>
      <c r="Y124" s="201">
        <f t="shared" si="30"/>
        <v>0</v>
      </c>
      <c r="Z124" s="201"/>
      <c r="AA124" s="125"/>
      <c r="AB124" s="125"/>
      <c r="AC124" s="209" t="str">
        <f t="shared" si="31"/>
        <v/>
      </c>
      <c r="AD124" s="208"/>
      <c r="AE124" s="210">
        <f t="shared" si="32"/>
        <v>0</v>
      </c>
      <c r="AF124" s="201">
        <f t="shared" si="33"/>
        <v>0</v>
      </c>
    </row>
    <row r="125" spans="1:32" s="177" customFormat="1" ht="13.5" thickBot="1" x14ac:dyDescent="0.35">
      <c r="A125" s="174"/>
      <c r="B125" s="173"/>
      <c r="C125" s="174"/>
      <c r="D125" s="175">
        <f>SUM(D15:D124)</f>
        <v>0</v>
      </c>
      <c r="E125" s="174"/>
      <c r="F125" s="123"/>
      <c r="G125" s="123"/>
      <c r="H125" s="124"/>
      <c r="I125" s="154"/>
      <c r="J125" s="155" t="s">
        <v>144</v>
      </c>
      <c r="K125" s="156">
        <f>SUM(K15:K65)</f>
        <v>0</v>
      </c>
      <c r="L125" s="157"/>
      <c r="M125" s="123"/>
      <c r="N125" s="127"/>
      <c r="O125" s="124"/>
      <c r="P125" s="176"/>
      <c r="Q125" s="155" t="s">
        <v>144</v>
      </c>
      <c r="R125" s="156">
        <f>SUM(R15:R65)</f>
        <v>0</v>
      </c>
      <c r="S125" s="125"/>
      <c r="T125" s="125"/>
      <c r="U125" s="125"/>
      <c r="V125" s="125"/>
      <c r="W125" s="176"/>
      <c r="X125" s="155" t="s">
        <v>144</v>
      </c>
      <c r="Y125" s="156">
        <f>SUM(Y15:Y65)</f>
        <v>0</v>
      </c>
      <c r="Z125" s="236"/>
      <c r="AA125" s="125"/>
      <c r="AB125" s="125"/>
      <c r="AC125" s="125"/>
      <c r="AD125" s="176"/>
      <c r="AE125" s="155" t="s">
        <v>144</v>
      </c>
      <c r="AF125" s="156">
        <f>SUM(AF15:AF65)</f>
        <v>0</v>
      </c>
    </row>
    <row r="126" spans="1:32" ht="14.5" thickTop="1" x14ac:dyDescent="0.3">
      <c r="C126" s="126"/>
      <c r="F126" s="123"/>
      <c r="G126" s="123"/>
      <c r="H126" s="123"/>
      <c r="I126" s="123"/>
      <c r="J126" s="123"/>
      <c r="K126" s="123"/>
      <c r="L126" s="123"/>
      <c r="M126" s="123"/>
      <c r="N126" s="127"/>
      <c r="O126" s="123"/>
      <c r="P126" s="128"/>
      <c r="Q126" s="125"/>
      <c r="R126" s="129"/>
      <c r="S126" s="125"/>
      <c r="T126" s="125"/>
      <c r="U126" s="125"/>
      <c r="V126" s="125"/>
      <c r="W126" s="125"/>
      <c r="X126" s="125"/>
      <c r="Y126" s="125"/>
      <c r="Z126" s="125"/>
    </row>
    <row r="128" spans="1:32" s="131" customFormat="1" ht="15" customHeight="1" x14ac:dyDescent="0.35">
      <c r="A128" s="130"/>
      <c r="B128" s="327"/>
      <c r="C128" s="327"/>
      <c r="D128" s="327"/>
      <c r="E128" s="327"/>
      <c r="F128" s="327"/>
      <c r="G128" s="327"/>
      <c r="H128" s="327"/>
      <c r="I128" s="327"/>
      <c r="J128" s="327"/>
      <c r="K128" s="327"/>
      <c r="L128" s="327"/>
      <c r="M128" s="327"/>
    </row>
    <row r="129" spans="4:21" x14ac:dyDescent="0.3">
      <c r="D129" s="137"/>
    </row>
    <row r="130" spans="4:21" x14ac:dyDescent="0.3">
      <c r="D130" s="126" t="s">
        <v>121</v>
      </c>
      <c r="F130" s="122" t="s">
        <v>145</v>
      </c>
    </row>
    <row r="131" spans="4:21" ht="13.5" customHeight="1" x14ac:dyDescent="0.3">
      <c r="D131" s="137"/>
    </row>
    <row r="132" spans="4:21" ht="68.25" customHeight="1" x14ac:dyDescent="0.3">
      <c r="D132" s="137"/>
      <c r="F132" s="326" t="s">
        <v>186</v>
      </c>
      <c r="G132" s="326"/>
      <c r="H132" s="326"/>
      <c r="I132" s="326"/>
      <c r="J132" s="326"/>
      <c r="K132" s="326"/>
      <c r="L132" s="326"/>
      <c r="M132" s="326"/>
    </row>
    <row r="133" spans="4:21" ht="18.75" customHeight="1" x14ac:dyDescent="0.3">
      <c r="D133" s="137"/>
      <c r="F133" s="132"/>
      <c r="G133" s="132"/>
      <c r="H133" s="132"/>
      <c r="I133" s="132"/>
      <c r="J133" s="132"/>
      <c r="K133" s="132"/>
      <c r="L133" s="132"/>
      <c r="M133" s="132"/>
    </row>
    <row r="134" spans="4:21" x14ac:dyDescent="0.3">
      <c r="D134" s="137"/>
      <c r="F134" s="122" t="s">
        <v>189</v>
      </c>
    </row>
    <row r="135" spans="4:21" x14ac:dyDescent="0.3">
      <c r="D135" s="137"/>
      <c r="F135" s="133" t="s">
        <v>187</v>
      </c>
    </row>
    <row r="136" spans="4:21" x14ac:dyDescent="0.3">
      <c r="D136" s="137"/>
      <c r="F136" s="133" t="s">
        <v>188</v>
      </c>
    </row>
    <row r="137" spans="4:21" x14ac:dyDescent="0.3">
      <c r="D137" s="137"/>
      <c r="F137" s="133" t="s">
        <v>146</v>
      </c>
    </row>
    <row r="138" spans="4:21" x14ac:dyDescent="0.3">
      <c r="D138" s="137"/>
      <c r="F138" s="133" t="s">
        <v>147</v>
      </c>
    </row>
    <row r="139" spans="4:21" x14ac:dyDescent="0.3">
      <c r="D139" s="137"/>
      <c r="F139" s="133" t="s">
        <v>148</v>
      </c>
    </row>
    <row r="140" spans="4:21" x14ac:dyDescent="0.3">
      <c r="D140" s="137"/>
      <c r="G140" s="134"/>
    </row>
    <row r="141" spans="4:21" x14ac:dyDescent="0.3">
      <c r="D141" s="137" t="s">
        <v>183</v>
      </c>
      <c r="F141" s="199" t="str">
        <f>F9</f>
        <v>Select Utility Type</v>
      </c>
      <c r="G141" s="196">
        <f>K125</f>
        <v>0</v>
      </c>
      <c r="I141" s="199" t="str">
        <f>M9</f>
        <v>Select Utility Type</v>
      </c>
      <c r="J141" s="197">
        <f>R125</f>
        <v>0</v>
      </c>
      <c r="M141" s="217" t="str">
        <f>T9</f>
        <v>Select Utility Type</v>
      </c>
      <c r="N141" s="197">
        <f>Y125</f>
        <v>0</v>
      </c>
      <c r="P141" s="199" t="str">
        <f>AA9</f>
        <v>Select Utility Type</v>
      </c>
      <c r="Q141" s="197">
        <f>AF125</f>
        <v>0</v>
      </c>
      <c r="T141" s="199" t="s">
        <v>185</v>
      </c>
      <c r="U141" s="197">
        <f>G141+J141+N141</f>
        <v>0</v>
      </c>
    </row>
    <row r="142" spans="4:21" x14ac:dyDescent="0.3">
      <c r="D142" s="137" t="s">
        <v>184</v>
      </c>
      <c r="F142" s="199" t="str">
        <f>F9</f>
        <v>Select Utility Type</v>
      </c>
      <c r="G142" s="196">
        <f>G141*12</f>
        <v>0</v>
      </c>
      <c r="I142" s="199" t="str">
        <f>M9</f>
        <v>Select Utility Type</v>
      </c>
      <c r="J142" s="196">
        <f>J141*12</f>
        <v>0</v>
      </c>
      <c r="M142" s="217" t="str">
        <f>T9</f>
        <v>Select Utility Type</v>
      </c>
      <c r="N142" s="197">
        <f>N141*12</f>
        <v>0</v>
      </c>
      <c r="P142" s="199" t="str">
        <f>AA9</f>
        <v>Select Utility Type</v>
      </c>
      <c r="Q142" s="197">
        <f>Q141*12</f>
        <v>0</v>
      </c>
      <c r="T142" s="218" t="s">
        <v>185</v>
      </c>
      <c r="U142" s="198">
        <f>G142+J142+N142</f>
        <v>0</v>
      </c>
    </row>
    <row r="143" spans="4:21" x14ac:dyDescent="0.3">
      <c r="D143" s="137"/>
      <c r="F143" s="133"/>
    </row>
    <row r="144" spans="4:21" x14ac:dyDescent="0.3">
      <c r="D144" s="126" t="s">
        <v>129</v>
      </c>
      <c r="F144" s="122" t="s">
        <v>190</v>
      </c>
    </row>
    <row r="145" spans="1:16" x14ac:dyDescent="0.3">
      <c r="D145" s="137"/>
      <c r="F145" s="133"/>
      <c r="G145" s="135" t="s">
        <v>194</v>
      </c>
    </row>
    <row r="146" spans="1:16" x14ac:dyDescent="0.3">
      <c r="D146" s="137"/>
      <c r="F146" s="133"/>
      <c r="G146" s="163" t="s">
        <v>185</v>
      </c>
      <c r="H146" s="198">
        <f>U142</f>
        <v>0</v>
      </c>
    </row>
    <row r="147" spans="1:16" x14ac:dyDescent="0.3">
      <c r="D147" s="137"/>
      <c r="F147" s="133"/>
      <c r="G147" s="161"/>
      <c r="H147" s="162"/>
    </row>
    <row r="148" spans="1:16" x14ac:dyDescent="0.3">
      <c r="D148" s="137"/>
      <c r="F148" s="133"/>
      <c r="G148" s="122" t="s">
        <v>193</v>
      </c>
    </row>
    <row r="149" spans="1:16" x14ac:dyDescent="0.3">
      <c r="D149" s="137"/>
      <c r="F149" s="133"/>
      <c r="G149" s="159" t="s">
        <v>192</v>
      </c>
      <c r="H149" s="159"/>
      <c r="I149" s="200">
        <v>3288</v>
      </c>
    </row>
    <row r="150" spans="1:16" x14ac:dyDescent="0.3">
      <c r="D150" s="137"/>
      <c r="F150" s="133"/>
      <c r="G150" s="160"/>
      <c r="H150" s="160"/>
      <c r="I150" s="164"/>
    </row>
    <row r="151" spans="1:16" x14ac:dyDescent="0.3">
      <c r="D151" s="137"/>
      <c r="F151" s="133"/>
      <c r="G151" s="122" t="s">
        <v>199</v>
      </c>
      <c r="H151" s="160"/>
      <c r="I151" s="160"/>
    </row>
    <row r="152" spans="1:16" x14ac:dyDescent="0.3">
      <c r="D152" s="137"/>
      <c r="F152" s="122" t="s">
        <v>149</v>
      </c>
      <c r="G152" s="166">
        <f>(H146/I149)*-1</f>
        <v>0</v>
      </c>
    </row>
    <row r="153" spans="1:16" x14ac:dyDescent="0.3">
      <c r="D153" s="137"/>
      <c r="G153" s="165"/>
    </row>
    <row r="154" spans="1:16" x14ac:dyDescent="0.3">
      <c r="D154" s="137"/>
      <c r="G154" s="135" t="s">
        <v>200</v>
      </c>
    </row>
    <row r="155" spans="1:16" s="131" customFormat="1" x14ac:dyDescent="0.3">
      <c r="A155" s="136"/>
      <c r="D155" s="137"/>
      <c r="E155" s="126"/>
      <c r="F155" s="122"/>
      <c r="G155" s="122"/>
      <c r="H155" s="122"/>
      <c r="I155" s="122"/>
      <c r="J155" s="122"/>
      <c r="K155" s="122"/>
      <c r="L155" s="122"/>
      <c r="M155" s="122"/>
      <c r="N155" s="122"/>
      <c r="O155" s="122"/>
      <c r="P155" s="122"/>
    </row>
    <row r="156" spans="1:16" s="131" customFormat="1" x14ac:dyDescent="0.3">
      <c r="A156" s="136"/>
      <c r="D156" s="126" t="s">
        <v>150</v>
      </c>
      <c r="E156" s="126"/>
      <c r="F156" s="122" t="s">
        <v>191</v>
      </c>
      <c r="G156" s="122"/>
      <c r="H156" s="122"/>
      <c r="I156" s="122"/>
      <c r="J156" s="122"/>
      <c r="K156" s="122"/>
      <c r="L156" s="122"/>
      <c r="M156" s="122"/>
      <c r="N156" s="122"/>
      <c r="O156" s="122"/>
      <c r="P156" s="122"/>
    </row>
    <row r="157" spans="1:16" s="131" customFormat="1" x14ac:dyDescent="0.3">
      <c r="A157" s="136"/>
      <c r="D157" s="137"/>
      <c r="E157" s="126"/>
      <c r="F157" s="122"/>
      <c r="G157" s="122"/>
      <c r="H157" s="122"/>
      <c r="I157" s="122"/>
      <c r="J157" s="122"/>
      <c r="K157" s="122"/>
      <c r="L157" s="122"/>
      <c r="M157" s="122"/>
      <c r="N157" s="122"/>
      <c r="O157" s="122"/>
      <c r="P157" s="122"/>
    </row>
    <row r="158" spans="1:16" x14ac:dyDescent="0.3">
      <c r="A158" s="136"/>
      <c r="B158" s="131"/>
      <c r="C158" s="131"/>
      <c r="D158" s="137"/>
    </row>
    <row r="159" spans="1:16" x14ac:dyDescent="0.3">
      <c r="A159" s="136"/>
      <c r="B159" s="131"/>
      <c r="C159" s="131"/>
    </row>
    <row r="160" spans="1:16" x14ac:dyDescent="0.3">
      <c r="A160" s="136"/>
      <c r="B160" s="131"/>
      <c r="C160" s="131"/>
    </row>
    <row r="164" spans="4:5" x14ac:dyDescent="0.3">
      <c r="D164" s="138"/>
      <c r="E164" s="122"/>
    </row>
    <row r="165" spans="4:5" x14ac:dyDescent="0.3">
      <c r="D165" s="138"/>
      <c r="E165" s="122"/>
    </row>
    <row r="166" spans="4:5" x14ac:dyDescent="0.3">
      <c r="D166" s="158"/>
      <c r="E166" s="122"/>
    </row>
  </sheetData>
  <mergeCells count="46">
    <mergeCell ref="F14:H14"/>
    <mergeCell ref="M14:O14"/>
    <mergeCell ref="T14:V14"/>
    <mergeCell ref="AA14:AC14"/>
    <mergeCell ref="B128:M128"/>
    <mergeCell ref="F132:M132"/>
    <mergeCell ref="AC10:AC13"/>
    <mergeCell ref="AD10:AD11"/>
    <mergeCell ref="AE10:AE13"/>
    <mergeCell ref="AF10:AF13"/>
    <mergeCell ref="F12:G13"/>
    <mergeCell ref="M12:N13"/>
    <mergeCell ref="T12:U13"/>
    <mergeCell ref="AA12:AB13"/>
    <mergeCell ref="V10:V13"/>
    <mergeCell ref="W10:W11"/>
    <mergeCell ref="X10:X13"/>
    <mergeCell ref="Y10:Y13"/>
    <mergeCell ref="AA10:AA11"/>
    <mergeCell ref="AB10:AB11"/>
    <mergeCell ref="O10:O13"/>
    <mergeCell ref="P10:P11"/>
    <mergeCell ref="Q10:Q13"/>
    <mergeCell ref="R10:R13"/>
    <mergeCell ref="T10:T11"/>
    <mergeCell ref="U10:U11"/>
    <mergeCell ref="N10:N11"/>
    <mergeCell ref="A10:A13"/>
    <mergeCell ref="B10:B13"/>
    <mergeCell ref="C10:C13"/>
    <mergeCell ref="D10:D13"/>
    <mergeCell ref="F10:F11"/>
    <mergeCell ref="G10:G11"/>
    <mergeCell ref="H10:H13"/>
    <mergeCell ref="I10:I11"/>
    <mergeCell ref="J10:J13"/>
    <mergeCell ref="K10:K13"/>
    <mergeCell ref="M10:M11"/>
    <mergeCell ref="A1:AF1"/>
    <mergeCell ref="A2:AF2"/>
    <mergeCell ref="Q3:R3"/>
    <mergeCell ref="K4:T6"/>
    <mergeCell ref="F9:K9"/>
    <mergeCell ref="M9:R9"/>
    <mergeCell ref="T9:Y9"/>
    <mergeCell ref="AA9:AF9"/>
  </mergeCells>
  <pageMargins left="0.7" right="0.7" top="0.75" bottom="0.75" header="0.3" footer="0.3"/>
  <pageSetup paperSize="17" scale="82"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C756EEE0-55F2-400B-B4C4-0419F9472DB6}">
          <x14:formula1>
            <xm:f>Units!$A$16:$A$27</xm:f>
          </x14:formula1>
          <xm:sqref>F9:K9 M9:R9 T9:Y9 AA9:AF9</xm:sqref>
        </x14:dataValidation>
        <x14:dataValidation type="list" allowBlank="1" showInputMessage="1" showErrorMessage="1" xr:uid="{48DBB6A7-88B9-4696-9D34-1DC25FAB2B80}">
          <x14:formula1>
            <xm:f>Units!$B$16:$B$28</xm:f>
          </x14:formula1>
          <xm:sqref>F14:H14 AA14:AC14 T14:V14 M14:O14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4"/>
  <sheetViews>
    <sheetView zoomScale="120" zoomScaleNormal="120" workbookViewId="0">
      <selection activeCell="I6" sqref="I6"/>
    </sheetView>
  </sheetViews>
  <sheetFormatPr defaultColWidth="9.1796875" defaultRowHeight="14.5" x14ac:dyDescent="0.35"/>
  <cols>
    <col min="1" max="1" width="6.81640625" style="1" customWidth="1"/>
    <col min="2" max="2" width="11.54296875" style="1" customWidth="1"/>
    <col min="3" max="3" width="22.1796875" style="1" bestFit="1" customWidth="1"/>
    <col min="4" max="4" width="5" style="1" bestFit="1" customWidth="1"/>
    <col min="5" max="8" width="14.1796875" style="1" customWidth="1"/>
    <col min="9" max="9" width="15.54296875" style="1" customWidth="1"/>
    <col min="10" max="16384" width="9.1796875" style="1"/>
  </cols>
  <sheetData>
    <row r="1" spans="1:11" ht="14.5" customHeight="1" x14ac:dyDescent="0.35">
      <c r="A1" s="286" t="s">
        <v>72</v>
      </c>
      <c r="B1" s="287"/>
      <c r="C1" s="287"/>
      <c r="D1" s="287"/>
      <c r="E1" s="287"/>
      <c r="F1" s="287"/>
      <c r="G1" s="287"/>
      <c r="H1" s="287"/>
      <c r="I1" s="287"/>
    </row>
    <row r="2" spans="1:11" ht="15" customHeight="1" thickBot="1" x14ac:dyDescent="0.4">
      <c r="A2" s="288"/>
      <c r="B2" s="289"/>
      <c r="C2" s="289"/>
      <c r="D2" s="289"/>
      <c r="E2" s="289"/>
      <c r="F2" s="289"/>
      <c r="G2" s="289"/>
      <c r="H2" s="289"/>
      <c r="I2" s="289"/>
    </row>
    <row r="3" spans="1:11" ht="45.5" x14ac:dyDescent="0.35">
      <c r="A3" s="145" t="s">
        <v>239</v>
      </c>
      <c r="B3" s="38" t="s">
        <v>37</v>
      </c>
      <c r="C3" s="38" t="s">
        <v>38</v>
      </c>
      <c r="D3" s="38"/>
      <c r="E3" s="38" t="s">
        <v>39</v>
      </c>
      <c r="F3" s="38" t="s">
        <v>40</v>
      </c>
      <c r="G3" s="38" t="s">
        <v>41</v>
      </c>
      <c r="H3" s="38" t="s">
        <v>255</v>
      </c>
      <c r="I3" s="39" t="s">
        <v>42</v>
      </c>
    </row>
    <row r="4" spans="1:11" x14ac:dyDescent="0.35">
      <c r="A4" s="146">
        <f>'Tab 1 Savings Calculator'!B5</f>
        <v>2023</v>
      </c>
      <c r="B4" s="1" t="s">
        <v>43</v>
      </c>
      <c r="C4" s="41" t="s">
        <v>44</v>
      </c>
      <c r="E4" s="42">
        <v>114360</v>
      </c>
      <c r="F4" s="42">
        <v>13791</v>
      </c>
      <c r="G4" s="42">
        <v>0</v>
      </c>
      <c r="H4" s="42">
        <v>0</v>
      </c>
      <c r="I4" s="61">
        <f>SUM(E4:H4)</f>
        <v>128151</v>
      </c>
      <c r="K4" s="144"/>
    </row>
    <row r="5" spans="1:11" x14ac:dyDescent="0.35">
      <c r="A5" s="147"/>
      <c r="B5" s="43"/>
      <c r="C5" s="44"/>
      <c r="D5" s="43"/>
      <c r="E5" s="45"/>
      <c r="F5" s="45"/>
      <c r="G5" s="45"/>
      <c r="H5" s="45"/>
      <c r="I5" s="46"/>
    </row>
    <row r="6" spans="1:11" ht="15" thickBot="1" x14ac:dyDescent="0.4">
      <c r="A6" s="148">
        <f>'Tab 1 Savings Calculator'!B5</f>
        <v>2023</v>
      </c>
      <c r="B6" s="48" t="s">
        <v>45</v>
      </c>
      <c r="C6" s="49" t="s">
        <v>46</v>
      </c>
      <c r="D6" s="48"/>
      <c r="E6" s="117">
        <v>114360</v>
      </c>
      <c r="F6" s="117">
        <v>13791</v>
      </c>
      <c r="G6" s="117">
        <v>0</v>
      </c>
      <c r="H6" s="117">
        <v>0</v>
      </c>
      <c r="I6" s="118">
        <f>SUM(E6:H6)</f>
        <v>128151</v>
      </c>
    </row>
    <row r="7" spans="1:11" ht="16.5" x14ac:dyDescent="0.35">
      <c r="B7" s="1" t="s">
        <v>240</v>
      </c>
    </row>
    <row r="8" spans="1:11" ht="16.5" x14ac:dyDescent="0.35">
      <c r="B8" s="1" t="s">
        <v>241</v>
      </c>
    </row>
    <row r="9" spans="1:11" ht="15" thickBot="1" x14ac:dyDescent="0.4"/>
    <row r="10" spans="1:11" x14ac:dyDescent="0.35">
      <c r="C10" s="277" t="s">
        <v>73</v>
      </c>
      <c r="D10" s="278"/>
      <c r="E10" s="278"/>
      <c r="F10" s="278"/>
      <c r="G10" s="278"/>
      <c r="H10" s="279"/>
    </row>
    <row r="11" spans="1:11" x14ac:dyDescent="0.35">
      <c r="C11" s="40" t="s">
        <v>74</v>
      </c>
      <c r="H11" s="50"/>
    </row>
    <row r="12" spans="1:11" ht="15" thickBot="1" x14ac:dyDescent="0.4">
      <c r="C12" s="40"/>
      <c r="H12" s="50"/>
    </row>
    <row r="13" spans="1:11" x14ac:dyDescent="0.35">
      <c r="C13" s="40"/>
      <c r="D13" s="51" t="s">
        <v>47</v>
      </c>
      <c r="E13" s="52"/>
      <c r="F13" s="53"/>
      <c r="G13" s="54">
        <v>0.35599999999999998</v>
      </c>
      <c r="H13" s="50"/>
    </row>
    <row r="14" spans="1:11" x14ac:dyDescent="0.35">
      <c r="C14" s="40"/>
      <c r="D14" s="40" t="s">
        <v>48</v>
      </c>
      <c r="E14" s="41"/>
      <c r="G14" s="55">
        <v>0.63500000000000001</v>
      </c>
      <c r="H14" s="50"/>
    </row>
    <row r="15" spans="1:11" ht="15" thickBot="1" x14ac:dyDescent="0.4">
      <c r="C15" s="40"/>
      <c r="D15" s="47" t="s">
        <v>49</v>
      </c>
      <c r="E15" s="49"/>
      <c r="F15" s="48"/>
      <c r="G15" s="56">
        <v>8.9999999999999993E-3</v>
      </c>
      <c r="H15" s="50"/>
    </row>
    <row r="16" spans="1:11" x14ac:dyDescent="0.35">
      <c r="C16" s="40"/>
      <c r="F16" s="1" t="s">
        <v>42</v>
      </c>
      <c r="G16" s="242">
        <f>SUM(G13:G15)</f>
        <v>1</v>
      </c>
      <c r="H16" s="50"/>
    </row>
    <row r="17" spans="3:8" x14ac:dyDescent="0.35">
      <c r="C17" s="40"/>
      <c r="F17" s="57"/>
      <c r="H17" s="50"/>
    </row>
    <row r="18" spans="3:8" ht="14.5" customHeight="1" x14ac:dyDescent="0.35">
      <c r="C18" s="280" t="s">
        <v>94</v>
      </c>
      <c r="D18" s="281"/>
      <c r="E18" s="281"/>
      <c r="F18" s="281"/>
      <c r="G18" s="281"/>
      <c r="H18" s="282"/>
    </row>
    <row r="19" spans="3:8" x14ac:dyDescent="0.35">
      <c r="C19" s="280"/>
      <c r="D19" s="281"/>
      <c r="E19" s="281"/>
      <c r="F19" s="281"/>
      <c r="G19" s="281"/>
      <c r="H19" s="282"/>
    </row>
    <row r="20" spans="3:8" ht="15" thickBot="1" x14ac:dyDescent="0.4">
      <c r="C20" s="283"/>
      <c r="D20" s="284"/>
      <c r="E20" s="284"/>
      <c r="F20" s="284"/>
      <c r="G20" s="284"/>
      <c r="H20" s="285"/>
    </row>
    <row r="21" spans="3:8" ht="15" thickBot="1" x14ac:dyDescent="0.4"/>
    <row r="22" spans="3:8" x14ac:dyDescent="0.35">
      <c r="C22" s="277" t="s">
        <v>76</v>
      </c>
      <c r="D22" s="278"/>
      <c r="E22" s="278"/>
      <c r="F22" s="278"/>
      <c r="G22" s="278"/>
      <c r="H22" s="279"/>
    </row>
    <row r="23" spans="3:8" x14ac:dyDescent="0.35">
      <c r="C23" s="40" t="s">
        <v>75</v>
      </c>
      <c r="H23" s="50"/>
    </row>
    <row r="24" spans="3:8" ht="15" thickBot="1" x14ac:dyDescent="0.4">
      <c r="C24" s="40"/>
      <c r="H24" s="50"/>
    </row>
    <row r="25" spans="3:8" x14ac:dyDescent="0.35">
      <c r="C25" s="40"/>
      <c r="D25" s="51" t="s">
        <v>50</v>
      </c>
      <c r="E25" s="53"/>
      <c r="F25" s="53"/>
      <c r="G25" s="243">
        <f>G13+G14</f>
        <v>0.99099999999999999</v>
      </c>
      <c r="H25" s="50"/>
    </row>
    <row r="26" spans="3:8" ht="15" thickBot="1" x14ac:dyDescent="0.4">
      <c r="C26" s="40"/>
      <c r="D26" s="47" t="s">
        <v>49</v>
      </c>
      <c r="E26" s="48"/>
      <c r="F26" s="48"/>
      <c r="G26" s="244">
        <f>G15</f>
        <v>8.9999999999999993E-3</v>
      </c>
      <c r="H26" s="50"/>
    </row>
    <row r="27" spans="3:8" x14ac:dyDescent="0.35">
      <c r="C27" s="40"/>
      <c r="F27" s="1" t="s">
        <v>42</v>
      </c>
      <c r="G27" s="242">
        <f>G25+G26</f>
        <v>1</v>
      </c>
      <c r="H27" s="50"/>
    </row>
    <row r="28" spans="3:8" ht="15" thickBot="1" x14ac:dyDescent="0.4">
      <c r="C28" s="47"/>
      <c r="D28" s="48"/>
      <c r="E28" s="48"/>
      <c r="F28" s="48"/>
      <c r="G28" s="58"/>
      <c r="H28" s="59"/>
    </row>
    <row r="29" spans="3:8" ht="15" thickBot="1" x14ac:dyDescent="0.4">
      <c r="F29" s="57"/>
    </row>
    <row r="30" spans="3:8" x14ac:dyDescent="0.35">
      <c r="C30" s="277" t="s">
        <v>77</v>
      </c>
      <c r="D30" s="278"/>
      <c r="E30" s="278"/>
      <c r="F30" s="278"/>
      <c r="G30" s="278"/>
      <c r="H30" s="279"/>
    </row>
    <row r="31" spans="3:8" ht="15" thickBot="1" x14ac:dyDescent="0.4">
      <c r="C31" s="60"/>
      <c r="D31" s="19"/>
      <c r="E31" s="19"/>
      <c r="F31" s="19"/>
      <c r="H31" s="50"/>
    </row>
    <row r="32" spans="3:8" x14ac:dyDescent="0.35">
      <c r="C32" s="40"/>
      <c r="D32" s="51" t="s">
        <v>50</v>
      </c>
      <c r="E32" s="53"/>
      <c r="F32" s="53"/>
      <c r="G32" s="245">
        <f>G25*I6</f>
        <v>126997.641</v>
      </c>
      <c r="H32" s="50"/>
    </row>
    <row r="33" spans="3:8" ht="15" thickBot="1" x14ac:dyDescent="0.4">
      <c r="C33" s="40"/>
      <c r="D33" s="47" t="s">
        <v>49</v>
      </c>
      <c r="E33" s="48"/>
      <c r="F33" s="48"/>
      <c r="G33" s="246">
        <f>G26*I6</f>
        <v>1153.3589999999999</v>
      </c>
      <c r="H33" s="50"/>
    </row>
    <row r="34" spans="3:8" ht="15" thickBot="1" x14ac:dyDescent="0.4">
      <c r="C34" s="47"/>
      <c r="D34" s="48"/>
      <c r="E34" s="48"/>
      <c r="F34" s="48"/>
      <c r="G34" s="48"/>
      <c r="H34" s="59"/>
    </row>
  </sheetData>
  <mergeCells count="5">
    <mergeCell ref="C10:H10"/>
    <mergeCell ref="C22:H22"/>
    <mergeCell ref="C30:H30"/>
    <mergeCell ref="C18:H20"/>
    <mergeCell ref="A1:I2"/>
  </mergeCells>
  <pageMargins left="0.7" right="0.7" top="0.75" bottom="0.75" header="0.3" footer="0.3"/>
  <pageSetup orientation="landscape" r:id="rId1"/>
  <ignoredErrors>
    <ignoredError sqref="I6 A4 A6" unlocked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BEF33-538E-4028-BFE0-8B4A2CD5EA05}">
  <sheetPr>
    <pageSetUpPr fitToPage="1"/>
  </sheetPr>
  <dimension ref="A1:AF166"/>
  <sheetViews>
    <sheetView zoomScaleNormal="100" workbookViewId="0">
      <pane xSplit="4" ySplit="14" topLeftCell="E141" activePane="bottomRight" state="frozen"/>
      <selection pane="topRight" activeCell="E1" sqref="E1"/>
      <selection pane="bottomLeft" activeCell="A7" sqref="A7"/>
      <selection pane="bottomRight" activeCell="I153" sqref="I153"/>
    </sheetView>
  </sheetViews>
  <sheetFormatPr defaultColWidth="9.1796875" defaultRowHeight="14" x14ac:dyDescent="0.3"/>
  <cols>
    <col min="1" max="1" width="13.1796875" style="126" customWidth="1"/>
    <col min="2" max="2" width="23" style="122" bestFit="1" customWidth="1"/>
    <col min="3" max="3" width="13.26953125" style="122" customWidth="1"/>
    <col min="4" max="4" width="18" style="126" customWidth="1"/>
    <col min="5" max="5" width="2.453125" style="126" customWidth="1"/>
    <col min="6" max="6" width="17.7265625" style="122" customWidth="1"/>
    <col min="7" max="7" width="12.81640625" style="122" bestFit="1" customWidth="1"/>
    <col min="8" max="8" width="13.453125" style="122" bestFit="1" customWidth="1"/>
    <col min="9" max="9" width="17.7265625" style="122" customWidth="1"/>
    <col min="10" max="10" width="12" style="122" bestFit="1" customWidth="1"/>
    <col min="11" max="11" width="13.453125" style="122" bestFit="1" customWidth="1"/>
    <col min="12" max="12" width="2.1796875" style="122" customWidth="1"/>
    <col min="13" max="13" width="17.7265625" style="122" customWidth="1"/>
    <col min="14" max="14" width="13.54296875" style="122" customWidth="1"/>
    <col min="15" max="15" width="13.453125" style="122" customWidth="1"/>
    <col min="16" max="16" width="17.7265625" style="122" customWidth="1"/>
    <col min="17" max="17" width="12.7265625" style="122" bestFit="1" customWidth="1"/>
    <col min="18" max="18" width="14" style="122" bestFit="1" customWidth="1"/>
    <col min="19" max="19" width="1.81640625" style="122" customWidth="1"/>
    <col min="20" max="25" width="13.81640625" style="122" customWidth="1"/>
    <col min="26" max="26" width="1.81640625" style="122" customWidth="1"/>
    <col min="27" max="32" width="13.81640625" style="121" customWidth="1"/>
    <col min="33" max="16384" width="9.1796875" style="121"/>
  </cols>
  <sheetData>
    <row r="1" spans="1:32" s="170" customFormat="1" ht="22.5" x14ac:dyDescent="0.45">
      <c r="A1" s="325" t="s">
        <v>236</v>
      </c>
      <c r="B1" s="325"/>
      <c r="C1" s="325"/>
      <c r="D1" s="325"/>
      <c r="E1" s="325"/>
      <c r="F1" s="325"/>
      <c r="G1" s="325"/>
      <c r="H1" s="325"/>
      <c r="I1" s="325"/>
      <c r="J1" s="325"/>
      <c r="K1" s="325"/>
      <c r="L1" s="325"/>
      <c r="M1" s="325"/>
      <c r="N1" s="325"/>
      <c r="O1" s="325"/>
      <c r="P1" s="325"/>
      <c r="Q1" s="325"/>
      <c r="R1" s="325"/>
      <c r="S1" s="325"/>
      <c r="T1" s="325"/>
      <c r="U1" s="325"/>
      <c r="V1" s="325"/>
      <c r="W1" s="325"/>
      <c r="X1" s="325"/>
      <c r="Y1" s="325"/>
      <c r="Z1" s="325"/>
      <c r="AA1" s="325"/>
      <c r="AB1" s="325"/>
      <c r="AC1" s="325"/>
      <c r="AD1" s="325"/>
      <c r="AE1" s="325"/>
      <c r="AF1" s="325"/>
    </row>
    <row r="2" spans="1:32" s="170" customFormat="1" ht="23" thickBot="1" x14ac:dyDescent="0.5">
      <c r="A2" s="325" t="s">
        <v>181</v>
      </c>
      <c r="B2" s="325"/>
      <c r="C2" s="325"/>
      <c r="D2" s="325"/>
      <c r="E2" s="325"/>
      <c r="F2" s="325"/>
      <c r="G2" s="325"/>
      <c r="H2" s="325"/>
      <c r="I2" s="325"/>
      <c r="J2" s="325"/>
      <c r="K2" s="325"/>
      <c r="L2" s="325"/>
      <c r="M2" s="325"/>
      <c r="N2" s="325"/>
      <c r="O2" s="325"/>
      <c r="P2" s="325"/>
      <c r="Q2" s="325"/>
      <c r="R2" s="325"/>
      <c r="S2" s="325"/>
      <c r="T2" s="325"/>
      <c r="U2" s="325"/>
      <c r="V2" s="325"/>
      <c r="W2" s="325"/>
      <c r="X2" s="325"/>
      <c r="Y2" s="325"/>
      <c r="Z2" s="325"/>
      <c r="AA2" s="325"/>
      <c r="AB2" s="325"/>
      <c r="AC2" s="325"/>
      <c r="AD2" s="325"/>
      <c r="AE2" s="325"/>
      <c r="AF2" s="325"/>
    </row>
    <row r="3" spans="1:32" s="170" customFormat="1" ht="23" thickBot="1" x14ac:dyDescent="0.5">
      <c r="A3" s="211"/>
      <c r="B3" s="211"/>
      <c r="C3" s="211"/>
      <c r="D3" s="211"/>
      <c r="E3" s="211"/>
      <c r="F3" s="211"/>
      <c r="G3" s="211"/>
      <c r="H3" s="211"/>
      <c r="I3" s="211"/>
      <c r="J3" s="211"/>
      <c r="K3" s="211"/>
      <c r="L3" s="211"/>
      <c r="M3" s="211"/>
      <c r="N3" s="211" t="s">
        <v>237</v>
      </c>
      <c r="O3" s="211"/>
      <c r="P3" s="213" t="s">
        <v>238</v>
      </c>
      <c r="Q3" s="314">
        <f>'Tab 1 Savings Calculator'!B5-1</f>
        <v>2022</v>
      </c>
      <c r="R3" s="315"/>
      <c r="S3" s="211"/>
      <c r="T3" s="211"/>
      <c r="U3" s="211"/>
      <c r="V3" s="211"/>
      <c r="W3" s="211"/>
      <c r="X3" s="211"/>
      <c r="Y3" s="211"/>
      <c r="Z3" s="211"/>
      <c r="AA3" s="214"/>
      <c r="AB3" s="214"/>
      <c r="AC3" s="214"/>
      <c r="AD3" s="214"/>
      <c r="AE3" s="214"/>
      <c r="AF3" s="214"/>
    </row>
    <row r="4" spans="1:32" ht="18" customHeight="1" x14ac:dyDescent="0.35">
      <c r="A4" s="168"/>
      <c r="B4" s="168"/>
      <c r="C4" s="168"/>
      <c r="D4" s="168"/>
      <c r="E4" s="168"/>
      <c r="F4" s="168"/>
      <c r="G4" s="171"/>
      <c r="H4" s="212"/>
      <c r="I4" s="212"/>
      <c r="J4" s="212"/>
      <c r="K4" s="328" t="s">
        <v>204</v>
      </c>
      <c r="L4" s="328"/>
      <c r="M4" s="328"/>
      <c r="N4" s="328"/>
      <c r="O4" s="328"/>
      <c r="P4" s="328"/>
      <c r="Q4" s="328"/>
      <c r="R4" s="328"/>
      <c r="S4" s="328"/>
      <c r="T4" s="328"/>
      <c r="U4" s="212"/>
      <c r="V4" s="212"/>
      <c r="W4" s="212"/>
      <c r="X4" s="168"/>
      <c r="Y4" s="168"/>
      <c r="Z4" s="168"/>
      <c r="AA4" s="215"/>
      <c r="AB4" s="215"/>
      <c r="AC4" s="215"/>
      <c r="AD4" s="215"/>
      <c r="AE4" s="215"/>
      <c r="AF4" s="215"/>
    </row>
    <row r="5" spans="1:32" ht="18" customHeight="1" x14ac:dyDescent="0.35">
      <c r="A5" s="169"/>
      <c r="B5" s="169"/>
      <c r="C5" s="169"/>
      <c r="D5" s="169"/>
      <c r="E5" s="167"/>
      <c r="F5" s="167"/>
      <c r="G5" s="171"/>
      <c r="H5" s="212"/>
      <c r="I5" s="212"/>
      <c r="J5" s="212"/>
      <c r="K5" s="328"/>
      <c r="L5" s="328"/>
      <c r="M5" s="328"/>
      <c r="N5" s="328"/>
      <c r="O5" s="328"/>
      <c r="P5" s="328"/>
      <c r="Q5" s="328"/>
      <c r="R5" s="328"/>
      <c r="S5" s="328"/>
      <c r="T5" s="328"/>
      <c r="U5" s="212"/>
      <c r="V5" s="212"/>
      <c r="W5" s="212"/>
      <c r="X5" s="167"/>
      <c r="Y5" s="167"/>
      <c r="Z5" s="167"/>
      <c r="AA5" s="215"/>
      <c r="AB5" s="215"/>
      <c r="AC5" s="215"/>
      <c r="AD5" s="215"/>
      <c r="AE5" s="215"/>
      <c r="AF5" s="215"/>
    </row>
    <row r="6" spans="1:32" ht="25.5" customHeight="1" x14ac:dyDescent="0.35">
      <c r="A6" s="169"/>
      <c r="B6" s="169"/>
      <c r="C6" s="169"/>
      <c r="D6" s="169"/>
      <c r="E6" s="167"/>
      <c r="F6" s="167"/>
      <c r="G6" s="171"/>
      <c r="H6" s="212"/>
      <c r="I6" s="212"/>
      <c r="J6" s="212"/>
      <c r="K6" s="328"/>
      <c r="L6" s="328"/>
      <c r="M6" s="328"/>
      <c r="N6" s="328"/>
      <c r="O6" s="328"/>
      <c r="P6" s="328"/>
      <c r="Q6" s="328"/>
      <c r="R6" s="328"/>
      <c r="S6" s="328"/>
      <c r="T6" s="328"/>
      <c r="U6" s="212"/>
      <c r="V6" s="212"/>
      <c r="W6" s="212"/>
      <c r="X6" s="167"/>
      <c r="Y6" s="167"/>
      <c r="Z6" s="167"/>
      <c r="AA6" s="215"/>
      <c r="AB6" s="215"/>
      <c r="AC6" s="215"/>
      <c r="AD6" s="215"/>
      <c r="AE6" s="215"/>
      <c r="AF6" s="215"/>
    </row>
    <row r="7" spans="1:32" ht="17.5" x14ac:dyDescent="0.35">
      <c r="A7" s="230"/>
      <c r="B7" s="230"/>
      <c r="C7" s="230"/>
      <c r="D7" s="230"/>
      <c r="E7" s="231"/>
      <c r="F7" s="231"/>
      <c r="G7" s="232"/>
      <c r="H7" s="233"/>
      <c r="I7" s="233"/>
      <c r="J7" s="233"/>
      <c r="K7" s="234"/>
      <c r="L7" s="234"/>
      <c r="M7" s="234"/>
      <c r="N7" s="234"/>
      <c r="O7" s="234"/>
      <c r="P7" s="234"/>
      <c r="Q7" s="234"/>
      <c r="R7" s="234"/>
      <c r="S7" s="234"/>
      <c r="T7" s="234"/>
      <c r="U7" s="233"/>
      <c r="V7" s="233"/>
      <c r="W7" s="233"/>
      <c r="X7" s="231"/>
      <c r="Y7" s="231"/>
      <c r="Z7" s="231"/>
    </row>
    <row r="9" spans="1:32" s="173" customFormat="1" ht="14.25" customHeight="1" x14ac:dyDescent="0.25">
      <c r="A9" s="153"/>
      <c r="B9" s="195"/>
      <c r="C9" s="195"/>
      <c r="D9" s="153"/>
      <c r="E9" s="153"/>
      <c r="F9" s="312" t="s">
        <v>292</v>
      </c>
      <c r="G9" s="312"/>
      <c r="H9" s="312"/>
      <c r="I9" s="312"/>
      <c r="J9" s="312"/>
      <c r="K9" s="312"/>
      <c r="L9" s="195"/>
      <c r="M9" s="312" t="s">
        <v>292</v>
      </c>
      <c r="N9" s="312"/>
      <c r="O9" s="312"/>
      <c r="P9" s="312"/>
      <c r="Q9" s="312"/>
      <c r="R9" s="312"/>
      <c r="S9" s="153"/>
      <c r="T9" s="312" t="s">
        <v>292</v>
      </c>
      <c r="U9" s="312"/>
      <c r="V9" s="312"/>
      <c r="W9" s="312"/>
      <c r="X9" s="312"/>
      <c r="Y9" s="312"/>
      <c r="Z9" s="153"/>
      <c r="AA9" s="312" t="s">
        <v>292</v>
      </c>
      <c r="AB9" s="312"/>
      <c r="AC9" s="312"/>
      <c r="AD9" s="312"/>
      <c r="AE9" s="312"/>
      <c r="AF9" s="312"/>
    </row>
    <row r="10" spans="1:32" s="173" customFormat="1" ht="27" customHeight="1" x14ac:dyDescent="0.25">
      <c r="A10" s="319" t="s">
        <v>201</v>
      </c>
      <c r="B10" s="319" t="s">
        <v>202</v>
      </c>
      <c r="C10" s="319" t="s">
        <v>134</v>
      </c>
      <c r="D10" s="322" t="s">
        <v>198</v>
      </c>
      <c r="E10" s="216"/>
      <c r="F10" s="305" t="s">
        <v>264</v>
      </c>
      <c r="G10" s="305" t="s">
        <v>265</v>
      </c>
      <c r="H10" s="305" t="s">
        <v>266</v>
      </c>
      <c r="I10" s="313" t="s">
        <v>133</v>
      </c>
      <c r="J10" s="305" t="s">
        <v>166</v>
      </c>
      <c r="K10" s="305" t="s">
        <v>180</v>
      </c>
      <c r="L10" s="172"/>
      <c r="M10" s="305" t="s">
        <v>264</v>
      </c>
      <c r="N10" s="305" t="s">
        <v>265</v>
      </c>
      <c r="O10" s="305" t="s">
        <v>266</v>
      </c>
      <c r="P10" s="313" t="s">
        <v>133</v>
      </c>
      <c r="Q10" s="305" t="s">
        <v>166</v>
      </c>
      <c r="R10" s="305" t="s">
        <v>180</v>
      </c>
      <c r="S10" s="172"/>
      <c r="T10" s="305" t="s">
        <v>264</v>
      </c>
      <c r="U10" s="305" t="s">
        <v>265</v>
      </c>
      <c r="V10" s="305" t="s">
        <v>266</v>
      </c>
      <c r="W10" s="313" t="s">
        <v>133</v>
      </c>
      <c r="X10" s="316" t="s">
        <v>166</v>
      </c>
      <c r="Y10" s="305" t="s">
        <v>180</v>
      </c>
      <c r="Z10" s="172"/>
      <c r="AA10" s="305" t="s">
        <v>264</v>
      </c>
      <c r="AB10" s="305" t="s">
        <v>265</v>
      </c>
      <c r="AC10" s="305" t="s">
        <v>266</v>
      </c>
      <c r="AD10" s="313" t="s">
        <v>133</v>
      </c>
      <c r="AE10" s="316" t="s">
        <v>166</v>
      </c>
      <c r="AF10" s="305" t="s">
        <v>180</v>
      </c>
    </row>
    <row r="11" spans="1:32" s="173" customFormat="1" ht="24.75" customHeight="1" x14ac:dyDescent="0.25">
      <c r="A11" s="320"/>
      <c r="B11" s="320"/>
      <c r="C11" s="320"/>
      <c r="D11" s="323"/>
      <c r="E11" s="216"/>
      <c r="F11" s="306"/>
      <c r="G11" s="306"/>
      <c r="H11" s="307"/>
      <c r="I11" s="313"/>
      <c r="J11" s="307"/>
      <c r="K11" s="307"/>
      <c r="L11" s="172"/>
      <c r="M11" s="306"/>
      <c r="N11" s="306"/>
      <c r="O11" s="307"/>
      <c r="P11" s="313"/>
      <c r="Q11" s="307"/>
      <c r="R11" s="307"/>
      <c r="S11" s="172"/>
      <c r="T11" s="306"/>
      <c r="U11" s="306"/>
      <c r="V11" s="307"/>
      <c r="W11" s="313"/>
      <c r="X11" s="317"/>
      <c r="Y11" s="307"/>
      <c r="Z11" s="172"/>
      <c r="AA11" s="306"/>
      <c r="AB11" s="306"/>
      <c r="AC11" s="307"/>
      <c r="AD11" s="313"/>
      <c r="AE11" s="317"/>
      <c r="AF11" s="307"/>
    </row>
    <row r="12" spans="1:32" s="173" customFormat="1" ht="35.25" customHeight="1" x14ac:dyDescent="0.25">
      <c r="A12" s="320"/>
      <c r="B12" s="320"/>
      <c r="C12" s="320"/>
      <c r="D12" s="323"/>
      <c r="E12" s="216"/>
      <c r="F12" s="308" t="s">
        <v>179</v>
      </c>
      <c r="G12" s="309"/>
      <c r="H12" s="307"/>
      <c r="I12" s="172" t="str">
        <f>P3</f>
        <v xml:space="preserve">June 30, </v>
      </c>
      <c r="J12" s="307"/>
      <c r="K12" s="307"/>
      <c r="L12" s="172"/>
      <c r="M12" s="308" t="s">
        <v>179</v>
      </c>
      <c r="N12" s="309"/>
      <c r="O12" s="307"/>
      <c r="P12" s="172" t="str">
        <f>P3</f>
        <v xml:space="preserve">June 30, </v>
      </c>
      <c r="Q12" s="307"/>
      <c r="R12" s="307"/>
      <c r="S12" s="172"/>
      <c r="T12" s="308" t="s">
        <v>179</v>
      </c>
      <c r="U12" s="309"/>
      <c r="V12" s="307"/>
      <c r="W12" s="172" t="str">
        <f>P3</f>
        <v xml:space="preserve">June 30, </v>
      </c>
      <c r="X12" s="317"/>
      <c r="Y12" s="307"/>
      <c r="Z12" s="172"/>
      <c r="AA12" s="308" t="s">
        <v>179</v>
      </c>
      <c r="AB12" s="309"/>
      <c r="AC12" s="307"/>
      <c r="AD12" s="172" t="str">
        <f>P3</f>
        <v xml:space="preserve">June 30, </v>
      </c>
      <c r="AE12" s="317"/>
      <c r="AF12" s="307"/>
    </row>
    <row r="13" spans="1:32" s="173" customFormat="1" ht="12.5" x14ac:dyDescent="0.25">
      <c r="A13" s="321"/>
      <c r="B13" s="321"/>
      <c r="C13" s="321"/>
      <c r="D13" s="324"/>
      <c r="E13" s="216"/>
      <c r="F13" s="310"/>
      <c r="G13" s="311"/>
      <c r="H13" s="306"/>
      <c r="I13" s="216">
        <f>Q3</f>
        <v>2022</v>
      </c>
      <c r="J13" s="306"/>
      <c r="K13" s="306"/>
      <c r="L13" s="172"/>
      <c r="M13" s="310"/>
      <c r="N13" s="311"/>
      <c r="O13" s="306"/>
      <c r="P13" s="216">
        <f>Q3</f>
        <v>2022</v>
      </c>
      <c r="Q13" s="306"/>
      <c r="R13" s="306"/>
      <c r="S13" s="172"/>
      <c r="T13" s="310"/>
      <c r="U13" s="311"/>
      <c r="V13" s="306"/>
      <c r="W13" s="216">
        <f>Q3</f>
        <v>2022</v>
      </c>
      <c r="X13" s="318"/>
      <c r="Y13" s="306"/>
      <c r="Z13" s="172"/>
      <c r="AA13" s="310"/>
      <c r="AB13" s="311"/>
      <c r="AC13" s="306"/>
      <c r="AD13" s="216">
        <f>Q3</f>
        <v>2022</v>
      </c>
      <c r="AE13" s="318"/>
      <c r="AF13" s="306"/>
    </row>
    <row r="14" spans="1:32" s="173" customFormat="1" ht="12.5" x14ac:dyDescent="0.25">
      <c r="A14" s="153" t="s">
        <v>203</v>
      </c>
      <c r="B14" s="153" t="s">
        <v>135</v>
      </c>
      <c r="C14" s="153" t="s">
        <v>136</v>
      </c>
      <c r="D14" s="153" t="s">
        <v>137</v>
      </c>
      <c r="E14" s="153"/>
      <c r="F14" s="302" t="s">
        <v>294</v>
      </c>
      <c r="G14" s="303"/>
      <c r="H14" s="304"/>
      <c r="I14" s="172" t="s">
        <v>138</v>
      </c>
      <c r="J14" s="172" t="s">
        <v>139</v>
      </c>
      <c r="K14" s="172" t="s">
        <v>138</v>
      </c>
      <c r="L14" s="172"/>
      <c r="M14" s="302" t="s">
        <v>294</v>
      </c>
      <c r="N14" s="303"/>
      <c r="O14" s="304"/>
      <c r="P14" s="172" t="s">
        <v>138</v>
      </c>
      <c r="Q14" s="172" t="s">
        <v>139</v>
      </c>
      <c r="R14" s="172" t="s">
        <v>138</v>
      </c>
      <c r="S14" s="172"/>
      <c r="T14" s="302" t="s">
        <v>293</v>
      </c>
      <c r="U14" s="303"/>
      <c r="V14" s="304"/>
      <c r="W14" s="172" t="s">
        <v>138</v>
      </c>
      <c r="X14" s="172" t="s">
        <v>139</v>
      </c>
      <c r="Y14" s="172" t="s">
        <v>138</v>
      </c>
      <c r="Z14" s="172"/>
      <c r="AA14" s="302" t="s">
        <v>294</v>
      </c>
      <c r="AB14" s="303"/>
      <c r="AC14" s="304"/>
      <c r="AD14" s="172" t="s">
        <v>138</v>
      </c>
      <c r="AE14" s="172" t="s">
        <v>139</v>
      </c>
      <c r="AF14" s="172" t="s">
        <v>138</v>
      </c>
    </row>
    <row r="15" spans="1:32" s="173" customFormat="1" ht="12.5" x14ac:dyDescent="0.25">
      <c r="A15" s="188" t="s">
        <v>205</v>
      </c>
      <c r="B15" s="188" t="s">
        <v>220</v>
      </c>
      <c r="C15" s="188" t="s">
        <v>141</v>
      </c>
      <c r="D15" s="188">
        <v>0</v>
      </c>
      <c r="E15" s="188"/>
      <c r="F15" s="189">
        <v>5.867</v>
      </c>
      <c r="G15" s="189">
        <v>5.2916666666666696</v>
      </c>
      <c r="H15" s="142">
        <f>IF(F15-G15=0,"",F15-G15)</f>
        <v>0.57533333333333037</v>
      </c>
      <c r="I15" s="202">
        <v>7.5410000000000004</v>
      </c>
      <c r="J15" s="201">
        <f>H15*I15</f>
        <v>4.3385886666666442</v>
      </c>
      <c r="K15" s="201">
        <f>D15*J15</f>
        <v>0</v>
      </c>
      <c r="L15" s="140"/>
      <c r="M15" s="193">
        <v>381.14583333333331</v>
      </c>
      <c r="N15" s="193">
        <v>302.67083333333341</v>
      </c>
      <c r="O15" s="209">
        <f>IF(M15-N15=0,"",M15-N15)</f>
        <v>78.474999999999909</v>
      </c>
      <c r="P15" s="204">
        <v>0.129</v>
      </c>
      <c r="Q15" s="201">
        <f>O15*P15</f>
        <v>10.123274999999989</v>
      </c>
      <c r="R15" s="201">
        <f>D15*Q15</f>
        <v>0</v>
      </c>
      <c r="S15" s="140"/>
      <c r="T15" s="141"/>
      <c r="U15" s="141"/>
      <c r="V15" s="209" t="str">
        <f>IF(T15-U15=0,"",T15-U15)</f>
        <v/>
      </c>
      <c r="W15" s="206"/>
      <c r="X15" s="210">
        <f>IFERROR(V15*W15,0)</f>
        <v>0</v>
      </c>
      <c r="Y15" s="201">
        <f>D15*X15</f>
        <v>0</v>
      </c>
      <c r="Z15" s="201"/>
      <c r="AA15" s="141"/>
      <c r="AB15" s="141"/>
      <c r="AC15" s="209" t="str">
        <f>IF(AA15-AB15=0,"",AA15-AB15)</f>
        <v/>
      </c>
      <c r="AD15" s="206"/>
      <c r="AE15" s="210">
        <f>IFERROR(AC15*AD15,0)</f>
        <v>0</v>
      </c>
      <c r="AF15" s="201">
        <f>D15*AE15</f>
        <v>0</v>
      </c>
    </row>
    <row r="16" spans="1:32" s="173" customFormat="1" ht="12.5" x14ac:dyDescent="0.25">
      <c r="A16" s="188"/>
      <c r="B16" s="188"/>
      <c r="C16" s="188" t="s">
        <v>142</v>
      </c>
      <c r="D16" s="188">
        <v>0</v>
      </c>
      <c r="E16" s="188"/>
      <c r="F16" s="189">
        <v>6.9580000000000002</v>
      </c>
      <c r="G16" s="189">
        <v>6.19166666666667</v>
      </c>
      <c r="H16" s="142">
        <f>IF(F16-G16=0,"",F16-G16)</f>
        <v>0.7663333333333302</v>
      </c>
      <c r="I16" s="202">
        <v>7.3620000000000001</v>
      </c>
      <c r="J16" s="201">
        <f t="shared" ref="J16:J65" si="0">H16*I16</f>
        <v>5.6417459999999773</v>
      </c>
      <c r="K16" s="201">
        <f t="shared" ref="K16:K79" si="1">D16*J16</f>
        <v>0</v>
      </c>
      <c r="L16" s="140"/>
      <c r="M16" s="193">
        <v>486.00166666666672</v>
      </c>
      <c r="N16" s="193">
        <v>405.80305555555555</v>
      </c>
      <c r="O16" s="209">
        <f t="shared" ref="O16:O79" si="2">IF(M16-N16=0,"",M16-N16)</f>
        <v>80.198611111111177</v>
      </c>
      <c r="P16" s="204">
        <v>0.125</v>
      </c>
      <c r="Q16" s="201">
        <f t="shared" ref="Q16:Q17" si="3">O16*P16</f>
        <v>10.024826388888897</v>
      </c>
      <c r="R16" s="201">
        <f t="shared" ref="R16:R79" si="4">D16*Q16</f>
        <v>0</v>
      </c>
      <c r="S16" s="140"/>
      <c r="T16" s="141"/>
      <c r="U16" s="141"/>
      <c r="V16" s="209" t="str">
        <f t="shared" ref="V16:V79" si="5">IF(T16-U16=0,"",T16-U16)</f>
        <v/>
      </c>
      <c r="W16" s="206"/>
      <c r="X16" s="210">
        <f t="shared" ref="X16:X79" si="6">IFERROR(V16*W16,0)</f>
        <v>0</v>
      </c>
      <c r="Y16" s="201">
        <f t="shared" ref="Y16:Y79" si="7">D16*X16</f>
        <v>0</v>
      </c>
      <c r="Z16" s="201"/>
      <c r="AA16" s="141"/>
      <c r="AB16" s="141"/>
      <c r="AC16" s="209" t="str">
        <f t="shared" ref="AC16:AC79" si="8">IF(AA16-AB16=0,"",AA16-AB16)</f>
        <v/>
      </c>
      <c r="AD16" s="206"/>
      <c r="AE16" s="210">
        <f t="shared" ref="AE16:AE79" si="9">IFERROR(AC16*AD16,0)</f>
        <v>0</v>
      </c>
      <c r="AF16" s="201">
        <f t="shared" ref="AF16:AF79" si="10">D16*AE16</f>
        <v>0</v>
      </c>
    </row>
    <row r="17" spans="1:32" s="173" customFormat="1" ht="12.5" x14ac:dyDescent="0.25">
      <c r="A17" s="188"/>
      <c r="B17" s="188"/>
      <c r="C17" s="188" t="s">
        <v>143</v>
      </c>
      <c r="D17" s="188">
        <v>0</v>
      </c>
      <c r="E17" s="188"/>
      <c r="F17" s="189">
        <v>8.0169999999999995</v>
      </c>
      <c r="G17" s="189">
        <v>7.05833333333333</v>
      </c>
      <c r="H17" s="142">
        <f>IF(F17-G17=0,"",F17-G17)</f>
        <v>0.95866666666666944</v>
      </c>
      <c r="I17" s="202">
        <v>7.2329999999999997</v>
      </c>
      <c r="J17" s="201">
        <f t="shared" si="0"/>
        <v>6.9340360000000194</v>
      </c>
      <c r="K17" s="201">
        <f t="shared" si="1"/>
        <v>0</v>
      </c>
      <c r="L17" s="140"/>
      <c r="M17" s="193">
        <v>619.30833333333339</v>
      </c>
      <c r="N17" s="193">
        <v>499.22333333333336</v>
      </c>
      <c r="O17" s="209">
        <f t="shared" si="2"/>
        <v>120.08500000000004</v>
      </c>
      <c r="P17" s="204">
        <v>0.123</v>
      </c>
      <c r="Q17" s="201">
        <f t="shared" si="3"/>
        <v>14.770455000000004</v>
      </c>
      <c r="R17" s="201">
        <f t="shared" si="4"/>
        <v>0</v>
      </c>
      <c r="S17" s="140"/>
      <c r="T17" s="141"/>
      <c r="U17" s="141"/>
      <c r="V17" s="209" t="str">
        <f t="shared" si="5"/>
        <v/>
      </c>
      <c r="W17" s="206"/>
      <c r="X17" s="210">
        <f t="shared" si="6"/>
        <v>0</v>
      </c>
      <c r="Y17" s="201">
        <f t="shared" si="7"/>
        <v>0</v>
      </c>
      <c r="Z17" s="201"/>
      <c r="AA17" s="141"/>
      <c r="AB17" s="141"/>
      <c r="AC17" s="209" t="str">
        <f t="shared" si="8"/>
        <v/>
      </c>
      <c r="AD17" s="206"/>
      <c r="AE17" s="210">
        <f t="shared" si="9"/>
        <v>0</v>
      </c>
      <c r="AF17" s="201">
        <f t="shared" si="10"/>
        <v>0</v>
      </c>
    </row>
    <row r="18" spans="1:32" s="173" customFormat="1" ht="12.5" x14ac:dyDescent="0.25">
      <c r="A18" s="188"/>
      <c r="B18" s="188"/>
      <c r="C18" s="188"/>
      <c r="D18" s="188"/>
      <c r="E18" s="188"/>
      <c r="F18" s="189"/>
      <c r="G18" s="189"/>
      <c r="H18" s="142" t="str">
        <f t="shared" ref="H18:H81" si="11">IF(F18-G18=0,"",F18-G18)</f>
        <v/>
      </c>
      <c r="I18" s="202"/>
      <c r="J18" s="201"/>
      <c r="K18" s="201">
        <f t="shared" si="1"/>
        <v>0</v>
      </c>
      <c r="L18" s="140"/>
      <c r="M18" s="193"/>
      <c r="N18" s="193"/>
      <c r="O18" s="209" t="str">
        <f t="shared" si="2"/>
        <v/>
      </c>
      <c r="P18" s="204"/>
      <c r="Q18" s="201"/>
      <c r="R18" s="201">
        <f t="shared" si="4"/>
        <v>0</v>
      </c>
      <c r="S18" s="140"/>
      <c r="T18" s="141"/>
      <c r="U18" s="141"/>
      <c r="V18" s="209" t="str">
        <f t="shared" si="5"/>
        <v/>
      </c>
      <c r="W18" s="206"/>
      <c r="X18" s="210">
        <f t="shared" si="6"/>
        <v>0</v>
      </c>
      <c r="Y18" s="201">
        <f t="shared" si="7"/>
        <v>0</v>
      </c>
      <c r="Z18" s="201"/>
      <c r="AA18" s="141"/>
      <c r="AB18" s="141"/>
      <c r="AC18" s="209" t="str">
        <f t="shared" si="8"/>
        <v/>
      </c>
      <c r="AD18" s="206"/>
      <c r="AE18" s="210">
        <f t="shared" si="9"/>
        <v>0</v>
      </c>
      <c r="AF18" s="201">
        <f t="shared" si="10"/>
        <v>0</v>
      </c>
    </row>
    <row r="19" spans="1:32" s="173" customFormat="1" ht="12.5" x14ac:dyDescent="0.25">
      <c r="A19" s="188"/>
      <c r="B19" s="188"/>
      <c r="C19" s="188"/>
      <c r="D19" s="188"/>
      <c r="E19" s="188"/>
      <c r="F19" s="189"/>
      <c r="G19" s="189"/>
      <c r="H19" s="142" t="str">
        <f t="shared" si="11"/>
        <v/>
      </c>
      <c r="I19" s="202"/>
      <c r="J19" s="201"/>
      <c r="K19" s="201">
        <f t="shared" si="1"/>
        <v>0</v>
      </c>
      <c r="L19" s="140"/>
      <c r="M19" s="193"/>
      <c r="N19" s="193"/>
      <c r="O19" s="209" t="str">
        <f t="shared" si="2"/>
        <v/>
      </c>
      <c r="P19" s="204"/>
      <c r="Q19" s="201"/>
      <c r="R19" s="201">
        <f t="shared" si="4"/>
        <v>0</v>
      </c>
      <c r="S19" s="140"/>
      <c r="T19" s="141"/>
      <c r="U19" s="141"/>
      <c r="V19" s="209" t="str">
        <f t="shared" si="5"/>
        <v/>
      </c>
      <c r="W19" s="206"/>
      <c r="X19" s="210">
        <f t="shared" si="6"/>
        <v>0</v>
      </c>
      <c r="Y19" s="201">
        <f t="shared" si="7"/>
        <v>0</v>
      </c>
      <c r="Z19" s="201"/>
      <c r="AA19" s="141"/>
      <c r="AB19" s="141"/>
      <c r="AC19" s="209" t="str">
        <f t="shared" si="8"/>
        <v/>
      </c>
      <c r="AD19" s="206"/>
      <c r="AE19" s="210">
        <f t="shared" si="9"/>
        <v>0</v>
      </c>
      <c r="AF19" s="201">
        <f t="shared" si="10"/>
        <v>0</v>
      </c>
    </row>
    <row r="20" spans="1:32" s="173" customFormat="1" ht="12.5" x14ac:dyDescent="0.25">
      <c r="A20" s="188" t="s">
        <v>206</v>
      </c>
      <c r="B20" s="188" t="s">
        <v>221</v>
      </c>
      <c r="C20" s="188" t="s">
        <v>140</v>
      </c>
      <c r="D20" s="188">
        <v>0</v>
      </c>
      <c r="E20" s="188"/>
      <c r="F20" s="189">
        <v>4.8583333333333298</v>
      </c>
      <c r="G20" s="189">
        <v>4.7</v>
      </c>
      <c r="H20" s="142">
        <f t="shared" si="11"/>
        <v>0.15833333333332966</v>
      </c>
      <c r="I20" s="202">
        <v>7.6950000000000003</v>
      </c>
      <c r="J20" s="201">
        <f t="shared" si="0"/>
        <v>1.2183749999999718</v>
      </c>
      <c r="K20" s="201">
        <f t="shared" si="1"/>
        <v>0</v>
      </c>
      <c r="L20" s="140"/>
      <c r="M20" s="193">
        <v>300.17500000000007</v>
      </c>
      <c r="N20" s="193">
        <v>229.42583333333326</v>
      </c>
      <c r="O20" s="209">
        <f t="shared" si="2"/>
        <v>70.74916666666681</v>
      </c>
      <c r="P20" s="204">
        <v>0.13400000000000001</v>
      </c>
      <c r="Q20" s="201">
        <f t="shared" ref="Q20:Q22" si="12">O20*P20</f>
        <v>9.4803883333333534</v>
      </c>
      <c r="R20" s="201">
        <f t="shared" si="4"/>
        <v>0</v>
      </c>
      <c r="S20" s="140"/>
      <c r="T20" s="141"/>
      <c r="U20" s="141"/>
      <c r="V20" s="209" t="str">
        <f t="shared" si="5"/>
        <v/>
      </c>
      <c r="W20" s="206"/>
      <c r="X20" s="210">
        <f t="shared" si="6"/>
        <v>0</v>
      </c>
      <c r="Y20" s="201">
        <f t="shared" si="7"/>
        <v>0</v>
      </c>
      <c r="Z20" s="201"/>
      <c r="AA20" s="141"/>
      <c r="AB20" s="141"/>
      <c r="AC20" s="209" t="str">
        <f t="shared" si="8"/>
        <v/>
      </c>
      <c r="AD20" s="206"/>
      <c r="AE20" s="210">
        <f t="shared" si="9"/>
        <v>0</v>
      </c>
      <c r="AF20" s="201">
        <f t="shared" si="10"/>
        <v>0</v>
      </c>
    </row>
    <row r="21" spans="1:32" s="173" customFormat="1" ht="12.5" x14ac:dyDescent="0.25">
      <c r="A21" s="188"/>
      <c r="B21" s="188"/>
      <c r="C21" s="188" t="s">
        <v>141</v>
      </c>
      <c r="D21" s="188">
        <v>0</v>
      </c>
      <c r="E21" s="188"/>
      <c r="F21" s="189">
        <v>6.8250000000000002</v>
      </c>
      <c r="G21" s="189">
        <v>6.35</v>
      </c>
      <c r="H21" s="142">
        <f t="shared" si="11"/>
        <v>0.47500000000000053</v>
      </c>
      <c r="I21" s="202">
        <v>7.3360000000000003</v>
      </c>
      <c r="J21" s="201">
        <f t="shared" si="0"/>
        <v>3.4846000000000039</v>
      </c>
      <c r="K21" s="201">
        <f t="shared" si="1"/>
        <v>0</v>
      </c>
      <c r="L21" s="140"/>
      <c r="M21" s="193">
        <v>373.05000000000013</v>
      </c>
      <c r="N21" s="193">
        <v>293.35833333333323</v>
      </c>
      <c r="O21" s="209">
        <f t="shared" si="2"/>
        <v>79.69166666666689</v>
      </c>
      <c r="P21" s="204">
        <v>0.129</v>
      </c>
      <c r="Q21" s="201">
        <f t="shared" si="12"/>
        <v>10.28022500000003</v>
      </c>
      <c r="R21" s="201">
        <f t="shared" si="4"/>
        <v>0</v>
      </c>
      <c r="S21" s="140"/>
      <c r="T21" s="141"/>
      <c r="U21" s="141"/>
      <c r="V21" s="209" t="str">
        <f t="shared" si="5"/>
        <v/>
      </c>
      <c r="W21" s="206"/>
      <c r="X21" s="210">
        <f t="shared" si="6"/>
        <v>0</v>
      </c>
      <c r="Y21" s="201">
        <f t="shared" si="7"/>
        <v>0</v>
      </c>
      <c r="Z21" s="201"/>
      <c r="AA21" s="141"/>
      <c r="AB21" s="141"/>
      <c r="AC21" s="209" t="str">
        <f t="shared" si="8"/>
        <v/>
      </c>
      <c r="AD21" s="206"/>
      <c r="AE21" s="210">
        <f t="shared" si="9"/>
        <v>0</v>
      </c>
      <c r="AF21" s="201">
        <f t="shared" si="10"/>
        <v>0</v>
      </c>
    </row>
    <row r="22" spans="1:32" s="173" customFormat="1" ht="12.5" x14ac:dyDescent="0.25">
      <c r="A22" s="188"/>
      <c r="B22" s="188"/>
      <c r="C22" s="188" t="s">
        <v>142</v>
      </c>
      <c r="D22" s="188">
        <v>0</v>
      </c>
      <c r="E22" s="188"/>
      <c r="F22" s="189">
        <v>7.2083333333333304</v>
      </c>
      <c r="G22" s="189">
        <v>6.5750000000000002</v>
      </c>
      <c r="H22" s="142">
        <f t="shared" si="11"/>
        <v>0.6333333333333302</v>
      </c>
      <c r="I22" s="202">
        <v>7.3010000000000002</v>
      </c>
      <c r="J22" s="201">
        <f t="shared" si="0"/>
        <v>4.6239666666666439</v>
      </c>
      <c r="K22" s="201">
        <f t="shared" si="1"/>
        <v>0</v>
      </c>
      <c r="L22" s="140"/>
      <c r="M22" s="193">
        <v>474.92500000000013</v>
      </c>
      <c r="N22" s="193">
        <v>387.93333333333334</v>
      </c>
      <c r="O22" s="209">
        <f t="shared" si="2"/>
        <v>86.991666666666788</v>
      </c>
      <c r="P22" s="204">
        <v>0.126</v>
      </c>
      <c r="Q22" s="201">
        <f t="shared" si="12"/>
        <v>10.960950000000015</v>
      </c>
      <c r="R22" s="201">
        <f t="shared" si="4"/>
        <v>0</v>
      </c>
      <c r="S22" s="140"/>
      <c r="T22" s="141"/>
      <c r="U22" s="141"/>
      <c r="V22" s="209" t="str">
        <f t="shared" si="5"/>
        <v/>
      </c>
      <c r="W22" s="206"/>
      <c r="X22" s="210">
        <f t="shared" si="6"/>
        <v>0</v>
      </c>
      <c r="Y22" s="201">
        <f t="shared" si="7"/>
        <v>0</v>
      </c>
      <c r="Z22" s="201"/>
      <c r="AA22" s="141"/>
      <c r="AB22" s="141"/>
      <c r="AC22" s="209" t="str">
        <f t="shared" si="8"/>
        <v/>
      </c>
      <c r="AD22" s="206"/>
      <c r="AE22" s="210">
        <f t="shared" si="9"/>
        <v>0</v>
      </c>
      <c r="AF22" s="201">
        <f t="shared" si="10"/>
        <v>0</v>
      </c>
    </row>
    <row r="23" spans="1:32" s="173" customFormat="1" ht="12.5" x14ac:dyDescent="0.25">
      <c r="A23" s="188"/>
      <c r="B23" s="188"/>
      <c r="C23" s="188"/>
      <c r="D23" s="188"/>
      <c r="E23" s="188"/>
      <c r="F23" s="189"/>
      <c r="G23" s="189"/>
      <c r="H23" s="142" t="str">
        <f t="shared" si="11"/>
        <v/>
      </c>
      <c r="I23" s="202"/>
      <c r="J23" s="201"/>
      <c r="K23" s="201">
        <f t="shared" si="1"/>
        <v>0</v>
      </c>
      <c r="L23" s="140"/>
      <c r="M23" s="193"/>
      <c r="N23" s="193"/>
      <c r="O23" s="209" t="str">
        <f t="shared" si="2"/>
        <v/>
      </c>
      <c r="P23" s="204"/>
      <c r="Q23" s="201"/>
      <c r="R23" s="201">
        <f t="shared" si="4"/>
        <v>0</v>
      </c>
      <c r="S23" s="140"/>
      <c r="T23" s="141"/>
      <c r="U23" s="141"/>
      <c r="V23" s="209" t="str">
        <f t="shared" si="5"/>
        <v/>
      </c>
      <c r="W23" s="206"/>
      <c r="X23" s="210">
        <f t="shared" si="6"/>
        <v>0</v>
      </c>
      <c r="Y23" s="201">
        <f t="shared" si="7"/>
        <v>0</v>
      </c>
      <c r="Z23" s="201"/>
      <c r="AA23" s="141"/>
      <c r="AB23" s="141"/>
      <c r="AC23" s="209" t="str">
        <f t="shared" si="8"/>
        <v/>
      </c>
      <c r="AD23" s="206"/>
      <c r="AE23" s="210">
        <f t="shared" si="9"/>
        <v>0</v>
      </c>
      <c r="AF23" s="201">
        <f t="shared" si="10"/>
        <v>0</v>
      </c>
    </row>
    <row r="24" spans="1:32" s="173" customFormat="1" ht="12.5" x14ac:dyDescent="0.25">
      <c r="A24" s="188" t="s">
        <v>213</v>
      </c>
      <c r="B24" s="188" t="s">
        <v>222</v>
      </c>
      <c r="C24" s="188"/>
      <c r="D24" s="188">
        <v>0</v>
      </c>
      <c r="E24" s="188"/>
      <c r="F24" s="189"/>
      <c r="G24" s="189"/>
      <c r="H24" s="142" t="str">
        <f t="shared" si="11"/>
        <v/>
      </c>
      <c r="I24" s="202"/>
      <c r="J24" s="201"/>
      <c r="K24" s="201">
        <f t="shared" si="1"/>
        <v>0</v>
      </c>
      <c r="L24" s="140"/>
      <c r="M24" s="193"/>
      <c r="N24" s="193"/>
      <c r="O24" s="209" t="str">
        <f t="shared" si="2"/>
        <v/>
      </c>
      <c r="P24" s="204"/>
      <c r="Q24" s="201"/>
      <c r="R24" s="201">
        <f t="shared" si="4"/>
        <v>0</v>
      </c>
      <c r="S24" s="140"/>
      <c r="T24" s="141"/>
      <c r="U24" s="141"/>
      <c r="V24" s="209" t="str">
        <f t="shared" si="5"/>
        <v/>
      </c>
      <c r="W24" s="206"/>
      <c r="X24" s="210">
        <f t="shared" si="6"/>
        <v>0</v>
      </c>
      <c r="Y24" s="201">
        <f t="shared" si="7"/>
        <v>0</v>
      </c>
      <c r="Z24" s="201"/>
      <c r="AA24" s="141"/>
      <c r="AB24" s="141"/>
      <c r="AC24" s="209" t="str">
        <f t="shared" si="8"/>
        <v/>
      </c>
      <c r="AD24" s="206"/>
      <c r="AE24" s="210">
        <f t="shared" si="9"/>
        <v>0</v>
      </c>
      <c r="AF24" s="201">
        <f t="shared" si="10"/>
        <v>0</v>
      </c>
    </row>
    <row r="25" spans="1:32" s="173" customFormat="1" ht="12.5" x14ac:dyDescent="0.25">
      <c r="A25" s="188"/>
      <c r="B25" s="188"/>
      <c r="C25" s="188"/>
      <c r="D25" s="188"/>
      <c r="E25" s="188"/>
      <c r="F25" s="189"/>
      <c r="G25" s="189"/>
      <c r="H25" s="142" t="str">
        <f t="shared" si="11"/>
        <v/>
      </c>
      <c r="I25" s="202"/>
      <c r="J25" s="201"/>
      <c r="K25" s="201">
        <f t="shared" si="1"/>
        <v>0</v>
      </c>
      <c r="L25" s="140"/>
      <c r="M25" s="193"/>
      <c r="N25" s="193"/>
      <c r="O25" s="209" t="str">
        <f t="shared" si="2"/>
        <v/>
      </c>
      <c r="P25" s="204"/>
      <c r="Q25" s="201"/>
      <c r="R25" s="201">
        <f t="shared" si="4"/>
        <v>0</v>
      </c>
      <c r="S25" s="140"/>
      <c r="T25" s="141"/>
      <c r="U25" s="141"/>
      <c r="V25" s="209" t="str">
        <f t="shared" si="5"/>
        <v/>
      </c>
      <c r="W25" s="206"/>
      <c r="X25" s="210">
        <f t="shared" si="6"/>
        <v>0</v>
      </c>
      <c r="Y25" s="201">
        <f t="shared" si="7"/>
        <v>0</v>
      </c>
      <c r="Z25" s="201"/>
      <c r="AA25" s="141"/>
      <c r="AB25" s="141"/>
      <c r="AC25" s="209" t="str">
        <f t="shared" si="8"/>
        <v/>
      </c>
      <c r="AD25" s="206"/>
      <c r="AE25" s="210">
        <f t="shared" si="9"/>
        <v>0</v>
      </c>
      <c r="AF25" s="201">
        <f t="shared" si="10"/>
        <v>0</v>
      </c>
    </row>
    <row r="26" spans="1:32" s="173" customFormat="1" ht="12.5" x14ac:dyDescent="0.25">
      <c r="A26" s="188" t="s">
        <v>207</v>
      </c>
      <c r="B26" s="188" t="s">
        <v>223</v>
      </c>
      <c r="C26" s="188" t="s">
        <v>141</v>
      </c>
      <c r="D26" s="188">
        <v>0</v>
      </c>
      <c r="E26" s="188"/>
      <c r="F26" s="189">
        <v>5.9833333333333298</v>
      </c>
      <c r="G26" s="189">
        <v>5.6166666666666698</v>
      </c>
      <c r="H26" s="142">
        <f t="shared" si="11"/>
        <v>0.36666666666666003</v>
      </c>
      <c r="I26" s="202">
        <v>7.47</v>
      </c>
      <c r="J26" s="201">
        <f t="shared" si="0"/>
        <v>2.7389999999999506</v>
      </c>
      <c r="K26" s="201">
        <f t="shared" si="1"/>
        <v>0</v>
      </c>
      <c r="L26" s="140"/>
      <c r="M26" s="193">
        <v>460.22916666666674</v>
      </c>
      <c r="N26" s="193">
        <v>317.41277777777771</v>
      </c>
      <c r="O26" s="209">
        <f t="shared" si="2"/>
        <v>142.81638888888904</v>
      </c>
      <c r="P26" s="204">
        <v>0.128</v>
      </c>
      <c r="Q26" s="201">
        <f t="shared" ref="Q26:Q27" si="13">O26*P26</f>
        <v>18.280497777777796</v>
      </c>
      <c r="R26" s="201">
        <f t="shared" si="4"/>
        <v>0</v>
      </c>
      <c r="S26" s="140"/>
      <c r="T26" s="141"/>
      <c r="U26" s="141"/>
      <c r="V26" s="209" t="str">
        <f t="shared" si="5"/>
        <v/>
      </c>
      <c r="W26" s="206"/>
      <c r="X26" s="210">
        <f t="shared" si="6"/>
        <v>0</v>
      </c>
      <c r="Y26" s="201">
        <f t="shared" si="7"/>
        <v>0</v>
      </c>
      <c r="Z26" s="201"/>
      <c r="AA26" s="141"/>
      <c r="AB26" s="141"/>
      <c r="AC26" s="209" t="str">
        <f t="shared" si="8"/>
        <v/>
      </c>
      <c r="AD26" s="206"/>
      <c r="AE26" s="210">
        <f t="shared" si="9"/>
        <v>0</v>
      </c>
      <c r="AF26" s="201">
        <f t="shared" si="10"/>
        <v>0</v>
      </c>
    </row>
    <row r="27" spans="1:32" s="173" customFormat="1" ht="12.5" x14ac:dyDescent="0.25">
      <c r="A27" s="188"/>
      <c r="B27" s="188"/>
      <c r="C27" s="188" t="s">
        <v>142</v>
      </c>
      <c r="D27" s="188">
        <v>0</v>
      </c>
      <c r="E27" s="188"/>
      <c r="F27" s="189">
        <v>8.9166666666666696</v>
      </c>
      <c r="G27" s="189">
        <v>8.4250000000000007</v>
      </c>
      <c r="H27" s="142">
        <f t="shared" si="11"/>
        <v>0.49166666666666892</v>
      </c>
      <c r="I27" s="202">
        <v>7.0839999999999996</v>
      </c>
      <c r="J27" s="201">
        <f t="shared" si="0"/>
        <v>3.4829666666666825</v>
      </c>
      <c r="K27" s="201">
        <f t="shared" si="1"/>
        <v>0</v>
      </c>
      <c r="L27" s="140"/>
      <c r="M27" s="193">
        <v>577.00833333333333</v>
      </c>
      <c r="N27" s="193">
        <v>414.82666666666677</v>
      </c>
      <c r="O27" s="209">
        <f t="shared" si="2"/>
        <v>162.18166666666656</v>
      </c>
      <c r="P27" s="204">
        <v>0.125</v>
      </c>
      <c r="Q27" s="201">
        <f t="shared" si="13"/>
        <v>20.27270833333332</v>
      </c>
      <c r="R27" s="201">
        <f t="shared" si="4"/>
        <v>0</v>
      </c>
      <c r="S27" s="140"/>
      <c r="T27" s="141"/>
      <c r="U27" s="141"/>
      <c r="V27" s="209" t="str">
        <f t="shared" si="5"/>
        <v/>
      </c>
      <c r="W27" s="206"/>
      <c r="X27" s="210">
        <f t="shared" si="6"/>
        <v>0</v>
      </c>
      <c r="Y27" s="201">
        <f t="shared" si="7"/>
        <v>0</v>
      </c>
      <c r="Z27" s="201"/>
      <c r="AA27" s="141"/>
      <c r="AB27" s="141"/>
      <c r="AC27" s="209" t="str">
        <f t="shared" si="8"/>
        <v/>
      </c>
      <c r="AD27" s="206"/>
      <c r="AE27" s="210">
        <f t="shared" si="9"/>
        <v>0</v>
      </c>
      <c r="AF27" s="201">
        <f t="shared" si="10"/>
        <v>0</v>
      </c>
    </row>
    <row r="28" spans="1:32" s="173" customFormat="1" ht="12.5" x14ac:dyDescent="0.25">
      <c r="A28" s="188"/>
      <c r="B28" s="188"/>
      <c r="C28" s="188"/>
      <c r="D28" s="188"/>
      <c r="E28" s="188"/>
      <c r="F28" s="189"/>
      <c r="G28" s="189"/>
      <c r="H28" s="142" t="str">
        <f t="shared" si="11"/>
        <v/>
      </c>
      <c r="I28" s="202"/>
      <c r="J28" s="201"/>
      <c r="K28" s="201">
        <f t="shared" si="1"/>
        <v>0</v>
      </c>
      <c r="L28" s="140"/>
      <c r="M28" s="193"/>
      <c r="N28" s="193"/>
      <c r="O28" s="209" t="str">
        <f t="shared" si="2"/>
        <v/>
      </c>
      <c r="P28" s="204"/>
      <c r="Q28" s="201"/>
      <c r="R28" s="201">
        <f t="shared" si="4"/>
        <v>0</v>
      </c>
      <c r="S28" s="140"/>
      <c r="T28" s="141"/>
      <c r="U28" s="141"/>
      <c r="V28" s="209" t="str">
        <f t="shared" si="5"/>
        <v/>
      </c>
      <c r="W28" s="206"/>
      <c r="X28" s="210">
        <f t="shared" si="6"/>
        <v>0</v>
      </c>
      <c r="Y28" s="201">
        <f t="shared" si="7"/>
        <v>0</v>
      </c>
      <c r="Z28" s="201"/>
      <c r="AA28" s="141"/>
      <c r="AB28" s="141"/>
      <c r="AC28" s="209" t="str">
        <f t="shared" si="8"/>
        <v/>
      </c>
      <c r="AD28" s="206"/>
      <c r="AE28" s="210">
        <f t="shared" si="9"/>
        <v>0</v>
      </c>
      <c r="AF28" s="201">
        <f t="shared" si="10"/>
        <v>0</v>
      </c>
    </row>
    <row r="29" spans="1:32" s="173" customFormat="1" ht="12.5" x14ac:dyDescent="0.25">
      <c r="A29" s="188"/>
      <c r="B29" s="188"/>
      <c r="C29" s="188"/>
      <c r="D29" s="188"/>
      <c r="E29" s="188"/>
      <c r="F29" s="189"/>
      <c r="G29" s="189"/>
      <c r="H29" s="142" t="str">
        <f t="shared" si="11"/>
        <v/>
      </c>
      <c r="I29" s="202"/>
      <c r="J29" s="201"/>
      <c r="K29" s="201">
        <f t="shared" si="1"/>
        <v>0</v>
      </c>
      <c r="L29" s="140"/>
      <c r="M29" s="193"/>
      <c r="N29" s="193"/>
      <c r="O29" s="209" t="str">
        <f t="shared" si="2"/>
        <v/>
      </c>
      <c r="P29" s="204"/>
      <c r="Q29" s="201"/>
      <c r="R29" s="201">
        <f t="shared" si="4"/>
        <v>0</v>
      </c>
      <c r="S29" s="140"/>
      <c r="T29" s="141"/>
      <c r="U29" s="141"/>
      <c r="V29" s="209" t="str">
        <f t="shared" si="5"/>
        <v/>
      </c>
      <c r="W29" s="206"/>
      <c r="X29" s="210">
        <f t="shared" si="6"/>
        <v>0</v>
      </c>
      <c r="Y29" s="201">
        <f t="shared" si="7"/>
        <v>0</v>
      </c>
      <c r="Z29" s="201"/>
      <c r="AA29" s="141"/>
      <c r="AB29" s="141"/>
      <c r="AC29" s="209" t="str">
        <f t="shared" si="8"/>
        <v/>
      </c>
      <c r="AD29" s="206"/>
      <c r="AE29" s="210">
        <f t="shared" si="9"/>
        <v>0</v>
      </c>
      <c r="AF29" s="201">
        <f t="shared" si="10"/>
        <v>0</v>
      </c>
    </row>
    <row r="30" spans="1:32" s="173" customFormat="1" ht="12.5" x14ac:dyDescent="0.25">
      <c r="A30" s="188" t="s">
        <v>208</v>
      </c>
      <c r="B30" s="188" t="s">
        <v>224</v>
      </c>
      <c r="C30" s="188" t="s">
        <v>141</v>
      </c>
      <c r="D30" s="188">
        <v>0</v>
      </c>
      <c r="E30" s="188"/>
      <c r="F30" s="189">
        <v>6.9166666666666696</v>
      </c>
      <c r="G30" s="189">
        <v>6.1666666666666696</v>
      </c>
      <c r="H30" s="142">
        <f t="shared" si="11"/>
        <v>0.75</v>
      </c>
      <c r="I30" s="202">
        <v>7.3659999999999997</v>
      </c>
      <c r="J30" s="201">
        <f t="shared" si="0"/>
        <v>5.5244999999999997</v>
      </c>
      <c r="K30" s="201">
        <f t="shared" si="1"/>
        <v>0</v>
      </c>
      <c r="L30" s="140"/>
      <c r="M30" s="193">
        <v>387.6165789473684</v>
      </c>
      <c r="N30" s="193">
        <v>306.81870614035091</v>
      </c>
      <c r="O30" s="209">
        <f t="shared" si="2"/>
        <v>80.797872807017484</v>
      </c>
      <c r="P30" s="204">
        <v>0.129</v>
      </c>
      <c r="Q30" s="201">
        <f t="shared" ref="Q30:Q31" si="14">O30*P30</f>
        <v>10.422925592105255</v>
      </c>
      <c r="R30" s="201">
        <f t="shared" si="4"/>
        <v>0</v>
      </c>
      <c r="S30" s="140"/>
      <c r="T30" s="141"/>
      <c r="U30" s="141"/>
      <c r="V30" s="209" t="str">
        <f t="shared" si="5"/>
        <v/>
      </c>
      <c r="W30" s="206"/>
      <c r="X30" s="210">
        <f t="shared" si="6"/>
        <v>0</v>
      </c>
      <c r="Y30" s="201">
        <f t="shared" si="7"/>
        <v>0</v>
      </c>
      <c r="Z30" s="201"/>
      <c r="AA30" s="141"/>
      <c r="AB30" s="141"/>
      <c r="AC30" s="209" t="str">
        <f t="shared" si="8"/>
        <v/>
      </c>
      <c r="AD30" s="206"/>
      <c r="AE30" s="210">
        <f t="shared" si="9"/>
        <v>0</v>
      </c>
      <c r="AF30" s="201">
        <f t="shared" si="10"/>
        <v>0</v>
      </c>
    </row>
    <row r="31" spans="1:32" s="173" customFormat="1" ht="12.5" x14ac:dyDescent="0.25">
      <c r="A31" s="188"/>
      <c r="B31" s="188"/>
      <c r="C31" s="188" t="s">
        <v>142</v>
      </c>
      <c r="D31" s="188">
        <v>0</v>
      </c>
      <c r="E31" s="188"/>
      <c r="F31" s="189">
        <v>9.43333333333333</v>
      </c>
      <c r="G31" s="189">
        <v>8.4166666666666696</v>
      </c>
      <c r="H31" s="142">
        <f t="shared" si="11"/>
        <v>1.0166666666666604</v>
      </c>
      <c r="I31" s="202">
        <v>7.085</v>
      </c>
      <c r="J31" s="201">
        <f t="shared" si="0"/>
        <v>7.2030833333332884</v>
      </c>
      <c r="K31" s="201">
        <f t="shared" si="1"/>
        <v>0</v>
      </c>
      <c r="L31" s="140"/>
      <c r="M31" s="193">
        <v>490.50333333333316</v>
      </c>
      <c r="N31" s="193">
        <v>409.8383333333332</v>
      </c>
      <c r="O31" s="209">
        <f t="shared" si="2"/>
        <v>80.664999999999964</v>
      </c>
      <c r="P31" s="204">
        <v>0.125</v>
      </c>
      <c r="Q31" s="201">
        <f t="shared" si="14"/>
        <v>10.083124999999995</v>
      </c>
      <c r="R31" s="201">
        <f t="shared" si="4"/>
        <v>0</v>
      </c>
      <c r="S31" s="140"/>
      <c r="T31" s="141"/>
      <c r="U31" s="141"/>
      <c r="V31" s="209" t="str">
        <f t="shared" si="5"/>
        <v/>
      </c>
      <c r="W31" s="206"/>
      <c r="X31" s="210">
        <f t="shared" si="6"/>
        <v>0</v>
      </c>
      <c r="Y31" s="201">
        <f t="shared" si="7"/>
        <v>0</v>
      </c>
      <c r="Z31" s="201"/>
      <c r="AA31" s="141"/>
      <c r="AB31" s="141"/>
      <c r="AC31" s="209" t="str">
        <f t="shared" si="8"/>
        <v/>
      </c>
      <c r="AD31" s="206"/>
      <c r="AE31" s="210">
        <f t="shared" si="9"/>
        <v>0</v>
      </c>
      <c r="AF31" s="201">
        <f t="shared" si="10"/>
        <v>0</v>
      </c>
    </row>
    <row r="32" spans="1:32" s="173" customFormat="1" ht="12.5" x14ac:dyDescent="0.25">
      <c r="A32" s="188"/>
      <c r="B32" s="188"/>
      <c r="C32" s="188"/>
      <c r="D32" s="188"/>
      <c r="E32" s="188"/>
      <c r="F32" s="189"/>
      <c r="G32" s="189"/>
      <c r="H32" s="142" t="str">
        <f t="shared" si="11"/>
        <v/>
      </c>
      <c r="I32" s="202"/>
      <c r="J32" s="201"/>
      <c r="K32" s="201">
        <f t="shared" si="1"/>
        <v>0</v>
      </c>
      <c r="L32" s="140"/>
      <c r="M32" s="193"/>
      <c r="N32" s="193"/>
      <c r="O32" s="209" t="str">
        <f t="shared" si="2"/>
        <v/>
      </c>
      <c r="P32" s="204"/>
      <c r="Q32" s="201"/>
      <c r="R32" s="201">
        <f t="shared" si="4"/>
        <v>0</v>
      </c>
      <c r="S32" s="140"/>
      <c r="T32" s="141"/>
      <c r="U32" s="141"/>
      <c r="V32" s="209" t="str">
        <f t="shared" si="5"/>
        <v/>
      </c>
      <c r="W32" s="206"/>
      <c r="X32" s="210">
        <f t="shared" si="6"/>
        <v>0</v>
      </c>
      <c r="Y32" s="201">
        <f t="shared" si="7"/>
        <v>0</v>
      </c>
      <c r="Z32" s="201"/>
      <c r="AA32" s="141"/>
      <c r="AB32" s="141"/>
      <c r="AC32" s="209" t="str">
        <f t="shared" si="8"/>
        <v/>
      </c>
      <c r="AD32" s="206"/>
      <c r="AE32" s="210">
        <f t="shared" si="9"/>
        <v>0</v>
      </c>
      <c r="AF32" s="201">
        <f t="shared" si="10"/>
        <v>0</v>
      </c>
    </row>
    <row r="33" spans="1:32" s="173" customFormat="1" ht="12.5" x14ac:dyDescent="0.25">
      <c r="A33" s="188"/>
      <c r="B33" s="188"/>
      <c r="C33" s="188"/>
      <c r="D33" s="188"/>
      <c r="E33" s="188"/>
      <c r="F33" s="189"/>
      <c r="G33" s="189"/>
      <c r="H33" s="142" t="str">
        <f t="shared" si="11"/>
        <v/>
      </c>
      <c r="I33" s="202"/>
      <c r="J33" s="201"/>
      <c r="K33" s="201">
        <f t="shared" si="1"/>
        <v>0</v>
      </c>
      <c r="L33" s="140"/>
      <c r="M33" s="193"/>
      <c r="N33" s="193"/>
      <c r="O33" s="209" t="str">
        <f t="shared" si="2"/>
        <v/>
      </c>
      <c r="P33" s="204"/>
      <c r="Q33" s="201"/>
      <c r="R33" s="201">
        <f t="shared" si="4"/>
        <v>0</v>
      </c>
      <c r="S33" s="140"/>
      <c r="T33" s="141"/>
      <c r="U33" s="141"/>
      <c r="V33" s="209" t="str">
        <f t="shared" si="5"/>
        <v/>
      </c>
      <c r="W33" s="206"/>
      <c r="X33" s="210">
        <f t="shared" si="6"/>
        <v>0</v>
      </c>
      <c r="Y33" s="201">
        <f t="shared" si="7"/>
        <v>0</v>
      </c>
      <c r="Z33" s="201"/>
      <c r="AA33" s="141"/>
      <c r="AB33" s="141"/>
      <c r="AC33" s="209" t="str">
        <f t="shared" si="8"/>
        <v/>
      </c>
      <c r="AD33" s="206"/>
      <c r="AE33" s="210">
        <f t="shared" si="9"/>
        <v>0</v>
      </c>
      <c r="AF33" s="201">
        <f t="shared" si="10"/>
        <v>0</v>
      </c>
    </row>
    <row r="34" spans="1:32" s="173" customFormat="1" ht="12.5" x14ac:dyDescent="0.25">
      <c r="A34" s="188" t="s">
        <v>209</v>
      </c>
      <c r="B34" s="188" t="s">
        <v>225</v>
      </c>
      <c r="C34" s="188" t="s">
        <v>140</v>
      </c>
      <c r="D34" s="188">
        <v>0</v>
      </c>
      <c r="E34" s="188"/>
      <c r="F34" s="189">
        <v>4.1666666666666696</v>
      </c>
      <c r="G34" s="189">
        <v>3.708333333333333</v>
      </c>
      <c r="H34" s="142">
        <f t="shared" si="11"/>
        <v>0.45833333333333659</v>
      </c>
      <c r="I34" s="202">
        <v>8.0649999999999995</v>
      </c>
      <c r="J34" s="201">
        <f t="shared" si="0"/>
        <v>3.6964583333333594</v>
      </c>
      <c r="K34" s="201">
        <f t="shared" si="1"/>
        <v>0</v>
      </c>
      <c r="L34" s="140"/>
      <c r="M34" s="193">
        <v>256.09999999999997</v>
      </c>
      <c r="N34" s="193">
        <v>202.38416666666669</v>
      </c>
      <c r="O34" s="209">
        <f t="shared" si="2"/>
        <v>53.715833333333279</v>
      </c>
      <c r="P34" s="204">
        <v>0.13600000000000001</v>
      </c>
      <c r="Q34" s="201">
        <f t="shared" ref="Q34" si="15">O34*P34</f>
        <v>7.3053533333333265</v>
      </c>
      <c r="R34" s="201">
        <f t="shared" si="4"/>
        <v>0</v>
      </c>
      <c r="S34" s="140"/>
      <c r="T34" s="141"/>
      <c r="U34" s="141"/>
      <c r="V34" s="209" t="str">
        <f t="shared" si="5"/>
        <v/>
      </c>
      <c r="W34" s="206"/>
      <c r="X34" s="210">
        <f t="shared" si="6"/>
        <v>0</v>
      </c>
      <c r="Y34" s="201">
        <f t="shared" si="7"/>
        <v>0</v>
      </c>
      <c r="Z34" s="201"/>
      <c r="AA34" s="141"/>
      <c r="AB34" s="141"/>
      <c r="AC34" s="209" t="str">
        <f t="shared" si="8"/>
        <v/>
      </c>
      <c r="AD34" s="206"/>
      <c r="AE34" s="210">
        <f t="shared" si="9"/>
        <v>0</v>
      </c>
      <c r="AF34" s="201">
        <f t="shared" si="10"/>
        <v>0</v>
      </c>
    </row>
    <row r="35" spans="1:32" s="173" customFormat="1" ht="12.5" x14ac:dyDescent="0.25">
      <c r="A35" s="188"/>
      <c r="B35" s="188"/>
      <c r="C35" s="188"/>
      <c r="D35" s="188"/>
      <c r="E35" s="188"/>
      <c r="F35" s="189"/>
      <c r="G35" s="189"/>
      <c r="H35" s="142" t="str">
        <f t="shared" si="11"/>
        <v/>
      </c>
      <c r="I35" s="202"/>
      <c r="J35" s="201"/>
      <c r="K35" s="201">
        <f t="shared" si="1"/>
        <v>0</v>
      </c>
      <c r="L35" s="140"/>
      <c r="M35" s="193"/>
      <c r="N35" s="193"/>
      <c r="O35" s="209" t="str">
        <f t="shared" si="2"/>
        <v/>
      </c>
      <c r="P35" s="204"/>
      <c r="Q35" s="201"/>
      <c r="R35" s="201">
        <f t="shared" si="4"/>
        <v>0</v>
      </c>
      <c r="S35" s="140"/>
      <c r="T35" s="141"/>
      <c r="U35" s="141"/>
      <c r="V35" s="209" t="str">
        <f t="shared" si="5"/>
        <v/>
      </c>
      <c r="W35" s="206"/>
      <c r="X35" s="210">
        <f t="shared" si="6"/>
        <v>0</v>
      </c>
      <c r="Y35" s="201">
        <f t="shared" si="7"/>
        <v>0</v>
      </c>
      <c r="Z35" s="201"/>
      <c r="AA35" s="141"/>
      <c r="AB35" s="141"/>
      <c r="AC35" s="209" t="str">
        <f t="shared" si="8"/>
        <v/>
      </c>
      <c r="AD35" s="206"/>
      <c r="AE35" s="210">
        <f t="shared" si="9"/>
        <v>0</v>
      </c>
      <c r="AF35" s="201">
        <f t="shared" si="10"/>
        <v>0</v>
      </c>
    </row>
    <row r="36" spans="1:32" s="173" customFormat="1" ht="12.5" x14ac:dyDescent="0.25">
      <c r="A36" s="188"/>
      <c r="B36" s="188"/>
      <c r="C36" s="188"/>
      <c r="D36" s="188"/>
      <c r="E36" s="188"/>
      <c r="F36" s="189"/>
      <c r="G36" s="189"/>
      <c r="H36" s="142" t="str">
        <f t="shared" si="11"/>
        <v/>
      </c>
      <c r="I36" s="202"/>
      <c r="J36" s="201"/>
      <c r="K36" s="201">
        <f t="shared" si="1"/>
        <v>0</v>
      </c>
      <c r="L36" s="140"/>
      <c r="M36" s="193"/>
      <c r="N36" s="193"/>
      <c r="O36" s="209" t="str">
        <f t="shared" si="2"/>
        <v/>
      </c>
      <c r="P36" s="204"/>
      <c r="Q36" s="201"/>
      <c r="R36" s="201">
        <f t="shared" si="4"/>
        <v>0</v>
      </c>
      <c r="S36" s="140"/>
      <c r="T36" s="141"/>
      <c r="U36" s="141"/>
      <c r="V36" s="209" t="str">
        <f t="shared" si="5"/>
        <v/>
      </c>
      <c r="W36" s="206"/>
      <c r="X36" s="210">
        <f t="shared" si="6"/>
        <v>0</v>
      </c>
      <c r="Y36" s="201">
        <f t="shared" si="7"/>
        <v>0</v>
      </c>
      <c r="Z36" s="201"/>
      <c r="AA36" s="141"/>
      <c r="AB36" s="141"/>
      <c r="AC36" s="209" t="str">
        <f t="shared" si="8"/>
        <v/>
      </c>
      <c r="AD36" s="206"/>
      <c r="AE36" s="210">
        <f t="shared" si="9"/>
        <v>0</v>
      </c>
      <c r="AF36" s="201">
        <f t="shared" si="10"/>
        <v>0</v>
      </c>
    </row>
    <row r="37" spans="1:32" s="173" customFormat="1" ht="12.5" x14ac:dyDescent="0.25">
      <c r="A37" s="188" t="s">
        <v>210</v>
      </c>
      <c r="B37" s="188" t="s">
        <v>226</v>
      </c>
      <c r="C37" s="188" t="s">
        <v>141</v>
      </c>
      <c r="D37" s="188">
        <v>0</v>
      </c>
      <c r="E37" s="188"/>
      <c r="F37" s="189">
        <v>6.19166666666667</v>
      </c>
      <c r="G37" s="189">
        <v>5.7166666666666703</v>
      </c>
      <c r="H37" s="142">
        <f t="shared" si="11"/>
        <v>0.47499999999999964</v>
      </c>
      <c r="I37" s="202">
        <v>7.4489999999999998</v>
      </c>
      <c r="J37" s="201">
        <f t="shared" si="0"/>
        <v>3.5382749999999974</v>
      </c>
      <c r="K37" s="201">
        <f t="shared" si="1"/>
        <v>0</v>
      </c>
      <c r="L37" s="140"/>
      <c r="M37" s="193">
        <v>358.27249999999998</v>
      </c>
      <c r="N37" s="193">
        <v>308.02416666666664</v>
      </c>
      <c r="O37" s="209">
        <f t="shared" si="2"/>
        <v>50.248333333333335</v>
      </c>
      <c r="P37" s="204">
        <v>0.129</v>
      </c>
      <c r="Q37" s="201">
        <f t="shared" ref="Q37:Q38" si="16">O37*P37</f>
        <v>6.4820350000000007</v>
      </c>
      <c r="R37" s="201">
        <f t="shared" si="4"/>
        <v>0</v>
      </c>
      <c r="S37" s="140"/>
      <c r="T37" s="141"/>
      <c r="U37" s="141"/>
      <c r="V37" s="209" t="str">
        <f t="shared" si="5"/>
        <v/>
      </c>
      <c r="W37" s="206"/>
      <c r="X37" s="210">
        <f t="shared" si="6"/>
        <v>0</v>
      </c>
      <c r="Y37" s="201">
        <f t="shared" si="7"/>
        <v>0</v>
      </c>
      <c r="Z37" s="201"/>
      <c r="AA37" s="141"/>
      <c r="AB37" s="141"/>
      <c r="AC37" s="209" t="str">
        <f t="shared" si="8"/>
        <v/>
      </c>
      <c r="AD37" s="206"/>
      <c r="AE37" s="210">
        <f t="shared" si="9"/>
        <v>0</v>
      </c>
      <c r="AF37" s="201">
        <f t="shared" si="10"/>
        <v>0</v>
      </c>
    </row>
    <row r="38" spans="1:32" s="173" customFormat="1" ht="12.5" x14ac:dyDescent="0.25">
      <c r="A38" s="188"/>
      <c r="B38" s="188"/>
      <c r="C38" s="188" t="s">
        <v>142</v>
      </c>
      <c r="D38" s="188">
        <v>0</v>
      </c>
      <c r="E38" s="188"/>
      <c r="F38" s="189">
        <v>6.8916666666666702</v>
      </c>
      <c r="G38" s="189">
        <v>6.2583333333333302</v>
      </c>
      <c r="H38" s="142">
        <f t="shared" si="11"/>
        <v>0.63333333333333997</v>
      </c>
      <c r="I38" s="202">
        <v>7.351</v>
      </c>
      <c r="J38" s="201">
        <f t="shared" si="0"/>
        <v>4.6556333333333821</v>
      </c>
      <c r="K38" s="201">
        <f t="shared" si="1"/>
        <v>0</v>
      </c>
      <c r="L38" s="140"/>
      <c r="M38" s="193">
        <v>453.6991666666666</v>
      </c>
      <c r="N38" s="193">
        <v>403.32916666666659</v>
      </c>
      <c r="O38" s="209">
        <f t="shared" si="2"/>
        <v>50.370000000000005</v>
      </c>
      <c r="P38" s="204">
        <v>0.126</v>
      </c>
      <c r="Q38" s="201">
        <f t="shared" si="16"/>
        <v>6.3466200000000006</v>
      </c>
      <c r="R38" s="201">
        <f t="shared" si="4"/>
        <v>0</v>
      </c>
      <c r="S38" s="140"/>
      <c r="T38" s="141"/>
      <c r="U38" s="141"/>
      <c r="V38" s="209" t="str">
        <f t="shared" si="5"/>
        <v/>
      </c>
      <c r="W38" s="206"/>
      <c r="X38" s="210">
        <f t="shared" si="6"/>
        <v>0</v>
      </c>
      <c r="Y38" s="201">
        <f t="shared" si="7"/>
        <v>0</v>
      </c>
      <c r="Z38" s="201"/>
      <c r="AA38" s="141"/>
      <c r="AB38" s="141"/>
      <c r="AC38" s="209" t="str">
        <f t="shared" si="8"/>
        <v/>
      </c>
      <c r="AD38" s="206"/>
      <c r="AE38" s="210">
        <f t="shared" si="9"/>
        <v>0</v>
      </c>
      <c r="AF38" s="201">
        <f t="shared" si="10"/>
        <v>0</v>
      </c>
    </row>
    <row r="39" spans="1:32" s="173" customFormat="1" ht="12.5" x14ac:dyDescent="0.25">
      <c r="A39" s="188"/>
      <c r="B39" s="188"/>
      <c r="C39" s="188"/>
      <c r="D39" s="188"/>
      <c r="E39" s="188"/>
      <c r="F39" s="189"/>
      <c r="G39" s="189"/>
      <c r="H39" s="142" t="str">
        <f t="shared" si="11"/>
        <v/>
      </c>
      <c r="I39" s="202"/>
      <c r="J39" s="201"/>
      <c r="K39" s="201">
        <f t="shared" si="1"/>
        <v>0</v>
      </c>
      <c r="L39" s="140"/>
      <c r="M39" s="193"/>
      <c r="N39" s="193"/>
      <c r="O39" s="209" t="str">
        <f t="shared" si="2"/>
        <v/>
      </c>
      <c r="P39" s="204"/>
      <c r="Q39" s="201"/>
      <c r="R39" s="201">
        <f t="shared" si="4"/>
        <v>0</v>
      </c>
      <c r="S39" s="140"/>
      <c r="T39" s="141"/>
      <c r="U39" s="141"/>
      <c r="V39" s="209" t="str">
        <f t="shared" si="5"/>
        <v/>
      </c>
      <c r="W39" s="206"/>
      <c r="X39" s="210">
        <f t="shared" si="6"/>
        <v>0</v>
      </c>
      <c r="Y39" s="201">
        <f t="shared" si="7"/>
        <v>0</v>
      </c>
      <c r="Z39" s="201"/>
      <c r="AA39" s="141"/>
      <c r="AB39" s="141"/>
      <c r="AC39" s="209" t="str">
        <f t="shared" si="8"/>
        <v/>
      </c>
      <c r="AD39" s="206"/>
      <c r="AE39" s="210">
        <f t="shared" si="9"/>
        <v>0</v>
      </c>
      <c r="AF39" s="201">
        <f t="shared" si="10"/>
        <v>0</v>
      </c>
    </row>
    <row r="40" spans="1:32" s="173" customFormat="1" ht="12.5" x14ac:dyDescent="0.25">
      <c r="A40" s="188"/>
      <c r="B40" s="188"/>
      <c r="C40" s="188"/>
      <c r="D40" s="188"/>
      <c r="E40" s="188"/>
      <c r="F40" s="189"/>
      <c r="G40" s="189"/>
      <c r="H40" s="142" t="str">
        <f t="shared" si="11"/>
        <v/>
      </c>
      <c r="I40" s="202"/>
      <c r="J40" s="201"/>
      <c r="K40" s="201">
        <f t="shared" si="1"/>
        <v>0</v>
      </c>
      <c r="L40" s="140"/>
      <c r="M40" s="193"/>
      <c r="N40" s="193"/>
      <c r="O40" s="209" t="str">
        <f t="shared" si="2"/>
        <v/>
      </c>
      <c r="P40" s="204"/>
      <c r="Q40" s="201"/>
      <c r="R40" s="201">
        <f t="shared" si="4"/>
        <v>0</v>
      </c>
      <c r="S40" s="140"/>
      <c r="T40" s="141"/>
      <c r="U40" s="141"/>
      <c r="V40" s="209" t="str">
        <f t="shared" si="5"/>
        <v/>
      </c>
      <c r="W40" s="206"/>
      <c r="X40" s="210">
        <f t="shared" si="6"/>
        <v>0</v>
      </c>
      <c r="Y40" s="201">
        <f t="shared" si="7"/>
        <v>0</v>
      </c>
      <c r="Z40" s="201"/>
      <c r="AA40" s="141"/>
      <c r="AB40" s="141"/>
      <c r="AC40" s="209" t="str">
        <f t="shared" si="8"/>
        <v/>
      </c>
      <c r="AD40" s="206"/>
      <c r="AE40" s="210">
        <f t="shared" si="9"/>
        <v>0</v>
      </c>
      <c r="AF40" s="201">
        <f t="shared" si="10"/>
        <v>0</v>
      </c>
    </row>
    <row r="41" spans="1:32" s="173" customFormat="1" ht="12.5" x14ac:dyDescent="0.25">
      <c r="A41" s="188" t="s">
        <v>214</v>
      </c>
      <c r="B41" s="188" t="s">
        <v>227</v>
      </c>
      <c r="C41" s="188" t="s">
        <v>142</v>
      </c>
      <c r="D41" s="188">
        <v>0</v>
      </c>
      <c r="E41" s="188"/>
      <c r="F41" s="189">
        <v>8.6666666666666696</v>
      </c>
      <c r="G41" s="189">
        <v>7.4749999999999996</v>
      </c>
      <c r="H41" s="142">
        <f t="shared" si="11"/>
        <v>1.19166666666667</v>
      </c>
      <c r="I41" s="202">
        <v>7.1820000000000004</v>
      </c>
      <c r="J41" s="201">
        <f t="shared" si="0"/>
        <v>8.5585500000000234</v>
      </c>
      <c r="K41" s="201">
        <f t="shared" si="1"/>
        <v>0</v>
      </c>
      <c r="L41" s="140"/>
      <c r="M41" s="193">
        <v>620.4041666666667</v>
      </c>
      <c r="N41" s="193">
        <v>440.09416666666675</v>
      </c>
      <c r="O41" s="209">
        <f t="shared" si="2"/>
        <v>180.30999999999995</v>
      </c>
      <c r="P41" s="204">
        <v>0.125</v>
      </c>
      <c r="Q41" s="201">
        <f t="shared" ref="Q41" si="17">O41*P41</f>
        <v>22.538749999999993</v>
      </c>
      <c r="R41" s="201">
        <f t="shared" si="4"/>
        <v>0</v>
      </c>
      <c r="S41" s="140"/>
      <c r="T41" s="143">
        <v>21.39329601158645</v>
      </c>
      <c r="U41" s="143">
        <v>17.978943850267378</v>
      </c>
      <c r="V41" s="209">
        <f t="shared" si="5"/>
        <v>3.4143521613190728</v>
      </c>
      <c r="W41" s="207">
        <v>6.1349999999999998</v>
      </c>
      <c r="X41" s="210">
        <f t="shared" si="6"/>
        <v>20.947050509692509</v>
      </c>
      <c r="Y41" s="201">
        <f>D41*X41</f>
        <v>0</v>
      </c>
      <c r="Z41" s="201"/>
      <c r="AA41" s="143">
        <v>21.39329601158645</v>
      </c>
      <c r="AB41" s="143">
        <v>17.978943850267378</v>
      </c>
      <c r="AC41" s="209">
        <f t="shared" si="8"/>
        <v>3.4143521613190728</v>
      </c>
      <c r="AD41" s="207">
        <v>6.1349999999999998</v>
      </c>
      <c r="AE41" s="210">
        <f t="shared" si="9"/>
        <v>20.947050509692509</v>
      </c>
      <c r="AF41" s="201">
        <f t="shared" si="10"/>
        <v>0</v>
      </c>
    </row>
    <row r="42" spans="1:32" s="173" customFormat="1" ht="12.5" x14ac:dyDescent="0.25">
      <c r="A42" s="188"/>
      <c r="B42" s="188"/>
      <c r="C42" s="188"/>
      <c r="D42" s="188"/>
      <c r="E42" s="188"/>
      <c r="F42" s="189"/>
      <c r="G42" s="189"/>
      <c r="H42" s="142" t="str">
        <f t="shared" si="11"/>
        <v/>
      </c>
      <c r="I42" s="202"/>
      <c r="J42" s="201"/>
      <c r="K42" s="201">
        <f t="shared" si="1"/>
        <v>0</v>
      </c>
      <c r="L42" s="140"/>
      <c r="M42" s="193"/>
      <c r="N42" s="193"/>
      <c r="O42" s="209" t="str">
        <f t="shared" si="2"/>
        <v/>
      </c>
      <c r="P42" s="204"/>
      <c r="Q42" s="201"/>
      <c r="R42" s="201">
        <f t="shared" si="4"/>
        <v>0</v>
      </c>
      <c r="S42" s="140"/>
      <c r="T42" s="143"/>
      <c r="U42" s="143"/>
      <c r="V42" s="209" t="str">
        <f t="shared" si="5"/>
        <v/>
      </c>
      <c r="W42" s="207"/>
      <c r="X42" s="210">
        <f t="shared" si="6"/>
        <v>0</v>
      </c>
      <c r="Y42" s="201">
        <f t="shared" si="7"/>
        <v>0</v>
      </c>
      <c r="Z42" s="201"/>
      <c r="AA42" s="143"/>
      <c r="AB42" s="143"/>
      <c r="AC42" s="209" t="str">
        <f t="shared" si="8"/>
        <v/>
      </c>
      <c r="AD42" s="207"/>
      <c r="AE42" s="210">
        <f t="shared" si="9"/>
        <v>0</v>
      </c>
      <c r="AF42" s="201">
        <f t="shared" si="10"/>
        <v>0</v>
      </c>
    </row>
    <row r="43" spans="1:32" s="173" customFormat="1" ht="12.5" x14ac:dyDescent="0.25">
      <c r="A43" s="188"/>
      <c r="B43" s="188"/>
      <c r="C43" s="188"/>
      <c r="D43" s="188"/>
      <c r="E43" s="188"/>
      <c r="F43" s="189"/>
      <c r="G43" s="189"/>
      <c r="H43" s="142" t="str">
        <f t="shared" si="11"/>
        <v/>
      </c>
      <c r="I43" s="202"/>
      <c r="J43" s="201"/>
      <c r="K43" s="201">
        <f t="shared" si="1"/>
        <v>0</v>
      </c>
      <c r="L43" s="140"/>
      <c r="M43" s="193"/>
      <c r="N43" s="193"/>
      <c r="O43" s="209" t="str">
        <f t="shared" si="2"/>
        <v/>
      </c>
      <c r="P43" s="204"/>
      <c r="Q43" s="201"/>
      <c r="R43" s="201">
        <f t="shared" si="4"/>
        <v>0</v>
      </c>
      <c r="S43" s="140"/>
      <c r="T43" s="143"/>
      <c r="U43" s="143"/>
      <c r="V43" s="209" t="str">
        <f t="shared" si="5"/>
        <v/>
      </c>
      <c r="W43" s="207"/>
      <c r="X43" s="210">
        <f t="shared" si="6"/>
        <v>0</v>
      </c>
      <c r="Y43" s="201">
        <f t="shared" si="7"/>
        <v>0</v>
      </c>
      <c r="Z43" s="201"/>
      <c r="AA43" s="143"/>
      <c r="AB43" s="143"/>
      <c r="AC43" s="209" t="str">
        <f t="shared" si="8"/>
        <v/>
      </c>
      <c r="AD43" s="207"/>
      <c r="AE43" s="210">
        <f t="shared" si="9"/>
        <v>0</v>
      </c>
      <c r="AF43" s="201">
        <f t="shared" si="10"/>
        <v>0</v>
      </c>
    </row>
    <row r="44" spans="1:32" s="173" customFormat="1" ht="12.5" x14ac:dyDescent="0.25">
      <c r="A44" s="188" t="s">
        <v>215</v>
      </c>
      <c r="B44" s="188" t="s">
        <v>228</v>
      </c>
      <c r="C44" s="188" t="s">
        <v>142</v>
      </c>
      <c r="D44" s="188">
        <v>0</v>
      </c>
      <c r="E44" s="188"/>
      <c r="F44" s="189">
        <v>7.9666666666666668</v>
      </c>
      <c r="G44" s="189">
        <v>7.4749999999999996</v>
      </c>
      <c r="H44" s="142">
        <f t="shared" si="11"/>
        <v>0.49166666666666714</v>
      </c>
      <c r="I44" s="202">
        <v>7.1820000000000004</v>
      </c>
      <c r="J44" s="201">
        <f t="shared" si="0"/>
        <v>3.5311500000000038</v>
      </c>
      <c r="K44" s="201">
        <f t="shared" si="1"/>
        <v>0</v>
      </c>
      <c r="L44" s="140"/>
      <c r="M44" s="193">
        <v>620.4041666666667</v>
      </c>
      <c r="N44" s="193">
        <v>440.09416666666675</v>
      </c>
      <c r="O44" s="209">
        <f t="shared" si="2"/>
        <v>180.30999999999995</v>
      </c>
      <c r="P44" s="204">
        <v>0.125</v>
      </c>
      <c r="Q44" s="201">
        <f t="shared" ref="Q44:Q45" si="18">O44*P44</f>
        <v>22.538749999999993</v>
      </c>
      <c r="R44" s="201">
        <f t="shared" si="4"/>
        <v>0</v>
      </c>
      <c r="S44" s="140"/>
      <c r="T44" s="143">
        <v>21.39329601158645</v>
      </c>
      <c r="U44" s="143">
        <v>17.978943850267378</v>
      </c>
      <c r="V44" s="209">
        <f t="shared" si="5"/>
        <v>3.4143521613190728</v>
      </c>
      <c r="W44" s="207">
        <v>6.1349999999999998</v>
      </c>
      <c r="X44" s="210">
        <f t="shared" si="6"/>
        <v>20.947050509692509</v>
      </c>
      <c r="Y44" s="201">
        <f t="shared" si="7"/>
        <v>0</v>
      </c>
      <c r="Z44" s="201"/>
      <c r="AA44" s="143">
        <v>21.39329601158645</v>
      </c>
      <c r="AB44" s="143">
        <v>17.978943850267378</v>
      </c>
      <c r="AC44" s="209">
        <f t="shared" si="8"/>
        <v>3.4143521613190728</v>
      </c>
      <c r="AD44" s="207">
        <v>6.1349999999999998</v>
      </c>
      <c r="AE44" s="210">
        <f t="shared" si="9"/>
        <v>20.947050509692509</v>
      </c>
      <c r="AF44" s="201">
        <f t="shared" si="10"/>
        <v>0</v>
      </c>
    </row>
    <row r="45" spans="1:32" s="173" customFormat="1" ht="12.5" x14ac:dyDescent="0.25">
      <c r="A45" s="188"/>
      <c r="B45" s="188"/>
      <c r="C45" s="188" t="s">
        <v>143</v>
      </c>
      <c r="D45" s="188">
        <v>0</v>
      </c>
      <c r="E45" s="188"/>
      <c r="F45" s="189">
        <v>9.1166666666666671</v>
      </c>
      <c r="G45" s="189">
        <v>8.5</v>
      </c>
      <c r="H45" s="142">
        <f t="shared" si="11"/>
        <v>0.61666666666666714</v>
      </c>
      <c r="I45" s="202">
        <v>7.077</v>
      </c>
      <c r="J45" s="201">
        <f t="shared" si="0"/>
        <v>4.3641500000000031</v>
      </c>
      <c r="K45" s="201">
        <f t="shared" si="1"/>
        <v>0</v>
      </c>
      <c r="L45" s="140"/>
      <c r="M45" s="193">
        <v>724.4375</v>
      </c>
      <c r="N45" s="193">
        <v>535.36749999999995</v>
      </c>
      <c r="O45" s="209">
        <f t="shared" si="2"/>
        <v>189.07000000000005</v>
      </c>
      <c r="P45" s="204">
        <v>0.123</v>
      </c>
      <c r="Q45" s="201">
        <f t="shared" si="18"/>
        <v>23.255610000000004</v>
      </c>
      <c r="R45" s="201">
        <f t="shared" si="4"/>
        <v>0</v>
      </c>
      <c r="S45" s="140"/>
      <c r="T45" s="143">
        <v>23.600995014483061</v>
      </c>
      <c r="U45" s="143">
        <v>19.33305481283422</v>
      </c>
      <c r="V45" s="209">
        <f t="shared" si="5"/>
        <v>4.267940201648841</v>
      </c>
      <c r="W45" s="207">
        <v>6.1630000000000003</v>
      </c>
      <c r="X45" s="210">
        <f t="shared" si="6"/>
        <v>26.303315462761809</v>
      </c>
      <c r="Y45" s="201">
        <f t="shared" si="7"/>
        <v>0</v>
      </c>
      <c r="Z45" s="201"/>
      <c r="AA45" s="143">
        <v>23.600995014483061</v>
      </c>
      <c r="AB45" s="143">
        <v>19.33305481283422</v>
      </c>
      <c r="AC45" s="209">
        <f t="shared" si="8"/>
        <v>4.267940201648841</v>
      </c>
      <c r="AD45" s="207">
        <v>6.1630000000000003</v>
      </c>
      <c r="AE45" s="210">
        <f t="shared" si="9"/>
        <v>26.303315462761809</v>
      </c>
      <c r="AF45" s="201">
        <f t="shared" si="10"/>
        <v>0</v>
      </c>
    </row>
    <row r="46" spans="1:32" s="173" customFormat="1" ht="12.5" x14ac:dyDescent="0.25">
      <c r="A46" s="188"/>
      <c r="B46" s="188"/>
      <c r="C46" s="188"/>
      <c r="D46" s="188"/>
      <c r="E46" s="188"/>
      <c r="F46" s="189"/>
      <c r="G46" s="189"/>
      <c r="H46" s="142" t="str">
        <f t="shared" si="11"/>
        <v/>
      </c>
      <c r="I46" s="202"/>
      <c r="J46" s="201"/>
      <c r="K46" s="201">
        <f t="shared" si="1"/>
        <v>0</v>
      </c>
      <c r="L46" s="140"/>
      <c r="M46" s="193"/>
      <c r="N46" s="193"/>
      <c r="O46" s="209" t="str">
        <f t="shared" si="2"/>
        <v/>
      </c>
      <c r="P46" s="204"/>
      <c r="Q46" s="201"/>
      <c r="R46" s="201">
        <f t="shared" si="4"/>
        <v>0</v>
      </c>
      <c r="S46" s="140"/>
      <c r="T46" s="143"/>
      <c r="U46" s="143"/>
      <c r="V46" s="209" t="str">
        <f t="shared" si="5"/>
        <v/>
      </c>
      <c r="W46" s="207"/>
      <c r="X46" s="210">
        <f t="shared" si="6"/>
        <v>0</v>
      </c>
      <c r="Y46" s="201">
        <f t="shared" si="7"/>
        <v>0</v>
      </c>
      <c r="Z46" s="201"/>
      <c r="AA46" s="143"/>
      <c r="AB46" s="143"/>
      <c r="AC46" s="209" t="str">
        <f t="shared" si="8"/>
        <v/>
      </c>
      <c r="AD46" s="207"/>
      <c r="AE46" s="210">
        <f t="shared" si="9"/>
        <v>0</v>
      </c>
      <c r="AF46" s="201">
        <f t="shared" si="10"/>
        <v>0</v>
      </c>
    </row>
    <row r="47" spans="1:32" s="173" customFormat="1" ht="12.5" x14ac:dyDescent="0.25">
      <c r="A47" s="188"/>
      <c r="B47" s="188"/>
      <c r="C47" s="188"/>
      <c r="D47" s="188"/>
      <c r="E47" s="188"/>
      <c r="F47" s="189"/>
      <c r="G47" s="189"/>
      <c r="H47" s="142" t="str">
        <f t="shared" si="11"/>
        <v/>
      </c>
      <c r="I47" s="202"/>
      <c r="J47" s="201"/>
      <c r="K47" s="201">
        <f t="shared" si="1"/>
        <v>0</v>
      </c>
      <c r="L47" s="140"/>
      <c r="M47" s="193"/>
      <c r="N47" s="193"/>
      <c r="O47" s="209" t="str">
        <f t="shared" si="2"/>
        <v/>
      </c>
      <c r="P47" s="204"/>
      <c r="Q47" s="201"/>
      <c r="R47" s="201">
        <f t="shared" si="4"/>
        <v>0</v>
      </c>
      <c r="S47" s="140"/>
      <c r="T47" s="143"/>
      <c r="U47" s="143"/>
      <c r="V47" s="209" t="str">
        <f t="shared" si="5"/>
        <v/>
      </c>
      <c r="W47" s="207"/>
      <c r="X47" s="210">
        <f t="shared" si="6"/>
        <v>0</v>
      </c>
      <c r="Y47" s="201">
        <f t="shared" si="7"/>
        <v>0</v>
      </c>
      <c r="Z47" s="201"/>
      <c r="AA47" s="143"/>
      <c r="AB47" s="143"/>
      <c r="AC47" s="209" t="str">
        <f t="shared" si="8"/>
        <v/>
      </c>
      <c r="AD47" s="207"/>
      <c r="AE47" s="210">
        <f t="shared" si="9"/>
        <v>0</v>
      </c>
      <c r="AF47" s="201">
        <f t="shared" si="10"/>
        <v>0</v>
      </c>
    </row>
    <row r="48" spans="1:32" s="173" customFormat="1" ht="12.5" x14ac:dyDescent="0.25">
      <c r="A48" s="188" t="s">
        <v>216</v>
      </c>
      <c r="B48" s="188" t="s">
        <v>229</v>
      </c>
      <c r="C48" s="188" t="s">
        <v>142</v>
      </c>
      <c r="D48" s="188">
        <v>0</v>
      </c>
      <c r="E48" s="188"/>
      <c r="F48" s="189">
        <v>8.6666666666666696</v>
      </c>
      <c r="G48" s="189">
        <v>7.4749999999999996</v>
      </c>
      <c r="H48" s="142">
        <f t="shared" si="11"/>
        <v>1.19166666666667</v>
      </c>
      <c r="I48" s="202">
        <v>7.1820000000000004</v>
      </c>
      <c r="J48" s="201">
        <f t="shared" si="0"/>
        <v>8.5585500000000234</v>
      </c>
      <c r="K48" s="201">
        <f t="shared" si="1"/>
        <v>0</v>
      </c>
      <c r="L48" s="140"/>
      <c r="M48" s="193">
        <v>620.4041666666667</v>
      </c>
      <c r="N48" s="193">
        <v>440.09416666666675</v>
      </c>
      <c r="O48" s="209">
        <f t="shared" si="2"/>
        <v>180.30999999999995</v>
      </c>
      <c r="P48" s="204">
        <v>0.125</v>
      </c>
      <c r="Q48" s="201">
        <f t="shared" ref="Q48" si="19">O48*P48</f>
        <v>22.538749999999993</v>
      </c>
      <c r="R48" s="201">
        <f t="shared" si="4"/>
        <v>0</v>
      </c>
      <c r="S48" s="140"/>
      <c r="T48" s="143">
        <v>21.39329601158645</v>
      </c>
      <c r="U48" s="143">
        <v>17.978943850267378</v>
      </c>
      <c r="V48" s="209">
        <f t="shared" si="5"/>
        <v>3.4143521613190728</v>
      </c>
      <c r="W48" s="207">
        <v>6.1349999999999998</v>
      </c>
      <c r="X48" s="210">
        <f t="shared" si="6"/>
        <v>20.947050509692509</v>
      </c>
      <c r="Y48" s="201">
        <f t="shared" si="7"/>
        <v>0</v>
      </c>
      <c r="Z48" s="201"/>
      <c r="AA48" s="143">
        <v>21.39329601158645</v>
      </c>
      <c r="AB48" s="143">
        <v>17.978943850267378</v>
      </c>
      <c r="AC48" s="209">
        <f t="shared" si="8"/>
        <v>3.4143521613190728</v>
      </c>
      <c r="AD48" s="207">
        <v>6.1349999999999998</v>
      </c>
      <c r="AE48" s="210">
        <f t="shared" si="9"/>
        <v>20.947050509692509</v>
      </c>
      <c r="AF48" s="201">
        <f t="shared" si="10"/>
        <v>0</v>
      </c>
    </row>
    <row r="49" spans="1:32" s="173" customFormat="1" ht="12.5" x14ac:dyDescent="0.25">
      <c r="A49" s="188"/>
      <c r="B49" s="188"/>
      <c r="C49" s="188"/>
      <c r="D49" s="188"/>
      <c r="E49" s="188"/>
      <c r="F49" s="189"/>
      <c r="G49" s="189"/>
      <c r="H49" s="142" t="str">
        <f t="shared" si="11"/>
        <v/>
      </c>
      <c r="I49" s="202"/>
      <c r="J49" s="201"/>
      <c r="K49" s="201">
        <f t="shared" si="1"/>
        <v>0</v>
      </c>
      <c r="L49" s="140"/>
      <c r="M49" s="193"/>
      <c r="N49" s="193"/>
      <c r="O49" s="209" t="str">
        <f t="shared" si="2"/>
        <v/>
      </c>
      <c r="P49" s="204"/>
      <c r="Q49" s="201"/>
      <c r="R49" s="201">
        <f t="shared" si="4"/>
        <v>0</v>
      </c>
      <c r="S49" s="140"/>
      <c r="T49" s="143"/>
      <c r="U49" s="143"/>
      <c r="V49" s="209" t="str">
        <f t="shared" si="5"/>
        <v/>
      </c>
      <c r="W49" s="207"/>
      <c r="X49" s="210">
        <f t="shared" si="6"/>
        <v>0</v>
      </c>
      <c r="Y49" s="201">
        <f t="shared" si="7"/>
        <v>0</v>
      </c>
      <c r="Z49" s="201"/>
      <c r="AA49" s="143"/>
      <c r="AB49" s="143"/>
      <c r="AC49" s="209" t="str">
        <f t="shared" si="8"/>
        <v/>
      </c>
      <c r="AD49" s="207"/>
      <c r="AE49" s="210">
        <f t="shared" si="9"/>
        <v>0</v>
      </c>
      <c r="AF49" s="201">
        <f t="shared" si="10"/>
        <v>0</v>
      </c>
    </row>
    <row r="50" spans="1:32" s="173" customFormat="1" ht="12.5" x14ac:dyDescent="0.25">
      <c r="A50" s="188"/>
      <c r="B50" s="188"/>
      <c r="C50" s="188"/>
      <c r="D50" s="188"/>
      <c r="E50" s="188"/>
      <c r="F50" s="189"/>
      <c r="G50" s="189"/>
      <c r="H50" s="142" t="str">
        <f t="shared" si="11"/>
        <v/>
      </c>
      <c r="I50" s="202"/>
      <c r="J50" s="201"/>
      <c r="K50" s="201">
        <f t="shared" si="1"/>
        <v>0</v>
      </c>
      <c r="L50" s="140"/>
      <c r="M50" s="193"/>
      <c r="N50" s="193"/>
      <c r="O50" s="209" t="str">
        <f t="shared" si="2"/>
        <v/>
      </c>
      <c r="P50" s="204"/>
      <c r="Q50" s="201"/>
      <c r="R50" s="201">
        <f t="shared" si="4"/>
        <v>0</v>
      </c>
      <c r="S50" s="140"/>
      <c r="T50" s="143"/>
      <c r="U50" s="143"/>
      <c r="V50" s="209" t="str">
        <f t="shared" si="5"/>
        <v/>
      </c>
      <c r="W50" s="207"/>
      <c r="X50" s="210">
        <f t="shared" si="6"/>
        <v>0</v>
      </c>
      <c r="Y50" s="201">
        <f t="shared" si="7"/>
        <v>0</v>
      </c>
      <c r="Z50" s="201"/>
      <c r="AA50" s="143"/>
      <c r="AB50" s="143"/>
      <c r="AC50" s="209" t="str">
        <f t="shared" si="8"/>
        <v/>
      </c>
      <c r="AD50" s="207"/>
      <c r="AE50" s="210">
        <f t="shared" si="9"/>
        <v>0</v>
      </c>
      <c r="AF50" s="201">
        <f t="shared" si="10"/>
        <v>0</v>
      </c>
    </row>
    <row r="51" spans="1:32" s="173" customFormat="1" ht="12.5" x14ac:dyDescent="0.25">
      <c r="A51" s="188" t="s">
        <v>217</v>
      </c>
      <c r="B51" s="188" t="s">
        <v>230</v>
      </c>
      <c r="C51" s="188" t="s">
        <v>142</v>
      </c>
      <c r="D51" s="188">
        <v>0</v>
      </c>
      <c r="E51" s="188"/>
      <c r="F51" s="189">
        <v>7.9666666666666668</v>
      </c>
      <c r="G51" s="189">
        <v>7.4749999999999996</v>
      </c>
      <c r="H51" s="142">
        <f t="shared" si="11"/>
        <v>0.49166666666666714</v>
      </c>
      <c r="I51" s="202">
        <v>7.1280000000000001</v>
      </c>
      <c r="J51" s="201">
        <f t="shared" si="0"/>
        <v>3.5046000000000035</v>
      </c>
      <c r="K51" s="201">
        <f t="shared" si="1"/>
        <v>0</v>
      </c>
      <c r="L51" s="140"/>
      <c r="M51" s="193">
        <v>620.4041666666667</v>
      </c>
      <c r="N51" s="193">
        <v>440.09416666666675</v>
      </c>
      <c r="O51" s="209">
        <f t="shared" si="2"/>
        <v>180.30999999999995</v>
      </c>
      <c r="P51" s="204">
        <v>0.125</v>
      </c>
      <c r="Q51" s="201">
        <f t="shared" ref="Q51:Q52" si="20">O51*P51</f>
        <v>22.538749999999993</v>
      </c>
      <c r="R51" s="201">
        <f t="shared" si="4"/>
        <v>0</v>
      </c>
      <c r="S51" s="140"/>
      <c r="T51" s="143">
        <v>21.39329601158645</v>
      </c>
      <c r="U51" s="143">
        <v>17.978943850267378</v>
      </c>
      <c r="V51" s="209">
        <f t="shared" si="5"/>
        <v>3.4143521613190728</v>
      </c>
      <c r="W51" s="207">
        <v>6.1349999999999998</v>
      </c>
      <c r="X51" s="210">
        <f t="shared" si="6"/>
        <v>20.947050509692509</v>
      </c>
      <c r="Y51" s="201">
        <f t="shared" si="7"/>
        <v>0</v>
      </c>
      <c r="Z51" s="201"/>
      <c r="AA51" s="143">
        <v>21.39329601158645</v>
      </c>
      <c r="AB51" s="143">
        <v>17.978943850267378</v>
      </c>
      <c r="AC51" s="209">
        <f t="shared" si="8"/>
        <v>3.4143521613190728</v>
      </c>
      <c r="AD51" s="207">
        <v>6.1349999999999998</v>
      </c>
      <c r="AE51" s="210">
        <f t="shared" si="9"/>
        <v>20.947050509692509</v>
      </c>
      <c r="AF51" s="201">
        <f t="shared" si="10"/>
        <v>0</v>
      </c>
    </row>
    <row r="52" spans="1:32" s="173" customFormat="1" ht="12.5" x14ac:dyDescent="0.25">
      <c r="A52" s="188"/>
      <c r="B52" s="188"/>
      <c r="C52" s="188" t="s">
        <v>143</v>
      </c>
      <c r="D52" s="188">
        <v>0</v>
      </c>
      <c r="E52" s="188"/>
      <c r="F52" s="189">
        <v>9.1166666666666671</v>
      </c>
      <c r="G52" s="189">
        <v>8.5</v>
      </c>
      <c r="H52" s="142">
        <f t="shared" si="11"/>
        <v>0.61666666666666714</v>
      </c>
      <c r="I52" s="202">
        <v>7.077</v>
      </c>
      <c r="J52" s="201">
        <f t="shared" si="0"/>
        <v>4.3641500000000031</v>
      </c>
      <c r="K52" s="201">
        <f t="shared" si="1"/>
        <v>0</v>
      </c>
      <c r="L52" s="140"/>
      <c r="M52" s="193">
        <v>724.4375</v>
      </c>
      <c r="N52" s="193">
        <v>535.36749999999995</v>
      </c>
      <c r="O52" s="209">
        <f t="shared" si="2"/>
        <v>189.07000000000005</v>
      </c>
      <c r="P52" s="204">
        <v>0.123</v>
      </c>
      <c r="Q52" s="201">
        <f t="shared" si="20"/>
        <v>23.255610000000004</v>
      </c>
      <c r="R52" s="201">
        <f t="shared" si="4"/>
        <v>0</v>
      </c>
      <c r="S52" s="140"/>
      <c r="T52" s="143">
        <v>23.600995014483061</v>
      </c>
      <c r="U52" s="143">
        <v>19.33305481283422</v>
      </c>
      <c r="V52" s="209">
        <f t="shared" si="5"/>
        <v>4.267940201648841</v>
      </c>
      <c r="W52" s="207">
        <v>6.1630000000000003</v>
      </c>
      <c r="X52" s="210">
        <f t="shared" si="6"/>
        <v>26.303315462761809</v>
      </c>
      <c r="Y52" s="201">
        <f t="shared" si="7"/>
        <v>0</v>
      </c>
      <c r="Z52" s="201"/>
      <c r="AA52" s="143">
        <v>23.600995014483061</v>
      </c>
      <c r="AB52" s="143">
        <v>19.33305481283422</v>
      </c>
      <c r="AC52" s="209">
        <f t="shared" si="8"/>
        <v>4.267940201648841</v>
      </c>
      <c r="AD52" s="207">
        <v>6.1630000000000003</v>
      </c>
      <c r="AE52" s="210">
        <f t="shared" si="9"/>
        <v>26.303315462761809</v>
      </c>
      <c r="AF52" s="201">
        <f t="shared" si="10"/>
        <v>0</v>
      </c>
    </row>
    <row r="53" spans="1:32" s="173" customFormat="1" ht="12.5" x14ac:dyDescent="0.25">
      <c r="A53" s="188"/>
      <c r="B53" s="188"/>
      <c r="C53" s="188"/>
      <c r="D53" s="188"/>
      <c r="E53" s="188"/>
      <c r="F53" s="189"/>
      <c r="G53" s="189"/>
      <c r="H53" s="142" t="str">
        <f t="shared" si="11"/>
        <v/>
      </c>
      <c r="I53" s="202"/>
      <c r="J53" s="201"/>
      <c r="K53" s="201">
        <f t="shared" si="1"/>
        <v>0</v>
      </c>
      <c r="L53" s="140"/>
      <c r="M53" s="193"/>
      <c r="N53" s="193"/>
      <c r="O53" s="209" t="str">
        <f t="shared" si="2"/>
        <v/>
      </c>
      <c r="P53" s="204"/>
      <c r="Q53" s="201"/>
      <c r="R53" s="201">
        <f t="shared" si="4"/>
        <v>0</v>
      </c>
      <c r="S53" s="140"/>
      <c r="T53" s="143"/>
      <c r="U53" s="143"/>
      <c r="V53" s="209" t="str">
        <f t="shared" si="5"/>
        <v/>
      </c>
      <c r="W53" s="207"/>
      <c r="X53" s="210">
        <f t="shared" si="6"/>
        <v>0</v>
      </c>
      <c r="Y53" s="201">
        <f t="shared" si="7"/>
        <v>0</v>
      </c>
      <c r="Z53" s="201"/>
      <c r="AA53" s="143"/>
      <c r="AB53" s="143"/>
      <c r="AC53" s="209" t="str">
        <f t="shared" si="8"/>
        <v/>
      </c>
      <c r="AD53" s="207"/>
      <c r="AE53" s="210">
        <f t="shared" si="9"/>
        <v>0</v>
      </c>
      <c r="AF53" s="201">
        <f t="shared" si="10"/>
        <v>0</v>
      </c>
    </row>
    <row r="54" spans="1:32" s="173" customFormat="1" ht="12.5" x14ac:dyDescent="0.25">
      <c r="A54" s="188"/>
      <c r="B54" s="188"/>
      <c r="C54" s="188"/>
      <c r="D54" s="188"/>
      <c r="E54" s="188"/>
      <c r="F54" s="189"/>
      <c r="G54" s="189"/>
      <c r="H54" s="142" t="str">
        <f t="shared" si="11"/>
        <v/>
      </c>
      <c r="I54" s="202"/>
      <c r="J54" s="201"/>
      <c r="K54" s="201">
        <f t="shared" si="1"/>
        <v>0</v>
      </c>
      <c r="L54" s="140"/>
      <c r="M54" s="193"/>
      <c r="N54" s="193"/>
      <c r="O54" s="209" t="str">
        <f t="shared" si="2"/>
        <v/>
      </c>
      <c r="P54" s="204"/>
      <c r="Q54" s="201"/>
      <c r="R54" s="201">
        <f t="shared" si="4"/>
        <v>0</v>
      </c>
      <c r="S54" s="140"/>
      <c r="T54" s="143"/>
      <c r="U54" s="143"/>
      <c r="V54" s="209" t="str">
        <f t="shared" si="5"/>
        <v/>
      </c>
      <c r="W54" s="207"/>
      <c r="X54" s="210">
        <f t="shared" si="6"/>
        <v>0</v>
      </c>
      <c r="Y54" s="201">
        <f t="shared" si="7"/>
        <v>0</v>
      </c>
      <c r="Z54" s="201"/>
      <c r="AA54" s="143"/>
      <c r="AB54" s="143"/>
      <c r="AC54" s="209" t="str">
        <f t="shared" si="8"/>
        <v/>
      </c>
      <c r="AD54" s="207"/>
      <c r="AE54" s="210">
        <f t="shared" si="9"/>
        <v>0</v>
      </c>
      <c r="AF54" s="201">
        <f t="shared" si="10"/>
        <v>0</v>
      </c>
    </row>
    <row r="55" spans="1:32" s="173" customFormat="1" ht="12.5" x14ac:dyDescent="0.25">
      <c r="A55" s="188" t="s">
        <v>211</v>
      </c>
      <c r="B55" s="188" t="s">
        <v>231</v>
      </c>
      <c r="C55" s="188" t="s">
        <v>142</v>
      </c>
      <c r="D55" s="188">
        <v>0</v>
      </c>
      <c r="E55" s="188" t="s">
        <v>128</v>
      </c>
      <c r="F55" s="189">
        <v>8.6666666666666696</v>
      </c>
      <c r="G55" s="189">
        <v>7.4749999999999996</v>
      </c>
      <c r="H55" s="142">
        <f t="shared" si="11"/>
        <v>1.19166666666667</v>
      </c>
      <c r="I55" s="202">
        <v>7.1820000000000004</v>
      </c>
      <c r="J55" s="201">
        <f t="shared" si="0"/>
        <v>8.5585500000000234</v>
      </c>
      <c r="K55" s="201">
        <f t="shared" si="1"/>
        <v>0</v>
      </c>
      <c r="L55" s="140"/>
      <c r="M55" s="193">
        <v>620.4041666666667</v>
      </c>
      <c r="N55" s="193">
        <v>440.09416666666675</v>
      </c>
      <c r="O55" s="209">
        <f t="shared" si="2"/>
        <v>180.30999999999995</v>
      </c>
      <c r="P55" s="204">
        <v>0.125</v>
      </c>
      <c r="Q55" s="201">
        <f t="shared" ref="Q55" si="21">O55*P55</f>
        <v>22.538749999999993</v>
      </c>
      <c r="R55" s="201">
        <f t="shared" si="4"/>
        <v>0</v>
      </c>
      <c r="S55" s="140"/>
      <c r="T55" s="143">
        <v>21.39329601158645</v>
      </c>
      <c r="U55" s="143">
        <v>17.978943850267378</v>
      </c>
      <c r="V55" s="209">
        <f t="shared" si="5"/>
        <v>3.4143521613190728</v>
      </c>
      <c r="W55" s="207">
        <v>6.1349999999999998</v>
      </c>
      <c r="X55" s="210">
        <f t="shared" si="6"/>
        <v>20.947050509692509</v>
      </c>
      <c r="Y55" s="201">
        <f t="shared" si="7"/>
        <v>0</v>
      </c>
      <c r="Z55" s="201"/>
      <c r="AA55" s="143">
        <v>21.39329601158645</v>
      </c>
      <c r="AB55" s="143">
        <v>17.978943850267378</v>
      </c>
      <c r="AC55" s="209">
        <f t="shared" si="8"/>
        <v>3.4143521613190728</v>
      </c>
      <c r="AD55" s="207">
        <v>6.1349999999999998</v>
      </c>
      <c r="AE55" s="210">
        <f t="shared" si="9"/>
        <v>20.947050509692509</v>
      </c>
      <c r="AF55" s="201">
        <f t="shared" si="10"/>
        <v>0</v>
      </c>
    </row>
    <row r="56" spans="1:32" s="173" customFormat="1" ht="12.5" x14ac:dyDescent="0.25">
      <c r="A56" s="188"/>
      <c r="B56" s="188"/>
      <c r="C56" s="188"/>
      <c r="D56" s="188"/>
      <c r="E56" s="188"/>
      <c r="F56" s="189"/>
      <c r="G56" s="189"/>
      <c r="H56" s="142" t="str">
        <f t="shared" si="11"/>
        <v/>
      </c>
      <c r="I56" s="202"/>
      <c r="J56" s="201"/>
      <c r="K56" s="201">
        <f t="shared" si="1"/>
        <v>0</v>
      </c>
      <c r="L56" s="140"/>
      <c r="M56" s="193"/>
      <c r="N56" s="193"/>
      <c r="O56" s="209" t="str">
        <f t="shared" si="2"/>
        <v/>
      </c>
      <c r="P56" s="204"/>
      <c r="Q56" s="201"/>
      <c r="R56" s="201">
        <f t="shared" si="4"/>
        <v>0</v>
      </c>
      <c r="S56" s="140"/>
      <c r="T56" s="143"/>
      <c r="U56" s="143"/>
      <c r="V56" s="209" t="str">
        <f t="shared" si="5"/>
        <v/>
      </c>
      <c r="W56" s="207"/>
      <c r="X56" s="210">
        <f t="shared" si="6"/>
        <v>0</v>
      </c>
      <c r="Y56" s="201">
        <f t="shared" si="7"/>
        <v>0</v>
      </c>
      <c r="Z56" s="201"/>
      <c r="AA56" s="143"/>
      <c r="AB56" s="143"/>
      <c r="AC56" s="209" t="str">
        <f t="shared" si="8"/>
        <v/>
      </c>
      <c r="AD56" s="207"/>
      <c r="AE56" s="210">
        <f t="shared" si="9"/>
        <v>0</v>
      </c>
      <c r="AF56" s="201">
        <f t="shared" si="10"/>
        <v>0</v>
      </c>
    </row>
    <row r="57" spans="1:32" s="173" customFormat="1" ht="12.5" x14ac:dyDescent="0.25">
      <c r="A57" s="188"/>
      <c r="B57" s="188"/>
      <c r="C57" s="188"/>
      <c r="D57" s="188"/>
      <c r="E57" s="188"/>
      <c r="F57" s="189"/>
      <c r="G57" s="189"/>
      <c r="H57" s="142" t="str">
        <f t="shared" si="11"/>
        <v/>
      </c>
      <c r="I57" s="202"/>
      <c r="J57" s="201"/>
      <c r="K57" s="201">
        <f t="shared" si="1"/>
        <v>0</v>
      </c>
      <c r="L57" s="140"/>
      <c r="M57" s="193"/>
      <c r="N57" s="193"/>
      <c r="O57" s="209" t="str">
        <f t="shared" si="2"/>
        <v/>
      </c>
      <c r="P57" s="204"/>
      <c r="Q57" s="201"/>
      <c r="R57" s="201">
        <f t="shared" si="4"/>
        <v>0</v>
      </c>
      <c r="S57" s="140"/>
      <c r="T57" s="143"/>
      <c r="U57" s="143"/>
      <c r="V57" s="209" t="str">
        <f t="shared" si="5"/>
        <v/>
      </c>
      <c r="W57" s="207"/>
      <c r="X57" s="210">
        <f t="shared" si="6"/>
        <v>0</v>
      </c>
      <c r="Y57" s="201">
        <f t="shared" si="7"/>
        <v>0</v>
      </c>
      <c r="Z57" s="201"/>
      <c r="AA57" s="143"/>
      <c r="AB57" s="143"/>
      <c r="AC57" s="209" t="str">
        <f t="shared" si="8"/>
        <v/>
      </c>
      <c r="AD57" s="207"/>
      <c r="AE57" s="210">
        <f t="shared" si="9"/>
        <v>0</v>
      </c>
      <c r="AF57" s="201">
        <f t="shared" si="10"/>
        <v>0</v>
      </c>
    </row>
    <row r="58" spans="1:32" s="173" customFormat="1" ht="12.5" x14ac:dyDescent="0.25">
      <c r="A58" s="188" t="s">
        <v>218</v>
      </c>
      <c r="B58" s="188" t="s">
        <v>232</v>
      </c>
      <c r="C58" s="188" t="s">
        <v>142</v>
      </c>
      <c r="D58" s="188">
        <v>0</v>
      </c>
      <c r="E58" s="188"/>
      <c r="F58" s="189">
        <v>7.9666666666666668</v>
      </c>
      <c r="G58" s="189">
        <v>7.4749999999999996</v>
      </c>
      <c r="H58" s="142">
        <f t="shared" si="11"/>
        <v>0.49166666666666714</v>
      </c>
      <c r="I58" s="202">
        <v>7.1820000000000004</v>
      </c>
      <c r="J58" s="201">
        <f t="shared" si="0"/>
        <v>3.5311500000000038</v>
      </c>
      <c r="K58" s="201">
        <f t="shared" si="1"/>
        <v>0</v>
      </c>
      <c r="L58" s="140"/>
      <c r="M58" s="193">
        <v>620.4041666666667</v>
      </c>
      <c r="N58" s="193">
        <v>440.09416666666675</v>
      </c>
      <c r="O58" s="209">
        <f t="shared" si="2"/>
        <v>180.30999999999995</v>
      </c>
      <c r="P58" s="204">
        <v>0.125</v>
      </c>
      <c r="Q58" s="201">
        <f t="shared" ref="Q58" si="22">O58*P58</f>
        <v>22.538749999999993</v>
      </c>
      <c r="R58" s="201">
        <f t="shared" si="4"/>
        <v>0</v>
      </c>
      <c r="S58" s="140"/>
      <c r="T58" s="143">
        <v>21.39329601158645</v>
      </c>
      <c r="U58" s="143">
        <v>17.978943850267378</v>
      </c>
      <c r="V58" s="209">
        <f t="shared" si="5"/>
        <v>3.4143521613190728</v>
      </c>
      <c r="W58" s="207">
        <v>6.1349999999999998</v>
      </c>
      <c r="X58" s="210">
        <f t="shared" si="6"/>
        <v>20.947050509692509</v>
      </c>
      <c r="Y58" s="201">
        <f t="shared" si="7"/>
        <v>0</v>
      </c>
      <c r="Z58" s="201"/>
      <c r="AA58" s="143">
        <v>21.39329601158645</v>
      </c>
      <c r="AB58" s="143">
        <v>17.978943850267378</v>
      </c>
      <c r="AC58" s="209">
        <f t="shared" si="8"/>
        <v>3.4143521613190728</v>
      </c>
      <c r="AD58" s="207">
        <v>6.1349999999999998</v>
      </c>
      <c r="AE58" s="210">
        <f t="shared" si="9"/>
        <v>20.947050509692509</v>
      </c>
      <c r="AF58" s="201">
        <f t="shared" si="10"/>
        <v>0</v>
      </c>
    </row>
    <row r="59" spans="1:32" s="173" customFormat="1" ht="12.5" x14ac:dyDescent="0.25">
      <c r="A59" s="188"/>
      <c r="B59" s="188"/>
      <c r="C59" s="188"/>
      <c r="D59" s="188"/>
      <c r="E59" s="188"/>
      <c r="F59" s="189"/>
      <c r="G59" s="189"/>
      <c r="H59" s="142" t="str">
        <f t="shared" si="11"/>
        <v/>
      </c>
      <c r="I59" s="202"/>
      <c r="J59" s="201"/>
      <c r="K59" s="201">
        <f t="shared" si="1"/>
        <v>0</v>
      </c>
      <c r="L59" s="140"/>
      <c r="M59" s="193"/>
      <c r="N59" s="193"/>
      <c r="O59" s="209" t="str">
        <f t="shared" si="2"/>
        <v/>
      </c>
      <c r="P59" s="204"/>
      <c r="Q59" s="201"/>
      <c r="R59" s="201">
        <f t="shared" si="4"/>
        <v>0</v>
      </c>
      <c r="S59" s="140"/>
      <c r="T59" s="143"/>
      <c r="U59" s="143"/>
      <c r="V59" s="209" t="str">
        <f t="shared" si="5"/>
        <v/>
      </c>
      <c r="W59" s="207"/>
      <c r="X59" s="210">
        <f t="shared" si="6"/>
        <v>0</v>
      </c>
      <c r="Y59" s="201">
        <f t="shared" si="7"/>
        <v>0</v>
      </c>
      <c r="Z59" s="201"/>
      <c r="AA59" s="143"/>
      <c r="AB59" s="143"/>
      <c r="AC59" s="209" t="str">
        <f t="shared" si="8"/>
        <v/>
      </c>
      <c r="AD59" s="207"/>
      <c r="AE59" s="210">
        <f t="shared" si="9"/>
        <v>0</v>
      </c>
      <c r="AF59" s="201">
        <f t="shared" si="10"/>
        <v>0</v>
      </c>
    </row>
    <row r="60" spans="1:32" s="173" customFormat="1" ht="12.5" x14ac:dyDescent="0.25">
      <c r="A60" s="188"/>
      <c r="B60" s="188"/>
      <c r="C60" s="188"/>
      <c r="D60" s="188"/>
      <c r="E60" s="188"/>
      <c r="F60" s="189"/>
      <c r="G60" s="189"/>
      <c r="H60" s="142" t="str">
        <f t="shared" si="11"/>
        <v/>
      </c>
      <c r="I60" s="202"/>
      <c r="J60" s="201"/>
      <c r="K60" s="201">
        <f t="shared" si="1"/>
        <v>0</v>
      </c>
      <c r="L60" s="140"/>
      <c r="M60" s="193"/>
      <c r="N60" s="193"/>
      <c r="O60" s="209" t="str">
        <f t="shared" si="2"/>
        <v/>
      </c>
      <c r="P60" s="204"/>
      <c r="Q60" s="201"/>
      <c r="R60" s="201">
        <f t="shared" si="4"/>
        <v>0</v>
      </c>
      <c r="S60" s="140"/>
      <c r="T60" s="143"/>
      <c r="U60" s="143"/>
      <c r="V60" s="209" t="str">
        <f t="shared" si="5"/>
        <v/>
      </c>
      <c r="W60" s="207"/>
      <c r="X60" s="210">
        <f t="shared" si="6"/>
        <v>0</v>
      </c>
      <c r="Y60" s="201">
        <f t="shared" si="7"/>
        <v>0</v>
      </c>
      <c r="Z60" s="201"/>
      <c r="AA60" s="143"/>
      <c r="AB60" s="143"/>
      <c r="AC60" s="209" t="str">
        <f t="shared" si="8"/>
        <v/>
      </c>
      <c r="AD60" s="207"/>
      <c r="AE60" s="210">
        <f t="shared" si="9"/>
        <v>0</v>
      </c>
      <c r="AF60" s="201">
        <f t="shared" si="10"/>
        <v>0</v>
      </c>
    </row>
    <row r="61" spans="1:32" s="173" customFormat="1" ht="12.5" x14ac:dyDescent="0.25">
      <c r="A61" s="188" t="s">
        <v>212</v>
      </c>
      <c r="B61" s="188" t="s">
        <v>233</v>
      </c>
      <c r="C61" s="188" t="s">
        <v>142</v>
      </c>
      <c r="D61" s="188">
        <v>0</v>
      </c>
      <c r="E61" s="188"/>
      <c r="F61" s="189">
        <v>8.6666666666666696</v>
      </c>
      <c r="G61" s="189">
        <v>7.4749999999999996</v>
      </c>
      <c r="H61" s="142">
        <f t="shared" si="11"/>
        <v>1.19166666666667</v>
      </c>
      <c r="I61" s="202">
        <v>7.1820000000000004</v>
      </c>
      <c r="J61" s="201">
        <f t="shared" si="0"/>
        <v>8.5585500000000234</v>
      </c>
      <c r="K61" s="201">
        <f t="shared" si="1"/>
        <v>0</v>
      </c>
      <c r="L61" s="140"/>
      <c r="M61" s="193">
        <v>620.4041666666667</v>
      </c>
      <c r="N61" s="193">
        <v>440.09416666666675</v>
      </c>
      <c r="O61" s="209">
        <f t="shared" si="2"/>
        <v>180.30999999999995</v>
      </c>
      <c r="P61" s="204">
        <v>0.125</v>
      </c>
      <c r="Q61" s="201">
        <f t="shared" ref="Q61" si="23">O61*P61</f>
        <v>22.538749999999993</v>
      </c>
      <c r="R61" s="201">
        <f t="shared" si="4"/>
        <v>0</v>
      </c>
      <c r="S61" s="140"/>
      <c r="T61" s="143">
        <v>21.39329601158645</v>
      </c>
      <c r="U61" s="143">
        <v>17.978943850267378</v>
      </c>
      <c r="V61" s="209">
        <f t="shared" si="5"/>
        <v>3.4143521613190728</v>
      </c>
      <c r="W61" s="207">
        <v>6.1349999999999998</v>
      </c>
      <c r="X61" s="210">
        <f t="shared" si="6"/>
        <v>20.947050509692509</v>
      </c>
      <c r="Y61" s="201">
        <f t="shared" si="7"/>
        <v>0</v>
      </c>
      <c r="Z61" s="201"/>
      <c r="AA61" s="143">
        <v>21.39329601158645</v>
      </c>
      <c r="AB61" s="143">
        <v>17.978943850267378</v>
      </c>
      <c r="AC61" s="209">
        <f t="shared" si="8"/>
        <v>3.4143521613190728</v>
      </c>
      <c r="AD61" s="207">
        <v>6.1349999999999998</v>
      </c>
      <c r="AE61" s="210">
        <f t="shared" si="9"/>
        <v>20.947050509692509</v>
      </c>
      <c r="AF61" s="201">
        <f t="shared" si="10"/>
        <v>0</v>
      </c>
    </row>
    <row r="62" spans="1:32" s="173" customFormat="1" ht="12.5" x14ac:dyDescent="0.25">
      <c r="A62" s="188"/>
      <c r="B62" s="188"/>
      <c r="C62" s="188"/>
      <c r="D62" s="188"/>
      <c r="E62" s="188"/>
      <c r="F62" s="189"/>
      <c r="G62" s="189"/>
      <c r="H62" s="142" t="str">
        <f t="shared" si="11"/>
        <v/>
      </c>
      <c r="I62" s="202"/>
      <c r="J62" s="201"/>
      <c r="K62" s="201">
        <f t="shared" si="1"/>
        <v>0</v>
      </c>
      <c r="L62" s="140"/>
      <c r="M62" s="193"/>
      <c r="N62" s="193"/>
      <c r="O62" s="209" t="str">
        <f t="shared" si="2"/>
        <v/>
      </c>
      <c r="P62" s="204"/>
      <c r="Q62" s="201"/>
      <c r="R62" s="201">
        <f t="shared" si="4"/>
        <v>0</v>
      </c>
      <c r="S62" s="140"/>
      <c r="T62" s="143"/>
      <c r="U62" s="143"/>
      <c r="V62" s="209" t="str">
        <f t="shared" si="5"/>
        <v/>
      </c>
      <c r="W62" s="207"/>
      <c r="X62" s="210">
        <f t="shared" si="6"/>
        <v>0</v>
      </c>
      <c r="Y62" s="201">
        <f t="shared" si="7"/>
        <v>0</v>
      </c>
      <c r="Z62" s="201"/>
      <c r="AA62" s="143"/>
      <c r="AB62" s="143"/>
      <c r="AC62" s="209" t="str">
        <f t="shared" si="8"/>
        <v/>
      </c>
      <c r="AD62" s="207"/>
      <c r="AE62" s="210">
        <f t="shared" si="9"/>
        <v>0</v>
      </c>
      <c r="AF62" s="201">
        <f t="shared" si="10"/>
        <v>0</v>
      </c>
    </row>
    <row r="63" spans="1:32" s="173" customFormat="1" ht="12.5" x14ac:dyDescent="0.25">
      <c r="A63" s="188"/>
      <c r="B63" s="188"/>
      <c r="C63" s="188"/>
      <c r="D63" s="188"/>
      <c r="E63" s="188"/>
      <c r="F63" s="189"/>
      <c r="G63" s="189"/>
      <c r="H63" s="142" t="str">
        <f t="shared" si="11"/>
        <v/>
      </c>
      <c r="I63" s="202"/>
      <c r="J63" s="201"/>
      <c r="K63" s="201">
        <f t="shared" si="1"/>
        <v>0</v>
      </c>
      <c r="L63" s="140"/>
      <c r="M63" s="193"/>
      <c r="N63" s="193"/>
      <c r="O63" s="209" t="str">
        <f t="shared" si="2"/>
        <v/>
      </c>
      <c r="P63" s="204"/>
      <c r="Q63" s="201"/>
      <c r="R63" s="201">
        <f t="shared" si="4"/>
        <v>0</v>
      </c>
      <c r="S63" s="140"/>
      <c r="T63" s="143"/>
      <c r="U63" s="143"/>
      <c r="V63" s="209" t="str">
        <f t="shared" si="5"/>
        <v/>
      </c>
      <c r="W63" s="207"/>
      <c r="X63" s="210">
        <f t="shared" si="6"/>
        <v>0</v>
      </c>
      <c r="Y63" s="201">
        <f t="shared" si="7"/>
        <v>0</v>
      </c>
      <c r="Z63" s="201"/>
      <c r="AA63" s="143"/>
      <c r="AB63" s="143"/>
      <c r="AC63" s="209" t="str">
        <f t="shared" si="8"/>
        <v/>
      </c>
      <c r="AD63" s="207"/>
      <c r="AE63" s="210">
        <f t="shared" si="9"/>
        <v>0</v>
      </c>
      <c r="AF63" s="201">
        <f t="shared" si="10"/>
        <v>0</v>
      </c>
    </row>
    <row r="64" spans="1:32" s="173" customFormat="1" ht="12.5" x14ac:dyDescent="0.25">
      <c r="A64" s="188" t="s">
        <v>219</v>
      </c>
      <c r="B64" s="188" t="s">
        <v>234</v>
      </c>
      <c r="C64" s="188" t="s">
        <v>142</v>
      </c>
      <c r="D64" s="188">
        <v>0</v>
      </c>
      <c r="E64" s="188"/>
      <c r="F64" s="189">
        <v>7.9666666666666668</v>
      </c>
      <c r="G64" s="189">
        <v>7.4749999999999996</v>
      </c>
      <c r="H64" s="142">
        <f t="shared" si="11"/>
        <v>0.49166666666666714</v>
      </c>
      <c r="I64" s="202">
        <v>7.1820000000000004</v>
      </c>
      <c r="J64" s="201">
        <f t="shared" si="0"/>
        <v>3.5311500000000038</v>
      </c>
      <c r="K64" s="201">
        <f t="shared" si="1"/>
        <v>0</v>
      </c>
      <c r="L64" s="140"/>
      <c r="M64" s="193">
        <v>620.4041666666667</v>
      </c>
      <c r="N64" s="193">
        <v>440.09416666666675</v>
      </c>
      <c r="O64" s="209">
        <f t="shared" si="2"/>
        <v>180.30999999999995</v>
      </c>
      <c r="P64" s="204">
        <v>0.125</v>
      </c>
      <c r="Q64" s="201">
        <f>O64*P64</f>
        <v>22.538749999999993</v>
      </c>
      <c r="R64" s="201">
        <f t="shared" si="4"/>
        <v>0</v>
      </c>
      <c r="S64" s="140"/>
      <c r="T64" s="143">
        <v>21.39329601158645</v>
      </c>
      <c r="U64" s="143">
        <v>17.978943850267378</v>
      </c>
      <c r="V64" s="209">
        <f t="shared" si="5"/>
        <v>3.4143521613190728</v>
      </c>
      <c r="W64" s="207">
        <v>6.1349999999999998</v>
      </c>
      <c r="X64" s="210">
        <f t="shared" si="6"/>
        <v>20.947050509692509</v>
      </c>
      <c r="Y64" s="201">
        <f t="shared" si="7"/>
        <v>0</v>
      </c>
      <c r="Z64" s="201"/>
      <c r="AA64" s="143">
        <v>21.39329601158645</v>
      </c>
      <c r="AB64" s="143">
        <v>17.978943850267378</v>
      </c>
      <c r="AC64" s="209">
        <f t="shared" si="8"/>
        <v>3.4143521613190728</v>
      </c>
      <c r="AD64" s="207">
        <v>6.1349999999999998</v>
      </c>
      <c r="AE64" s="210">
        <f t="shared" si="9"/>
        <v>20.947050509692509</v>
      </c>
      <c r="AF64" s="201">
        <f t="shared" si="10"/>
        <v>0</v>
      </c>
    </row>
    <row r="65" spans="1:32" s="173" customFormat="1" ht="12.5" x14ac:dyDescent="0.25">
      <c r="A65" s="188"/>
      <c r="B65" s="188"/>
      <c r="C65" s="188" t="s">
        <v>143</v>
      </c>
      <c r="D65" s="188">
        <v>0</v>
      </c>
      <c r="E65" s="188"/>
      <c r="F65" s="189">
        <v>9.1166666666666671</v>
      </c>
      <c r="G65" s="189">
        <v>8.5</v>
      </c>
      <c r="H65" s="142">
        <f t="shared" si="11"/>
        <v>0.61666666666666714</v>
      </c>
      <c r="I65" s="202">
        <v>7.077</v>
      </c>
      <c r="J65" s="201">
        <f t="shared" si="0"/>
        <v>4.3641500000000031</v>
      </c>
      <c r="K65" s="201">
        <f t="shared" si="1"/>
        <v>0</v>
      </c>
      <c r="L65" s="140"/>
      <c r="M65" s="193">
        <v>724.4375</v>
      </c>
      <c r="N65" s="193">
        <v>535.36749999999995</v>
      </c>
      <c r="O65" s="209">
        <f t="shared" si="2"/>
        <v>189.07000000000005</v>
      </c>
      <c r="P65" s="204">
        <v>0.123</v>
      </c>
      <c r="Q65" s="201">
        <f t="shared" ref="Q65" si="24">O65*P65</f>
        <v>23.255610000000004</v>
      </c>
      <c r="R65" s="201">
        <f t="shared" si="4"/>
        <v>0</v>
      </c>
      <c r="S65" s="140"/>
      <c r="T65" s="143">
        <v>23.600995014483061</v>
      </c>
      <c r="U65" s="143">
        <v>19.33305481283422</v>
      </c>
      <c r="V65" s="209">
        <f t="shared" si="5"/>
        <v>4.267940201648841</v>
      </c>
      <c r="W65" s="207">
        <v>6.1360000000000001</v>
      </c>
      <c r="X65" s="210">
        <f t="shared" si="6"/>
        <v>26.188081077317289</v>
      </c>
      <c r="Y65" s="201">
        <f t="shared" si="7"/>
        <v>0</v>
      </c>
      <c r="Z65" s="201"/>
      <c r="AA65" s="143">
        <v>23.600995014483061</v>
      </c>
      <c r="AB65" s="143">
        <v>19.33305481283422</v>
      </c>
      <c r="AC65" s="209">
        <f t="shared" si="8"/>
        <v>4.267940201648841</v>
      </c>
      <c r="AD65" s="207">
        <v>6.1360000000000001</v>
      </c>
      <c r="AE65" s="210">
        <f t="shared" si="9"/>
        <v>26.188081077317289</v>
      </c>
      <c r="AF65" s="201">
        <f t="shared" si="10"/>
        <v>0</v>
      </c>
    </row>
    <row r="66" spans="1:32" s="173" customFormat="1" ht="12.5" x14ac:dyDescent="0.25">
      <c r="A66" s="188"/>
      <c r="B66" s="188"/>
      <c r="C66" s="188"/>
      <c r="D66" s="188"/>
      <c r="E66" s="188"/>
      <c r="F66" s="189"/>
      <c r="G66" s="189"/>
      <c r="H66" s="142" t="str">
        <f t="shared" si="11"/>
        <v/>
      </c>
      <c r="I66" s="202"/>
      <c r="J66" s="201"/>
      <c r="K66" s="201">
        <f t="shared" si="1"/>
        <v>0</v>
      </c>
      <c r="L66" s="140"/>
      <c r="M66" s="193"/>
      <c r="N66" s="193"/>
      <c r="O66" s="209" t="str">
        <f t="shared" si="2"/>
        <v/>
      </c>
      <c r="P66" s="204"/>
      <c r="Q66" s="201"/>
      <c r="R66" s="201">
        <f t="shared" si="4"/>
        <v>0</v>
      </c>
      <c r="S66" s="140"/>
      <c r="T66" s="143"/>
      <c r="U66" s="143"/>
      <c r="V66" s="209" t="str">
        <f t="shared" si="5"/>
        <v/>
      </c>
      <c r="W66" s="207"/>
      <c r="X66" s="210">
        <f t="shared" si="6"/>
        <v>0</v>
      </c>
      <c r="Y66" s="201">
        <f t="shared" si="7"/>
        <v>0</v>
      </c>
      <c r="Z66" s="201"/>
      <c r="AA66" s="143"/>
      <c r="AB66" s="143"/>
      <c r="AC66" s="209" t="str">
        <f t="shared" si="8"/>
        <v/>
      </c>
      <c r="AD66" s="207"/>
      <c r="AE66" s="210">
        <f t="shared" si="9"/>
        <v>0</v>
      </c>
      <c r="AF66" s="201">
        <f t="shared" si="10"/>
        <v>0</v>
      </c>
    </row>
    <row r="67" spans="1:32" s="173" customFormat="1" ht="12.5" x14ac:dyDescent="0.25">
      <c r="A67" s="188"/>
      <c r="B67" s="188"/>
      <c r="C67" s="188"/>
      <c r="D67" s="188"/>
      <c r="E67" s="188"/>
      <c r="F67" s="189"/>
      <c r="G67" s="189"/>
      <c r="H67" s="142" t="str">
        <f t="shared" si="11"/>
        <v/>
      </c>
      <c r="I67" s="202"/>
      <c r="J67" s="201"/>
      <c r="K67" s="201">
        <f t="shared" si="1"/>
        <v>0</v>
      </c>
      <c r="L67" s="140"/>
      <c r="M67" s="193"/>
      <c r="N67" s="193"/>
      <c r="O67" s="209" t="str">
        <f t="shared" si="2"/>
        <v/>
      </c>
      <c r="P67" s="204"/>
      <c r="Q67" s="201"/>
      <c r="R67" s="201">
        <f t="shared" si="4"/>
        <v>0</v>
      </c>
      <c r="S67" s="140"/>
      <c r="T67" s="143"/>
      <c r="U67" s="143"/>
      <c r="V67" s="209" t="str">
        <f t="shared" si="5"/>
        <v/>
      </c>
      <c r="W67" s="207"/>
      <c r="X67" s="210">
        <f t="shared" si="6"/>
        <v>0</v>
      </c>
      <c r="Y67" s="201">
        <f t="shared" si="7"/>
        <v>0</v>
      </c>
      <c r="Z67" s="201"/>
      <c r="AA67" s="143"/>
      <c r="AB67" s="143"/>
      <c r="AC67" s="209" t="str">
        <f t="shared" si="8"/>
        <v/>
      </c>
      <c r="AD67" s="207"/>
      <c r="AE67" s="210">
        <f t="shared" si="9"/>
        <v>0</v>
      </c>
      <c r="AF67" s="201">
        <f t="shared" si="10"/>
        <v>0</v>
      </c>
    </row>
    <row r="68" spans="1:32" s="173" customFormat="1" ht="12.5" x14ac:dyDescent="0.25">
      <c r="A68" s="188"/>
      <c r="B68" s="188"/>
      <c r="C68" s="188"/>
      <c r="D68" s="188"/>
      <c r="E68" s="188"/>
      <c r="F68" s="189"/>
      <c r="G68" s="189"/>
      <c r="H68" s="142" t="str">
        <f t="shared" si="11"/>
        <v/>
      </c>
      <c r="I68" s="202"/>
      <c r="J68" s="201"/>
      <c r="K68" s="201">
        <f t="shared" si="1"/>
        <v>0</v>
      </c>
      <c r="L68" s="140"/>
      <c r="M68" s="193"/>
      <c r="N68" s="193"/>
      <c r="O68" s="209" t="str">
        <f t="shared" si="2"/>
        <v/>
      </c>
      <c r="P68" s="204"/>
      <c r="Q68" s="201"/>
      <c r="R68" s="201">
        <f t="shared" si="4"/>
        <v>0</v>
      </c>
      <c r="S68" s="140"/>
      <c r="T68" s="143"/>
      <c r="U68" s="143"/>
      <c r="V68" s="209" t="str">
        <f t="shared" si="5"/>
        <v/>
      </c>
      <c r="W68" s="207"/>
      <c r="X68" s="210">
        <f t="shared" si="6"/>
        <v>0</v>
      </c>
      <c r="Y68" s="201">
        <f t="shared" si="7"/>
        <v>0</v>
      </c>
      <c r="Z68" s="201"/>
      <c r="AA68" s="143"/>
      <c r="AB68" s="143"/>
      <c r="AC68" s="209" t="str">
        <f t="shared" si="8"/>
        <v/>
      </c>
      <c r="AD68" s="207"/>
      <c r="AE68" s="210">
        <f t="shared" si="9"/>
        <v>0</v>
      </c>
      <c r="AF68" s="201">
        <f t="shared" si="10"/>
        <v>0</v>
      </c>
    </row>
    <row r="69" spans="1:32" s="173" customFormat="1" ht="12.5" x14ac:dyDescent="0.25">
      <c r="A69" s="188"/>
      <c r="B69" s="188"/>
      <c r="C69" s="188"/>
      <c r="D69" s="188"/>
      <c r="E69" s="188"/>
      <c r="F69" s="189"/>
      <c r="G69" s="189"/>
      <c r="H69" s="142" t="str">
        <f t="shared" si="11"/>
        <v/>
      </c>
      <c r="I69" s="202"/>
      <c r="J69" s="201"/>
      <c r="K69" s="201">
        <f t="shared" si="1"/>
        <v>0</v>
      </c>
      <c r="L69" s="140"/>
      <c r="M69" s="193"/>
      <c r="N69" s="193"/>
      <c r="O69" s="209" t="str">
        <f t="shared" si="2"/>
        <v/>
      </c>
      <c r="P69" s="204"/>
      <c r="Q69" s="201"/>
      <c r="R69" s="201">
        <f t="shared" si="4"/>
        <v>0</v>
      </c>
      <c r="S69" s="140"/>
      <c r="T69" s="143"/>
      <c r="U69" s="143"/>
      <c r="V69" s="209" t="str">
        <f t="shared" si="5"/>
        <v/>
      </c>
      <c r="W69" s="207"/>
      <c r="X69" s="210">
        <f t="shared" si="6"/>
        <v>0</v>
      </c>
      <c r="Y69" s="201">
        <f t="shared" si="7"/>
        <v>0</v>
      </c>
      <c r="Z69" s="201"/>
      <c r="AA69" s="143"/>
      <c r="AB69" s="143"/>
      <c r="AC69" s="209" t="str">
        <f t="shared" si="8"/>
        <v/>
      </c>
      <c r="AD69" s="207"/>
      <c r="AE69" s="210">
        <f t="shared" si="9"/>
        <v>0</v>
      </c>
      <c r="AF69" s="201">
        <f t="shared" si="10"/>
        <v>0</v>
      </c>
    </row>
    <row r="70" spans="1:32" s="173" customFormat="1" ht="12.5" x14ac:dyDescent="0.25">
      <c r="A70" s="188"/>
      <c r="B70" s="188"/>
      <c r="C70" s="188"/>
      <c r="D70" s="188"/>
      <c r="E70" s="188"/>
      <c r="F70" s="189"/>
      <c r="G70" s="189"/>
      <c r="H70" s="142" t="str">
        <f t="shared" si="11"/>
        <v/>
      </c>
      <c r="I70" s="202"/>
      <c r="J70" s="201"/>
      <c r="K70" s="201">
        <f t="shared" si="1"/>
        <v>0</v>
      </c>
      <c r="L70" s="140"/>
      <c r="M70" s="193"/>
      <c r="N70" s="193"/>
      <c r="O70" s="209" t="str">
        <f t="shared" si="2"/>
        <v/>
      </c>
      <c r="P70" s="204"/>
      <c r="Q70" s="201"/>
      <c r="R70" s="201">
        <f t="shared" si="4"/>
        <v>0</v>
      </c>
      <c r="S70" s="140"/>
      <c r="T70" s="143"/>
      <c r="U70" s="143"/>
      <c r="V70" s="209" t="str">
        <f t="shared" si="5"/>
        <v/>
      </c>
      <c r="W70" s="207"/>
      <c r="X70" s="210">
        <f t="shared" si="6"/>
        <v>0</v>
      </c>
      <c r="Y70" s="201">
        <f t="shared" si="7"/>
        <v>0</v>
      </c>
      <c r="Z70" s="201"/>
      <c r="AA70" s="143"/>
      <c r="AB70" s="143"/>
      <c r="AC70" s="209" t="str">
        <f t="shared" si="8"/>
        <v/>
      </c>
      <c r="AD70" s="207"/>
      <c r="AE70" s="210">
        <f t="shared" si="9"/>
        <v>0</v>
      </c>
      <c r="AF70" s="201">
        <f t="shared" si="10"/>
        <v>0</v>
      </c>
    </row>
    <row r="71" spans="1:32" s="173" customFormat="1" ht="12.5" x14ac:dyDescent="0.25">
      <c r="A71" s="188"/>
      <c r="B71" s="188"/>
      <c r="C71" s="188"/>
      <c r="D71" s="188"/>
      <c r="E71" s="188"/>
      <c r="F71" s="189"/>
      <c r="G71" s="189"/>
      <c r="H71" s="142" t="str">
        <f t="shared" si="11"/>
        <v/>
      </c>
      <c r="I71" s="202"/>
      <c r="J71" s="201"/>
      <c r="K71" s="201">
        <f t="shared" si="1"/>
        <v>0</v>
      </c>
      <c r="L71" s="140"/>
      <c r="M71" s="193"/>
      <c r="N71" s="193"/>
      <c r="O71" s="209" t="str">
        <f t="shared" si="2"/>
        <v/>
      </c>
      <c r="P71" s="204"/>
      <c r="Q71" s="201"/>
      <c r="R71" s="201">
        <f t="shared" si="4"/>
        <v>0</v>
      </c>
      <c r="S71" s="140"/>
      <c r="T71" s="143"/>
      <c r="U71" s="143"/>
      <c r="V71" s="209" t="str">
        <f t="shared" si="5"/>
        <v/>
      </c>
      <c r="W71" s="207"/>
      <c r="X71" s="210">
        <f t="shared" si="6"/>
        <v>0</v>
      </c>
      <c r="Y71" s="201">
        <f t="shared" si="7"/>
        <v>0</v>
      </c>
      <c r="Z71" s="201"/>
      <c r="AA71" s="143"/>
      <c r="AB71" s="143"/>
      <c r="AC71" s="209" t="str">
        <f t="shared" si="8"/>
        <v/>
      </c>
      <c r="AD71" s="207"/>
      <c r="AE71" s="210">
        <f t="shared" si="9"/>
        <v>0</v>
      </c>
      <c r="AF71" s="201">
        <f t="shared" si="10"/>
        <v>0</v>
      </c>
    </row>
    <row r="72" spans="1:32" s="173" customFormat="1" ht="12.5" x14ac:dyDescent="0.25">
      <c r="A72" s="188"/>
      <c r="B72" s="188"/>
      <c r="C72" s="188"/>
      <c r="D72" s="188"/>
      <c r="E72" s="188"/>
      <c r="F72" s="189"/>
      <c r="G72" s="189"/>
      <c r="H72" s="142" t="str">
        <f t="shared" si="11"/>
        <v/>
      </c>
      <c r="I72" s="202"/>
      <c r="J72" s="201"/>
      <c r="K72" s="201">
        <f t="shared" si="1"/>
        <v>0</v>
      </c>
      <c r="L72" s="140"/>
      <c r="M72" s="193"/>
      <c r="N72" s="193"/>
      <c r="O72" s="209" t="str">
        <f t="shared" si="2"/>
        <v/>
      </c>
      <c r="P72" s="204"/>
      <c r="Q72" s="201"/>
      <c r="R72" s="201">
        <f t="shared" si="4"/>
        <v>0</v>
      </c>
      <c r="S72" s="140"/>
      <c r="T72" s="143"/>
      <c r="U72" s="143"/>
      <c r="V72" s="209" t="str">
        <f t="shared" si="5"/>
        <v/>
      </c>
      <c r="W72" s="207"/>
      <c r="X72" s="210">
        <f t="shared" si="6"/>
        <v>0</v>
      </c>
      <c r="Y72" s="201">
        <f t="shared" si="7"/>
        <v>0</v>
      </c>
      <c r="Z72" s="201"/>
      <c r="AA72" s="143"/>
      <c r="AB72" s="143"/>
      <c r="AC72" s="209" t="str">
        <f t="shared" si="8"/>
        <v/>
      </c>
      <c r="AD72" s="207"/>
      <c r="AE72" s="210">
        <f t="shared" si="9"/>
        <v>0</v>
      </c>
      <c r="AF72" s="201">
        <f t="shared" si="10"/>
        <v>0</v>
      </c>
    </row>
    <row r="73" spans="1:32" s="173" customFormat="1" ht="12.5" x14ac:dyDescent="0.25">
      <c r="A73" s="188"/>
      <c r="B73" s="188"/>
      <c r="C73" s="188"/>
      <c r="D73" s="188"/>
      <c r="E73" s="188"/>
      <c r="F73" s="189"/>
      <c r="G73" s="189"/>
      <c r="H73" s="142" t="str">
        <f t="shared" si="11"/>
        <v/>
      </c>
      <c r="I73" s="202"/>
      <c r="J73" s="201"/>
      <c r="K73" s="201">
        <f t="shared" si="1"/>
        <v>0</v>
      </c>
      <c r="L73" s="140"/>
      <c r="M73" s="193"/>
      <c r="N73" s="193"/>
      <c r="O73" s="209" t="str">
        <f t="shared" si="2"/>
        <v/>
      </c>
      <c r="P73" s="204"/>
      <c r="Q73" s="201"/>
      <c r="R73" s="201">
        <f t="shared" si="4"/>
        <v>0</v>
      </c>
      <c r="S73" s="140"/>
      <c r="T73" s="143"/>
      <c r="U73" s="143"/>
      <c r="V73" s="209" t="str">
        <f t="shared" si="5"/>
        <v/>
      </c>
      <c r="W73" s="207"/>
      <c r="X73" s="210">
        <f t="shared" si="6"/>
        <v>0</v>
      </c>
      <c r="Y73" s="201">
        <f t="shared" si="7"/>
        <v>0</v>
      </c>
      <c r="Z73" s="201"/>
      <c r="AA73" s="143"/>
      <c r="AB73" s="143"/>
      <c r="AC73" s="209" t="str">
        <f t="shared" si="8"/>
        <v/>
      </c>
      <c r="AD73" s="207"/>
      <c r="AE73" s="210">
        <f t="shared" si="9"/>
        <v>0</v>
      </c>
      <c r="AF73" s="201">
        <f t="shared" si="10"/>
        <v>0</v>
      </c>
    </row>
    <row r="74" spans="1:32" s="173" customFormat="1" ht="12.5" x14ac:dyDescent="0.25">
      <c r="A74" s="188"/>
      <c r="B74" s="188"/>
      <c r="C74" s="188"/>
      <c r="D74" s="188"/>
      <c r="E74" s="188"/>
      <c r="F74" s="189"/>
      <c r="G74" s="189"/>
      <c r="H74" s="142" t="str">
        <f t="shared" si="11"/>
        <v/>
      </c>
      <c r="I74" s="202"/>
      <c r="J74" s="201"/>
      <c r="K74" s="201">
        <f t="shared" si="1"/>
        <v>0</v>
      </c>
      <c r="L74" s="140"/>
      <c r="M74" s="193"/>
      <c r="N74" s="193"/>
      <c r="O74" s="209" t="str">
        <f t="shared" si="2"/>
        <v/>
      </c>
      <c r="P74" s="204"/>
      <c r="Q74" s="201"/>
      <c r="R74" s="201">
        <f t="shared" si="4"/>
        <v>0</v>
      </c>
      <c r="S74" s="140"/>
      <c r="T74" s="143"/>
      <c r="U74" s="143"/>
      <c r="V74" s="209" t="str">
        <f t="shared" si="5"/>
        <v/>
      </c>
      <c r="W74" s="207"/>
      <c r="X74" s="210">
        <f t="shared" si="6"/>
        <v>0</v>
      </c>
      <c r="Y74" s="201">
        <f t="shared" si="7"/>
        <v>0</v>
      </c>
      <c r="Z74" s="201"/>
      <c r="AA74" s="143"/>
      <c r="AB74" s="143"/>
      <c r="AC74" s="209" t="str">
        <f t="shared" si="8"/>
        <v/>
      </c>
      <c r="AD74" s="207"/>
      <c r="AE74" s="210">
        <f t="shared" si="9"/>
        <v>0</v>
      </c>
      <c r="AF74" s="201">
        <f t="shared" si="10"/>
        <v>0</v>
      </c>
    </row>
    <row r="75" spans="1:32" s="173" customFormat="1" ht="12.5" x14ac:dyDescent="0.25">
      <c r="A75" s="188"/>
      <c r="B75" s="188"/>
      <c r="C75" s="188"/>
      <c r="D75" s="188"/>
      <c r="E75" s="188"/>
      <c r="F75" s="189"/>
      <c r="G75" s="189"/>
      <c r="H75" s="142" t="str">
        <f t="shared" si="11"/>
        <v/>
      </c>
      <c r="I75" s="202"/>
      <c r="J75" s="201"/>
      <c r="K75" s="201">
        <f t="shared" si="1"/>
        <v>0</v>
      </c>
      <c r="L75" s="140"/>
      <c r="M75" s="193"/>
      <c r="N75" s="193"/>
      <c r="O75" s="209" t="str">
        <f t="shared" si="2"/>
        <v/>
      </c>
      <c r="P75" s="204"/>
      <c r="Q75" s="201"/>
      <c r="R75" s="201">
        <f t="shared" si="4"/>
        <v>0</v>
      </c>
      <c r="S75" s="140"/>
      <c r="T75" s="143"/>
      <c r="U75" s="143"/>
      <c r="V75" s="209" t="str">
        <f t="shared" si="5"/>
        <v/>
      </c>
      <c r="W75" s="207"/>
      <c r="X75" s="210">
        <f t="shared" si="6"/>
        <v>0</v>
      </c>
      <c r="Y75" s="201">
        <f t="shared" si="7"/>
        <v>0</v>
      </c>
      <c r="Z75" s="201"/>
      <c r="AA75" s="143"/>
      <c r="AB75" s="143"/>
      <c r="AC75" s="209" t="str">
        <f t="shared" si="8"/>
        <v/>
      </c>
      <c r="AD75" s="207"/>
      <c r="AE75" s="210">
        <f t="shared" si="9"/>
        <v>0</v>
      </c>
      <c r="AF75" s="201">
        <f t="shared" si="10"/>
        <v>0</v>
      </c>
    </row>
    <row r="76" spans="1:32" s="173" customFormat="1" ht="12.5" x14ac:dyDescent="0.25">
      <c r="A76" s="188"/>
      <c r="B76" s="188"/>
      <c r="C76" s="188"/>
      <c r="D76" s="188"/>
      <c r="E76" s="188"/>
      <c r="F76" s="189"/>
      <c r="G76" s="189"/>
      <c r="H76" s="142" t="str">
        <f t="shared" si="11"/>
        <v/>
      </c>
      <c r="I76" s="202"/>
      <c r="J76" s="201"/>
      <c r="K76" s="201">
        <f t="shared" si="1"/>
        <v>0</v>
      </c>
      <c r="L76" s="140"/>
      <c r="M76" s="193"/>
      <c r="N76" s="193"/>
      <c r="O76" s="209" t="str">
        <f t="shared" si="2"/>
        <v/>
      </c>
      <c r="P76" s="204"/>
      <c r="Q76" s="201"/>
      <c r="R76" s="201">
        <f t="shared" si="4"/>
        <v>0</v>
      </c>
      <c r="S76" s="140"/>
      <c r="T76" s="143"/>
      <c r="U76" s="143"/>
      <c r="V76" s="209" t="str">
        <f t="shared" si="5"/>
        <v/>
      </c>
      <c r="W76" s="207"/>
      <c r="X76" s="210">
        <f t="shared" si="6"/>
        <v>0</v>
      </c>
      <c r="Y76" s="201">
        <f t="shared" si="7"/>
        <v>0</v>
      </c>
      <c r="Z76" s="201"/>
      <c r="AA76" s="143"/>
      <c r="AB76" s="143"/>
      <c r="AC76" s="209" t="str">
        <f t="shared" si="8"/>
        <v/>
      </c>
      <c r="AD76" s="207"/>
      <c r="AE76" s="210">
        <f t="shared" si="9"/>
        <v>0</v>
      </c>
      <c r="AF76" s="201">
        <f t="shared" si="10"/>
        <v>0</v>
      </c>
    </row>
    <row r="77" spans="1:32" s="173" customFormat="1" ht="12.5" x14ac:dyDescent="0.25">
      <c r="A77" s="188"/>
      <c r="B77" s="188"/>
      <c r="C77" s="188"/>
      <c r="D77" s="188"/>
      <c r="E77" s="188"/>
      <c r="F77" s="189"/>
      <c r="G77" s="189"/>
      <c r="H77" s="142" t="str">
        <f t="shared" si="11"/>
        <v/>
      </c>
      <c r="I77" s="202"/>
      <c r="J77" s="201"/>
      <c r="K77" s="201">
        <f t="shared" si="1"/>
        <v>0</v>
      </c>
      <c r="L77" s="140"/>
      <c r="M77" s="193"/>
      <c r="N77" s="193"/>
      <c r="O77" s="209" t="str">
        <f t="shared" si="2"/>
        <v/>
      </c>
      <c r="P77" s="204"/>
      <c r="Q77" s="201"/>
      <c r="R77" s="201">
        <f t="shared" si="4"/>
        <v>0</v>
      </c>
      <c r="S77" s="140"/>
      <c r="T77" s="143"/>
      <c r="U77" s="143"/>
      <c r="V77" s="209" t="str">
        <f t="shared" si="5"/>
        <v/>
      </c>
      <c r="W77" s="207"/>
      <c r="X77" s="210">
        <f t="shared" si="6"/>
        <v>0</v>
      </c>
      <c r="Y77" s="201">
        <f t="shared" si="7"/>
        <v>0</v>
      </c>
      <c r="Z77" s="201"/>
      <c r="AA77" s="143"/>
      <c r="AB77" s="143"/>
      <c r="AC77" s="209" t="str">
        <f t="shared" si="8"/>
        <v/>
      </c>
      <c r="AD77" s="207"/>
      <c r="AE77" s="210">
        <f t="shared" si="9"/>
        <v>0</v>
      </c>
      <c r="AF77" s="201">
        <f t="shared" si="10"/>
        <v>0</v>
      </c>
    </row>
    <row r="78" spans="1:32" s="173" customFormat="1" ht="12.5" x14ac:dyDescent="0.25">
      <c r="A78" s="188"/>
      <c r="B78" s="188"/>
      <c r="C78" s="188"/>
      <c r="D78" s="188"/>
      <c r="E78" s="188"/>
      <c r="F78" s="189"/>
      <c r="G78" s="189"/>
      <c r="H78" s="142" t="str">
        <f t="shared" si="11"/>
        <v/>
      </c>
      <c r="I78" s="202"/>
      <c r="J78" s="201"/>
      <c r="K78" s="201">
        <f t="shared" si="1"/>
        <v>0</v>
      </c>
      <c r="L78" s="140"/>
      <c r="M78" s="193"/>
      <c r="N78" s="193"/>
      <c r="O78" s="209" t="str">
        <f t="shared" si="2"/>
        <v/>
      </c>
      <c r="P78" s="204"/>
      <c r="Q78" s="201"/>
      <c r="R78" s="201">
        <f t="shared" si="4"/>
        <v>0</v>
      </c>
      <c r="S78" s="140"/>
      <c r="T78" s="143"/>
      <c r="U78" s="143"/>
      <c r="V78" s="209" t="str">
        <f t="shared" si="5"/>
        <v/>
      </c>
      <c r="W78" s="207"/>
      <c r="X78" s="210">
        <f t="shared" si="6"/>
        <v>0</v>
      </c>
      <c r="Y78" s="201">
        <f t="shared" si="7"/>
        <v>0</v>
      </c>
      <c r="Z78" s="201"/>
      <c r="AA78" s="143"/>
      <c r="AB78" s="143"/>
      <c r="AC78" s="209" t="str">
        <f t="shared" si="8"/>
        <v/>
      </c>
      <c r="AD78" s="207"/>
      <c r="AE78" s="210">
        <f t="shared" si="9"/>
        <v>0</v>
      </c>
      <c r="AF78" s="201">
        <f t="shared" si="10"/>
        <v>0</v>
      </c>
    </row>
    <row r="79" spans="1:32" s="173" customFormat="1" ht="12.5" x14ac:dyDescent="0.25">
      <c r="A79" s="188"/>
      <c r="B79" s="188"/>
      <c r="C79" s="188"/>
      <c r="D79" s="188"/>
      <c r="E79" s="188"/>
      <c r="F79" s="189"/>
      <c r="G79" s="189"/>
      <c r="H79" s="142" t="str">
        <f t="shared" si="11"/>
        <v/>
      </c>
      <c r="I79" s="202"/>
      <c r="J79" s="201"/>
      <c r="K79" s="201">
        <f t="shared" si="1"/>
        <v>0</v>
      </c>
      <c r="L79" s="140"/>
      <c r="M79" s="193"/>
      <c r="N79" s="193"/>
      <c r="O79" s="209" t="str">
        <f t="shared" si="2"/>
        <v/>
      </c>
      <c r="P79" s="204"/>
      <c r="Q79" s="201"/>
      <c r="R79" s="201">
        <f t="shared" si="4"/>
        <v>0</v>
      </c>
      <c r="S79" s="140"/>
      <c r="T79" s="143"/>
      <c r="U79" s="143"/>
      <c r="V79" s="209" t="str">
        <f t="shared" si="5"/>
        <v/>
      </c>
      <c r="W79" s="207"/>
      <c r="X79" s="210">
        <f t="shared" si="6"/>
        <v>0</v>
      </c>
      <c r="Y79" s="201">
        <f t="shared" si="7"/>
        <v>0</v>
      </c>
      <c r="Z79" s="201"/>
      <c r="AA79" s="143"/>
      <c r="AB79" s="143"/>
      <c r="AC79" s="209" t="str">
        <f t="shared" si="8"/>
        <v/>
      </c>
      <c r="AD79" s="207"/>
      <c r="AE79" s="210">
        <f t="shared" si="9"/>
        <v>0</v>
      </c>
      <c r="AF79" s="201">
        <f t="shared" si="10"/>
        <v>0</v>
      </c>
    </row>
    <row r="80" spans="1:32" s="173" customFormat="1" ht="12.5" x14ac:dyDescent="0.25">
      <c r="A80" s="188"/>
      <c r="B80" s="188"/>
      <c r="C80" s="188"/>
      <c r="D80" s="188"/>
      <c r="E80" s="188"/>
      <c r="F80" s="189"/>
      <c r="G80" s="189"/>
      <c r="H80" s="142" t="str">
        <f t="shared" si="11"/>
        <v/>
      </c>
      <c r="I80" s="202"/>
      <c r="J80" s="201"/>
      <c r="K80" s="201">
        <f t="shared" ref="K80:K124" si="25">D80*J80</f>
        <v>0</v>
      </c>
      <c r="L80" s="140"/>
      <c r="M80" s="193"/>
      <c r="N80" s="193"/>
      <c r="O80" s="209" t="str">
        <f t="shared" ref="O80:O124" si="26">IF(M80-N80=0,"",M80-N80)</f>
        <v/>
      </c>
      <c r="P80" s="204"/>
      <c r="Q80" s="201"/>
      <c r="R80" s="201">
        <f t="shared" ref="R80:R124" si="27">D80*Q80</f>
        <v>0</v>
      </c>
      <c r="S80" s="140"/>
      <c r="T80" s="143"/>
      <c r="U80" s="143"/>
      <c r="V80" s="209" t="str">
        <f t="shared" ref="V80:V124" si="28">IF(T80-U80=0,"",T80-U80)</f>
        <v/>
      </c>
      <c r="W80" s="207"/>
      <c r="X80" s="210">
        <f t="shared" ref="X80:X124" si="29">IFERROR(V80*W80,0)</f>
        <v>0</v>
      </c>
      <c r="Y80" s="201">
        <f t="shared" ref="Y80:Y124" si="30">D80*X80</f>
        <v>0</v>
      </c>
      <c r="Z80" s="201"/>
      <c r="AA80" s="143"/>
      <c r="AB80" s="143"/>
      <c r="AC80" s="209" t="str">
        <f t="shared" ref="AC80:AC124" si="31">IF(AA80-AB80=0,"",AA80-AB80)</f>
        <v/>
      </c>
      <c r="AD80" s="207"/>
      <c r="AE80" s="210">
        <f t="shared" ref="AE80:AE124" si="32">IFERROR(AC80*AD80,0)</f>
        <v>0</v>
      </c>
      <c r="AF80" s="201">
        <f t="shared" ref="AF80:AF124" si="33">D80*AE80</f>
        <v>0</v>
      </c>
    </row>
    <row r="81" spans="1:32" s="173" customFormat="1" ht="12.5" x14ac:dyDescent="0.25">
      <c r="A81" s="188"/>
      <c r="B81" s="188"/>
      <c r="C81" s="188"/>
      <c r="D81" s="188"/>
      <c r="E81" s="188"/>
      <c r="F81" s="189"/>
      <c r="G81" s="189"/>
      <c r="H81" s="142" t="str">
        <f t="shared" si="11"/>
        <v/>
      </c>
      <c r="I81" s="202"/>
      <c r="J81" s="201"/>
      <c r="K81" s="201">
        <f t="shared" si="25"/>
        <v>0</v>
      </c>
      <c r="L81" s="140"/>
      <c r="M81" s="193"/>
      <c r="N81" s="193"/>
      <c r="O81" s="209" t="str">
        <f t="shared" si="26"/>
        <v/>
      </c>
      <c r="P81" s="204"/>
      <c r="Q81" s="201"/>
      <c r="R81" s="201">
        <f t="shared" si="27"/>
        <v>0</v>
      </c>
      <c r="S81" s="140"/>
      <c r="T81" s="143"/>
      <c r="U81" s="143"/>
      <c r="V81" s="209" t="str">
        <f t="shared" si="28"/>
        <v/>
      </c>
      <c r="W81" s="207"/>
      <c r="X81" s="210">
        <f t="shared" si="29"/>
        <v>0</v>
      </c>
      <c r="Y81" s="201">
        <f t="shared" si="30"/>
        <v>0</v>
      </c>
      <c r="Z81" s="201"/>
      <c r="AA81" s="143"/>
      <c r="AB81" s="143"/>
      <c r="AC81" s="209" t="str">
        <f t="shared" si="31"/>
        <v/>
      </c>
      <c r="AD81" s="207"/>
      <c r="AE81" s="210">
        <f t="shared" si="32"/>
        <v>0</v>
      </c>
      <c r="AF81" s="201">
        <f t="shared" si="33"/>
        <v>0</v>
      </c>
    </row>
    <row r="82" spans="1:32" s="173" customFormat="1" ht="12.5" x14ac:dyDescent="0.25">
      <c r="A82" s="188"/>
      <c r="B82" s="188"/>
      <c r="C82" s="188"/>
      <c r="D82" s="188"/>
      <c r="E82" s="188"/>
      <c r="F82" s="189"/>
      <c r="G82" s="189"/>
      <c r="H82" s="142" t="str">
        <f t="shared" ref="H82:H124" si="34">IF(F82-G82=0,"",F82-G82)</f>
        <v/>
      </c>
      <c r="I82" s="202"/>
      <c r="J82" s="201"/>
      <c r="K82" s="201">
        <f t="shared" si="25"/>
        <v>0</v>
      </c>
      <c r="L82" s="140"/>
      <c r="M82" s="193"/>
      <c r="N82" s="193"/>
      <c r="O82" s="209" t="str">
        <f t="shared" si="26"/>
        <v/>
      </c>
      <c r="P82" s="204"/>
      <c r="Q82" s="201"/>
      <c r="R82" s="201">
        <f t="shared" si="27"/>
        <v>0</v>
      </c>
      <c r="S82" s="140"/>
      <c r="T82" s="143"/>
      <c r="U82" s="143"/>
      <c r="V82" s="209" t="str">
        <f t="shared" si="28"/>
        <v/>
      </c>
      <c r="W82" s="207"/>
      <c r="X82" s="210">
        <f t="shared" si="29"/>
        <v>0</v>
      </c>
      <c r="Y82" s="201">
        <f t="shared" si="30"/>
        <v>0</v>
      </c>
      <c r="Z82" s="201"/>
      <c r="AA82" s="143"/>
      <c r="AB82" s="143"/>
      <c r="AC82" s="209" t="str">
        <f t="shared" si="31"/>
        <v/>
      </c>
      <c r="AD82" s="207"/>
      <c r="AE82" s="210">
        <f t="shared" si="32"/>
        <v>0</v>
      </c>
      <c r="AF82" s="201">
        <f t="shared" si="33"/>
        <v>0</v>
      </c>
    </row>
    <row r="83" spans="1:32" s="173" customFormat="1" ht="12.5" x14ac:dyDescent="0.25">
      <c r="A83" s="188"/>
      <c r="B83" s="188"/>
      <c r="C83" s="188"/>
      <c r="D83" s="188"/>
      <c r="E83" s="188"/>
      <c r="F83" s="189"/>
      <c r="G83" s="189"/>
      <c r="H83" s="142" t="str">
        <f t="shared" si="34"/>
        <v/>
      </c>
      <c r="I83" s="202"/>
      <c r="J83" s="201"/>
      <c r="K83" s="201">
        <f t="shared" si="25"/>
        <v>0</v>
      </c>
      <c r="L83" s="140"/>
      <c r="M83" s="193"/>
      <c r="N83" s="193"/>
      <c r="O83" s="209" t="str">
        <f t="shared" si="26"/>
        <v/>
      </c>
      <c r="P83" s="204"/>
      <c r="Q83" s="201"/>
      <c r="R83" s="201">
        <f t="shared" si="27"/>
        <v>0</v>
      </c>
      <c r="S83" s="140"/>
      <c r="T83" s="143"/>
      <c r="U83" s="143"/>
      <c r="V83" s="209" t="str">
        <f t="shared" si="28"/>
        <v/>
      </c>
      <c r="W83" s="207"/>
      <c r="X83" s="210">
        <f t="shared" si="29"/>
        <v>0</v>
      </c>
      <c r="Y83" s="201">
        <f t="shared" si="30"/>
        <v>0</v>
      </c>
      <c r="Z83" s="201"/>
      <c r="AA83" s="143"/>
      <c r="AB83" s="143"/>
      <c r="AC83" s="209" t="str">
        <f t="shared" si="31"/>
        <v/>
      </c>
      <c r="AD83" s="207"/>
      <c r="AE83" s="210">
        <f t="shared" si="32"/>
        <v>0</v>
      </c>
      <c r="AF83" s="201">
        <f t="shared" si="33"/>
        <v>0</v>
      </c>
    </row>
    <row r="84" spans="1:32" s="173" customFormat="1" ht="12.5" x14ac:dyDescent="0.25">
      <c r="A84" s="188"/>
      <c r="B84" s="188"/>
      <c r="C84" s="188"/>
      <c r="D84" s="188"/>
      <c r="E84" s="188"/>
      <c r="F84" s="189"/>
      <c r="G84" s="189"/>
      <c r="H84" s="142" t="str">
        <f t="shared" si="34"/>
        <v/>
      </c>
      <c r="I84" s="202"/>
      <c r="J84" s="201"/>
      <c r="K84" s="201">
        <f t="shared" si="25"/>
        <v>0</v>
      </c>
      <c r="L84" s="140"/>
      <c r="M84" s="193"/>
      <c r="N84" s="193"/>
      <c r="O84" s="209" t="str">
        <f t="shared" si="26"/>
        <v/>
      </c>
      <c r="P84" s="204"/>
      <c r="Q84" s="201"/>
      <c r="R84" s="201">
        <f t="shared" si="27"/>
        <v>0</v>
      </c>
      <c r="S84" s="140"/>
      <c r="T84" s="143"/>
      <c r="U84" s="143"/>
      <c r="V84" s="209" t="str">
        <f t="shared" si="28"/>
        <v/>
      </c>
      <c r="W84" s="207"/>
      <c r="X84" s="210">
        <f t="shared" si="29"/>
        <v>0</v>
      </c>
      <c r="Y84" s="201">
        <f t="shared" si="30"/>
        <v>0</v>
      </c>
      <c r="Z84" s="201"/>
      <c r="AA84" s="143"/>
      <c r="AB84" s="143"/>
      <c r="AC84" s="209" t="str">
        <f t="shared" si="31"/>
        <v/>
      </c>
      <c r="AD84" s="207"/>
      <c r="AE84" s="210">
        <f t="shared" si="32"/>
        <v>0</v>
      </c>
      <c r="AF84" s="201">
        <f t="shared" si="33"/>
        <v>0</v>
      </c>
    </row>
    <row r="85" spans="1:32" s="173" customFormat="1" ht="12.5" x14ac:dyDescent="0.25">
      <c r="A85" s="188"/>
      <c r="B85" s="188"/>
      <c r="C85" s="188"/>
      <c r="D85" s="188"/>
      <c r="E85" s="188"/>
      <c r="F85" s="189"/>
      <c r="G85" s="189"/>
      <c r="H85" s="142" t="str">
        <f t="shared" si="34"/>
        <v/>
      </c>
      <c r="I85" s="202"/>
      <c r="J85" s="201"/>
      <c r="K85" s="201">
        <f t="shared" si="25"/>
        <v>0</v>
      </c>
      <c r="L85" s="140"/>
      <c r="M85" s="193"/>
      <c r="N85" s="193"/>
      <c r="O85" s="209" t="str">
        <f t="shared" si="26"/>
        <v/>
      </c>
      <c r="P85" s="204"/>
      <c r="Q85" s="201"/>
      <c r="R85" s="201">
        <f t="shared" si="27"/>
        <v>0</v>
      </c>
      <c r="S85" s="140"/>
      <c r="T85" s="143"/>
      <c r="U85" s="143"/>
      <c r="V85" s="209" t="str">
        <f t="shared" si="28"/>
        <v/>
      </c>
      <c r="W85" s="207"/>
      <c r="X85" s="210">
        <f t="shared" si="29"/>
        <v>0</v>
      </c>
      <c r="Y85" s="201">
        <f t="shared" si="30"/>
        <v>0</v>
      </c>
      <c r="Z85" s="201"/>
      <c r="AA85" s="143"/>
      <c r="AB85" s="143"/>
      <c r="AC85" s="209" t="str">
        <f t="shared" si="31"/>
        <v/>
      </c>
      <c r="AD85" s="207"/>
      <c r="AE85" s="210">
        <f t="shared" si="32"/>
        <v>0</v>
      </c>
      <c r="AF85" s="201">
        <f t="shared" si="33"/>
        <v>0</v>
      </c>
    </row>
    <row r="86" spans="1:32" s="173" customFormat="1" ht="12.5" x14ac:dyDescent="0.25">
      <c r="A86" s="188"/>
      <c r="B86" s="188"/>
      <c r="C86" s="188"/>
      <c r="D86" s="188"/>
      <c r="E86" s="188"/>
      <c r="F86" s="189"/>
      <c r="G86" s="189"/>
      <c r="H86" s="142" t="str">
        <f t="shared" si="34"/>
        <v/>
      </c>
      <c r="I86" s="202"/>
      <c r="J86" s="201"/>
      <c r="K86" s="201">
        <f t="shared" si="25"/>
        <v>0</v>
      </c>
      <c r="L86" s="140"/>
      <c r="M86" s="193"/>
      <c r="N86" s="193"/>
      <c r="O86" s="209" t="str">
        <f t="shared" si="26"/>
        <v/>
      </c>
      <c r="P86" s="204"/>
      <c r="Q86" s="201"/>
      <c r="R86" s="201">
        <f t="shared" si="27"/>
        <v>0</v>
      </c>
      <c r="S86" s="140"/>
      <c r="T86" s="143"/>
      <c r="U86" s="143"/>
      <c r="V86" s="209" t="str">
        <f t="shared" si="28"/>
        <v/>
      </c>
      <c r="W86" s="207"/>
      <c r="X86" s="210">
        <f t="shared" si="29"/>
        <v>0</v>
      </c>
      <c r="Y86" s="201">
        <f t="shared" si="30"/>
        <v>0</v>
      </c>
      <c r="Z86" s="201"/>
      <c r="AA86" s="143"/>
      <c r="AB86" s="143"/>
      <c r="AC86" s="209" t="str">
        <f t="shared" si="31"/>
        <v/>
      </c>
      <c r="AD86" s="207"/>
      <c r="AE86" s="210">
        <f t="shared" si="32"/>
        <v>0</v>
      </c>
      <c r="AF86" s="201">
        <f t="shared" si="33"/>
        <v>0</v>
      </c>
    </row>
    <row r="87" spans="1:32" s="173" customFormat="1" ht="12.5" x14ac:dyDescent="0.25">
      <c r="A87" s="188"/>
      <c r="B87" s="188"/>
      <c r="C87" s="188"/>
      <c r="D87" s="188"/>
      <c r="E87" s="188"/>
      <c r="F87" s="189"/>
      <c r="G87" s="189"/>
      <c r="H87" s="142" t="str">
        <f t="shared" si="34"/>
        <v/>
      </c>
      <c r="I87" s="202"/>
      <c r="J87" s="201"/>
      <c r="K87" s="201">
        <f t="shared" si="25"/>
        <v>0</v>
      </c>
      <c r="L87" s="140"/>
      <c r="M87" s="193"/>
      <c r="N87" s="193"/>
      <c r="O87" s="209" t="str">
        <f t="shared" si="26"/>
        <v/>
      </c>
      <c r="P87" s="204"/>
      <c r="Q87" s="201"/>
      <c r="R87" s="201">
        <f t="shared" si="27"/>
        <v>0</v>
      </c>
      <c r="S87" s="140"/>
      <c r="T87" s="143"/>
      <c r="U87" s="143"/>
      <c r="V87" s="209" t="str">
        <f t="shared" si="28"/>
        <v/>
      </c>
      <c r="W87" s="207"/>
      <c r="X87" s="210">
        <f t="shared" si="29"/>
        <v>0</v>
      </c>
      <c r="Y87" s="201">
        <f t="shared" si="30"/>
        <v>0</v>
      </c>
      <c r="Z87" s="201"/>
      <c r="AA87" s="143"/>
      <c r="AB87" s="143"/>
      <c r="AC87" s="209" t="str">
        <f t="shared" si="31"/>
        <v/>
      </c>
      <c r="AD87" s="207"/>
      <c r="AE87" s="210">
        <f t="shared" si="32"/>
        <v>0</v>
      </c>
      <c r="AF87" s="201">
        <f t="shared" si="33"/>
        <v>0</v>
      </c>
    </row>
    <row r="88" spans="1:32" s="173" customFormat="1" ht="12.5" x14ac:dyDescent="0.25">
      <c r="A88" s="188"/>
      <c r="B88" s="188"/>
      <c r="C88" s="188"/>
      <c r="D88" s="188"/>
      <c r="E88" s="188"/>
      <c r="F88" s="189"/>
      <c r="G88" s="189"/>
      <c r="H88" s="142" t="str">
        <f t="shared" si="34"/>
        <v/>
      </c>
      <c r="I88" s="202"/>
      <c r="J88" s="201"/>
      <c r="K88" s="201">
        <f t="shared" si="25"/>
        <v>0</v>
      </c>
      <c r="L88" s="140"/>
      <c r="M88" s="193"/>
      <c r="N88" s="193"/>
      <c r="O88" s="209" t="str">
        <f t="shared" si="26"/>
        <v/>
      </c>
      <c r="P88" s="204"/>
      <c r="Q88" s="201"/>
      <c r="R88" s="201">
        <f t="shared" si="27"/>
        <v>0</v>
      </c>
      <c r="S88" s="140"/>
      <c r="T88" s="143"/>
      <c r="U88" s="143"/>
      <c r="V88" s="209" t="str">
        <f t="shared" si="28"/>
        <v/>
      </c>
      <c r="W88" s="207"/>
      <c r="X88" s="210">
        <f t="shared" si="29"/>
        <v>0</v>
      </c>
      <c r="Y88" s="201">
        <f t="shared" si="30"/>
        <v>0</v>
      </c>
      <c r="Z88" s="201"/>
      <c r="AA88" s="143"/>
      <c r="AB88" s="143"/>
      <c r="AC88" s="209" t="str">
        <f t="shared" si="31"/>
        <v/>
      </c>
      <c r="AD88" s="207"/>
      <c r="AE88" s="210">
        <f t="shared" si="32"/>
        <v>0</v>
      </c>
      <c r="AF88" s="201">
        <f t="shared" si="33"/>
        <v>0</v>
      </c>
    </row>
    <row r="89" spans="1:32" s="173" customFormat="1" ht="12.5" x14ac:dyDescent="0.25">
      <c r="A89" s="188"/>
      <c r="B89" s="188"/>
      <c r="C89" s="188"/>
      <c r="D89" s="188"/>
      <c r="E89" s="188"/>
      <c r="F89" s="189"/>
      <c r="G89" s="189"/>
      <c r="H89" s="142" t="str">
        <f t="shared" si="34"/>
        <v/>
      </c>
      <c r="I89" s="202"/>
      <c r="J89" s="201"/>
      <c r="K89" s="201">
        <f t="shared" si="25"/>
        <v>0</v>
      </c>
      <c r="L89" s="140"/>
      <c r="M89" s="193"/>
      <c r="N89" s="193"/>
      <c r="O89" s="209" t="str">
        <f t="shared" si="26"/>
        <v/>
      </c>
      <c r="P89" s="204"/>
      <c r="Q89" s="201"/>
      <c r="R89" s="201">
        <f t="shared" si="27"/>
        <v>0</v>
      </c>
      <c r="S89" s="140"/>
      <c r="T89" s="143"/>
      <c r="U89" s="143"/>
      <c r="V89" s="209" t="str">
        <f t="shared" si="28"/>
        <v/>
      </c>
      <c r="W89" s="207"/>
      <c r="X89" s="210">
        <f t="shared" si="29"/>
        <v>0</v>
      </c>
      <c r="Y89" s="201">
        <f t="shared" si="30"/>
        <v>0</v>
      </c>
      <c r="Z89" s="201"/>
      <c r="AA89" s="143"/>
      <c r="AB89" s="143"/>
      <c r="AC89" s="209" t="str">
        <f t="shared" si="31"/>
        <v/>
      </c>
      <c r="AD89" s="207"/>
      <c r="AE89" s="210">
        <f t="shared" si="32"/>
        <v>0</v>
      </c>
      <c r="AF89" s="201">
        <f t="shared" si="33"/>
        <v>0</v>
      </c>
    </row>
    <row r="90" spans="1:32" s="173" customFormat="1" ht="12.5" x14ac:dyDescent="0.25">
      <c r="A90" s="188"/>
      <c r="B90" s="188"/>
      <c r="C90" s="188"/>
      <c r="D90" s="188"/>
      <c r="E90" s="188"/>
      <c r="F90" s="189"/>
      <c r="G90" s="189"/>
      <c r="H90" s="142" t="str">
        <f t="shared" si="34"/>
        <v/>
      </c>
      <c r="I90" s="202"/>
      <c r="J90" s="201"/>
      <c r="K90" s="201">
        <f t="shared" si="25"/>
        <v>0</v>
      </c>
      <c r="L90" s="140"/>
      <c r="M90" s="193"/>
      <c r="N90" s="193"/>
      <c r="O90" s="209" t="str">
        <f t="shared" si="26"/>
        <v/>
      </c>
      <c r="P90" s="204"/>
      <c r="Q90" s="201"/>
      <c r="R90" s="201">
        <f t="shared" si="27"/>
        <v>0</v>
      </c>
      <c r="S90" s="140"/>
      <c r="T90" s="143"/>
      <c r="U90" s="143"/>
      <c r="V90" s="209" t="str">
        <f t="shared" si="28"/>
        <v/>
      </c>
      <c r="W90" s="207"/>
      <c r="X90" s="210">
        <f t="shared" si="29"/>
        <v>0</v>
      </c>
      <c r="Y90" s="201">
        <f t="shared" si="30"/>
        <v>0</v>
      </c>
      <c r="Z90" s="201"/>
      <c r="AA90" s="143"/>
      <c r="AB90" s="143"/>
      <c r="AC90" s="209" t="str">
        <f t="shared" si="31"/>
        <v/>
      </c>
      <c r="AD90" s="207"/>
      <c r="AE90" s="210">
        <f t="shared" si="32"/>
        <v>0</v>
      </c>
      <c r="AF90" s="201">
        <f t="shared" si="33"/>
        <v>0</v>
      </c>
    </row>
    <row r="91" spans="1:32" s="173" customFormat="1" ht="12.5" x14ac:dyDescent="0.25">
      <c r="A91" s="188"/>
      <c r="B91" s="188"/>
      <c r="C91" s="188"/>
      <c r="D91" s="188"/>
      <c r="E91" s="188"/>
      <c r="F91" s="189"/>
      <c r="G91" s="189"/>
      <c r="H91" s="142" t="str">
        <f t="shared" si="34"/>
        <v/>
      </c>
      <c r="I91" s="202"/>
      <c r="J91" s="201"/>
      <c r="K91" s="201">
        <f t="shared" si="25"/>
        <v>0</v>
      </c>
      <c r="L91" s="140"/>
      <c r="M91" s="193"/>
      <c r="N91" s="193"/>
      <c r="O91" s="209" t="str">
        <f t="shared" si="26"/>
        <v/>
      </c>
      <c r="P91" s="204"/>
      <c r="Q91" s="201"/>
      <c r="R91" s="201">
        <f t="shared" si="27"/>
        <v>0</v>
      </c>
      <c r="S91" s="140"/>
      <c r="T91" s="143"/>
      <c r="U91" s="143"/>
      <c r="V91" s="209" t="str">
        <f t="shared" si="28"/>
        <v/>
      </c>
      <c r="W91" s="207"/>
      <c r="X91" s="210">
        <f t="shared" si="29"/>
        <v>0</v>
      </c>
      <c r="Y91" s="201">
        <f t="shared" si="30"/>
        <v>0</v>
      </c>
      <c r="Z91" s="201"/>
      <c r="AA91" s="143"/>
      <c r="AB91" s="143"/>
      <c r="AC91" s="209" t="str">
        <f t="shared" si="31"/>
        <v/>
      </c>
      <c r="AD91" s="207"/>
      <c r="AE91" s="210">
        <f t="shared" si="32"/>
        <v>0</v>
      </c>
      <c r="AF91" s="201">
        <f t="shared" si="33"/>
        <v>0</v>
      </c>
    </row>
    <row r="92" spans="1:32" s="173" customFormat="1" ht="12.5" x14ac:dyDescent="0.25">
      <c r="A92" s="188"/>
      <c r="B92" s="188"/>
      <c r="C92" s="188"/>
      <c r="D92" s="188"/>
      <c r="E92" s="188"/>
      <c r="F92" s="189"/>
      <c r="G92" s="189"/>
      <c r="H92" s="142" t="str">
        <f t="shared" si="34"/>
        <v/>
      </c>
      <c r="I92" s="202"/>
      <c r="J92" s="201"/>
      <c r="K92" s="201">
        <f t="shared" si="25"/>
        <v>0</v>
      </c>
      <c r="L92" s="140"/>
      <c r="M92" s="193"/>
      <c r="N92" s="193"/>
      <c r="O92" s="209" t="str">
        <f t="shared" si="26"/>
        <v/>
      </c>
      <c r="P92" s="204"/>
      <c r="Q92" s="201"/>
      <c r="R92" s="201">
        <f t="shared" si="27"/>
        <v>0</v>
      </c>
      <c r="S92" s="140"/>
      <c r="T92" s="143"/>
      <c r="U92" s="143"/>
      <c r="V92" s="209" t="str">
        <f t="shared" si="28"/>
        <v/>
      </c>
      <c r="W92" s="207"/>
      <c r="X92" s="210">
        <f t="shared" si="29"/>
        <v>0</v>
      </c>
      <c r="Y92" s="201">
        <f t="shared" si="30"/>
        <v>0</v>
      </c>
      <c r="Z92" s="201"/>
      <c r="AA92" s="143"/>
      <c r="AB92" s="143"/>
      <c r="AC92" s="209" t="str">
        <f t="shared" si="31"/>
        <v/>
      </c>
      <c r="AD92" s="207"/>
      <c r="AE92" s="210">
        <f t="shared" si="32"/>
        <v>0</v>
      </c>
      <c r="AF92" s="201">
        <f t="shared" si="33"/>
        <v>0</v>
      </c>
    </row>
    <row r="93" spans="1:32" s="173" customFormat="1" ht="12.5" x14ac:dyDescent="0.25">
      <c r="A93" s="188"/>
      <c r="B93" s="188"/>
      <c r="C93" s="188"/>
      <c r="D93" s="188"/>
      <c r="E93" s="188"/>
      <c r="F93" s="189"/>
      <c r="G93" s="189"/>
      <c r="H93" s="142" t="str">
        <f t="shared" si="34"/>
        <v/>
      </c>
      <c r="I93" s="202"/>
      <c r="J93" s="201"/>
      <c r="K93" s="201">
        <f t="shared" si="25"/>
        <v>0</v>
      </c>
      <c r="L93" s="140"/>
      <c r="M93" s="193"/>
      <c r="N93" s="193"/>
      <c r="O93" s="209" t="str">
        <f t="shared" si="26"/>
        <v/>
      </c>
      <c r="P93" s="204"/>
      <c r="Q93" s="201"/>
      <c r="R93" s="201">
        <f t="shared" si="27"/>
        <v>0</v>
      </c>
      <c r="S93" s="140"/>
      <c r="T93" s="143"/>
      <c r="U93" s="143"/>
      <c r="V93" s="209" t="str">
        <f t="shared" si="28"/>
        <v/>
      </c>
      <c r="W93" s="207"/>
      <c r="X93" s="210">
        <f t="shared" si="29"/>
        <v>0</v>
      </c>
      <c r="Y93" s="201">
        <f t="shared" si="30"/>
        <v>0</v>
      </c>
      <c r="Z93" s="201"/>
      <c r="AA93" s="143"/>
      <c r="AB93" s="143"/>
      <c r="AC93" s="209" t="str">
        <f t="shared" si="31"/>
        <v/>
      </c>
      <c r="AD93" s="207"/>
      <c r="AE93" s="210">
        <f t="shared" si="32"/>
        <v>0</v>
      </c>
      <c r="AF93" s="201">
        <f t="shared" si="33"/>
        <v>0</v>
      </c>
    </row>
    <row r="94" spans="1:32" s="173" customFormat="1" ht="12.5" x14ac:dyDescent="0.25">
      <c r="A94" s="188"/>
      <c r="B94" s="188"/>
      <c r="C94" s="188"/>
      <c r="D94" s="188"/>
      <c r="E94" s="188"/>
      <c r="F94" s="189"/>
      <c r="G94" s="189"/>
      <c r="H94" s="142" t="str">
        <f t="shared" si="34"/>
        <v/>
      </c>
      <c r="I94" s="202"/>
      <c r="J94" s="201"/>
      <c r="K94" s="201">
        <f t="shared" si="25"/>
        <v>0</v>
      </c>
      <c r="L94" s="140"/>
      <c r="M94" s="193"/>
      <c r="N94" s="193"/>
      <c r="O94" s="209" t="str">
        <f t="shared" si="26"/>
        <v/>
      </c>
      <c r="P94" s="204"/>
      <c r="Q94" s="201"/>
      <c r="R94" s="201">
        <f t="shared" si="27"/>
        <v>0</v>
      </c>
      <c r="S94" s="140"/>
      <c r="T94" s="143"/>
      <c r="U94" s="143"/>
      <c r="V94" s="209" t="str">
        <f t="shared" si="28"/>
        <v/>
      </c>
      <c r="W94" s="207"/>
      <c r="X94" s="210">
        <f t="shared" si="29"/>
        <v>0</v>
      </c>
      <c r="Y94" s="201">
        <f t="shared" si="30"/>
        <v>0</v>
      </c>
      <c r="Z94" s="201"/>
      <c r="AA94" s="143"/>
      <c r="AB94" s="143"/>
      <c r="AC94" s="209" t="str">
        <f t="shared" si="31"/>
        <v/>
      </c>
      <c r="AD94" s="207"/>
      <c r="AE94" s="210">
        <f t="shared" si="32"/>
        <v>0</v>
      </c>
      <c r="AF94" s="201">
        <f t="shared" si="33"/>
        <v>0</v>
      </c>
    </row>
    <row r="95" spans="1:32" s="173" customFormat="1" ht="12.5" x14ac:dyDescent="0.25">
      <c r="A95" s="188"/>
      <c r="B95" s="188"/>
      <c r="C95" s="188"/>
      <c r="D95" s="188"/>
      <c r="E95" s="188"/>
      <c r="F95" s="189"/>
      <c r="G95" s="189"/>
      <c r="H95" s="142" t="str">
        <f t="shared" si="34"/>
        <v/>
      </c>
      <c r="I95" s="202"/>
      <c r="J95" s="201"/>
      <c r="K95" s="201">
        <f t="shared" si="25"/>
        <v>0</v>
      </c>
      <c r="L95" s="140"/>
      <c r="M95" s="193"/>
      <c r="N95" s="193"/>
      <c r="O95" s="209" t="str">
        <f t="shared" si="26"/>
        <v/>
      </c>
      <c r="P95" s="204"/>
      <c r="Q95" s="201"/>
      <c r="R95" s="201">
        <f t="shared" si="27"/>
        <v>0</v>
      </c>
      <c r="S95" s="140"/>
      <c r="T95" s="143"/>
      <c r="U95" s="143"/>
      <c r="V95" s="209" t="str">
        <f t="shared" si="28"/>
        <v/>
      </c>
      <c r="W95" s="207"/>
      <c r="X95" s="210">
        <f t="shared" si="29"/>
        <v>0</v>
      </c>
      <c r="Y95" s="201">
        <f t="shared" si="30"/>
        <v>0</v>
      </c>
      <c r="Z95" s="201"/>
      <c r="AA95" s="143"/>
      <c r="AB95" s="143"/>
      <c r="AC95" s="209" t="str">
        <f t="shared" si="31"/>
        <v/>
      </c>
      <c r="AD95" s="207"/>
      <c r="AE95" s="210">
        <f t="shared" si="32"/>
        <v>0</v>
      </c>
      <c r="AF95" s="201">
        <f t="shared" si="33"/>
        <v>0</v>
      </c>
    </row>
    <row r="96" spans="1:32" s="173" customFormat="1" ht="12.5" x14ac:dyDescent="0.25">
      <c r="A96" s="188"/>
      <c r="B96" s="188"/>
      <c r="C96" s="188"/>
      <c r="D96" s="188"/>
      <c r="E96" s="188"/>
      <c r="F96" s="189"/>
      <c r="G96" s="189"/>
      <c r="H96" s="142" t="str">
        <f t="shared" si="34"/>
        <v/>
      </c>
      <c r="I96" s="202"/>
      <c r="J96" s="201"/>
      <c r="K96" s="201">
        <f t="shared" si="25"/>
        <v>0</v>
      </c>
      <c r="L96" s="140"/>
      <c r="M96" s="193"/>
      <c r="N96" s="193"/>
      <c r="O96" s="209" t="str">
        <f t="shared" si="26"/>
        <v/>
      </c>
      <c r="P96" s="204"/>
      <c r="Q96" s="201"/>
      <c r="R96" s="201">
        <f t="shared" si="27"/>
        <v>0</v>
      </c>
      <c r="S96" s="140"/>
      <c r="T96" s="143"/>
      <c r="U96" s="143"/>
      <c r="V96" s="209" t="str">
        <f t="shared" si="28"/>
        <v/>
      </c>
      <c r="W96" s="207"/>
      <c r="X96" s="210">
        <f t="shared" si="29"/>
        <v>0</v>
      </c>
      <c r="Y96" s="201">
        <f t="shared" si="30"/>
        <v>0</v>
      </c>
      <c r="Z96" s="201"/>
      <c r="AA96" s="143"/>
      <c r="AB96" s="143"/>
      <c r="AC96" s="209" t="str">
        <f t="shared" si="31"/>
        <v/>
      </c>
      <c r="AD96" s="207"/>
      <c r="AE96" s="210">
        <f t="shared" si="32"/>
        <v>0</v>
      </c>
      <c r="AF96" s="201">
        <f t="shared" si="33"/>
        <v>0</v>
      </c>
    </row>
    <row r="97" spans="1:32" s="173" customFormat="1" ht="12.5" x14ac:dyDescent="0.25">
      <c r="A97" s="188"/>
      <c r="B97" s="188"/>
      <c r="C97" s="188"/>
      <c r="D97" s="188"/>
      <c r="E97" s="188"/>
      <c r="F97" s="189"/>
      <c r="G97" s="189"/>
      <c r="H97" s="142" t="str">
        <f t="shared" si="34"/>
        <v/>
      </c>
      <c r="I97" s="202"/>
      <c r="J97" s="201"/>
      <c r="K97" s="201">
        <f t="shared" si="25"/>
        <v>0</v>
      </c>
      <c r="L97" s="140"/>
      <c r="M97" s="193"/>
      <c r="N97" s="193"/>
      <c r="O97" s="209" t="str">
        <f t="shared" si="26"/>
        <v/>
      </c>
      <c r="P97" s="204"/>
      <c r="Q97" s="201"/>
      <c r="R97" s="201">
        <f t="shared" si="27"/>
        <v>0</v>
      </c>
      <c r="S97" s="140"/>
      <c r="T97" s="143"/>
      <c r="U97" s="143"/>
      <c r="V97" s="209" t="str">
        <f t="shared" si="28"/>
        <v/>
      </c>
      <c r="W97" s="207"/>
      <c r="X97" s="210">
        <f t="shared" si="29"/>
        <v>0</v>
      </c>
      <c r="Y97" s="201">
        <f t="shared" si="30"/>
        <v>0</v>
      </c>
      <c r="Z97" s="201"/>
      <c r="AA97" s="143"/>
      <c r="AB97" s="143"/>
      <c r="AC97" s="209" t="str">
        <f t="shared" si="31"/>
        <v/>
      </c>
      <c r="AD97" s="207"/>
      <c r="AE97" s="210">
        <f t="shared" si="32"/>
        <v>0</v>
      </c>
      <c r="AF97" s="201">
        <f t="shared" si="33"/>
        <v>0</v>
      </c>
    </row>
    <row r="98" spans="1:32" s="173" customFormat="1" ht="12.5" x14ac:dyDescent="0.25">
      <c r="A98" s="188"/>
      <c r="B98" s="188"/>
      <c r="C98" s="188"/>
      <c r="D98" s="188"/>
      <c r="E98" s="188"/>
      <c r="F98" s="189"/>
      <c r="G98" s="189"/>
      <c r="H98" s="142" t="str">
        <f t="shared" si="34"/>
        <v/>
      </c>
      <c r="I98" s="202"/>
      <c r="J98" s="201"/>
      <c r="K98" s="201">
        <f t="shared" si="25"/>
        <v>0</v>
      </c>
      <c r="L98" s="140"/>
      <c r="M98" s="193"/>
      <c r="N98" s="193"/>
      <c r="O98" s="209" t="str">
        <f t="shared" si="26"/>
        <v/>
      </c>
      <c r="P98" s="204"/>
      <c r="Q98" s="201"/>
      <c r="R98" s="201">
        <f t="shared" si="27"/>
        <v>0</v>
      </c>
      <c r="S98" s="140"/>
      <c r="T98" s="143"/>
      <c r="U98" s="143"/>
      <c r="V98" s="209" t="str">
        <f t="shared" si="28"/>
        <v/>
      </c>
      <c r="W98" s="207"/>
      <c r="X98" s="210">
        <f t="shared" si="29"/>
        <v>0</v>
      </c>
      <c r="Y98" s="201">
        <f t="shared" si="30"/>
        <v>0</v>
      </c>
      <c r="Z98" s="201"/>
      <c r="AA98" s="143"/>
      <c r="AB98" s="143"/>
      <c r="AC98" s="209" t="str">
        <f t="shared" si="31"/>
        <v/>
      </c>
      <c r="AD98" s="207"/>
      <c r="AE98" s="210">
        <f t="shared" si="32"/>
        <v>0</v>
      </c>
      <c r="AF98" s="201">
        <f t="shared" si="33"/>
        <v>0</v>
      </c>
    </row>
    <row r="99" spans="1:32" s="173" customFormat="1" ht="12.5" x14ac:dyDescent="0.25">
      <c r="A99" s="188"/>
      <c r="B99" s="188"/>
      <c r="C99" s="188"/>
      <c r="D99" s="188"/>
      <c r="E99" s="188"/>
      <c r="F99" s="189"/>
      <c r="G99" s="189"/>
      <c r="H99" s="142" t="str">
        <f t="shared" si="34"/>
        <v/>
      </c>
      <c r="I99" s="202"/>
      <c r="J99" s="201"/>
      <c r="K99" s="201">
        <f t="shared" si="25"/>
        <v>0</v>
      </c>
      <c r="L99" s="140"/>
      <c r="M99" s="193"/>
      <c r="N99" s="193"/>
      <c r="O99" s="209" t="str">
        <f t="shared" si="26"/>
        <v/>
      </c>
      <c r="P99" s="204"/>
      <c r="Q99" s="201"/>
      <c r="R99" s="201">
        <f t="shared" si="27"/>
        <v>0</v>
      </c>
      <c r="S99" s="140"/>
      <c r="T99" s="143"/>
      <c r="U99" s="143"/>
      <c r="V99" s="209" t="str">
        <f t="shared" si="28"/>
        <v/>
      </c>
      <c r="W99" s="207"/>
      <c r="X99" s="210">
        <f t="shared" si="29"/>
        <v>0</v>
      </c>
      <c r="Y99" s="201">
        <f t="shared" si="30"/>
        <v>0</v>
      </c>
      <c r="Z99" s="201"/>
      <c r="AA99" s="143"/>
      <c r="AB99" s="143"/>
      <c r="AC99" s="209" t="str">
        <f t="shared" si="31"/>
        <v/>
      </c>
      <c r="AD99" s="207"/>
      <c r="AE99" s="210">
        <f t="shared" si="32"/>
        <v>0</v>
      </c>
      <c r="AF99" s="201">
        <f t="shared" si="33"/>
        <v>0</v>
      </c>
    </row>
    <row r="100" spans="1:32" s="173" customFormat="1" ht="12.5" x14ac:dyDescent="0.25">
      <c r="A100" s="188"/>
      <c r="B100" s="188"/>
      <c r="C100" s="188"/>
      <c r="D100" s="188"/>
      <c r="E100" s="188"/>
      <c r="F100" s="189"/>
      <c r="G100" s="189"/>
      <c r="H100" s="142" t="str">
        <f t="shared" si="34"/>
        <v/>
      </c>
      <c r="I100" s="202"/>
      <c r="J100" s="201"/>
      <c r="K100" s="201">
        <f t="shared" si="25"/>
        <v>0</v>
      </c>
      <c r="L100" s="140"/>
      <c r="M100" s="193"/>
      <c r="N100" s="193"/>
      <c r="O100" s="209" t="str">
        <f t="shared" si="26"/>
        <v/>
      </c>
      <c r="P100" s="204"/>
      <c r="Q100" s="201"/>
      <c r="R100" s="201">
        <f t="shared" si="27"/>
        <v>0</v>
      </c>
      <c r="S100" s="140"/>
      <c r="T100" s="143"/>
      <c r="U100" s="143"/>
      <c r="V100" s="209" t="str">
        <f t="shared" si="28"/>
        <v/>
      </c>
      <c r="W100" s="207"/>
      <c r="X100" s="210">
        <f t="shared" si="29"/>
        <v>0</v>
      </c>
      <c r="Y100" s="201">
        <f t="shared" si="30"/>
        <v>0</v>
      </c>
      <c r="Z100" s="201"/>
      <c r="AA100" s="143"/>
      <c r="AB100" s="143"/>
      <c r="AC100" s="209" t="str">
        <f t="shared" si="31"/>
        <v/>
      </c>
      <c r="AD100" s="207"/>
      <c r="AE100" s="210">
        <f t="shared" si="32"/>
        <v>0</v>
      </c>
      <c r="AF100" s="201">
        <f t="shared" si="33"/>
        <v>0</v>
      </c>
    </row>
    <row r="101" spans="1:32" s="173" customFormat="1" ht="12.5" x14ac:dyDescent="0.25">
      <c r="A101" s="188"/>
      <c r="B101" s="188"/>
      <c r="C101" s="188"/>
      <c r="D101" s="188"/>
      <c r="E101" s="188"/>
      <c r="F101" s="189"/>
      <c r="G101" s="189"/>
      <c r="H101" s="142" t="str">
        <f t="shared" si="34"/>
        <v/>
      </c>
      <c r="I101" s="202"/>
      <c r="J101" s="201"/>
      <c r="K101" s="201">
        <f t="shared" si="25"/>
        <v>0</v>
      </c>
      <c r="L101" s="140"/>
      <c r="M101" s="193"/>
      <c r="N101" s="193"/>
      <c r="O101" s="209" t="str">
        <f t="shared" si="26"/>
        <v/>
      </c>
      <c r="P101" s="204"/>
      <c r="Q101" s="201"/>
      <c r="R101" s="201">
        <f t="shared" si="27"/>
        <v>0</v>
      </c>
      <c r="S101" s="140"/>
      <c r="T101" s="143"/>
      <c r="U101" s="143"/>
      <c r="V101" s="209" t="str">
        <f t="shared" si="28"/>
        <v/>
      </c>
      <c r="W101" s="207"/>
      <c r="X101" s="210">
        <f t="shared" si="29"/>
        <v>0</v>
      </c>
      <c r="Y101" s="201">
        <f t="shared" si="30"/>
        <v>0</v>
      </c>
      <c r="Z101" s="201"/>
      <c r="AA101" s="143"/>
      <c r="AB101" s="143"/>
      <c r="AC101" s="209" t="str">
        <f t="shared" si="31"/>
        <v/>
      </c>
      <c r="AD101" s="207"/>
      <c r="AE101" s="210">
        <f t="shared" si="32"/>
        <v>0</v>
      </c>
      <c r="AF101" s="201">
        <f t="shared" si="33"/>
        <v>0</v>
      </c>
    </row>
    <row r="102" spans="1:32" s="173" customFormat="1" ht="12.5" x14ac:dyDescent="0.25">
      <c r="A102" s="188"/>
      <c r="B102" s="188"/>
      <c r="C102" s="188"/>
      <c r="D102" s="188"/>
      <c r="E102" s="188"/>
      <c r="F102" s="189"/>
      <c r="G102" s="189"/>
      <c r="H102" s="142" t="str">
        <f t="shared" si="34"/>
        <v/>
      </c>
      <c r="I102" s="202"/>
      <c r="J102" s="201"/>
      <c r="K102" s="201">
        <f t="shared" si="25"/>
        <v>0</v>
      </c>
      <c r="L102" s="140"/>
      <c r="M102" s="193"/>
      <c r="N102" s="193"/>
      <c r="O102" s="209" t="str">
        <f t="shared" si="26"/>
        <v/>
      </c>
      <c r="P102" s="204"/>
      <c r="Q102" s="201"/>
      <c r="R102" s="201">
        <f t="shared" si="27"/>
        <v>0</v>
      </c>
      <c r="S102" s="140"/>
      <c r="T102" s="143"/>
      <c r="U102" s="143"/>
      <c r="V102" s="209" t="str">
        <f t="shared" si="28"/>
        <v/>
      </c>
      <c r="W102" s="207"/>
      <c r="X102" s="210">
        <f t="shared" si="29"/>
        <v>0</v>
      </c>
      <c r="Y102" s="201">
        <f t="shared" si="30"/>
        <v>0</v>
      </c>
      <c r="Z102" s="201"/>
      <c r="AA102" s="143"/>
      <c r="AB102" s="143"/>
      <c r="AC102" s="209" t="str">
        <f t="shared" si="31"/>
        <v/>
      </c>
      <c r="AD102" s="207"/>
      <c r="AE102" s="210">
        <f t="shared" si="32"/>
        <v>0</v>
      </c>
      <c r="AF102" s="201">
        <f t="shared" si="33"/>
        <v>0</v>
      </c>
    </row>
    <row r="103" spans="1:32" s="173" customFormat="1" ht="12.5" x14ac:dyDescent="0.25">
      <c r="A103" s="188"/>
      <c r="B103" s="188"/>
      <c r="C103" s="188"/>
      <c r="D103" s="188"/>
      <c r="E103" s="188"/>
      <c r="F103" s="189"/>
      <c r="G103" s="189"/>
      <c r="H103" s="142" t="str">
        <f t="shared" si="34"/>
        <v/>
      </c>
      <c r="I103" s="202"/>
      <c r="J103" s="201"/>
      <c r="K103" s="201">
        <f t="shared" si="25"/>
        <v>0</v>
      </c>
      <c r="L103" s="140"/>
      <c r="M103" s="193"/>
      <c r="N103" s="193"/>
      <c r="O103" s="209" t="str">
        <f t="shared" si="26"/>
        <v/>
      </c>
      <c r="P103" s="204"/>
      <c r="Q103" s="201"/>
      <c r="R103" s="201">
        <f t="shared" si="27"/>
        <v>0</v>
      </c>
      <c r="S103" s="140"/>
      <c r="T103" s="143"/>
      <c r="U103" s="143"/>
      <c r="V103" s="209" t="str">
        <f t="shared" si="28"/>
        <v/>
      </c>
      <c r="W103" s="207"/>
      <c r="X103" s="210">
        <f t="shared" si="29"/>
        <v>0</v>
      </c>
      <c r="Y103" s="201">
        <f t="shared" si="30"/>
        <v>0</v>
      </c>
      <c r="Z103" s="201"/>
      <c r="AA103" s="143"/>
      <c r="AB103" s="143"/>
      <c r="AC103" s="209" t="str">
        <f t="shared" si="31"/>
        <v/>
      </c>
      <c r="AD103" s="207"/>
      <c r="AE103" s="210">
        <f t="shared" si="32"/>
        <v>0</v>
      </c>
      <c r="AF103" s="201">
        <f t="shared" si="33"/>
        <v>0</v>
      </c>
    </row>
    <row r="104" spans="1:32" s="173" customFormat="1" ht="12.5" x14ac:dyDescent="0.25">
      <c r="A104" s="188"/>
      <c r="B104" s="188"/>
      <c r="C104" s="188"/>
      <c r="D104" s="188"/>
      <c r="E104" s="188"/>
      <c r="F104" s="189"/>
      <c r="G104" s="189"/>
      <c r="H104" s="142" t="str">
        <f t="shared" si="34"/>
        <v/>
      </c>
      <c r="I104" s="202"/>
      <c r="J104" s="201"/>
      <c r="K104" s="201">
        <f t="shared" si="25"/>
        <v>0</v>
      </c>
      <c r="L104" s="140"/>
      <c r="M104" s="193"/>
      <c r="N104" s="193"/>
      <c r="O104" s="209" t="str">
        <f t="shared" si="26"/>
        <v/>
      </c>
      <c r="P104" s="204"/>
      <c r="Q104" s="201"/>
      <c r="R104" s="201">
        <f t="shared" si="27"/>
        <v>0</v>
      </c>
      <c r="S104" s="140"/>
      <c r="T104" s="143"/>
      <c r="U104" s="143"/>
      <c r="V104" s="209" t="str">
        <f t="shared" si="28"/>
        <v/>
      </c>
      <c r="W104" s="207"/>
      <c r="X104" s="210">
        <f t="shared" si="29"/>
        <v>0</v>
      </c>
      <c r="Y104" s="201">
        <f t="shared" si="30"/>
        <v>0</v>
      </c>
      <c r="Z104" s="201"/>
      <c r="AA104" s="143"/>
      <c r="AB104" s="143"/>
      <c r="AC104" s="209" t="str">
        <f t="shared" si="31"/>
        <v/>
      </c>
      <c r="AD104" s="207"/>
      <c r="AE104" s="210">
        <f t="shared" si="32"/>
        <v>0</v>
      </c>
      <c r="AF104" s="201">
        <f t="shared" si="33"/>
        <v>0</v>
      </c>
    </row>
    <row r="105" spans="1:32" s="173" customFormat="1" ht="12.5" x14ac:dyDescent="0.25">
      <c r="A105" s="188"/>
      <c r="B105" s="188"/>
      <c r="C105" s="188"/>
      <c r="D105" s="188"/>
      <c r="E105" s="188"/>
      <c r="F105" s="189"/>
      <c r="G105" s="189"/>
      <c r="H105" s="142" t="str">
        <f t="shared" si="34"/>
        <v/>
      </c>
      <c r="I105" s="202"/>
      <c r="J105" s="201"/>
      <c r="K105" s="201">
        <f t="shared" si="25"/>
        <v>0</v>
      </c>
      <c r="L105" s="140"/>
      <c r="M105" s="193"/>
      <c r="N105" s="193"/>
      <c r="O105" s="209" t="str">
        <f t="shared" si="26"/>
        <v/>
      </c>
      <c r="P105" s="204"/>
      <c r="Q105" s="201"/>
      <c r="R105" s="201">
        <f t="shared" si="27"/>
        <v>0</v>
      </c>
      <c r="S105" s="140"/>
      <c r="T105" s="143"/>
      <c r="U105" s="143"/>
      <c r="V105" s="209" t="str">
        <f t="shared" si="28"/>
        <v/>
      </c>
      <c r="W105" s="207"/>
      <c r="X105" s="210">
        <f t="shared" si="29"/>
        <v>0</v>
      </c>
      <c r="Y105" s="201">
        <f t="shared" si="30"/>
        <v>0</v>
      </c>
      <c r="Z105" s="201"/>
      <c r="AA105" s="143"/>
      <c r="AB105" s="143"/>
      <c r="AC105" s="209" t="str">
        <f t="shared" si="31"/>
        <v/>
      </c>
      <c r="AD105" s="207"/>
      <c r="AE105" s="210">
        <f t="shared" si="32"/>
        <v>0</v>
      </c>
      <c r="AF105" s="201">
        <f t="shared" si="33"/>
        <v>0</v>
      </c>
    </row>
    <row r="106" spans="1:32" s="173" customFormat="1" ht="12.5" x14ac:dyDescent="0.25">
      <c r="A106" s="188"/>
      <c r="B106" s="188"/>
      <c r="C106" s="188"/>
      <c r="D106" s="188"/>
      <c r="E106" s="188"/>
      <c r="F106" s="189"/>
      <c r="G106" s="189"/>
      <c r="H106" s="142" t="str">
        <f t="shared" si="34"/>
        <v/>
      </c>
      <c r="I106" s="202"/>
      <c r="J106" s="201"/>
      <c r="K106" s="201">
        <f t="shared" si="25"/>
        <v>0</v>
      </c>
      <c r="L106" s="140"/>
      <c r="M106" s="193"/>
      <c r="N106" s="193"/>
      <c r="O106" s="209" t="str">
        <f t="shared" si="26"/>
        <v/>
      </c>
      <c r="P106" s="204"/>
      <c r="Q106" s="201"/>
      <c r="R106" s="201">
        <f t="shared" si="27"/>
        <v>0</v>
      </c>
      <c r="S106" s="140"/>
      <c r="T106" s="143"/>
      <c r="U106" s="143"/>
      <c r="V106" s="209" t="str">
        <f t="shared" si="28"/>
        <v/>
      </c>
      <c r="W106" s="207"/>
      <c r="X106" s="210">
        <f t="shared" si="29"/>
        <v>0</v>
      </c>
      <c r="Y106" s="201">
        <f t="shared" si="30"/>
        <v>0</v>
      </c>
      <c r="Z106" s="201"/>
      <c r="AA106" s="143"/>
      <c r="AB106" s="143"/>
      <c r="AC106" s="209" t="str">
        <f t="shared" si="31"/>
        <v/>
      </c>
      <c r="AD106" s="207"/>
      <c r="AE106" s="210">
        <f t="shared" si="32"/>
        <v>0</v>
      </c>
      <c r="AF106" s="201">
        <f t="shared" si="33"/>
        <v>0</v>
      </c>
    </row>
    <row r="107" spans="1:32" s="173" customFormat="1" ht="12.5" x14ac:dyDescent="0.25">
      <c r="A107" s="188"/>
      <c r="B107" s="188"/>
      <c r="C107" s="188"/>
      <c r="D107" s="188"/>
      <c r="E107" s="188"/>
      <c r="F107" s="189"/>
      <c r="G107" s="189"/>
      <c r="H107" s="142" t="str">
        <f t="shared" si="34"/>
        <v/>
      </c>
      <c r="I107" s="202"/>
      <c r="J107" s="201"/>
      <c r="K107" s="201">
        <f t="shared" si="25"/>
        <v>0</v>
      </c>
      <c r="L107" s="140"/>
      <c r="M107" s="193"/>
      <c r="N107" s="193"/>
      <c r="O107" s="209" t="str">
        <f t="shared" si="26"/>
        <v/>
      </c>
      <c r="P107" s="204"/>
      <c r="Q107" s="201"/>
      <c r="R107" s="201">
        <f t="shared" si="27"/>
        <v>0</v>
      </c>
      <c r="S107" s="140"/>
      <c r="T107" s="143"/>
      <c r="U107" s="143"/>
      <c r="V107" s="209" t="str">
        <f t="shared" si="28"/>
        <v/>
      </c>
      <c r="W107" s="207"/>
      <c r="X107" s="210">
        <f t="shared" si="29"/>
        <v>0</v>
      </c>
      <c r="Y107" s="201">
        <f t="shared" si="30"/>
        <v>0</v>
      </c>
      <c r="Z107" s="201"/>
      <c r="AA107" s="143"/>
      <c r="AB107" s="143"/>
      <c r="AC107" s="209" t="str">
        <f t="shared" si="31"/>
        <v/>
      </c>
      <c r="AD107" s="207"/>
      <c r="AE107" s="210">
        <f t="shared" si="32"/>
        <v>0</v>
      </c>
      <c r="AF107" s="201">
        <f t="shared" si="33"/>
        <v>0</v>
      </c>
    </row>
    <row r="108" spans="1:32" s="173" customFormat="1" ht="12.5" x14ac:dyDescent="0.25">
      <c r="A108" s="188"/>
      <c r="B108" s="188"/>
      <c r="C108" s="188"/>
      <c r="D108" s="188"/>
      <c r="E108" s="188"/>
      <c r="F108" s="189"/>
      <c r="G108" s="189"/>
      <c r="H108" s="142" t="str">
        <f t="shared" si="34"/>
        <v/>
      </c>
      <c r="I108" s="202"/>
      <c r="J108" s="201"/>
      <c r="K108" s="201">
        <f t="shared" si="25"/>
        <v>0</v>
      </c>
      <c r="L108" s="140"/>
      <c r="M108" s="193"/>
      <c r="N108" s="193"/>
      <c r="O108" s="209" t="str">
        <f t="shared" si="26"/>
        <v/>
      </c>
      <c r="P108" s="204"/>
      <c r="Q108" s="201"/>
      <c r="R108" s="201">
        <f t="shared" si="27"/>
        <v>0</v>
      </c>
      <c r="S108" s="140"/>
      <c r="T108" s="143"/>
      <c r="U108" s="143"/>
      <c r="V108" s="209" t="str">
        <f t="shared" si="28"/>
        <v/>
      </c>
      <c r="W108" s="207"/>
      <c r="X108" s="210">
        <f t="shared" si="29"/>
        <v>0</v>
      </c>
      <c r="Y108" s="201">
        <f t="shared" si="30"/>
        <v>0</v>
      </c>
      <c r="Z108" s="201"/>
      <c r="AA108" s="143"/>
      <c r="AB108" s="143"/>
      <c r="AC108" s="209" t="str">
        <f t="shared" si="31"/>
        <v/>
      </c>
      <c r="AD108" s="207"/>
      <c r="AE108" s="210">
        <f t="shared" si="32"/>
        <v>0</v>
      </c>
      <c r="AF108" s="201">
        <f t="shared" si="33"/>
        <v>0</v>
      </c>
    </row>
    <row r="109" spans="1:32" s="173" customFormat="1" ht="12.5" x14ac:dyDescent="0.25">
      <c r="A109" s="188"/>
      <c r="B109" s="188"/>
      <c r="C109" s="188"/>
      <c r="D109" s="188"/>
      <c r="E109" s="188"/>
      <c r="F109" s="189"/>
      <c r="G109" s="189"/>
      <c r="H109" s="142" t="str">
        <f t="shared" si="34"/>
        <v/>
      </c>
      <c r="I109" s="202"/>
      <c r="J109" s="201"/>
      <c r="K109" s="201">
        <f t="shared" si="25"/>
        <v>0</v>
      </c>
      <c r="L109" s="140"/>
      <c r="M109" s="193"/>
      <c r="N109" s="193"/>
      <c r="O109" s="209" t="str">
        <f t="shared" si="26"/>
        <v/>
      </c>
      <c r="P109" s="204"/>
      <c r="Q109" s="201"/>
      <c r="R109" s="201">
        <f t="shared" si="27"/>
        <v>0</v>
      </c>
      <c r="S109" s="140"/>
      <c r="T109" s="143"/>
      <c r="U109" s="143"/>
      <c r="V109" s="209" t="str">
        <f t="shared" si="28"/>
        <v/>
      </c>
      <c r="W109" s="207"/>
      <c r="X109" s="210">
        <f t="shared" si="29"/>
        <v>0</v>
      </c>
      <c r="Y109" s="201">
        <f t="shared" si="30"/>
        <v>0</v>
      </c>
      <c r="Z109" s="201"/>
      <c r="AA109" s="143"/>
      <c r="AB109" s="143"/>
      <c r="AC109" s="209" t="str">
        <f t="shared" si="31"/>
        <v/>
      </c>
      <c r="AD109" s="207"/>
      <c r="AE109" s="210">
        <f t="shared" si="32"/>
        <v>0</v>
      </c>
      <c r="AF109" s="201">
        <f t="shared" si="33"/>
        <v>0</v>
      </c>
    </row>
    <row r="110" spans="1:32" s="173" customFormat="1" ht="12.5" x14ac:dyDescent="0.25">
      <c r="A110" s="188"/>
      <c r="B110" s="188"/>
      <c r="C110" s="188"/>
      <c r="D110" s="188"/>
      <c r="E110" s="188"/>
      <c r="F110" s="189"/>
      <c r="G110" s="189"/>
      <c r="H110" s="142" t="str">
        <f t="shared" si="34"/>
        <v/>
      </c>
      <c r="I110" s="202"/>
      <c r="J110" s="201"/>
      <c r="K110" s="201">
        <f t="shared" si="25"/>
        <v>0</v>
      </c>
      <c r="L110" s="140"/>
      <c r="M110" s="193"/>
      <c r="N110" s="193"/>
      <c r="O110" s="209" t="str">
        <f t="shared" si="26"/>
        <v/>
      </c>
      <c r="P110" s="204"/>
      <c r="Q110" s="201"/>
      <c r="R110" s="201">
        <f t="shared" si="27"/>
        <v>0</v>
      </c>
      <c r="S110" s="140"/>
      <c r="T110" s="143"/>
      <c r="U110" s="143"/>
      <c r="V110" s="209" t="str">
        <f t="shared" si="28"/>
        <v/>
      </c>
      <c r="W110" s="207"/>
      <c r="X110" s="210">
        <f t="shared" si="29"/>
        <v>0</v>
      </c>
      <c r="Y110" s="201">
        <f t="shared" si="30"/>
        <v>0</v>
      </c>
      <c r="Z110" s="201"/>
      <c r="AA110" s="143"/>
      <c r="AB110" s="143"/>
      <c r="AC110" s="209" t="str">
        <f t="shared" si="31"/>
        <v/>
      </c>
      <c r="AD110" s="207"/>
      <c r="AE110" s="210">
        <f t="shared" si="32"/>
        <v>0</v>
      </c>
      <c r="AF110" s="201">
        <f t="shared" si="33"/>
        <v>0</v>
      </c>
    </row>
    <row r="111" spans="1:32" s="173" customFormat="1" ht="12.5" x14ac:dyDescent="0.25">
      <c r="A111" s="188"/>
      <c r="B111" s="188"/>
      <c r="C111" s="188"/>
      <c r="D111" s="188"/>
      <c r="E111" s="188"/>
      <c r="F111" s="189"/>
      <c r="G111" s="189"/>
      <c r="H111" s="142" t="str">
        <f t="shared" si="34"/>
        <v/>
      </c>
      <c r="I111" s="202"/>
      <c r="J111" s="201"/>
      <c r="K111" s="201">
        <f t="shared" si="25"/>
        <v>0</v>
      </c>
      <c r="L111" s="140"/>
      <c r="M111" s="193"/>
      <c r="N111" s="193"/>
      <c r="O111" s="209" t="str">
        <f t="shared" si="26"/>
        <v/>
      </c>
      <c r="P111" s="204"/>
      <c r="Q111" s="201"/>
      <c r="R111" s="201">
        <f t="shared" si="27"/>
        <v>0</v>
      </c>
      <c r="S111" s="140"/>
      <c r="T111" s="143"/>
      <c r="U111" s="143"/>
      <c r="V111" s="209" t="str">
        <f t="shared" si="28"/>
        <v/>
      </c>
      <c r="W111" s="207"/>
      <c r="X111" s="210">
        <f t="shared" si="29"/>
        <v>0</v>
      </c>
      <c r="Y111" s="201">
        <f t="shared" si="30"/>
        <v>0</v>
      </c>
      <c r="Z111" s="201"/>
      <c r="AA111" s="143"/>
      <c r="AB111" s="143"/>
      <c r="AC111" s="209" t="str">
        <f t="shared" si="31"/>
        <v/>
      </c>
      <c r="AD111" s="207"/>
      <c r="AE111" s="210">
        <f t="shared" si="32"/>
        <v>0</v>
      </c>
      <c r="AF111" s="201">
        <f t="shared" si="33"/>
        <v>0</v>
      </c>
    </row>
    <row r="112" spans="1:32" s="173" customFormat="1" ht="12.5" x14ac:dyDescent="0.25">
      <c r="A112" s="188"/>
      <c r="B112" s="188"/>
      <c r="C112" s="188"/>
      <c r="D112" s="188"/>
      <c r="E112" s="188"/>
      <c r="F112" s="189"/>
      <c r="G112" s="189"/>
      <c r="H112" s="142" t="str">
        <f t="shared" si="34"/>
        <v/>
      </c>
      <c r="I112" s="202"/>
      <c r="J112" s="201"/>
      <c r="K112" s="201">
        <f t="shared" si="25"/>
        <v>0</v>
      </c>
      <c r="L112" s="140"/>
      <c r="M112" s="193"/>
      <c r="N112" s="193"/>
      <c r="O112" s="209" t="str">
        <f t="shared" si="26"/>
        <v/>
      </c>
      <c r="P112" s="204"/>
      <c r="Q112" s="201"/>
      <c r="R112" s="201">
        <f t="shared" si="27"/>
        <v>0</v>
      </c>
      <c r="S112" s="140"/>
      <c r="T112" s="143"/>
      <c r="U112" s="143"/>
      <c r="V112" s="209" t="str">
        <f t="shared" si="28"/>
        <v/>
      </c>
      <c r="W112" s="207"/>
      <c r="X112" s="210">
        <f t="shared" si="29"/>
        <v>0</v>
      </c>
      <c r="Y112" s="201">
        <f t="shared" si="30"/>
        <v>0</v>
      </c>
      <c r="Z112" s="201"/>
      <c r="AA112" s="143"/>
      <c r="AB112" s="143"/>
      <c r="AC112" s="209" t="str">
        <f t="shared" si="31"/>
        <v/>
      </c>
      <c r="AD112" s="207"/>
      <c r="AE112" s="210">
        <f t="shared" si="32"/>
        <v>0</v>
      </c>
      <c r="AF112" s="201">
        <f t="shared" si="33"/>
        <v>0</v>
      </c>
    </row>
    <row r="113" spans="1:32" s="173" customFormat="1" ht="12.5" x14ac:dyDescent="0.25">
      <c r="A113" s="188"/>
      <c r="B113" s="188"/>
      <c r="C113" s="188"/>
      <c r="D113" s="188"/>
      <c r="E113" s="188"/>
      <c r="F113" s="189"/>
      <c r="G113" s="189"/>
      <c r="H113" s="142" t="str">
        <f t="shared" si="34"/>
        <v/>
      </c>
      <c r="I113" s="202"/>
      <c r="J113" s="201"/>
      <c r="K113" s="201">
        <f t="shared" si="25"/>
        <v>0</v>
      </c>
      <c r="L113" s="140"/>
      <c r="M113" s="193"/>
      <c r="N113" s="193"/>
      <c r="O113" s="209" t="str">
        <f t="shared" si="26"/>
        <v/>
      </c>
      <c r="P113" s="204"/>
      <c r="Q113" s="201"/>
      <c r="R113" s="201">
        <f t="shared" si="27"/>
        <v>0</v>
      </c>
      <c r="S113" s="140"/>
      <c r="T113" s="143"/>
      <c r="U113" s="143"/>
      <c r="V113" s="209" t="str">
        <f t="shared" si="28"/>
        <v/>
      </c>
      <c r="W113" s="207"/>
      <c r="X113" s="210">
        <f t="shared" si="29"/>
        <v>0</v>
      </c>
      <c r="Y113" s="201">
        <f t="shared" si="30"/>
        <v>0</v>
      </c>
      <c r="Z113" s="201"/>
      <c r="AA113" s="143"/>
      <c r="AB113" s="143"/>
      <c r="AC113" s="209" t="str">
        <f t="shared" si="31"/>
        <v/>
      </c>
      <c r="AD113" s="207"/>
      <c r="AE113" s="210">
        <f t="shared" si="32"/>
        <v>0</v>
      </c>
      <c r="AF113" s="201">
        <f t="shared" si="33"/>
        <v>0</v>
      </c>
    </row>
    <row r="114" spans="1:32" s="173" customFormat="1" ht="12.5" x14ac:dyDescent="0.25">
      <c r="A114" s="188"/>
      <c r="B114" s="188"/>
      <c r="C114" s="188"/>
      <c r="D114" s="188"/>
      <c r="E114" s="188"/>
      <c r="F114" s="189"/>
      <c r="G114" s="189"/>
      <c r="H114" s="142" t="str">
        <f t="shared" si="34"/>
        <v/>
      </c>
      <c r="I114" s="202"/>
      <c r="J114" s="201"/>
      <c r="K114" s="201">
        <f t="shared" si="25"/>
        <v>0</v>
      </c>
      <c r="L114" s="140"/>
      <c r="M114" s="193"/>
      <c r="N114" s="193"/>
      <c r="O114" s="209" t="str">
        <f t="shared" si="26"/>
        <v/>
      </c>
      <c r="P114" s="204"/>
      <c r="Q114" s="201"/>
      <c r="R114" s="201">
        <f t="shared" si="27"/>
        <v>0</v>
      </c>
      <c r="S114" s="140"/>
      <c r="T114" s="143"/>
      <c r="U114" s="143"/>
      <c r="V114" s="209" t="str">
        <f t="shared" si="28"/>
        <v/>
      </c>
      <c r="W114" s="207"/>
      <c r="X114" s="210">
        <f t="shared" si="29"/>
        <v>0</v>
      </c>
      <c r="Y114" s="201">
        <f t="shared" si="30"/>
        <v>0</v>
      </c>
      <c r="Z114" s="201"/>
      <c r="AA114" s="143"/>
      <c r="AB114" s="143"/>
      <c r="AC114" s="209" t="str">
        <f t="shared" si="31"/>
        <v/>
      </c>
      <c r="AD114" s="207"/>
      <c r="AE114" s="210">
        <f t="shared" si="32"/>
        <v>0</v>
      </c>
      <c r="AF114" s="201">
        <f t="shared" si="33"/>
        <v>0</v>
      </c>
    </row>
    <row r="115" spans="1:32" s="173" customFormat="1" ht="12.5" x14ac:dyDescent="0.25">
      <c r="A115" s="188"/>
      <c r="B115" s="188"/>
      <c r="C115" s="188"/>
      <c r="D115" s="188"/>
      <c r="E115" s="188"/>
      <c r="F115" s="189"/>
      <c r="G115" s="189"/>
      <c r="H115" s="142" t="str">
        <f t="shared" si="34"/>
        <v/>
      </c>
      <c r="I115" s="202"/>
      <c r="J115" s="201"/>
      <c r="K115" s="201">
        <f t="shared" si="25"/>
        <v>0</v>
      </c>
      <c r="L115" s="140"/>
      <c r="M115" s="193"/>
      <c r="N115" s="193"/>
      <c r="O115" s="209" t="str">
        <f t="shared" si="26"/>
        <v/>
      </c>
      <c r="P115" s="204"/>
      <c r="Q115" s="201"/>
      <c r="R115" s="201">
        <f t="shared" si="27"/>
        <v>0</v>
      </c>
      <c r="S115" s="140"/>
      <c r="T115" s="143"/>
      <c r="U115" s="143"/>
      <c r="V115" s="209" t="str">
        <f t="shared" si="28"/>
        <v/>
      </c>
      <c r="W115" s="207"/>
      <c r="X115" s="210">
        <f t="shared" si="29"/>
        <v>0</v>
      </c>
      <c r="Y115" s="201">
        <f t="shared" si="30"/>
        <v>0</v>
      </c>
      <c r="Z115" s="201"/>
      <c r="AA115" s="143"/>
      <c r="AB115" s="143"/>
      <c r="AC115" s="209" t="str">
        <f t="shared" si="31"/>
        <v/>
      </c>
      <c r="AD115" s="207"/>
      <c r="AE115" s="210">
        <f t="shared" si="32"/>
        <v>0</v>
      </c>
      <c r="AF115" s="201">
        <f t="shared" si="33"/>
        <v>0</v>
      </c>
    </row>
    <row r="116" spans="1:32" s="173" customFormat="1" ht="12.5" x14ac:dyDescent="0.25">
      <c r="A116" s="188"/>
      <c r="B116" s="188"/>
      <c r="C116" s="188"/>
      <c r="D116" s="188"/>
      <c r="E116" s="188"/>
      <c r="F116" s="189"/>
      <c r="G116" s="189"/>
      <c r="H116" s="142" t="str">
        <f t="shared" si="34"/>
        <v/>
      </c>
      <c r="I116" s="202"/>
      <c r="J116" s="201"/>
      <c r="K116" s="201">
        <f t="shared" si="25"/>
        <v>0</v>
      </c>
      <c r="L116" s="140"/>
      <c r="M116" s="193"/>
      <c r="N116" s="193"/>
      <c r="O116" s="209" t="str">
        <f t="shared" si="26"/>
        <v/>
      </c>
      <c r="P116" s="204"/>
      <c r="Q116" s="201"/>
      <c r="R116" s="201">
        <f t="shared" si="27"/>
        <v>0</v>
      </c>
      <c r="S116" s="140"/>
      <c r="T116" s="143"/>
      <c r="U116" s="143"/>
      <c r="V116" s="209" t="str">
        <f t="shared" si="28"/>
        <v/>
      </c>
      <c r="W116" s="207"/>
      <c r="X116" s="210">
        <f t="shared" si="29"/>
        <v>0</v>
      </c>
      <c r="Y116" s="201">
        <f t="shared" si="30"/>
        <v>0</v>
      </c>
      <c r="Z116" s="201"/>
      <c r="AA116" s="143"/>
      <c r="AB116" s="143"/>
      <c r="AC116" s="209" t="str">
        <f t="shared" si="31"/>
        <v/>
      </c>
      <c r="AD116" s="207"/>
      <c r="AE116" s="210">
        <f t="shared" si="32"/>
        <v>0</v>
      </c>
      <c r="AF116" s="201">
        <f t="shared" si="33"/>
        <v>0</v>
      </c>
    </row>
    <row r="117" spans="1:32" s="173" customFormat="1" ht="12.5" x14ac:dyDescent="0.25">
      <c r="A117" s="188"/>
      <c r="B117" s="188"/>
      <c r="C117" s="188"/>
      <c r="D117" s="188"/>
      <c r="E117" s="188"/>
      <c r="F117" s="189"/>
      <c r="G117" s="189"/>
      <c r="H117" s="142" t="str">
        <f t="shared" si="34"/>
        <v/>
      </c>
      <c r="I117" s="202"/>
      <c r="J117" s="201"/>
      <c r="K117" s="201">
        <f t="shared" si="25"/>
        <v>0</v>
      </c>
      <c r="L117" s="140"/>
      <c r="M117" s="193"/>
      <c r="N117" s="193"/>
      <c r="O117" s="209" t="str">
        <f t="shared" si="26"/>
        <v/>
      </c>
      <c r="P117" s="204"/>
      <c r="Q117" s="201"/>
      <c r="R117" s="201">
        <f t="shared" si="27"/>
        <v>0</v>
      </c>
      <c r="S117" s="140"/>
      <c r="T117" s="143"/>
      <c r="U117" s="143"/>
      <c r="V117" s="209" t="str">
        <f t="shared" si="28"/>
        <v/>
      </c>
      <c r="W117" s="207"/>
      <c r="X117" s="210">
        <f t="shared" si="29"/>
        <v>0</v>
      </c>
      <c r="Y117" s="201">
        <f t="shared" si="30"/>
        <v>0</v>
      </c>
      <c r="Z117" s="201"/>
      <c r="AA117" s="143"/>
      <c r="AB117" s="143"/>
      <c r="AC117" s="209" t="str">
        <f t="shared" si="31"/>
        <v/>
      </c>
      <c r="AD117" s="207"/>
      <c r="AE117" s="210">
        <f t="shared" si="32"/>
        <v>0</v>
      </c>
      <c r="AF117" s="201">
        <f t="shared" si="33"/>
        <v>0</v>
      </c>
    </row>
    <row r="118" spans="1:32" s="173" customFormat="1" ht="12.5" x14ac:dyDescent="0.25">
      <c r="A118" s="188"/>
      <c r="B118" s="188"/>
      <c r="C118" s="188"/>
      <c r="D118" s="188"/>
      <c r="E118" s="188"/>
      <c r="F118" s="189"/>
      <c r="G118" s="189"/>
      <c r="H118" s="142" t="str">
        <f t="shared" si="34"/>
        <v/>
      </c>
      <c r="I118" s="202"/>
      <c r="J118" s="201"/>
      <c r="K118" s="201">
        <f t="shared" si="25"/>
        <v>0</v>
      </c>
      <c r="L118" s="140"/>
      <c r="M118" s="193"/>
      <c r="N118" s="193"/>
      <c r="O118" s="209" t="str">
        <f t="shared" si="26"/>
        <v/>
      </c>
      <c r="P118" s="204"/>
      <c r="Q118" s="201"/>
      <c r="R118" s="201">
        <f t="shared" si="27"/>
        <v>0</v>
      </c>
      <c r="S118" s="140"/>
      <c r="T118" s="143"/>
      <c r="U118" s="143"/>
      <c r="V118" s="209" t="str">
        <f t="shared" si="28"/>
        <v/>
      </c>
      <c r="W118" s="207"/>
      <c r="X118" s="210">
        <f t="shared" si="29"/>
        <v>0</v>
      </c>
      <c r="Y118" s="201">
        <f t="shared" si="30"/>
        <v>0</v>
      </c>
      <c r="Z118" s="201"/>
      <c r="AA118" s="143"/>
      <c r="AB118" s="143"/>
      <c r="AC118" s="209" t="str">
        <f t="shared" si="31"/>
        <v/>
      </c>
      <c r="AD118" s="207"/>
      <c r="AE118" s="210">
        <f t="shared" si="32"/>
        <v>0</v>
      </c>
      <c r="AF118" s="201">
        <f t="shared" si="33"/>
        <v>0</v>
      </c>
    </row>
    <row r="119" spans="1:32" s="173" customFormat="1" ht="12.5" x14ac:dyDescent="0.25">
      <c r="A119" s="188"/>
      <c r="B119" s="188"/>
      <c r="C119" s="188"/>
      <c r="D119" s="188"/>
      <c r="E119" s="188"/>
      <c r="F119" s="189"/>
      <c r="G119" s="189"/>
      <c r="H119" s="142" t="str">
        <f t="shared" si="34"/>
        <v/>
      </c>
      <c r="I119" s="202"/>
      <c r="J119" s="201"/>
      <c r="K119" s="201">
        <f t="shared" si="25"/>
        <v>0</v>
      </c>
      <c r="L119" s="140"/>
      <c r="M119" s="193"/>
      <c r="N119" s="193"/>
      <c r="O119" s="209" t="str">
        <f t="shared" si="26"/>
        <v/>
      </c>
      <c r="P119" s="204"/>
      <c r="Q119" s="201"/>
      <c r="R119" s="201">
        <f t="shared" si="27"/>
        <v>0</v>
      </c>
      <c r="S119" s="140"/>
      <c r="T119" s="143"/>
      <c r="U119" s="143"/>
      <c r="V119" s="209" t="str">
        <f t="shared" si="28"/>
        <v/>
      </c>
      <c r="W119" s="207"/>
      <c r="X119" s="210">
        <f t="shared" si="29"/>
        <v>0</v>
      </c>
      <c r="Y119" s="201">
        <f t="shared" si="30"/>
        <v>0</v>
      </c>
      <c r="Z119" s="201"/>
      <c r="AA119" s="143"/>
      <c r="AB119" s="143"/>
      <c r="AC119" s="209" t="str">
        <f t="shared" si="31"/>
        <v/>
      </c>
      <c r="AD119" s="207"/>
      <c r="AE119" s="210">
        <f t="shared" si="32"/>
        <v>0</v>
      </c>
      <c r="AF119" s="201">
        <f t="shared" si="33"/>
        <v>0</v>
      </c>
    </row>
    <row r="120" spans="1:32" s="173" customFormat="1" ht="12.5" x14ac:dyDescent="0.25">
      <c r="A120" s="188"/>
      <c r="B120" s="188"/>
      <c r="C120" s="188"/>
      <c r="D120" s="188"/>
      <c r="E120" s="188"/>
      <c r="F120" s="189"/>
      <c r="G120" s="189"/>
      <c r="H120" s="142" t="str">
        <f t="shared" si="34"/>
        <v/>
      </c>
      <c r="I120" s="202"/>
      <c r="J120" s="201"/>
      <c r="K120" s="201">
        <f t="shared" si="25"/>
        <v>0</v>
      </c>
      <c r="L120" s="140"/>
      <c r="M120" s="193"/>
      <c r="N120" s="193"/>
      <c r="O120" s="209" t="str">
        <f t="shared" si="26"/>
        <v/>
      </c>
      <c r="P120" s="204"/>
      <c r="Q120" s="201"/>
      <c r="R120" s="201">
        <f t="shared" si="27"/>
        <v>0</v>
      </c>
      <c r="S120" s="140"/>
      <c r="T120" s="143"/>
      <c r="U120" s="143"/>
      <c r="V120" s="209" t="str">
        <f t="shared" si="28"/>
        <v/>
      </c>
      <c r="W120" s="207"/>
      <c r="X120" s="210">
        <f t="shared" si="29"/>
        <v>0</v>
      </c>
      <c r="Y120" s="201">
        <f t="shared" si="30"/>
        <v>0</v>
      </c>
      <c r="Z120" s="201"/>
      <c r="AA120" s="143"/>
      <c r="AB120" s="143"/>
      <c r="AC120" s="209" t="str">
        <f t="shared" si="31"/>
        <v/>
      </c>
      <c r="AD120" s="207"/>
      <c r="AE120" s="210">
        <f t="shared" si="32"/>
        <v>0</v>
      </c>
      <c r="AF120" s="201">
        <f t="shared" si="33"/>
        <v>0</v>
      </c>
    </row>
    <row r="121" spans="1:32" s="173" customFormat="1" ht="12.5" x14ac:dyDescent="0.25">
      <c r="A121" s="188"/>
      <c r="B121" s="188"/>
      <c r="C121" s="188"/>
      <c r="D121" s="188"/>
      <c r="E121" s="188"/>
      <c r="F121" s="189"/>
      <c r="G121" s="189"/>
      <c r="H121" s="142" t="str">
        <f t="shared" si="34"/>
        <v/>
      </c>
      <c r="I121" s="202"/>
      <c r="J121" s="201"/>
      <c r="K121" s="201">
        <f t="shared" si="25"/>
        <v>0</v>
      </c>
      <c r="L121" s="140"/>
      <c r="M121" s="193"/>
      <c r="N121" s="193"/>
      <c r="O121" s="209" t="str">
        <f t="shared" si="26"/>
        <v/>
      </c>
      <c r="P121" s="204"/>
      <c r="Q121" s="201"/>
      <c r="R121" s="201">
        <f t="shared" si="27"/>
        <v>0</v>
      </c>
      <c r="S121" s="140"/>
      <c r="T121" s="143"/>
      <c r="U121" s="143"/>
      <c r="V121" s="209" t="str">
        <f t="shared" si="28"/>
        <v/>
      </c>
      <c r="W121" s="207"/>
      <c r="X121" s="210">
        <f t="shared" si="29"/>
        <v>0</v>
      </c>
      <c r="Y121" s="201">
        <f t="shared" si="30"/>
        <v>0</v>
      </c>
      <c r="Z121" s="201"/>
      <c r="AA121" s="143"/>
      <c r="AB121" s="143"/>
      <c r="AC121" s="209" t="str">
        <f t="shared" si="31"/>
        <v/>
      </c>
      <c r="AD121" s="207"/>
      <c r="AE121" s="210">
        <f t="shared" si="32"/>
        <v>0</v>
      </c>
      <c r="AF121" s="201">
        <f t="shared" si="33"/>
        <v>0</v>
      </c>
    </row>
    <row r="122" spans="1:32" s="173" customFormat="1" ht="12.5" x14ac:dyDescent="0.25">
      <c r="A122" s="188"/>
      <c r="B122" s="188"/>
      <c r="C122" s="188"/>
      <c r="D122" s="188"/>
      <c r="E122" s="188"/>
      <c r="F122" s="189"/>
      <c r="G122" s="189"/>
      <c r="H122" s="142" t="str">
        <f t="shared" si="34"/>
        <v/>
      </c>
      <c r="I122" s="202"/>
      <c r="J122" s="201"/>
      <c r="K122" s="201">
        <f t="shared" si="25"/>
        <v>0</v>
      </c>
      <c r="L122" s="140"/>
      <c r="M122" s="193"/>
      <c r="N122" s="193"/>
      <c r="O122" s="209" t="str">
        <f t="shared" si="26"/>
        <v/>
      </c>
      <c r="P122" s="204"/>
      <c r="Q122" s="201"/>
      <c r="R122" s="201">
        <f t="shared" si="27"/>
        <v>0</v>
      </c>
      <c r="S122" s="140"/>
      <c r="T122" s="143"/>
      <c r="U122" s="143"/>
      <c r="V122" s="209" t="str">
        <f t="shared" si="28"/>
        <v/>
      </c>
      <c r="W122" s="207"/>
      <c r="X122" s="210">
        <f t="shared" si="29"/>
        <v>0</v>
      </c>
      <c r="Y122" s="201">
        <f t="shared" si="30"/>
        <v>0</v>
      </c>
      <c r="Z122" s="201"/>
      <c r="AA122" s="143"/>
      <c r="AB122" s="143"/>
      <c r="AC122" s="209" t="str">
        <f t="shared" si="31"/>
        <v/>
      </c>
      <c r="AD122" s="207"/>
      <c r="AE122" s="210">
        <f t="shared" si="32"/>
        <v>0</v>
      </c>
      <c r="AF122" s="201">
        <f t="shared" si="33"/>
        <v>0</v>
      </c>
    </row>
    <row r="123" spans="1:32" s="173" customFormat="1" ht="12.5" x14ac:dyDescent="0.25">
      <c r="A123" s="188"/>
      <c r="B123" s="188"/>
      <c r="C123" s="188"/>
      <c r="D123" s="188"/>
      <c r="E123" s="188"/>
      <c r="F123" s="189"/>
      <c r="G123" s="189"/>
      <c r="H123" s="142" t="str">
        <f t="shared" si="34"/>
        <v/>
      </c>
      <c r="I123" s="202"/>
      <c r="J123" s="201"/>
      <c r="K123" s="201">
        <f t="shared" si="25"/>
        <v>0</v>
      </c>
      <c r="L123" s="140"/>
      <c r="M123" s="193"/>
      <c r="N123" s="193"/>
      <c r="O123" s="209" t="str">
        <f t="shared" si="26"/>
        <v/>
      </c>
      <c r="P123" s="204"/>
      <c r="Q123" s="201"/>
      <c r="R123" s="201">
        <f t="shared" si="27"/>
        <v>0</v>
      </c>
      <c r="S123" s="140"/>
      <c r="T123" s="143"/>
      <c r="U123" s="143"/>
      <c r="V123" s="209" t="str">
        <f t="shared" si="28"/>
        <v/>
      </c>
      <c r="W123" s="207"/>
      <c r="X123" s="210">
        <f t="shared" si="29"/>
        <v>0</v>
      </c>
      <c r="Y123" s="201">
        <f t="shared" si="30"/>
        <v>0</v>
      </c>
      <c r="Z123" s="201"/>
      <c r="AA123" s="143"/>
      <c r="AB123" s="143"/>
      <c r="AC123" s="209" t="str">
        <f t="shared" si="31"/>
        <v/>
      </c>
      <c r="AD123" s="207"/>
      <c r="AE123" s="210">
        <f t="shared" si="32"/>
        <v>0</v>
      </c>
      <c r="AF123" s="201">
        <f t="shared" si="33"/>
        <v>0</v>
      </c>
    </row>
    <row r="124" spans="1:32" s="173" customFormat="1" ht="12.5" x14ac:dyDescent="0.25">
      <c r="A124" s="188"/>
      <c r="B124" s="190"/>
      <c r="C124" s="188"/>
      <c r="D124" s="191"/>
      <c r="E124" s="188"/>
      <c r="F124" s="192"/>
      <c r="G124" s="192"/>
      <c r="H124" s="142" t="str">
        <f t="shared" si="34"/>
        <v/>
      </c>
      <c r="I124" s="203"/>
      <c r="J124" s="125"/>
      <c r="K124" s="201">
        <f t="shared" si="25"/>
        <v>0</v>
      </c>
      <c r="L124" s="123"/>
      <c r="M124" s="192"/>
      <c r="N124" s="194"/>
      <c r="O124" s="209" t="str">
        <f t="shared" si="26"/>
        <v/>
      </c>
      <c r="P124" s="205"/>
      <c r="Q124" s="125"/>
      <c r="R124" s="201">
        <f t="shared" si="27"/>
        <v>0</v>
      </c>
      <c r="S124" s="125"/>
      <c r="T124" s="125"/>
      <c r="U124" s="125"/>
      <c r="V124" s="209" t="str">
        <f t="shared" si="28"/>
        <v/>
      </c>
      <c r="W124" s="208"/>
      <c r="X124" s="210">
        <f t="shared" si="29"/>
        <v>0</v>
      </c>
      <c r="Y124" s="201">
        <f t="shared" si="30"/>
        <v>0</v>
      </c>
      <c r="Z124" s="201"/>
      <c r="AA124" s="125"/>
      <c r="AB124" s="125"/>
      <c r="AC124" s="209" t="str">
        <f t="shared" si="31"/>
        <v/>
      </c>
      <c r="AD124" s="208"/>
      <c r="AE124" s="210">
        <f t="shared" si="32"/>
        <v>0</v>
      </c>
      <c r="AF124" s="201">
        <f t="shared" si="33"/>
        <v>0</v>
      </c>
    </row>
    <row r="125" spans="1:32" s="177" customFormat="1" ht="13.5" thickBot="1" x14ac:dyDescent="0.35">
      <c r="A125" s="174"/>
      <c r="B125" s="173"/>
      <c r="C125" s="174"/>
      <c r="D125" s="175">
        <f>SUM(D15:D124)</f>
        <v>0</v>
      </c>
      <c r="E125" s="174"/>
      <c r="F125" s="123"/>
      <c r="G125" s="123"/>
      <c r="H125" s="124"/>
      <c r="I125" s="154"/>
      <c r="J125" s="155" t="s">
        <v>144</v>
      </c>
      <c r="K125" s="156">
        <f>SUM(K15:K65)</f>
        <v>0</v>
      </c>
      <c r="L125" s="157"/>
      <c r="M125" s="123"/>
      <c r="N125" s="127"/>
      <c r="O125" s="124"/>
      <c r="P125" s="176"/>
      <c r="Q125" s="155" t="s">
        <v>144</v>
      </c>
      <c r="R125" s="156">
        <f>SUM(R15:R65)</f>
        <v>0</v>
      </c>
      <c r="S125" s="125"/>
      <c r="T125" s="125"/>
      <c r="U125" s="125"/>
      <c r="V125" s="125"/>
      <c r="W125" s="176"/>
      <c r="X125" s="155" t="s">
        <v>144</v>
      </c>
      <c r="Y125" s="156">
        <f>SUM(Y15:Y65)</f>
        <v>0</v>
      </c>
      <c r="Z125" s="236"/>
      <c r="AA125" s="125"/>
      <c r="AB125" s="125"/>
      <c r="AC125" s="125"/>
      <c r="AD125" s="176"/>
      <c r="AE125" s="155" t="s">
        <v>144</v>
      </c>
      <c r="AF125" s="156">
        <f>SUM(AF15:AF65)</f>
        <v>0</v>
      </c>
    </row>
    <row r="126" spans="1:32" ht="14.5" thickTop="1" x14ac:dyDescent="0.3">
      <c r="C126" s="126"/>
      <c r="F126" s="123"/>
      <c r="G126" s="123"/>
      <c r="H126" s="123"/>
      <c r="I126" s="123"/>
      <c r="J126" s="123"/>
      <c r="K126" s="123"/>
      <c r="L126" s="123"/>
      <c r="M126" s="123"/>
      <c r="N126" s="127"/>
      <c r="O126" s="123"/>
      <c r="P126" s="128"/>
      <c r="Q126" s="125"/>
      <c r="R126" s="129"/>
      <c r="S126" s="125"/>
      <c r="T126" s="125"/>
      <c r="U126" s="125"/>
      <c r="V126" s="125"/>
      <c r="W126" s="125"/>
      <c r="X126" s="125"/>
      <c r="Y126" s="125"/>
      <c r="Z126" s="125"/>
    </row>
    <row r="128" spans="1:32" s="131" customFormat="1" ht="15" customHeight="1" x14ac:dyDescent="0.35">
      <c r="A128" s="130"/>
      <c r="B128" s="327"/>
      <c r="C128" s="327"/>
      <c r="D128" s="327"/>
      <c r="E128" s="327"/>
      <c r="F128" s="327"/>
      <c r="G128" s="327"/>
      <c r="H128" s="327"/>
      <c r="I128" s="327"/>
      <c r="J128" s="327"/>
      <c r="K128" s="327"/>
      <c r="L128" s="327"/>
      <c r="M128" s="327"/>
    </row>
    <row r="129" spans="4:21" x14ac:dyDescent="0.3">
      <c r="D129" s="137"/>
    </row>
    <row r="130" spans="4:21" x14ac:dyDescent="0.3">
      <c r="D130" s="126" t="s">
        <v>121</v>
      </c>
      <c r="F130" s="122" t="s">
        <v>145</v>
      </c>
    </row>
    <row r="131" spans="4:21" ht="13.5" customHeight="1" x14ac:dyDescent="0.3">
      <c r="D131" s="137"/>
    </row>
    <row r="132" spans="4:21" ht="68.25" customHeight="1" x14ac:dyDescent="0.3">
      <c r="D132" s="137"/>
      <c r="F132" s="326" t="s">
        <v>186</v>
      </c>
      <c r="G132" s="326"/>
      <c r="H132" s="326"/>
      <c r="I132" s="326"/>
      <c r="J132" s="326"/>
      <c r="K132" s="326"/>
      <c r="L132" s="326"/>
      <c r="M132" s="326"/>
    </row>
    <row r="133" spans="4:21" ht="18.75" customHeight="1" x14ac:dyDescent="0.3">
      <c r="D133" s="137"/>
      <c r="F133" s="132"/>
      <c r="G133" s="132"/>
      <c r="H133" s="132"/>
      <c r="I133" s="132"/>
      <c r="J133" s="132"/>
      <c r="K133" s="132"/>
      <c r="L133" s="132"/>
      <c r="M133" s="132"/>
    </row>
    <row r="134" spans="4:21" x14ac:dyDescent="0.3">
      <c r="D134" s="137"/>
      <c r="F134" s="122" t="s">
        <v>189</v>
      </c>
    </row>
    <row r="135" spans="4:21" x14ac:dyDescent="0.3">
      <c r="D135" s="137"/>
      <c r="F135" s="133" t="s">
        <v>187</v>
      </c>
    </row>
    <row r="136" spans="4:21" x14ac:dyDescent="0.3">
      <c r="D136" s="137"/>
      <c r="F136" s="133" t="s">
        <v>188</v>
      </c>
    </row>
    <row r="137" spans="4:21" x14ac:dyDescent="0.3">
      <c r="D137" s="137"/>
      <c r="F137" s="133" t="s">
        <v>146</v>
      </c>
    </row>
    <row r="138" spans="4:21" x14ac:dyDescent="0.3">
      <c r="D138" s="137"/>
      <c r="F138" s="133" t="s">
        <v>147</v>
      </c>
    </row>
    <row r="139" spans="4:21" x14ac:dyDescent="0.3">
      <c r="D139" s="137"/>
      <c r="F139" s="133" t="s">
        <v>148</v>
      </c>
    </row>
    <row r="140" spans="4:21" x14ac:dyDescent="0.3">
      <c r="D140" s="137"/>
      <c r="G140" s="134"/>
    </row>
    <row r="141" spans="4:21" x14ac:dyDescent="0.3">
      <c r="D141" s="137" t="s">
        <v>183</v>
      </c>
      <c r="F141" s="199" t="str">
        <f>F9</f>
        <v>Select Utility Type</v>
      </c>
      <c r="G141" s="196">
        <f>K125</f>
        <v>0</v>
      </c>
      <c r="I141" s="199" t="str">
        <f>M9</f>
        <v>Select Utility Type</v>
      </c>
      <c r="J141" s="197">
        <f>R125</f>
        <v>0</v>
      </c>
      <c r="M141" s="217" t="str">
        <f>T9</f>
        <v>Select Utility Type</v>
      </c>
      <c r="N141" s="197">
        <f>Y125</f>
        <v>0</v>
      </c>
      <c r="P141" s="199" t="str">
        <f>AA9</f>
        <v>Select Utility Type</v>
      </c>
      <c r="Q141" s="197">
        <f>AF125</f>
        <v>0</v>
      </c>
      <c r="T141" s="199" t="s">
        <v>185</v>
      </c>
      <c r="U141" s="197">
        <f>G141+J141+N141</f>
        <v>0</v>
      </c>
    </row>
    <row r="142" spans="4:21" x14ac:dyDescent="0.3">
      <c r="D142" s="137" t="s">
        <v>184</v>
      </c>
      <c r="F142" s="199" t="str">
        <f>F9</f>
        <v>Select Utility Type</v>
      </c>
      <c r="G142" s="196">
        <f>G141*12</f>
        <v>0</v>
      </c>
      <c r="I142" s="199" t="str">
        <f>M9</f>
        <v>Select Utility Type</v>
      </c>
      <c r="J142" s="196">
        <f>J141*12</f>
        <v>0</v>
      </c>
      <c r="M142" s="217" t="str">
        <f>T9</f>
        <v>Select Utility Type</v>
      </c>
      <c r="N142" s="197">
        <f>N141*12</f>
        <v>0</v>
      </c>
      <c r="P142" s="199" t="str">
        <f>AA9</f>
        <v>Select Utility Type</v>
      </c>
      <c r="Q142" s="197">
        <f>Q141*12</f>
        <v>0</v>
      </c>
      <c r="T142" s="218" t="s">
        <v>185</v>
      </c>
      <c r="U142" s="198">
        <f>G142+J142+N142</f>
        <v>0</v>
      </c>
    </row>
    <row r="143" spans="4:21" x14ac:dyDescent="0.3">
      <c r="D143" s="137"/>
      <c r="F143" s="133"/>
    </row>
    <row r="144" spans="4:21" x14ac:dyDescent="0.3">
      <c r="D144" s="126" t="s">
        <v>129</v>
      </c>
      <c r="F144" s="122" t="s">
        <v>190</v>
      </c>
    </row>
    <row r="145" spans="1:16" x14ac:dyDescent="0.3">
      <c r="D145" s="137"/>
      <c r="F145" s="133"/>
      <c r="G145" s="135" t="s">
        <v>194</v>
      </c>
    </row>
    <row r="146" spans="1:16" x14ac:dyDescent="0.3">
      <c r="D146" s="137"/>
      <c r="F146" s="133"/>
      <c r="G146" s="163" t="s">
        <v>185</v>
      </c>
      <c r="H146" s="198">
        <f>U142</f>
        <v>0</v>
      </c>
    </row>
    <row r="147" spans="1:16" x14ac:dyDescent="0.3">
      <c r="D147" s="137"/>
      <c r="F147" s="133"/>
      <c r="G147" s="161"/>
      <c r="H147" s="162"/>
    </row>
    <row r="148" spans="1:16" x14ac:dyDescent="0.3">
      <c r="D148" s="137"/>
      <c r="F148" s="133"/>
      <c r="G148" s="122" t="s">
        <v>193</v>
      </c>
    </row>
    <row r="149" spans="1:16" x14ac:dyDescent="0.3">
      <c r="D149" s="137"/>
      <c r="F149" s="133"/>
      <c r="G149" s="159" t="s">
        <v>192</v>
      </c>
      <c r="H149" s="159"/>
      <c r="I149" s="200">
        <v>3288</v>
      </c>
    </row>
    <row r="150" spans="1:16" x14ac:dyDescent="0.3">
      <c r="D150" s="137"/>
      <c r="F150" s="133"/>
      <c r="G150" s="160"/>
      <c r="H150" s="160"/>
      <c r="I150" s="164"/>
    </row>
    <row r="151" spans="1:16" x14ac:dyDescent="0.3">
      <c r="D151" s="137"/>
      <c r="F151" s="133"/>
      <c r="G151" s="122" t="s">
        <v>199</v>
      </c>
      <c r="H151" s="160"/>
      <c r="I151" s="160"/>
    </row>
    <row r="152" spans="1:16" x14ac:dyDescent="0.3">
      <c r="D152" s="137"/>
      <c r="F152" s="122" t="s">
        <v>149</v>
      </c>
      <c r="G152" s="166">
        <f>(H146/I149)*-1</f>
        <v>0</v>
      </c>
    </row>
    <row r="153" spans="1:16" x14ac:dyDescent="0.3">
      <c r="D153" s="137"/>
      <c r="G153" s="165"/>
    </row>
    <row r="154" spans="1:16" x14ac:dyDescent="0.3">
      <c r="D154" s="137"/>
      <c r="G154" s="135" t="s">
        <v>200</v>
      </c>
    </row>
    <row r="155" spans="1:16" s="131" customFormat="1" x14ac:dyDescent="0.3">
      <c r="A155" s="136"/>
      <c r="D155" s="137"/>
      <c r="E155" s="126"/>
      <c r="F155" s="122"/>
      <c r="G155" s="122"/>
      <c r="H155" s="122"/>
      <c r="I155" s="122"/>
      <c r="J155" s="122"/>
      <c r="K155" s="122"/>
      <c r="L155" s="122"/>
      <c r="M155" s="122"/>
      <c r="N155" s="122"/>
      <c r="O155" s="122"/>
      <c r="P155" s="122"/>
    </row>
    <row r="156" spans="1:16" s="131" customFormat="1" x14ac:dyDescent="0.3">
      <c r="A156" s="136"/>
      <c r="D156" s="126" t="s">
        <v>150</v>
      </c>
      <c r="E156" s="126"/>
      <c r="F156" s="122" t="s">
        <v>191</v>
      </c>
      <c r="G156" s="122"/>
      <c r="H156" s="122"/>
      <c r="I156" s="122"/>
      <c r="J156" s="122"/>
      <c r="K156" s="122"/>
      <c r="L156" s="122"/>
      <c r="M156" s="122"/>
      <c r="N156" s="122"/>
      <c r="O156" s="122"/>
      <c r="P156" s="122"/>
    </row>
    <row r="157" spans="1:16" s="131" customFormat="1" x14ac:dyDescent="0.3">
      <c r="A157" s="136"/>
      <c r="D157" s="137"/>
      <c r="E157" s="126"/>
      <c r="F157" s="122"/>
      <c r="G157" s="122"/>
      <c r="H157" s="122"/>
      <c r="I157" s="122"/>
      <c r="J157" s="122"/>
      <c r="K157" s="122"/>
      <c r="L157" s="122"/>
      <c r="M157" s="122"/>
      <c r="N157" s="122"/>
      <c r="O157" s="122"/>
      <c r="P157" s="122"/>
    </row>
    <row r="158" spans="1:16" x14ac:dyDescent="0.3">
      <c r="A158" s="136"/>
      <c r="B158" s="131"/>
      <c r="C158" s="131"/>
      <c r="D158" s="137"/>
    </row>
    <row r="159" spans="1:16" x14ac:dyDescent="0.3">
      <c r="A159" s="136"/>
      <c r="B159" s="131"/>
      <c r="C159" s="131"/>
    </row>
    <row r="160" spans="1:16" x14ac:dyDescent="0.3">
      <c r="A160" s="136"/>
      <c r="B160" s="131"/>
      <c r="C160" s="131"/>
    </row>
    <row r="164" spans="4:5" x14ac:dyDescent="0.3">
      <c r="D164" s="138"/>
      <c r="E164" s="122"/>
    </row>
    <row r="165" spans="4:5" x14ac:dyDescent="0.3">
      <c r="D165" s="138"/>
      <c r="E165" s="122"/>
    </row>
    <row r="166" spans="4:5" x14ac:dyDescent="0.3">
      <c r="D166" s="158"/>
      <c r="E166" s="122"/>
    </row>
  </sheetData>
  <mergeCells count="46">
    <mergeCell ref="F14:H14"/>
    <mergeCell ref="M14:O14"/>
    <mergeCell ref="T14:V14"/>
    <mergeCell ref="AA14:AC14"/>
    <mergeCell ref="B128:M128"/>
    <mergeCell ref="F132:M132"/>
    <mergeCell ref="AC10:AC13"/>
    <mergeCell ref="AD10:AD11"/>
    <mergeCell ref="AE10:AE13"/>
    <mergeCell ref="AF10:AF13"/>
    <mergeCell ref="F12:G13"/>
    <mergeCell ref="M12:N13"/>
    <mergeCell ref="T12:U13"/>
    <mergeCell ref="AA12:AB13"/>
    <mergeCell ref="V10:V13"/>
    <mergeCell ref="W10:W11"/>
    <mergeCell ref="X10:X13"/>
    <mergeCell ref="Y10:Y13"/>
    <mergeCell ref="AA10:AA11"/>
    <mergeCell ref="AB10:AB11"/>
    <mergeCell ref="O10:O13"/>
    <mergeCell ref="P10:P11"/>
    <mergeCell ref="Q10:Q13"/>
    <mergeCell ref="R10:R13"/>
    <mergeCell ref="T10:T11"/>
    <mergeCell ref="U10:U11"/>
    <mergeCell ref="N10:N11"/>
    <mergeCell ref="A10:A13"/>
    <mergeCell ref="B10:B13"/>
    <mergeCell ref="C10:C13"/>
    <mergeCell ref="D10:D13"/>
    <mergeCell ref="F10:F11"/>
    <mergeCell ref="G10:G11"/>
    <mergeCell ref="H10:H13"/>
    <mergeCell ref="I10:I11"/>
    <mergeCell ref="J10:J13"/>
    <mergeCell ref="K10:K13"/>
    <mergeCell ref="M10:M11"/>
    <mergeCell ref="A1:AF1"/>
    <mergeCell ref="A2:AF2"/>
    <mergeCell ref="Q3:R3"/>
    <mergeCell ref="K4:T6"/>
    <mergeCell ref="F9:K9"/>
    <mergeCell ref="M9:R9"/>
    <mergeCell ref="T9:Y9"/>
    <mergeCell ref="AA9:AF9"/>
  </mergeCells>
  <pageMargins left="0.7" right="0.7" top="0.75" bottom="0.75" header="0.3" footer="0.3"/>
  <pageSetup paperSize="17" scale="82"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73CCC5C1-6372-4EB1-8BE6-D276C4E22969}">
          <x14:formula1>
            <xm:f>Units!$A$16:$A$27</xm:f>
          </x14:formula1>
          <xm:sqref>F9:K9 M9:R9 T9:Y9 AA9:AF9</xm:sqref>
        </x14:dataValidation>
        <x14:dataValidation type="list" allowBlank="1" showInputMessage="1" showErrorMessage="1" xr:uid="{85B0CD47-C80F-4D9B-B489-9992E1DFB91D}">
          <x14:formula1>
            <xm:f>Units!$B$16:$B$28</xm:f>
          </x14:formula1>
          <xm:sqref>F14:H14 AA14:AC14 T14:V14 M14:O14</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E3F5B-361F-449E-B6F2-B19F410F6F60}">
  <sheetPr>
    <pageSetUpPr fitToPage="1"/>
  </sheetPr>
  <dimension ref="A1:AF166"/>
  <sheetViews>
    <sheetView zoomScaleNormal="100" workbookViewId="0">
      <pane xSplit="4" ySplit="14" topLeftCell="E141" activePane="bottomRight" state="frozen"/>
      <selection pane="topRight" activeCell="E1" sqref="E1"/>
      <selection pane="bottomLeft" activeCell="A7" sqref="A7"/>
      <selection pane="bottomRight" activeCell="I153" sqref="I153"/>
    </sheetView>
  </sheetViews>
  <sheetFormatPr defaultColWidth="9.1796875" defaultRowHeight="14" x14ac:dyDescent="0.3"/>
  <cols>
    <col min="1" max="1" width="13.1796875" style="126" customWidth="1"/>
    <col min="2" max="2" width="23" style="122" bestFit="1" customWidth="1"/>
    <col min="3" max="3" width="13.26953125" style="122" customWidth="1"/>
    <col min="4" max="4" width="18" style="126" customWidth="1"/>
    <col min="5" max="5" width="2.453125" style="126" customWidth="1"/>
    <col min="6" max="6" width="17.7265625" style="122" customWidth="1"/>
    <col min="7" max="7" width="12.81640625" style="122" bestFit="1" customWidth="1"/>
    <col min="8" max="8" width="13.453125" style="122" bestFit="1" customWidth="1"/>
    <col min="9" max="9" width="17.7265625" style="122" customWidth="1"/>
    <col min="10" max="10" width="12" style="122" bestFit="1" customWidth="1"/>
    <col min="11" max="11" width="13.453125" style="122" bestFit="1" customWidth="1"/>
    <col min="12" max="12" width="2.1796875" style="122" customWidth="1"/>
    <col min="13" max="13" width="17.7265625" style="122" customWidth="1"/>
    <col min="14" max="14" width="13.54296875" style="122" customWidth="1"/>
    <col min="15" max="15" width="13.453125" style="122" customWidth="1"/>
    <col min="16" max="16" width="17.7265625" style="122" customWidth="1"/>
    <col min="17" max="17" width="12.7265625" style="122" bestFit="1" customWidth="1"/>
    <col min="18" max="18" width="14" style="122" bestFit="1" customWidth="1"/>
    <col min="19" max="19" width="1.81640625" style="122" customWidth="1"/>
    <col min="20" max="25" width="13.81640625" style="122" customWidth="1"/>
    <col min="26" max="26" width="1.81640625" style="122" customWidth="1"/>
    <col min="27" max="32" width="13.81640625" style="121" customWidth="1"/>
    <col min="33" max="16384" width="9.1796875" style="121"/>
  </cols>
  <sheetData>
    <row r="1" spans="1:32" s="170" customFormat="1" ht="22.5" x14ac:dyDescent="0.45">
      <c r="A1" s="325" t="s">
        <v>236</v>
      </c>
      <c r="B1" s="325"/>
      <c r="C1" s="325"/>
      <c r="D1" s="325"/>
      <c r="E1" s="325"/>
      <c r="F1" s="325"/>
      <c r="G1" s="325"/>
      <c r="H1" s="325"/>
      <c r="I1" s="325"/>
      <c r="J1" s="325"/>
      <c r="K1" s="325"/>
      <c r="L1" s="325"/>
      <c r="M1" s="325"/>
      <c r="N1" s="325"/>
      <c r="O1" s="325"/>
      <c r="P1" s="325"/>
      <c r="Q1" s="325"/>
      <c r="R1" s="325"/>
      <c r="S1" s="325"/>
      <c r="T1" s="325"/>
      <c r="U1" s="325"/>
      <c r="V1" s="325"/>
      <c r="W1" s="325"/>
      <c r="X1" s="325"/>
      <c r="Y1" s="325"/>
      <c r="Z1" s="325"/>
      <c r="AA1" s="325"/>
      <c r="AB1" s="325"/>
      <c r="AC1" s="325"/>
      <c r="AD1" s="325"/>
      <c r="AE1" s="325"/>
      <c r="AF1" s="325"/>
    </row>
    <row r="2" spans="1:32" s="170" customFormat="1" ht="23" thickBot="1" x14ac:dyDescent="0.5">
      <c r="A2" s="325" t="s">
        <v>181</v>
      </c>
      <c r="B2" s="325"/>
      <c r="C2" s="325"/>
      <c r="D2" s="325"/>
      <c r="E2" s="325"/>
      <c r="F2" s="325"/>
      <c r="G2" s="325"/>
      <c r="H2" s="325"/>
      <c r="I2" s="325"/>
      <c r="J2" s="325"/>
      <c r="K2" s="325"/>
      <c r="L2" s="325"/>
      <c r="M2" s="325"/>
      <c r="N2" s="325"/>
      <c r="O2" s="325"/>
      <c r="P2" s="325"/>
      <c r="Q2" s="325"/>
      <c r="R2" s="325"/>
      <c r="S2" s="325"/>
      <c r="T2" s="325"/>
      <c r="U2" s="325"/>
      <c r="V2" s="325"/>
      <c r="W2" s="325"/>
      <c r="X2" s="325"/>
      <c r="Y2" s="325"/>
      <c r="Z2" s="325"/>
      <c r="AA2" s="325"/>
      <c r="AB2" s="325"/>
      <c r="AC2" s="325"/>
      <c r="AD2" s="325"/>
      <c r="AE2" s="325"/>
      <c r="AF2" s="325"/>
    </row>
    <row r="3" spans="1:32" s="170" customFormat="1" ht="23" thickBot="1" x14ac:dyDescent="0.5">
      <c r="A3" s="211"/>
      <c r="B3" s="211"/>
      <c r="C3" s="211"/>
      <c r="D3" s="211"/>
      <c r="E3" s="211"/>
      <c r="F3" s="211"/>
      <c r="G3" s="211"/>
      <c r="H3" s="211"/>
      <c r="I3" s="211"/>
      <c r="J3" s="211"/>
      <c r="K3" s="211"/>
      <c r="L3" s="211"/>
      <c r="M3" s="211"/>
      <c r="N3" s="211" t="s">
        <v>237</v>
      </c>
      <c r="O3" s="211"/>
      <c r="P3" s="213" t="s">
        <v>238</v>
      </c>
      <c r="Q3" s="314">
        <f>'Tab 1 Savings Calculator'!B5-1</f>
        <v>2022</v>
      </c>
      <c r="R3" s="315"/>
      <c r="S3" s="211"/>
      <c r="T3" s="211"/>
      <c r="U3" s="211"/>
      <c r="V3" s="211"/>
      <c r="W3" s="211"/>
      <c r="X3" s="211"/>
      <c r="Y3" s="211"/>
      <c r="Z3" s="211"/>
      <c r="AA3" s="214"/>
      <c r="AB3" s="214"/>
      <c r="AC3" s="214"/>
      <c r="AD3" s="214"/>
      <c r="AE3" s="214"/>
      <c r="AF3" s="214"/>
    </row>
    <row r="4" spans="1:32" ht="18" customHeight="1" x14ac:dyDescent="0.35">
      <c r="A4" s="168"/>
      <c r="B4" s="168"/>
      <c r="C4" s="168"/>
      <c r="D4" s="168"/>
      <c r="E4" s="168"/>
      <c r="F4" s="168"/>
      <c r="G4" s="171"/>
      <c r="H4" s="212"/>
      <c r="I4" s="212"/>
      <c r="J4" s="212"/>
      <c r="K4" s="328" t="s">
        <v>204</v>
      </c>
      <c r="L4" s="328"/>
      <c r="M4" s="328"/>
      <c r="N4" s="328"/>
      <c r="O4" s="328"/>
      <c r="P4" s="328"/>
      <c r="Q4" s="328"/>
      <c r="R4" s="328"/>
      <c r="S4" s="328"/>
      <c r="T4" s="328"/>
      <c r="U4" s="212"/>
      <c r="V4" s="212"/>
      <c r="W4" s="212"/>
      <c r="X4" s="168"/>
      <c r="Y4" s="168"/>
      <c r="Z4" s="168"/>
      <c r="AA4" s="215"/>
      <c r="AB4" s="215"/>
      <c r="AC4" s="215"/>
      <c r="AD4" s="215"/>
      <c r="AE4" s="215"/>
      <c r="AF4" s="215"/>
    </row>
    <row r="5" spans="1:32" ht="18" customHeight="1" x14ac:dyDescent="0.35">
      <c r="A5" s="169"/>
      <c r="B5" s="169"/>
      <c r="C5" s="169"/>
      <c r="D5" s="169"/>
      <c r="E5" s="167"/>
      <c r="F5" s="167"/>
      <c r="G5" s="171"/>
      <c r="H5" s="212"/>
      <c r="I5" s="212"/>
      <c r="J5" s="212"/>
      <c r="K5" s="328"/>
      <c r="L5" s="328"/>
      <c r="M5" s="328"/>
      <c r="N5" s="328"/>
      <c r="O5" s="328"/>
      <c r="P5" s="328"/>
      <c r="Q5" s="328"/>
      <c r="R5" s="328"/>
      <c r="S5" s="328"/>
      <c r="T5" s="328"/>
      <c r="U5" s="212"/>
      <c r="V5" s="212"/>
      <c r="W5" s="212"/>
      <c r="X5" s="167"/>
      <c r="Y5" s="167"/>
      <c r="Z5" s="167"/>
      <c r="AA5" s="215"/>
      <c r="AB5" s="215"/>
      <c r="AC5" s="215"/>
      <c r="AD5" s="215"/>
      <c r="AE5" s="215"/>
      <c r="AF5" s="215"/>
    </row>
    <row r="6" spans="1:32" ht="25.5" customHeight="1" x14ac:dyDescent="0.35">
      <c r="A6" s="169"/>
      <c r="B6" s="169"/>
      <c r="C6" s="169"/>
      <c r="D6" s="169"/>
      <c r="E6" s="167"/>
      <c r="F6" s="167"/>
      <c r="G6" s="171"/>
      <c r="H6" s="212"/>
      <c r="I6" s="212"/>
      <c r="J6" s="212"/>
      <c r="K6" s="328"/>
      <c r="L6" s="328"/>
      <c r="M6" s="328"/>
      <c r="N6" s="328"/>
      <c r="O6" s="328"/>
      <c r="P6" s="328"/>
      <c r="Q6" s="328"/>
      <c r="R6" s="328"/>
      <c r="S6" s="328"/>
      <c r="T6" s="328"/>
      <c r="U6" s="212"/>
      <c r="V6" s="212"/>
      <c r="W6" s="212"/>
      <c r="X6" s="167"/>
      <c r="Y6" s="167"/>
      <c r="Z6" s="167"/>
      <c r="AA6" s="215"/>
      <c r="AB6" s="215"/>
      <c r="AC6" s="215"/>
      <c r="AD6" s="215"/>
      <c r="AE6" s="215"/>
      <c r="AF6" s="215"/>
    </row>
    <row r="7" spans="1:32" ht="17.5" x14ac:dyDescent="0.35">
      <c r="A7" s="230"/>
      <c r="B7" s="230"/>
      <c r="C7" s="230"/>
      <c r="D7" s="230"/>
      <c r="E7" s="231"/>
      <c r="F7" s="231"/>
      <c r="G7" s="232"/>
      <c r="H7" s="233"/>
      <c r="I7" s="233"/>
      <c r="J7" s="233"/>
      <c r="K7" s="234"/>
      <c r="L7" s="234"/>
      <c r="M7" s="234"/>
      <c r="N7" s="234"/>
      <c r="O7" s="234"/>
      <c r="P7" s="234"/>
      <c r="Q7" s="234"/>
      <c r="R7" s="234"/>
      <c r="S7" s="234"/>
      <c r="T7" s="234"/>
      <c r="U7" s="233"/>
      <c r="V7" s="233"/>
      <c r="W7" s="233"/>
      <c r="X7" s="231"/>
      <c r="Y7" s="231"/>
      <c r="Z7" s="231"/>
    </row>
    <row r="9" spans="1:32" s="173" customFormat="1" ht="14.25" customHeight="1" x14ac:dyDescent="0.25">
      <c r="A9" s="153"/>
      <c r="B9" s="195"/>
      <c r="C9" s="195"/>
      <c r="D9" s="153"/>
      <c r="E9" s="153"/>
      <c r="F9" s="312" t="s">
        <v>292</v>
      </c>
      <c r="G9" s="312"/>
      <c r="H9" s="312"/>
      <c r="I9" s="312"/>
      <c r="J9" s="312"/>
      <c r="K9" s="312"/>
      <c r="L9" s="195"/>
      <c r="M9" s="312" t="s">
        <v>292</v>
      </c>
      <c r="N9" s="312"/>
      <c r="O9" s="312"/>
      <c r="P9" s="312"/>
      <c r="Q9" s="312"/>
      <c r="R9" s="312"/>
      <c r="S9" s="153"/>
      <c r="T9" s="312" t="s">
        <v>292</v>
      </c>
      <c r="U9" s="312"/>
      <c r="V9" s="312"/>
      <c r="W9" s="312"/>
      <c r="X9" s="312"/>
      <c r="Y9" s="312"/>
      <c r="Z9" s="153"/>
      <c r="AA9" s="312" t="s">
        <v>292</v>
      </c>
      <c r="AB9" s="312"/>
      <c r="AC9" s="312"/>
      <c r="AD9" s="312"/>
      <c r="AE9" s="312"/>
      <c r="AF9" s="312"/>
    </row>
    <row r="10" spans="1:32" s="173" customFormat="1" ht="27" customHeight="1" x14ac:dyDescent="0.25">
      <c r="A10" s="319" t="s">
        <v>201</v>
      </c>
      <c r="B10" s="319" t="s">
        <v>202</v>
      </c>
      <c r="C10" s="319" t="s">
        <v>134</v>
      </c>
      <c r="D10" s="322" t="s">
        <v>198</v>
      </c>
      <c r="E10" s="216"/>
      <c r="F10" s="305" t="s">
        <v>264</v>
      </c>
      <c r="G10" s="305" t="s">
        <v>265</v>
      </c>
      <c r="H10" s="305" t="s">
        <v>266</v>
      </c>
      <c r="I10" s="313" t="s">
        <v>133</v>
      </c>
      <c r="J10" s="305" t="s">
        <v>166</v>
      </c>
      <c r="K10" s="305" t="s">
        <v>180</v>
      </c>
      <c r="L10" s="172"/>
      <c r="M10" s="305" t="s">
        <v>264</v>
      </c>
      <c r="N10" s="305" t="s">
        <v>265</v>
      </c>
      <c r="O10" s="305" t="s">
        <v>266</v>
      </c>
      <c r="P10" s="313" t="s">
        <v>133</v>
      </c>
      <c r="Q10" s="305" t="s">
        <v>166</v>
      </c>
      <c r="R10" s="305" t="s">
        <v>180</v>
      </c>
      <c r="S10" s="172"/>
      <c r="T10" s="305" t="s">
        <v>264</v>
      </c>
      <c r="U10" s="305" t="s">
        <v>265</v>
      </c>
      <c r="V10" s="305" t="s">
        <v>266</v>
      </c>
      <c r="W10" s="313" t="s">
        <v>133</v>
      </c>
      <c r="X10" s="316" t="s">
        <v>166</v>
      </c>
      <c r="Y10" s="305" t="s">
        <v>180</v>
      </c>
      <c r="Z10" s="172"/>
      <c r="AA10" s="305" t="s">
        <v>264</v>
      </c>
      <c r="AB10" s="305" t="s">
        <v>265</v>
      </c>
      <c r="AC10" s="305" t="s">
        <v>266</v>
      </c>
      <c r="AD10" s="313" t="s">
        <v>133</v>
      </c>
      <c r="AE10" s="316" t="s">
        <v>166</v>
      </c>
      <c r="AF10" s="305" t="s">
        <v>180</v>
      </c>
    </row>
    <row r="11" spans="1:32" s="173" customFormat="1" ht="24.75" customHeight="1" x14ac:dyDescent="0.25">
      <c r="A11" s="320"/>
      <c r="B11" s="320"/>
      <c r="C11" s="320"/>
      <c r="D11" s="323"/>
      <c r="E11" s="216"/>
      <c r="F11" s="306"/>
      <c r="G11" s="306"/>
      <c r="H11" s="307"/>
      <c r="I11" s="313"/>
      <c r="J11" s="307"/>
      <c r="K11" s="307"/>
      <c r="L11" s="172"/>
      <c r="M11" s="306"/>
      <c r="N11" s="306"/>
      <c r="O11" s="307"/>
      <c r="P11" s="313"/>
      <c r="Q11" s="307"/>
      <c r="R11" s="307"/>
      <c r="S11" s="172"/>
      <c r="T11" s="306"/>
      <c r="U11" s="306"/>
      <c r="V11" s="307"/>
      <c r="W11" s="313"/>
      <c r="X11" s="317"/>
      <c r="Y11" s="307"/>
      <c r="Z11" s="172"/>
      <c r="AA11" s="306"/>
      <c r="AB11" s="306"/>
      <c r="AC11" s="307"/>
      <c r="AD11" s="313"/>
      <c r="AE11" s="317"/>
      <c r="AF11" s="307"/>
    </row>
    <row r="12" spans="1:32" s="173" customFormat="1" ht="35.25" customHeight="1" x14ac:dyDescent="0.25">
      <c r="A12" s="320"/>
      <c r="B12" s="320"/>
      <c r="C12" s="320"/>
      <c r="D12" s="323"/>
      <c r="E12" s="216"/>
      <c r="F12" s="308" t="s">
        <v>179</v>
      </c>
      <c r="G12" s="309"/>
      <c r="H12" s="307"/>
      <c r="I12" s="172" t="str">
        <f>P3</f>
        <v xml:space="preserve">June 30, </v>
      </c>
      <c r="J12" s="307"/>
      <c r="K12" s="307"/>
      <c r="L12" s="172"/>
      <c r="M12" s="308" t="s">
        <v>179</v>
      </c>
      <c r="N12" s="309"/>
      <c r="O12" s="307"/>
      <c r="P12" s="172" t="str">
        <f>P3</f>
        <v xml:space="preserve">June 30, </v>
      </c>
      <c r="Q12" s="307"/>
      <c r="R12" s="307"/>
      <c r="S12" s="172"/>
      <c r="T12" s="308" t="s">
        <v>179</v>
      </c>
      <c r="U12" s="309"/>
      <c r="V12" s="307"/>
      <c r="W12" s="172" t="str">
        <f>P3</f>
        <v xml:space="preserve">June 30, </v>
      </c>
      <c r="X12" s="317"/>
      <c r="Y12" s="307"/>
      <c r="Z12" s="172"/>
      <c r="AA12" s="308" t="s">
        <v>179</v>
      </c>
      <c r="AB12" s="309"/>
      <c r="AC12" s="307"/>
      <c r="AD12" s="172" t="str">
        <f>P3</f>
        <v xml:space="preserve">June 30, </v>
      </c>
      <c r="AE12" s="317"/>
      <c r="AF12" s="307"/>
    </row>
    <row r="13" spans="1:32" s="173" customFormat="1" ht="12.5" x14ac:dyDescent="0.25">
      <c r="A13" s="321"/>
      <c r="B13" s="321"/>
      <c r="C13" s="321"/>
      <c r="D13" s="324"/>
      <c r="E13" s="216"/>
      <c r="F13" s="310"/>
      <c r="G13" s="311"/>
      <c r="H13" s="306"/>
      <c r="I13" s="216">
        <f>Q3</f>
        <v>2022</v>
      </c>
      <c r="J13" s="306"/>
      <c r="K13" s="306"/>
      <c r="L13" s="172"/>
      <c r="M13" s="310"/>
      <c r="N13" s="311"/>
      <c r="O13" s="306"/>
      <c r="P13" s="216">
        <f>Q3</f>
        <v>2022</v>
      </c>
      <c r="Q13" s="306"/>
      <c r="R13" s="306"/>
      <c r="S13" s="172"/>
      <c r="T13" s="310"/>
      <c r="U13" s="311"/>
      <c r="V13" s="306"/>
      <c r="W13" s="216">
        <f>Q3</f>
        <v>2022</v>
      </c>
      <c r="X13" s="318"/>
      <c r="Y13" s="306"/>
      <c r="Z13" s="172"/>
      <c r="AA13" s="310"/>
      <c r="AB13" s="311"/>
      <c r="AC13" s="306"/>
      <c r="AD13" s="216">
        <f>Q3</f>
        <v>2022</v>
      </c>
      <c r="AE13" s="318"/>
      <c r="AF13" s="306"/>
    </row>
    <row r="14" spans="1:32" s="173" customFormat="1" ht="12.5" x14ac:dyDescent="0.25">
      <c r="A14" s="153" t="s">
        <v>203</v>
      </c>
      <c r="B14" s="153" t="s">
        <v>135</v>
      </c>
      <c r="C14" s="153" t="s">
        <v>136</v>
      </c>
      <c r="D14" s="153" t="s">
        <v>137</v>
      </c>
      <c r="E14" s="153"/>
      <c r="F14" s="302" t="s">
        <v>294</v>
      </c>
      <c r="G14" s="303"/>
      <c r="H14" s="304"/>
      <c r="I14" s="172" t="s">
        <v>138</v>
      </c>
      <c r="J14" s="172" t="s">
        <v>139</v>
      </c>
      <c r="K14" s="172" t="s">
        <v>138</v>
      </c>
      <c r="L14" s="172"/>
      <c r="M14" s="302" t="s">
        <v>294</v>
      </c>
      <c r="N14" s="303"/>
      <c r="O14" s="304"/>
      <c r="P14" s="172" t="s">
        <v>138</v>
      </c>
      <c r="Q14" s="172" t="s">
        <v>139</v>
      </c>
      <c r="R14" s="172" t="s">
        <v>138</v>
      </c>
      <c r="S14" s="172"/>
      <c r="T14" s="302" t="s">
        <v>293</v>
      </c>
      <c r="U14" s="303"/>
      <c r="V14" s="304"/>
      <c r="W14" s="172" t="s">
        <v>138</v>
      </c>
      <c r="X14" s="172" t="s">
        <v>139</v>
      </c>
      <c r="Y14" s="172" t="s">
        <v>138</v>
      </c>
      <c r="Z14" s="172"/>
      <c r="AA14" s="302" t="s">
        <v>294</v>
      </c>
      <c r="AB14" s="303"/>
      <c r="AC14" s="304"/>
      <c r="AD14" s="172" t="s">
        <v>138</v>
      </c>
      <c r="AE14" s="172" t="s">
        <v>139</v>
      </c>
      <c r="AF14" s="172" t="s">
        <v>138</v>
      </c>
    </row>
    <row r="15" spans="1:32" s="173" customFormat="1" ht="12.5" x14ac:dyDescent="0.25">
      <c r="A15" s="188" t="s">
        <v>205</v>
      </c>
      <c r="B15" s="188" t="s">
        <v>220</v>
      </c>
      <c r="C15" s="188" t="s">
        <v>141</v>
      </c>
      <c r="D15" s="188">
        <v>0</v>
      </c>
      <c r="E15" s="188"/>
      <c r="F15" s="189">
        <v>5.867</v>
      </c>
      <c r="G15" s="189">
        <v>5.2916666666666696</v>
      </c>
      <c r="H15" s="142">
        <f>IF(F15-G15=0,"",F15-G15)</f>
        <v>0.57533333333333037</v>
      </c>
      <c r="I15" s="202">
        <v>7.5410000000000004</v>
      </c>
      <c r="J15" s="201">
        <f>H15*I15</f>
        <v>4.3385886666666442</v>
      </c>
      <c r="K15" s="201">
        <f>D15*J15</f>
        <v>0</v>
      </c>
      <c r="L15" s="140"/>
      <c r="M15" s="193">
        <v>381.14583333333331</v>
      </c>
      <c r="N15" s="193">
        <v>302.67083333333341</v>
      </c>
      <c r="O15" s="209">
        <f>IF(M15-N15=0,"",M15-N15)</f>
        <v>78.474999999999909</v>
      </c>
      <c r="P15" s="204">
        <v>0.129</v>
      </c>
      <c r="Q15" s="201">
        <f>O15*P15</f>
        <v>10.123274999999989</v>
      </c>
      <c r="R15" s="201">
        <f>D15*Q15</f>
        <v>0</v>
      </c>
      <c r="S15" s="140"/>
      <c r="T15" s="141"/>
      <c r="U15" s="141"/>
      <c r="V15" s="209" t="str">
        <f>IF(T15-U15=0,"",T15-U15)</f>
        <v/>
      </c>
      <c r="W15" s="206"/>
      <c r="X15" s="210">
        <f>IFERROR(V15*W15,0)</f>
        <v>0</v>
      </c>
      <c r="Y15" s="201">
        <f>D15*X15</f>
        <v>0</v>
      </c>
      <c r="Z15" s="201"/>
      <c r="AA15" s="141"/>
      <c r="AB15" s="141"/>
      <c r="AC15" s="209" t="str">
        <f>IF(AA15-AB15=0,"",AA15-AB15)</f>
        <v/>
      </c>
      <c r="AD15" s="206"/>
      <c r="AE15" s="210">
        <f>IFERROR(AC15*AD15,0)</f>
        <v>0</v>
      </c>
      <c r="AF15" s="201">
        <f>D15*AE15</f>
        <v>0</v>
      </c>
    </row>
    <row r="16" spans="1:32" s="173" customFormat="1" ht="12.5" x14ac:dyDescent="0.25">
      <c r="A16" s="188"/>
      <c r="B16" s="188"/>
      <c r="C16" s="188" t="s">
        <v>142</v>
      </c>
      <c r="D16" s="188">
        <v>0</v>
      </c>
      <c r="E16" s="188"/>
      <c r="F16" s="189">
        <v>6.9580000000000002</v>
      </c>
      <c r="G16" s="189">
        <v>6.19166666666667</v>
      </c>
      <c r="H16" s="142">
        <f>IF(F16-G16=0,"",F16-G16)</f>
        <v>0.7663333333333302</v>
      </c>
      <c r="I16" s="202">
        <v>7.3620000000000001</v>
      </c>
      <c r="J16" s="201">
        <f t="shared" ref="J16:J65" si="0">H16*I16</f>
        <v>5.6417459999999773</v>
      </c>
      <c r="K16" s="201">
        <f t="shared" ref="K16:K79" si="1">D16*J16</f>
        <v>0</v>
      </c>
      <c r="L16" s="140"/>
      <c r="M16" s="193">
        <v>486.00166666666672</v>
      </c>
      <c r="N16" s="193">
        <v>405.80305555555555</v>
      </c>
      <c r="O16" s="209">
        <f t="shared" ref="O16:O79" si="2">IF(M16-N16=0,"",M16-N16)</f>
        <v>80.198611111111177</v>
      </c>
      <c r="P16" s="204">
        <v>0.125</v>
      </c>
      <c r="Q16" s="201">
        <f t="shared" ref="Q16:Q17" si="3">O16*P16</f>
        <v>10.024826388888897</v>
      </c>
      <c r="R16" s="201">
        <f t="shared" ref="R16:R79" si="4">D16*Q16</f>
        <v>0</v>
      </c>
      <c r="S16" s="140"/>
      <c r="T16" s="141"/>
      <c r="U16" s="141"/>
      <c r="V16" s="209" t="str">
        <f t="shared" ref="V16:V79" si="5">IF(T16-U16=0,"",T16-U16)</f>
        <v/>
      </c>
      <c r="W16" s="206"/>
      <c r="X16" s="210">
        <f t="shared" ref="X16:X79" si="6">IFERROR(V16*W16,0)</f>
        <v>0</v>
      </c>
      <c r="Y16" s="201">
        <f t="shared" ref="Y16:Y79" si="7">D16*X16</f>
        <v>0</v>
      </c>
      <c r="Z16" s="201"/>
      <c r="AA16" s="141"/>
      <c r="AB16" s="141"/>
      <c r="AC16" s="209" t="str">
        <f t="shared" ref="AC16:AC79" si="8">IF(AA16-AB16=0,"",AA16-AB16)</f>
        <v/>
      </c>
      <c r="AD16" s="206"/>
      <c r="AE16" s="210">
        <f t="shared" ref="AE16:AE79" si="9">IFERROR(AC16*AD16,0)</f>
        <v>0</v>
      </c>
      <c r="AF16" s="201">
        <f t="shared" ref="AF16:AF79" si="10">D16*AE16</f>
        <v>0</v>
      </c>
    </row>
    <row r="17" spans="1:32" s="173" customFormat="1" ht="12.5" x14ac:dyDescent="0.25">
      <c r="A17" s="188"/>
      <c r="B17" s="188"/>
      <c r="C17" s="188" t="s">
        <v>143</v>
      </c>
      <c r="D17" s="188">
        <v>0</v>
      </c>
      <c r="E17" s="188"/>
      <c r="F17" s="189">
        <v>8.0169999999999995</v>
      </c>
      <c r="G17" s="189">
        <v>7.05833333333333</v>
      </c>
      <c r="H17" s="142">
        <f>IF(F17-G17=0,"",F17-G17)</f>
        <v>0.95866666666666944</v>
      </c>
      <c r="I17" s="202">
        <v>7.2329999999999997</v>
      </c>
      <c r="J17" s="201">
        <f t="shared" si="0"/>
        <v>6.9340360000000194</v>
      </c>
      <c r="K17" s="201">
        <f t="shared" si="1"/>
        <v>0</v>
      </c>
      <c r="L17" s="140"/>
      <c r="M17" s="193">
        <v>619.30833333333339</v>
      </c>
      <c r="N17" s="193">
        <v>499.22333333333336</v>
      </c>
      <c r="O17" s="209">
        <f t="shared" si="2"/>
        <v>120.08500000000004</v>
      </c>
      <c r="P17" s="204">
        <v>0.123</v>
      </c>
      <c r="Q17" s="201">
        <f t="shared" si="3"/>
        <v>14.770455000000004</v>
      </c>
      <c r="R17" s="201">
        <f t="shared" si="4"/>
        <v>0</v>
      </c>
      <c r="S17" s="140"/>
      <c r="T17" s="141"/>
      <c r="U17" s="141"/>
      <c r="V17" s="209" t="str">
        <f t="shared" si="5"/>
        <v/>
      </c>
      <c r="W17" s="206"/>
      <c r="X17" s="210">
        <f t="shared" si="6"/>
        <v>0</v>
      </c>
      <c r="Y17" s="201">
        <f t="shared" si="7"/>
        <v>0</v>
      </c>
      <c r="Z17" s="201"/>
      <c r="AA17" s="141"/>
      <c r="AB17" s="141"/>
      <c r="AC17" s="209" t="str">
        <f t="shared" si="8"/>
        <v/>
      </c>
      <c r="AD17" s="206"/>
      <c r="AE17" s="210">
        <f t="shared" si="9"/>
        <v>0</v>
      </c>
      <c r="AF17" s="201">
        <f t="shared" si="10"/>
        <v>0</v>
      </c>
    </row>
    <row r="18" spans="1:32" s="173" customFormat="1" ht="12.5" x14ac:dyDescent="0.25">
      <c r="A18" s="188"/>
      <c r="B18" s="188"/>
      <c r="C18" s="188"/>
      <c r="D18" s="188"/>
      <c r="E18" s="188"/>
      <c r="F18" s="189"/>
      <c r="G18" s="189"/>
      <c r="H18" s="142" t="str">
        <f t="shared" ref="H18:H81" si="11">IF(F18-G18=0,"",F18-G18)</f>
        <v/>
      </c>
      <c r="I18" s="202"/>
      <c r="J18" s="201"/>
      <c r="K18" s="201">
        <f t="shared" si="1"/>
        <v>0</v>
      </c>
      <c r="L18" s="140"/>
      <c r="M18" s="193"/>
      <c r="N18" s="193"/>
      <c r="O18" s="209" t="str">
        <f t="shared" si="2"/>
        <v/>
      </c>
      <c r="P18" s="204"/>
      <c r="Q18" s="201"/>
      <c r="R18" s="201">
        <f t="shared" si="4"/>
        <v>0</v>
      </c>
      <c r="S18" s="140"/>
      <c r="T18" s="141"/>
      <c r="U18" s="141"/>
      <c r="V18" s="209" t="str">
        <f t="shared" si="5"/>
        <v/>
      </c>
      <c r="W18" s="206"/>
      <c r="X18" s="210">
        <f t="shared" si="6"/>
        <v>0</v>
      </c>
      <c r="Y18" s="201">
        <f t="shared" si="7"/>
        <v>0</v>
      </c>
      <c r="Z18" s="201"/>
      <c r="AA18" s="141"/>
      <c r="AB18" s="141"/>
      <c r="AC18" s="209" t="str">
        <f t="shared" si="8"/>
        <v/>
      </c>
      <c r="AD18" s="206"/>
      <c r="AE18" s="210">
        <f t="shared" si="9"/>
        <v>0</v>
      </c>
      <c r="AF18" s="201">
        <f t="shared" si="10"/>
        <v>0</v>
      </c>
    </row>
    <row r="19" spans="1:32" s="173" customFormat="1" ht="12.5" x14ac:dyDescent="0.25">
      <c r="A19" s="188"/>
      <c r="B19" s="188"/>
      <c r="C19" s="188"/>
      <c r="D19" s="188"/>
      <c r="E19" s="188"/>
      <c r="F19" s="189"/>
      <c r="G19" s="189"/>
      <c r="H19" s="142" t="str">
        <f t="shared" si="11"/>
        <v/>
      </c>
      <c r="I19" s="202"/>
      <c r="J19" s="201"/>
      <c r="K19" s="201">
        <f t="shared" si="1"/>
        <v>0</v>
      </c>
      <c r="L19" s="140"/>
      <c r="M19" s="193"/>
      <c r="N19" s="193"/>
      <c r="O19" s="209" t="str">
        <f t="shared" si="2"/>
        <v/>
      </c>
      <c r="P19" s="204"/>
      <c r="Q19" s="201"/>
      <c r="R19" s="201">
        <f t="shared" si="4"/>
        <v>0</v>
      </c>
      <c r="S19" s="140"/>
      <c r="T19" s="141"/>
      <c r="U19" s="141"/>
      <c r="V19" s="209" t="str">
        <f t="shared" si="5"/>
        <v/>
      </c>
      <c r="W19" s="206"/>
      <c r="X19" s="210">
        <f t="shared" si="6"/>
        <v>0</v>
      </c>
      <c r="Y19" s="201">
        <f t="shared" si="7"/>
        <v>0</v>
      </c>
      <c r="Z19" s="201"/>
      <c r="AA19" s="141"/>
      <c r="AB19" s="141"/>
      <c r="AC19" s="209" t="str">
        <f t="shared" si="8"/>
        <v/>
      </c>
      <c r="AD19" s="206"/>
      <c r="AE19" s="210">
        <f t="shared" si="9"/>
        <v>0</v>
      </c>
      <c r="AF19" s="201">
        <f t="shared" si="10"/>
        <v>0</v>
      </c>
    </row>
    <row r="20" spans="1:32" s="173" customFormat="1" ht="12.5" x14ac:dyDescent="0.25">
      <c r="A20" s="188" t="s">
        <v>206</v>
      </c>
      <c r="B20" s="188" t="s">
        <v>221</v>
      </c>
      <c r="C20" s="188" t="s">
        <v>140</v>
      </c>
      <c r="D20" s="188">
        <v>0</v>
      </c>
      <c r="E20" s="188"/>
      <c r="F20" s="189">
        <v>4.8583333333333298</v>
      </c>
      <c r="G20" s="189">
        <v>4.7</v>
      </c>
      <c r="H20" s="142">
        <f t="shared" si="11"/>
        <v>0.15833333333332966</v>
      </c>
      <c r="I20" s="202">
        <v>7.6950000000000003</v>
      </c>
      <c r="J20" s="201">
        <f t="shared" si="0"/>
        <v>1.2183749999999718</v>
      </c>
      <c r="K20" s="201">
        <f t="shared" si="1"/>
        <v>0</v>
      </c>
      <c r="L20" s="140"/>
      <c r="M20" s="193">
        <v>300.17500000000007</v>
      </c>
      <c r="N20" s="193">
        <v>229.42583333333326</v>
      </c>
      <c r="O20" s="209">
        <f t="shared" si="2"/>
        <v>70.74916666666681</v>
      </c>
      <c r="P20" s="204">
        <v>0.13400000000000001</v>
      </c>
      <c r="Q20" s="201">
        <f t="shared" ref="Q20:Q22" si="12">O20*P20</f>
        <v>9.4803883333333534</v>
      </c>
      <c r="R20" s="201">
        <f t="shared" si="4"/>
        <v>0</v>
      </c>
      <c r="S20" s="140"/>
      <c r="T20" s="141"/>
      <c r="U20" s="141"/>
      <c r="V20" s="209" t="str">
        <f t="shared" si="5"/>
        <v/>
      </c>
      <c r="W20" s="206"/>
      <c r="X20" s="210">
        <f t="shared" si="6"/>
        <v>0</v>
      </c>
      <c r="Y20" s="201">
        <f t="shared" si="7"/>
        <v>0</v>
      </c>
      <c r="Z20" s="201"/>
      <c r="AA20" s="141"/>
      <c r="AB20" s="141"/>
      <c r="AC20" s="209" t="str">
        <f t="shared" si="8"/>
        <v/>
      </c>
      <c r="AD20" s="206"/>
      <c r="AE20" s="210">
        <f t="shared" si="9"/>
        <v>0</v>
      </c>
      <c r="AF20" s="201">
        <f t="shared" si="10"/>
        <v>0</v>
      </c>
    </row>
    <row r="21" spans="1:32" s="173" customFormat="1" ht="12.5" x14ac:dyDescent="0.25">
      <c r="A21" s="188"/>
      <c r="B21" s="188"/>
      <c r="C21" s="188" t="s">
        <v>141</v>
      </c>
      <c r="D21" s="188">
        <v>0</v>
      </c>
      <c r="E21" s="188"/>
      <c r="F21" s="189">
        <v>6.8250000000000002</v>
      </c>
      <c r="G21" s="189">
        <v>6.35</v>
      </c>
      <c r="H21" s="142">
        <f t="shared" si="11"/>
        <v>0.47500000000000053</v>
      </c>
      <c r="I21" s="202">
        <v>7.3360000000000003</v>
      </c>
      <c r="J21" s="201">
        <f t="shared" si="0"/>
        <v>3.4846000000000039</v>
      </c>
      <c r="K21" s="201">
        <f t="shared" si="1"/>
        <v>0</v>
      </c>
      <c r="L21" s="140"/>
      <c r="M21" s="193">
        <v>373.05000000000013</v>
      </c>
      <c r="N21" s="193">
        <v>293.35833333333323</v>
      </c>
      <c r="O21" s="209">
        <f t="shared" si="2"/>
        <v>79.69166666666689</v>
      </c>
      <c r="P21" s="204">
        <v>0.129</v>
      </c>
      <c r="Q21" s="201">
        <f t="shared" si="12"/>
        <v>10.28022500000003</v>
      </c>
      <c r="R21" s="201">
        <f t="shared" si="4"/>
        <v>0</v>
      </c>
      <c r="S21" s="140"/>
      <c r="T21" s="141"/>
      <c r="U21" s="141"/>
      <c r="V21" s="209" t="str">
        <f t="shared" si="5"/>
        <v/>
      </c>
      <c r="W21" s="206"/>
      <c r="X21" s="210">
        <f t="shared" si="6"/>
        <v>0</v>
      </c>
      <c r="Y21" s="201">
        <f t="shared" si="7"/>
        <v>0</v>
      </c>
      <c r="Z21" s="201"/>
      <c r="AA21" s="141"/>
      <c r="AB21" s="141"/>
      <c r="AC21" s="209" t="str">
        <f t="shared" si="8"/>
        <v/>
      </c>
      <c r="AD21" s="206"/>
      <c r="AE21" s="210">
        <f t="shared" si="9"/>
        <v>0</v>
      </c>
      <c r="AF21" s="201">
        <f t="shared" si="10"/>
        <v>0</v>
      </c>
    </row>
    <row r="22" spans="1:32" s="173" customFormat="1" ht="12.5" x14ac:dyDescent="0.25">
      <c r="A22" s="188"/>
      <c r="B22" s="188"/>
      <c r="C22" s="188" t="s">
        <v>142</v>
      </c>
      <c r="D22" s="188">
        <v>0</v>
      </c>
      <c r="E22" s="188"/>
      <c r="F22" s="189">
        <v>7.2083333333333304</v>
      </c>
      <c r="G22" s="189">
        <v>6.5750000000000002</v>
      </c>
      <c r="H22" s="142">
        <f t="shared" si="11"/>
        <v>0.6333333333333302</v>
      </c>
      <c r="I22" s="202">
        <v>7.3010000000000002</v>
      </c>
      <c r="J22" s="201">
        <f t="shared" si="0"/>
        <v>4.6239666666666439</v>
      </c>
      <c r="K22" s="201">
        <f t="shared" si="1"/>
        <v>0</v>
      </c>
      <c r="L22" s="140"/>
      <c r="M22" s="193">
        <v>474.92500000000013</v>
      </c>
      <c r="N22" s="193">
        <v>387.93333333333334</v>
      </c>
      <c r="O22" s="209">
        <f t="shared" si="2"/>
        <v>86.991666666666788</v>
      </c>
      <c r="P22" s="204">
        <v>0.126</v>
      </c>
      <c r="Q22" s="201">
        <f t="shared" si="12"/>
        <v>10.960950000000015</v>
      </c>
      <c r="R22" s="201">
        <f t="shared" si="4"/>
        <v>0</v>
      </c>
      <c r="S22" s="140"/>
      <c r="T22" s="141"/>
      <c r="U22" s="141"/>
      <c r="V22" s="209" t="str">
        <f t="shared" si="5"/>
        <v/>
      </c>
      <c r="W22" s="206"/>
      <c r="X22" s="210">
        <f t="shared" si="6"/>
        <v>0</v>
      </c>
      <c r="Y22" s="201">
        <f t="shared" si="7"/>
        <v>0</v>
      </c>
      <c r="Z22" s="201"/>
      <c r="AA22" s="141"/>
      <c r="AB22" s="141"/>
      <c r="AC22" s="209" t="str">
        <f t="shared" si="8"/>
        <v/>
      </c>
      <c r="AD22" s="206"/>
      <c r="AE22" s="210">
        <f t="shared" si="9"/>
        <v>0</v>
      </c>
      <c r="AF22" s="201">
        <f t="shared" si="10"/>
        <v>0</v>
      </c>
    </row>
    <row r="23" spans="1:32" s="173" customFormat="1" ht="12.5" x14ac:dyDescent="0.25">
      <c r="A23" s="188"/>
      <c r="B23" s="188"/>
      <c r="C23" s="188"/>
      <c r="D23" s="188"/>
      <c r="E23" s="188"/>
      <c r="F23" s="189"/>
      <c r="G23" s="189"/>
      <c r="H23" s="142" t="str">
        <f t="shared" si="11"/>
        <v/>
      </c>
      <c r="I23" s="202"/>
      <c r="J23" s="201"/>
      <c r="K23" s="201">
        <f t="shared" si="1"/>
        <v>0</v>
      </c>
      <c r="L23" s="140"/>
      <c r="M23" s="193"/>
      <c r="N23" s="193"/>
      <c r="O23" s="209" t="str">
        <f t="shared" si="2"/>
        <v/>
      </c>
      <c r="P23" s="204"/>
      <c r="Q23" s="201"/>
      <c r="R23" s="201">
        <f t="shared" si="4"/>
        <v>0</v>
      </c>
      <c r="S23" s="140"/>
      <c r="T23" s="141"/>
      <c r="U23" s="141"/>
      <c r="V23" s="209" t="str">
        <f t="shared" si="5"/>
        <v/>
      </c>
      <c r="W23" s="206"/>
      <c r="X23" s="210">
        <f t="shared" si="6"/>
        <v>0</v>
      </c>
      <c r="Y23" s="201">
        <f t="shared" si="7"/>
        <v>0</v>
      </c>
      <c r="Z23" s="201"/>
      <c r="AA23" s="141"/>
      <c r="AB23" s="141"/>
      <c r="AC23" s="209" t="str">
        <f t="shared" si="8"/>
        <v/>
      </c>
      <c r="AD23" s="206"/>
      <c r="AE23" s="210">
        <f t="shared" si="9"/>
        <v>0</v>
      </c>
      <c r="AF23" s="201">
        <f t="shared" si="10"/>
        <v>0</v>
      </c>
    </row>
    <row r="24" spans="1:32" s="173" customFormat="1" ht="12.5" x14ac:dyDescent="0.25">
      <c r="A24" s="188" t="s">
        <v>213</v>
      </c>
      <c r="B24" s="188" t="s">
        <v>222</v>
      </c>
      <c r="C24" s="188"/>
      <c r="D24" s="188">
        <v>0</v>
      </c>
      <c r="E24" s="188"/>
      <c r="F24" s="189"/>
      <c r="G24" s="189"/>
      <c r="H24" s="142" t="str">
        <f t="shared" si="11"/>
        <v/>
      </c>
      <c r="I24" s="202"/>
      <c r="J24" s="201"/>
      <c r="K24" s="201">
        <f t="shared" si="1"/>
        <v>0</v>
      </c>
      <c r="L24" s="140"/>
      <c r="M24" s="193"/>
      <c r="N24" s="193"/>
      <c r="O24" s="209" t="str">
        <f t="shared" si="2"/>
        <v/>
      </c>
      <c r="P24" s="204"/>
      <c r="Q24" s="201"/>
      <c r="R24" s="201">
        <f t="shared" si="4"/>
        <v>0</v>
      </c>
      <c r="S24" s="140"/>
      <c r="T24" s="141"/>
      <c r="U24" s="141"/>
      <c r="V24" s="209" t="str">
        <f t="shared" si="5"/>
        <v/>
      </c>
      <c r="W24" s="206"/>
      <c r="X24" s="210">
        <f t="shared" si="6"/>
        <v>0</v>
      </c>
      <c r="Y24" s="201">
        <f t="shared" si="7"/>
        <v>0</v>
      </c>
      <c r="Z24" s="201"/>
      <c r="AA24" s="141"/>
      <c r="AB24" s="141"/>
      <c r="AC24" s="209" t="str">
        <f t="shared" si="8"/>
        <v/>
      </c>
      <c r="AD24" s="206"/>
      <c r="AE24" s="210">
        <f t="shared" si="9"/>
        <v>0</v>
      </c>
      <c r="AF24" s="201">
        <f t="shared" si="10"/>
        <v>0</v>
      </c>
    </row>
    <row r="25" spans="1:32" s="173" customFormat="1" ht="12.5" x14ac:dyDescent="0.25">
      <c r="A25" s="188"/>
      <c r="B25" s="188"/>
      <c r="C25" s="188"/>
      <c r="D25" s="188"/>
      <c r="E25" s="188"/>
      <c r="F25" s="189"/>
      <c r="G25" s="189"/>
      <c r="H25" s="142" t="str">
        <f t="shared" si="11"/>
        <v/>
      </c>
      <c r="I25" s="202"/>
      <c r="J25" s="201"/>
      <c r="K25" s="201">
        <f t="shared" si="1"/>
        <v>0</v>
      </c>
      <c r="L25" s="140"/>
      <c r="M25" s="193"/>
      <c r="N25" s="193"/>
      <c r="O25" s="209" t="str">
        <f t="shared" si="2"/>
        <v/>
      </c>
      <c r="P25" s="204"/>
      <c r="Q25" s="201"/>
      <c r="R25" s="201">
        <f t="shared" si="4"/>
        <v>0</v>
      </c>
      <c r="S25" s="140"/>
      <c r="T25" s="141"/>
      <c r="U25" s="141"/>
      <c r="V25" s="209" t="str">
        <f t="shared" si="5"/>
        <v/>
      </c>
      <c r="W25" s="206"/>
      <c r="X25" s="210">
        <f t="shared" si="6"/>
        <v>0</v>
      </c>
      <c r="Y25" s="201">
        <f t="shared" si="7"/>
        <v>0</v>
      </c>
      <c r="Z25" s="201"/>
      <c r="AA25" s="141"/>
      <c r="AB25" s="141"/>
      <c r="AC25" s="209" t="str">
        <f t="shared" si="8"/>
        <v/>
      </c>
      <c r="AD25" s="206"/>
      <c r="AE25" s="210">
        <f t="shared" si="9"/>
        <v>0</v>
      </c>
      <c r="AF25" s="201">
        <f t="shared" si="10"/>
        <v>0</v>
      </c>
    </row>
    <row r="26" spans="1:32" s="173" customFormat="1" ht="12.5" x14ac:dyDescent="0.25">
      <c r="A26" s="188" t="s">
        <v>207</v>
      </c>
      <c r="B26" s="188" t="s">
        <v>223</v>
      </c>
      <c r="C26" s="188" t="s">
        <v>141</v>
      </c>
      <c r="D26" s="188">
        <v>0</v>
      </c>
      <c r="E26" s="188"/>
      <c r="F26" s="189">
        <v>5.9833333333333298</v>
      </c>
      <c r="G26" s="189">
        <v>5.6166666666666698</v>
      </c>
      <c r="H26" s="142">
        <f t="shared" si="11"/>
        <v>0.36666666666666003</v>
      </c>
      <c r="I26" s="202">
        <v>7.47</v>
      </c>
      <c r="J26" s="201">
        <f t="shared" si="0"/>
        <v>2.7389999999999506</v>
      </c>
      <c r="K26" s="201">
        <f t="shared" si="1"/>
        <v>0</v>
      </c>
      <c r="L26" s="140"/>
      <c r="M26" s="193">
        <v>460.22916666666674</v>
      </c>
      <c r="N26" s="193">
        <v>317.41277777777771</v>
      </c>
      <c r="O26" s="209">
        <f t="shared" si="2"/>
        <v>142.81638888888904</v>
      </c>
      <c r="P26" s="204">
        <v>0.128</v>
      </c>
      <c r="Q26" s="201">
        <f t="shared" ref="Q26:Q27" si="13">O26*P26</f>
        <v>18.280497777777796</v>
      </c>
      <c r="R26" s="201">
        <f t="shared" si="4"/>
        <v>0</v>
      </c>
      <c r="S26" s="140"/>
      <c r="T26" s="141"/>
      <c r="U26" s="141"/>
      <c r="V26" s="209" t="str">
        <f t="shared" si="5"/>
        <v/>
      </c>
      <c r="W26" s="206"/>
      <c r="X26" s="210">
        <f t="shared" si="6"/>
        <v>0</v>
      </c>
      <c r="Y26" s="201">
        <f t="shared" si="7"/>
        <v>0</v>
      </c>
      <c r="Z26" s="201"/>
      <c r="AA26" s="141"/>
      <c r="AB26" s="141"/>
      <c r="AC26" s="209" t="str">
        <f t="shared" si="8"/>
        <v/>
      </c>
      <c r="AD26" s="206"/>
      <c r="AE26" s="210">
        <f t="shared" si="9"/>
        <v>0</v>
      </c>
      <c r="AF26" s="201">
        <f t="shared" si="10"/>
        <v>0</v>
      </c>
    </row>
    <row r="27" spans="1:32" s="173" customFormat="1" ht="12.5" x14ac:dyDescent="0.25">
      <c r="A27" s="188"/>
      <c r="B27" s="188"/>
      <c r="C27" s="188" t="s">
        <v>142</v>
      </c>
      <c r="D27" s="188">
        <v>0</v>
      </c>
      <c r="E27" s="188"/>
      <c r="F27" s="189">
        <v>8.9166666666666696</v>
      </c>
      <c r="G27" s="189">
        <v>8.4250000000000007</v>
      </c>
      <c r="H27" s="142">
        <f t="shared" si="11"/>
        <v>0.49166666666666892</v>
      </c>
      <c r="I27" s="202">
        <v>7.0839999999999996</v>
      </c>
      <c r="J27" s="201">
        <f t="shared" si="0"/>
        <v>3.4829666666666825</v>
      </c>
      <c r="K27" s="201">
        <f t="shared" si="1"/>
        <v>0</v>
      </c>
      <c r="L27" s="140"/>
      <c r="M27" s="193">
        <v>577.00833333333333</v>
      </c>
      <c r="N27" s="193">
        <v>414.82666666666677</v>
      </c>
      <c r="O27" s="209">
        <f t="shared" si="2"/>
        <v>162.18166666666656</v>
      </c>
      <c r="P27" s="204">
        <v>0.125</v>
      </c>
      <c r="Q27" s="201">
        <f t="shared" si="13"/>
        <v>20.27270833333332</v>
      </c>
      <c r="R27" s="201">
        <f t="shared" si="4"/>
        <v>0</v>
      </c>
      <c r="S27" s="140"/>
      <c r="T27" s="141"/>
      <c r="U27" s="141"/>
      <c r="V27" s="209" t="str">
        <f t="shared" si="5"/>
        <v/>
      </c>
      <c r="W27" s="206"/>
      <c r="X27" s="210">
        <f t="shared" si="6"/>
        <v>0</v>
      </c>
      <c r="Y27" s="201">
        <f t="shared" si="7"/>
        <v>0</v>
      </c>
      <c r="Z27" s="201"/>
      <c r="AA27" s="141"/>
      <c r="AB27" s="141"/>
      <c r="AC27" s="209" t="str">
        <f t="shared" si="8"/>
        <v/>
      </c>
      <c r="AD27" s="206"/>
      <c r="AE27" s="210">
        <f t="shared" si="9"/>
        <v>0</v>
      </c>
      <c r="AF27" s="201">
        <f t="shared" si="10"/>
        <v>0</v>
      </c>
    </row>
    <row r="28" spans="1:32" s="173" customFormat="1" ht="12.5" x14ac:dyDescent="0.25">
      <c r="A28" s="188"/>
      <c r="B28" s="188"/>
      <c r="C28" s="188"/>
      <c r="D28" s="188"/>
      <c r="E28" s="188"/>
      <c r="F28" s="189"/>
      <c r="G28" s="189"/>
      <c r="H28" s="142" t="str">
        <f t="shared" si="11"/>
        <v/>
      </c>
      <c r="I28" s="202"/>
      <c r="J28" s="201"/>
      <c r="K28" s="201">
        <f t="shared" si="1"/>
        <v>0</v>
      </c>
      <c r="L28" s="140"/>
      <c r="M28" s="193"/>
      <c r="N28" s="193"/>
      <c r="O28" s="209" t="str">
        <f t="shared" si="2"/>
        <v/>
      </c>
      <c r="P28" s="204"/>
      <c r="Q28" s="201"/>
      <c r="R28" s="201">
        <f t="shared" si="4"/>
        <v>0</v>
      </c>
      <c r="S28" s="140"/>
      <c r="T28" s="141"/>
      <c r="U28" s="141"/>
      <c r="V28" s="209" t="str">
        <f t="shared" si="5"/>
        <v/>
      </c>
      <c r="W28" s="206"/>
      <c r="X28" s="210">
        <f t="shared" si="6"/>
        <v>0</v>
      </c>
      <c r="Y28" s="201">
        <f t="shared" si="7"/>
        <v>0</v>
      </c>
      <c r="Z28" s="201"/>
      <c r="AA28" s="141"/>
      <c r="AB28" s="141"/>
      <c r="AC28" s="209" t="str">
        <f t="shared" si="8"/>
        <v/>
      </c>
      <c r="AD28" s="206"/>
      <c r="AE28" s="210">
        <f t="shared" si="9"/>
        <v>0</v>
      </c>
      <c r="AF28" s="201">
        <f t="shared" si="10"/>
        <v>0</v>
      </c>
    </row>
    <row r="29" spans="1:32" s="173" customFormat="1" ht="12.5" x14ac:dyDescent="0.25">
      <c r="A29" s="188"/>
      <c r="B29" s="188"/>
      <c r="C29" s="188"/>
      <c r="D29" s="188"/>
      <c r="E29" s="188"/>
      <c r="F29" s="189"/>
      <c r="G29" s="189"/>
      <c r="H29" s="142" t="str">
        <f t="shared" si="11"/>
        <v/>
      </c>
      <c r="I29" s="202"/>
      <c r="J29" s="201"/>
      <c r="K29" s="201">
        <f t="shared" si="1"/>
        <v>0</v>
      </c>
      <c r="L29" s="140"/>
      <c r="M29" s="193"/>
      <c r="N29" s="193"/>
      <c r="O29" s="209" t="str">
        <f t="shared" si="2"/>
        <v/>
      </c>
      <c r="P29" s="204"/>
      <c r="Q29" s="201"/>
      <c r="R29" s="201">
        <f t="shared" si="4"/>
        <v>0</v>
      </c>
      <c r="S29" s="140"/>
      <c r="T29" s="141"/>
      <c r="U29" s="141"/>
      <c r="V29" s="209" t="str">
        <f t="shared" si="5"/>
        <v/>
      </c>
      <c r="W29" s="206"/>
      <c r="X29" s="210">
        <f t="shared" si="6"/>
        <v>0</v>
      </c>
      <c r="Y29" s="201">
        <f t="shared" si="7"/>
        <v>0</v>
      </c>
      <c r="Z29" s="201"/>
      <c r="AA29" s="141"/>
      <c r="AB29" s="141"/>
      <c r="AC29" s="209" t="str">
        <f t="shared" si="8"/>
        <v/>
      </c>
      <c r="AD29" s="206"/>
      <c r="AE29" s="210">
        <f t="shared" si="9"/>
        <v>0</v>
      </c>
      <c r="AF29" s="201">
        <f t="shared" si="10"/>
        <v>0</v>
      </c>
    </row>
    <row r="30" spans="1:32" s="173" customFormat="1" ht="12.5" x14ac:dyDescent="0.25">
      <c r="A30" s="188" t="s">
        <v>208</v>
      </c>
      <c r="B30" s="188" t="s">
        <v>224</v>
      </c>
      <c r="C30" s="188" t="s">
        <v>141</v>
      </c>
      <c r="D30" s="188">
        <v>0</v>
      </c>
      <c r="E30" s="188"/>
      <c r="F30" s="189">
        <v>6.9166666666666696</v>
      </c>
      <c r="G30" s="189">
        <v>6.1666666666666696</v>
      </c>
      <c r="H30" s="142">
        <f t="shared" si="11"/>
        <v>0.75</v>
      </c>
      <c r="I30" s="202">
        <v>7.3659999999999997</v>
      </c>
      <c r="J30" s="201">
        <f t="shared" si="0"/>
        <v>5.5244999999999997</v>
      </c>
      <c r="K30" s="201">
        <f t="shared" si="1"/>
        <v>0</v>
      </c>
      <c r="L30" s="140"/>
      <c r="M30" s="193">
        <v>387.6165789473684</v>
      </c>
      <c r="N30" s="193">
        <v>306.81870614035091</v>
      </c>
      <c r="O30" s="209">
        <f t="shared" si="2"/>
        <v>80.797872807017484</v>
      </c>
      <c r="P30" s="204">
        <v>0.129</v>
      </c>
      <c r="Q30" s="201">
        <f t="shared" ref="Q30:Q31" si="14">O30*P30</f>
        <v>10.422925592105255</v>
      </c>
      <c r="R30" s="201">
        <f t="shared" si="4"/>
        <v>0</v>
      </c>
      <c r="S30" s="140"/>
      <c r="T30" s="141"/>
      <c r="U30" s="141"/>
      <c r="V30" s="209" t="str">
        <f t="shared" si="5"/>
        <v/>
      </c>
      <c r="W30" s="206"/>
      <c r="X30" s="210">
        <f t="shared" si="6"/>
        <v>0</v>
      </c>
      <c r="Y30" s="201">
        <f t="shared" si="7"/>
        <v>0</v>
      </c>
      <c r="Z30" s="201"/>
      <c r="AA30" s="141"/>
      <c r="AB30" s="141"/>
      <c r="AC30" s="209" t="str">
        <f t="shared" si="8"/>
        <v/>
      </c>
      <c r="AD30" s="206"/>
      <c r="AE30" s="210">
        <f t="shared" si="9"/>
        <v>0</v>
      </c>
      <c r="AF30" s="201">
        <f t="shared" si="10"/>
        <v>0</v>
      </c>
    </row>
    <row r="31" spans="1:32" s="173" customFormat="1" ht="12.5" x14ac:dyDescent="0.25">
      <c r="A31" s="188"/>
      <c r="B31" s="188"/>
      <c r="C31" s="188" t="s">
        <v>142</v>
      </c>
      <c r="D31" s="188">
        <v>0</v>
      </c>
      <c r="E31" s="188"/>
      <c r="F31" s="189">
        <v>9.43333333333333</v>
      </c>
      <c r="G31" s="189">
        <v>8.4166666666666696</v>
      </c>
      <c r="H31" s="142">
        <f t="shared" si="11"/>
        <v>1.0166666666666604</v>
      </c>
      <c r="I31" s="202">
        <v>7.085</v>
      </c>
      <c r="J31" s="201">
        <f t="shared" si="0"/>
        <v>7.2030833333332884</v>
      </c>
      <c r="K31" s="201">
        <f t="shared" si="1"/>
        <v>0</v>
      </c>
      <c r="L31" s="140"/>
      <c r="M31" s="193">
        <v>490.50333333333316</v>
      </c>
      <c r="N31" s="193">
        <v>409.8383333333332</v>
      </c>
      <c r="O31" s="209">
        <f t="shared" si="2"/>
        <v>80.664999999999964</v>
      </c>
      <c r="P31" s="204">
        <v>0.125</v>
      </c>
      <c r="Q31" s="201">
        <f t="shared" si="14"/>
        <v>10.083124999999995</v>
      </c>
      <c r="R31" s="201">
        <f t="shared" si="4"/>
        <v>0</v>
      </c>
      <c r="S31" s="140"/>
      <c r="T31" s="141"/>
      <c r="U31" s="141"/>
      <c r="V31" s="209" t="str">
        <f t="shared" si="5"/>
        <v/>
      </c>
      <c r="W31" s="206"/>
      <c r="X31" s="210">
        <f t="shared" si="6"/>
        <v>0</v>
      </c>
      <c r="Y31" s="201">
        <f t="shared" si="7"/>
        <v>0</v>
      </c>
      <c r="Z31" s="201"/>
      <c r="AA31" s="141"/>
      <c r="AB31" s="141"/>
      <c r="AC31" s="209" t="str">
        <f t="shared" si="8"/>
        <v/>
      </c>
      <c r="AD31" s="206"/>
      <c r="AE31" s="210">
        <f t="shared" si="9"/>
        <v>0</v>
      </c>
      <c r="AF31" s="201">
        <f t="shared" si="10"/>
        <v>0</v>
      </c>
    </row>
    <row r="32" spans="1:32" s="173" customFormat="1" ht="12.5" x14ac:dyDescent="0.25">
      <c r="A32" s="188"/>
      <c r="B32" s="188"/>
      <c r="C32" s="188"/>
      <c r="D32" s="188"/>
      <c r="E32" s="188"/>
      <c r="F32" s="189"/>
      <c r="G32" s="189"/>
      <c r="H32" s="142" t="str">
        <f t="shared" si="11"/>
        <v/>
      </c>
      <c r="I32" s="202"/>
      <c r="J32" s="201"/>
      <c r="K32" s="201">
        <f t="shared" si="1"/>
        <v>0</v>
      </c>
      <c r="L32" s="140"/>
      <c r="M32" s="193"/>
      <c r="N32" s="193"/>
      <c r="O32" s="209" t="str">
        <f t="shared" si="2"/>
        <v/>
      </c>
      <c r="P32" s="204"/>
      <c r="Q32" s="201"/>
      <c r="R32" s="201">
        <f t="shared" si="4"/>
        <v>0</v>
      </c>
      <c r="S32" s="140"/>
      <c r="T32" s="141"/>
      <c r="U32" s="141"/>
      <c r="V32" s="209" t="str">
        <f t="shared" si="5"/>
        <v/>
      </c>
      <c r="W32" s="206"/>
      <c r="X32" s="210">
        <f t="shared" si="6"/>
        <v>0</v>
      </c>
      <c r="Y32" s="201">
        <f t="shared" si="7"/>
        <v>0</v>
      </c>
      <c r="Z32" s="201"/>
      <c r="AA32" s="141"/>
      <c r="AB32" s="141"/>
      <c r="AC32" s="209" t="str">
        <f t="shared" si="8"/>
        <v/>
      </c>
      <c r="AD32" s="206"/>
      <c r="AE32" s="210">
        <f t="shared" si="9"/>
        <v>0</v>
      </c>
      <c r="AF32" s="201">
        <f t="shared" si="10"/>
        <v>0</v>
      </c>
    </row>
    <row r="33" spans="1:32" s="173" customFormat="1" ht="12.5" x14ac:dyDescent="0.25">
      <c r="A33" s="188"/>
      <c r="B33" s="188"/>
      <c r="C33" s="188"/>
      <c r="D33" s="188"/>
      <c r="E33" s="188"/>
      <c r="F33" s="189"/>
      <c r="G33" s="189"/>
      <c r="H33" s="142" t="str">
        <f t="shared" si="11"/>
        <v/>
      </c>
      <c r="I33" s="202"/>
      <c r="J33" s="201"/>
      <c r="K33" s="201">
        <f t="shared" si="1"/>
        <v>0</v>
      </c>
      <c r="L33" s="140"/>
      <c r="M33" s="193"/>
      <c r="N33" s="193"/>
      <c r="O33" s="209" t="str">
        <f t="shared" si="2"/>
        <v/>
      </c>
      <c r="P33" s="204"/>
      <c r="Q33" s="201"/>
      <c r="R33" s="201">
        <f t="shared" si="4"/>
        <v>0</v>
      </c>
      <c r="S33" s="140"/>
      <c r="T33" s="141"/>
      <c r="U33" s="141"/>
      <c r="V33" s="209" t="str">
        <f t="shared" si="5"/>
        <v/>
      </c>
      <c r="W33" s="206"/>
      <c r="X33" s="210">
        <f t="shared" si="6"/>
        <v>0</v>
      </c>
      <c r="Y33" s="201">
        <f t="shared" si="7"/>
        <v>0</v>
      </c>
      <c r="Z33" s="201"/>
      <c r="AA33" s="141"/>
      <c r="AB33" s="141"/>
      <c r="AC33" s="209" t="str">
        <f t="shared" si="8"/>
        <v/>
      </c>
      <c r="AD33" s="206"/>
      <c r="AE33" s="210">
        <f t="shared" si="9"/>
        <v>0</v>
      </c>
      <c r="AF33" s="201">
        <f t="shared" si="10"/>
        <v>0</v>
      </c>
    </row>
    <row r="34" spans="1:32" s="173" customFormat="1" ht="12.5" x14ac:dyDescent="0.25">
      <c r="A34" s="188" t="s">
        <v>209</v>
      </c>
      <c r="B34" s="188" t="s">
        <v>225</v>
      </c>
      <c r="C34" s="188" t="s">
        <v>140</v>
      </c>
      <c r="D34" s="188">
        <v>0</v>
      </c>
      <c r="E34" s="188"/>
      <c r="F34" s="189">
        <v>4.1666666666666696</v>
      </c>
      <c r="G34" s="189">
        <v>3.708333333333333</v>
      </c>
      <c r="H34" s="142">
        <f t="shared" si="11"/>
        <v>0.45833333333333659</v>
      </c>
      <c r="I34" s="202">
        <v>8.0649999999999995</v>
      </c>
      <c r="J34" s="201">
        <f t="shared" si="0"/>
        <v>3.6964583333333594</v>
      </c>
      <c r="K34" s="201">
        <f t="shared" si="1"/>
        <v>0</v>
      </c>
      <c r="L34" s="140"/>
      <c r="M34" s="193">
        <v>256.09999999999997</v>
      </c>
      <c r="N34" s="193">
        <v>202.38416666666669</v>
      </c>
      <c r="O34" s="209">
        <f t="shared" si="2"/>
        <v>53.715833333333279</v>
      </c>
      <c r="P34" s="204">
        <v>0.13600000000000001</v>
      </c>
      <c r="Q34" s="201">
        <f t="shared" ref="Q34" si="15">O34*P34</f>
        <v>7.3053533333333265</v>
      </c>
      <c r="R34" s="201">
        <f t="shared" si="4"/>
        <v>0</v>
      </c>
      <c r="S34" s="140"/>
      <c r="T34" s="141"/>
      <c r="U34" s="141"/>
      <c r="V34" s="209" t="str">
        <f t="shared" si="5"/>
        <v/>
      </c>
      <c r="W34" s="206"/>
      <c r="X34" s="210">
        <f t="shared" si="6"/>
        <v>0</v>
      </c>
      <c r="Y34" s="201">
        <f t="shared" si="7"/>
        <v>0</v>
      </c>
      <c r="Z34" s="201"/>
      <c r="AA34" s="141"/>
      <c r="AB34" s="141"/>
      <c r="AC34" s="209" t="str">
        <f t="shared" si="8"/>
        <v/>
      </c>
      <c r="AD34" s="206"/>
      <c r="AE34" s="210">
        <f t="shared" si="9"/>
        <v>0</v>
      </c>
      <c r="AF34" s="201">
        <f t="shared" si="10"/>
        <v>0</v>
      </c>
    </row>
    <row r="35" spans="1:32" s="173" customFormat="1" ht="12.5" x14ac:dyDescent="0.25">
      <c r="A35" s="188"/>
      <c r="B35" s="188"/>
      <c r="C35" s="188"/>
      <c r="D35" s="188"/>
      <c r="E35" s="188"/>
      <c r="F35" s="189"/>
      <c r="G35" s="189"/>
      <c r="H35" s="142" t="str">
        <f t="shared" si="11"/>
        <v/>
      </c>
      <c r="I35" s="202"/>
      <c r="J35" s="201"/>
      <c r="K35" s="201">
        <f t="shared" si="1"/>
        <v>0</v>
      </c>
      <c r="L35" s="140"/>
      <c r="M35" s="193"/>
      <c r="N35" s="193"/>
      <c r="O35" s="209" t="str">
        <f t="shared" si="2"/>
        <v/>
      </c>
      <c r="P35" s="204"/>
      <c r="Q35" s="201"/>
      <c r="R35" s="201">
        <f t="shared" si="4"/>
        <v>0</v>
      </c>
      <c r="S35" s="140"/>
      <c r="T35" s="141"/>
      <c r="U35" s="141"/>
      <c r="V35" s="209" t="str">
        <f t="shared" si="5"/>
        <v/>
      </c>
      <c r="W35" s="206"/>
      <c r="X35" s="210">
        <f t="shared" si="6"/>
        <v>0</v>
      </c>
      <c r="Y35" s="201">
        <f t="shared" si="7"/>
        <v>0</v>
      </c>
      <c r="Z35" s="201"/>
      <c r="AA35" s="141"/>
      <c r="AB35" s="141"/>
      <c r="AC35" s="209" t="str">
        <f t="shared" si="8"/>
        <v/>
      </c>
      <c r="AD35" s="206"/>
      <c r="AE35" s="210">
        <f t="shared" si="9"/>
        <v>0</v>
      </c>
      <c r="AF35" s="201">
        <f t="shared" si="10"/>
        <v>0</v>
      </c>
    </row>
    <row r="36" spans="1:32" s="173" customFormat="1" ht="12.5" x14ac:dyDescent="0.25">
      <c r="A36" s="188"/>
      <c r="B36" s="188"/>
      <c r="C36" s="188"/>
      <c r="D36" s="188"/>
      <c r="E36" s="188"/>
      <c r="F36" s="189"/>
      <c r="G36" s="189"/>
      <c r="H36" s="142" t="str">
        <f t="shared" si="11"/>
        <v/>
      </c>
      <c r="I36" s="202"/>
      <c r="J36" s="201"/>
      <c r="K36" s="201">
        <f t="shared" si="1"/>
        <v>0</v>
      </c>
      <c r="L36" s="140"/>
      <c r="M36" s="193"/>
      <c r="N36" s="193"/>
      <c r="O36" s="209" t="str">
        <f t="shared" si="2"/>
        <v/>
      </c>
      <c r="P36" s="204"/>
      <c r="Q36" s="201"/>
      <c r="R36" s="201">
        <f t="shared" si="4"/>
        <v>0</v>
      </c>
      <c r="S36" s="140"/>
      <c r="T36" s="141"/>
      <c r="U36" s="141"/>
      <c r="V36" s="209" t="str">
        <f t="shared" si="5"/>
        <v/>
      </c>
      <c r="W36" s="206"/>
      <c r="X36" s="210">
        <f t="shared" si="6"/>
        <v>0</v>
      </c>
      <c r="Y36" s="201">
        <f t="shared" si="7"/>
        <v>0</v>
      </c>
      <c r="Z36" s="201"/>
      <c r="AA36" s="141"/>
      <c r="AB36" s="141"/>
      <c r="AC36" s="209" t="str">
        <f t="shared" si="8"/>
        <v/>
      </c>
      <c r="AD36" s="206"/>
      <c r="AE36" s="210">
        <f t="shared" si="9"/>
        <v>0</v>
      </c>
      <c r="AF36" s="201">
        <f t="shared" si="10"/>
        <v>0</v>
      </c>
    </row>
    <row r="37" spans="1:32" s="173" customFormat="1" ht="12.5" x14ac:dyDescent="0.25">
      <c r="A37" s="188" t="s">
        <v>210</v>
      </c>
      <c r="B37" s="188" t="s">
        <v>226</v>
      </c>
      <c r="C37" s="188" t="s">
        <v>141</v>
      </c>
      <c r="D37" s="188">
        <v>0</v>
      </c>
      <c r="E37" s="188"/>
      <c r="F37" s="189">
        <v>6.19166666666667</v>
      </c>
      <c r="G37" s="189">
        <v>5.7166666666666703</v>
      </c>
      <c r="H37" s="142">
        <f t="shared" si="11"/>
        <v>0.47499999999999964</v>
      </c>
      <c r="I37" s="202">
        <v>7.4489999999999998</v>
      </c>
      <c r="J37" s="201">
        <f t="shared" si="0"/>
        <v>3.5382749999999974</v>
      </c>
      <c r="K37" s="201">
        <f t="shared" si="1"/>
        <v>0</v>
      </c>
      <c r="L37" s="140"/>
      <c r="M37" s="193">
        <v>358.27249999999998</v>
      </c>
      <c r="N37" s="193">
        <v>308.02416666666664</v>
      </c>
      <c r="O37" s="209">
        <f t="shared" si="2"/>
        <v>50.248333333333335</v>
      </c>
      <c r="P37" s="204">
        <v>0.129</v>
      </c>
      <c r="Q37" s="201">
        <f t="shared" ref="Q37:Q38" si="16">O37*P37</f>
        <v>6.4820350000000007</v>
      </c>
      <c r="R37" s="201">
        <f t="shared" si="4"/>
        <v>0</v>
      </c>
      <c r="S37" s="140"/>
      <c r="T37" s="141"/>
      <c r="U37" s="141"/>
      <c r="V37" s="209" t="str">
        <f t="shared" si="5"/>
        <v/>
      </c>
      <c r="W37" s="206"/>
      <c r="X37" s="210">
        <f t="shared" si="6"/>
        <v>0</v>
      </c>
      <c r="Y37" s="201">
        <f t="shared" si="7"/>
        <v>0</v>
      </c>
      <c r="Z37" s="201"/>
      <c r="AA37" s="141"/>
      <c r="AB37" s="141"/>
      <c r="AC37" s="209" t="str">
        <f t="shared" si="8"/>
        <v/>
      </c>
      <c r="AD37" s="206"/>
      <c r="AE37" s="210">
        <f t="shared" si="9"/>
        <v>0</v>
      </c>
      <c r="AF37" s="201">
        <f t="shared" si="10"/>
        <v>0</v>
      </c>
    </row>
    <row r="38" spans="1:32" s="173" customFormat="1" ht="12.5" x14ac:dyDescent="0.25">
      <c r="A38" s="188"/>
      <c r="B38" s="188"/>
      <c r="C38" s="188" t="s">
        <v>142</v>
      </c>
      <c r="D38" s="188">
        <v>0</v>
      </c>
      <c r="E38" s="188"/>
      <c r="F38" s="189">
        <v>6.8916666666666702</v>
      </c>
      <c r="G38" s="189">
        <v>6.2583333333333302</v>
      </c>
      <c r="H38" s="142">
        <f t="shared" si="11"/>
        <v>0.63333333333333997</v>
      </c>
      <c r="I38" s="202">
        <v>7.351</v>
      </c>
      <c r="J38" s="201">
        <f t="shared" si="0"/>
        <v>4.6556333333333821</v>
      </c>
      <c r="K38" s="201">
        <f t="shared" si="1"/>
        <v>0</v>
      </c>
      <c r="L38" s="140"/>
      <c r="M38" s="193">
        <v>453.6991666666666</v>
      </c>
      <c r="N38" s="193">
        <v>403.32916666666659</v>
      </c>
      <c r="O38" s="209">
        <f t="shared" si="2"/>
        <v>50.370000000000005</v>
      </c>
      <c r="P38" s="204">
        <v>0.126</v>
      </c>
      <c r="Q38" s="201">
        <f t="shared" si="16"/>
        <v>6.3466200000000006</v>
      </c>
      <c r="R38" s="201">
        <f t="shared" si="4"/>
        <v>0</v>
      </c>
      <c r="S38" s="140"/>
      <c r="T38" s="141"/>
      <c r="U38" s="141"/>
      <c r="V38" s="209" t="str">
        <f t="shared" si="5"/>
        <v/>
      </c>
      <c r="W38" s="206"/>
      <c r="X38" s="210">
        <f t="shared" si="6"/>
        <v>0</v>
      </c>
      <c r="Y38" s="201">
        <f t="shared" si="7"/>
        <v>0</v>
      </c>
      <c r="Z38" s="201"/>
      <c r="AA38" s="141"/>
      <c r="AB38" s="141"/>
      <c r="AC38" s="209" t="str">
        <f t="shared" si="8"/>
        <v/>
      </c>
      <c r="AD38" s="206"/>
      <c r="AE38" s="210">
        <f t="shared" si="9"/>
        <v>0</v>
      </c>
      <c r="AF38" s="201">
        <f t="shared" si="10"/>
        <v>0</v>
      </c>
    </row>
    <row r="39" spans="1:32" s="173" customFormat="1" ht="12.5" x14ac:dyDescent="0.25">
      <c r="A39" s="188"/>
      <c r="B39" s="188"/>
      <c r="C39" s="188"/>
      <c r="D39" s="188"/>
      <c r="E39" s="188"/>
      <c r="F39" s="189"/>
      <c r="G39" s="189"/>
      <c r="H39" s="142" t="str">
        <f t="shared" si="11"/>
        <v/>
      </c>
      <c r="I39" s="202"/>
      <c r="J39" s="201"/>
      <c r="K39" s="201">
        <f t="shared" si="1"/>
        <v>0</v>
      </c>
      <c r="L39" s="140"/>
      <c r="M39" s="193"/>
      <c r="N39" s="193"/>
      <c r="O39" s="209" t="str">
        <f t="shared" si="2"/>
        <v/>
      </c>
      <c r="P39" s="204"/>
      <c r="Q39" s="201"/>
      <c r="R39" s="201">
        <f t="shared" si="4"/>
        <v>0</v>
      </c>
      <c r="S39" s="140"/>
      <c r="T39" s="141"/>
      <c r="U39" s="141"/>
      <c r="V39" s="209" t="str">
        <f t="shared" si="5"/>
        <v/>
      </c>
      <c r="W39" s="206"/>
      <c r="X39" s="210">
        <f t="shared" si="6"/>
        <v>0</v>
      </c>
      <c r="Y39" s="201">
        <f t="shared" si="7"/>
        <v>0</v>
      </c>
      <c r="Z39" s="201"/>
      <c r="AA39" s="141"/>
      <c r="AB39" s="141"/>
      <c r="AC39" s="209" t="str">
        <f t="shared" si="8"/>
        <v/>
      </c>
      <c r="AD39" s="206"/>
      <c r="AE39" s="210">
        <f t="shared" si="9"/>
        <v>0</v>
      </c>
      <c r="AF39" s="201">
        <f t="shared" si="10"/>
        <v>0</v>
      </c>
    </row>
    <row r="40" spans="1:32" s="173" customFormat="1" ht="12.5" x14ac:dyDescent="0.25">
      <c r="A40" s="188"/>
      <c r="B40" s="188"/>
      <c r="C40" s="188"/>
      <c r="D40" s="188"/>
      <c r="E40" s="188"/>
      <c r="F40" s="189"/>
      <c r="G40" s="189"/>
      <c r="H40" s="142" t="str">
        <f t="shared" si="11"/>
        <v/>
      </c>
      <c r="I40" s="202"/>
      <c r="J40" s="201"/>
      <c r="K40" s="201">
        <f t="shared" si="1"/>
        <v>0</v>
      </c>
      <c r="L40" s="140"/>
      <c r="M40" s="193"/>
      <c r="N40" s="193"/>
      <c r="O40" s="209" t="str">
        <f t="shared" si="2"/>
        <v/>
      </c>
      <c r="P40" s="204"/>
      <c r="Q40" s="201"/>
      <c r="R40" s="201">
        <f t="shared" si="4"/>
        <v>0</v>
      </c>
      <c r="S40" s="140"/>
      <c r="T40" s="141"/>
      <c r="U40" s="141"/>
      <c r="V40" s="209" t="str">
        <f t="shared" si="5"/>
        <v/>
      </c>
      <c r="W40" s="206"/>
      <c r="X40" s="210">
        <f t="shared" si="6"/>
        <v>0</v>
      </c>
      <c r="Y40" s="201">
        <f t="shared" si="7"/>
        <v>0</v>
      </c>
      <c r="Z40" s="201"/>
      <c r="AA40" s="141"/>
      <c r="AB40" s="141"/>
      <c r="AC40" s="209" t="str">
        <f t="shared" si="8"/>
        <v/>
      </c>
      <c r="AD40" s="206"/>
      <c r="AE40" s="210">
        <f t="shared" si="9"/>
        <v>0</v>
      </c>
      <c r="AF40" s="201">
        <f t="shared" si="10"/>
        <v>0</v>
      </c>
    </row>
    <row r="41" spans="1:32" s="173" customFormat="1" ht="12.5" x14ac:dyDescent="0.25">
      <c r="A41" s="188" t="s">
        <v>214</v>
      </c>
      <c r="B41" s="188" t="s">
        <v>227</v>
      </c>
      <c r="C41" s="188" t="s">
        <v>142</v>
      </c>
      <c r="D41" s="188">
        <v>0</v>
      </c>
      <c r="E41" s="188"/>
      <c r="F41" s="189">
        <v>8.6666666666666696</v>
      </c>
      <c r="G41" s="189">
        <v>7.4749999999999996</v>
      </c>
      <c r="H41" s="142">
        <f t="shared" si="11"/>
        <v>1.19166666666667</v>
      </c>
      <c r="I41" s="202">
        <v>7.1820000000000004</v>
      </c>
      <c r="J41" s="201">
        <f t="shared" si="0"/>
        <v>8.5585500000000234</v>
      </c>
      <c r="K41" s="201">
        <f t="shared" si="1"/>
        <v>0</v>
      </c>
      <c r="L41" s="140"/>
      <c r="M41" s="193">
        <v>620.4041666666667</v>
      </c>
      <c r="N41" s="193">
        <v>440.09416666666675</v>
      </c>
      <c r="O41" s="209">
        <f t="shared" si="2"/>
        <v>180.30999999999995</v>
      </c>
      <c r="P41" s="204">
        <v>0.125</v>
      </c>
      <c r="Q41" s="201">
        <f t="shared" ref="Q41" si="17">O41*P41</f>
        <v>22.538749999999993</v>
      </c>
      <c r="R41" s="201">
        <f t="shared" si="4"/>
        <v>0</v>
      </c>
      <c r="S41" s="140"/>
      <c r="T41" s="143">
        <v>21.39329601158645</v>
      </c>
      <c r="U41" s="143">
        <v>17.978943850267378</v>
      </c>
      <c r="V41" s="209">
        <f t="shared" si="5"/>
        <v>3.4143521613190728</v>
      </c>
      <c r="W41" s="207">
        <v>6.1349999999999998</v>
      </c>
      <c r="X41" s="210">
        <f t="shared" si="6"/>
        <v>20.947050509692509</v>
      </c>
      <c r="Y41" s="201">
        <f>D41*X41</f>
        <v>0</v>
      </c>
      <c r="Z41" s="201"/>
      <c r="AA41" s="143">
        <v>21.39329601158645</v>
      </c>
      <c r="AB41" s="143">
        <v>17.978943850267378</v>
      </c>
      <c r="AC41" s="209">
        <f t="shared" si="8"/>
        <v>3.4143521613190728</v>
      </c>
      <c r="AD41" s="207">
        <v>6.1349999999999998</v>
      </c>
      <c r="AE41" s="210">
        <f t="shared" si="9"/>
        <v>20.947050509692509</v>
      </c>
      <c r="AF41" s="201">
        <f t="shared" si="10"/>
        <v>0</v>
      </c>
    </row>
    <row r="42" spans="1:32" s="173" customFormat="1" ht="12.5" x14ac:dyDescent="0.25">
      <c r="A42" s="188"/>
      <c r="B42" s="188"/>
      <c r="C42" s="188"/>
      <c r="D42" s="188"/>
      <c r="E42" s="188"/>
      <c r="F42" s="189"/>
      <c r="G42" s="189"/>
      <c r="H42" s="142" t="str">
        <f t="shared" si="11"/>
        <v/>
      </c>
      <c r="I42" s="202"/>
      <c r="J42" s="201"/>
      <c r="K42" s="201">
        <f t="shared" si="1"/>
        <v>0</v>
      </c>
      <c r="L42" s="140"/>
      <c r="M42" s="193"/>
      <c r="N42" s="193"/>
      <c r="O42" s="209" t="str">
        <f t="shared" si="2"/>
        <v/>
      </c>
      <c r="P42" s="204"/>
      <c r="Q42" s="201"/>
      <c r="R42" s="201">
        <f t="shared" si="4"/>
        <v>0</v>
      </c>
      <c r="S42" s="140"/>
      <c r="T42" s="143"/>
      <c r="U42" s="143"/>
      <c r="V42" s="209" t="str">
        <f t="shared" si="5"/>
        <v/>
      </c>
      <c r="W42" s="207"/>
      <c r="X42" s="210">
        <f t="shared" si="6"/>
        <v>0</v>
      </c>
      <c r="Y42" s="201">
        <f t="shared" si="7"/>
        <v>0</v>
      </c>
      <c r="Z42" s="201"/>
      <c r="AA42" s="143"/>
      <c r="AB42" s="143"/>
      <c r="AC42" s="209" t="str">
        <f t="shared" si="8"/>
        <v/>
      </c>
      <c r="AD42" s="207"/>
      <c r="AE42" s="210">
        <f t="shared" si="9"/>
        <v>0</v>
      </c>
      <c r="AF42" s="201">
        <f t="shared" si="10"/>
        <v>0</v>
      </c>
    </row>
    <row r="43" spans="1:32" s="173" customFormat="1" ht="12.5" x14ac:dyDescent="0.25">
      <c r="A43" s="188"/>
      <c r="B43" s="188"/>
      <c r="C43" s="188"/>
      <c r="D43" s="188"/>
      <c r="E43" s="188"/>
      <c r="F43" s="189"/>
      <c r="G43" s="189"/>
      <c r="H43" s="142" t="str">
        <f t="shared" si="11"/>
        <v/>
      </c>
      <c r="I43" s="202"/>
      <c r="J43" s="201"/>
      <c r="K43" s="201">
        <f t="shared" si="1"/>
        <v>0</v>
      </c>
      <c r="L43" s="140"/>
      <c r="M43" s="193"/>
      <c r="N43" s="193"/>
      <c r="O43" s="209" t="str">
        <f t="shared" si="2"/>
        <v/>
      </c>
      <c r="P43" s="204"/>
      <c r="Q43" s="201"/>
      <c r="R43" s="201">
        <f t="shared" si="4"/>
        <v>0</v>
      </c>
      <c r="S43" s="140"/>
      <c r="T43" s="143"/>
      <c r="U43" s="143"/>
      <c r="V43" s="209" t="str">
        <f t="shared" si="5"/>
        <v/>
      </c>
      <c r="W43" s="207"/>
      <c r="X43" s="210">
        <f t="shared" si="6"/>
        <v>0</v>
      </c>
      <c r="Y43" s="201">
        <f t="shared" si="7"/>
        <v>0</v>
      </c>
      <c r="Z43" s="201"/>
      <c r="AA43" s="143"/>
      <c r="AB43" s="143"/>
      <c r="AC43" s="209" t="str">
        <f t="shared" si="8"/>
        <v/>
      </c>
      <c r="AD43" s="207"/>
      <c r="AE43" s="210">
        <f t="shared" si="9"/>
        <v>0</v>
      </c>
      <c r="AF43" s="201">
        <f t="shared" si="10"/>
        <v>0</v>
      </c>
    </row>
    <row r="44" spans="1:32" s="173" customFormat="1" ht="12.5" x14ac:dyDescent="0.25">
      <c r="A44" s="188" t="s">
        <v>215</v>
      </c>
      <c r="B44" s="188" t="s">
        <v>228</v>
      </c>
      <c r="C44" s="188" t="s">
        <v>142</v>
      </c>
      <c r="D44" s="188">
        <v>0</v>
      </c>
      <c r="E44" s="188"/>
      <c r="F44" s="189">
        <v>7.9666666666666668</v>
      </c>
      <c r="G44" s="189">
        <v>7.4749999999999996</v>
      </c>
      <c r="H44" s="142">
        <f t="shared" si="11"/>
        <v>0.49166666666666714</v>
      </c>
      <c r="I44" s="202">
        <v>7.1820000000000004</v>
      </c>
      <c r="J44" s="201">
        <f t="shared" si="0"/>
        <v>3.5311500000000038</v>
      </c>
      <c r="K44" s="201">
        <f t="shared" si="1"/>
        <v>0</v>
      </c>
      <c r="L44" s="140"/>
      <c r="M44" s="193">
        <v>620.4041666666667</v>
      </c>
      <c r="N44" s="193">
        <v>440.09416666666675</v>
      </c>
      <c r="O44" s="209">
        <f t="shared" si="2"/>
        <v>180.30999999999995</v>
      </c>
      <c r="P44" s="204">
        <v>0.125</v>
      </c>
      <c r="Q44" s="201">
        <f t="shared" ref="Q44:Q45" si="18">O44*P44</f>
        <v>22.538749999999993</v>
      </c>
      <c r="R44" s="201">
        <f t="shared" si="4"/>
        <v>0</v>
      </c>
      <c r="S44" s="140"/>
      <c r="T44" s="143">
        <v>21.39329601158645</v>
      </c>
      <c r="U44" s="143">
        <v>17.978943850267378</v>
      </c>
      <c r="V44" s="209">
        <f t="shared" si="5"/>
        <v>3.4143521613190728</v>
      </c>
      <c r="W44" s="207">
        <v>6.1349999999999998</v>
      </c>
      <c r="X44" s="210">
        <f t="shared" si="6"/>
        <v>20.947050509692509</v>
      </c>
      <c r="Y44" s="201">
        <f t="shared" si="7"/>
        <v>0</v>
      </c>
      <c r="Z44" s="201"/>
      <c r="AA44" s="143">
        <v>21.39329601158645</v>
      </c>
      <c r="AB44" s="143">
        <v>17.978943850267378</v>
      </c>
      <c r="AC44" s="209">
        <f t="shared" si="8"/>
        <v>3.4143521613190728</v>
      </c>
      <c r="AD44" s="207">
        <v>6.1349999999999998</v>
      </c>
      <c r="AE44" s="210">
        <f t="shared" si="9"/>
        <v>20.947050509692509</v>
      </c>
      <c r="AF44" s="201">
        <f t="shared" si="10"/>
        <v>0</v>
      </c>
    </row>
    <row r="45" spans="1:32" s="173" customFormat="1" ht="12.5" x14ac:dyDescent="0.25">
      <c r="A45" s="188"/>
      <c r="B45" s="188"/>
      <c r="C45" s="188" t="s">
        <v>143</v>
      </c>
      <c r="D45" s="188">
        <v>0</v>
      </c>
      <c r="E45" s="188"/>
      <c r="F45" s="189">
        <v>9.1166666666666671</v>
      </c>
      <c r="G45" s="189">
        <v>8.5</v>
      </c>
      <c r="H45" s="142">
        <f t="shared" si="11"/>
        <v>0.61666666666666714</v>
      </c>
      <c r="I45" s="202">
        <v>7.077</v>
      </c>
      <c r="J45" s="201">
        <f t="shared" si="0"/>
        <v>4.3641500000000031</v>
      </c>
      <c r="K45" s="201">
        <f t="shared" si="1"/>
        <v>0</v>
      </c>
      <c r="L45" s="140"/>
      <c r="M45" s="193">
        <v>724.4375</v>
      </c>
      <c r="N45" s="193">
        <v>535.36749999999995</v>
      </c>
      <c r="O45" s="209">
        <f t="shared" si="2"/>
        <v>189.07000000000005</v>
      </c>
      <c r="P45" s="204">
        <v>0.123</v>
      </c>
      <c r="Q45" s="201">
        <f t="shared" si="18"/>
        <v>23.255610000000004</v>
      </c>
      <c r="R45" s="201">
        <f t="shared" si="4"/>
        <v>0</v>
      </c>
      <c r="S45" s="140"/>
      <c r="T45" s="143">
        <v>23.600995014483061</v>
      </c>
      <c r="U45" s="143">
        <v>19.33305481283422</v>
      </c>
      <c r="V45" s="209">
        <f t="shared" si="5"/>
        <v>4.267940201648841</v>
      </c>
      <c r="W45" s="207">
        <v>6.1630000000000003</v>
      </c>
      <c r="X45" s="210">
        <f t="shared" si="6"/>
        <v>26.303315462761809</v>
      </c>
      <c r="Y45" s="201">
        <f t="shared" si="7"/>
        <v>0</v>
      </c>
      <c r="Z45" s="201"/>
      <c r="AA45" s="143">
        <v>23.600995014483061</v>
      </c>
      <c r="AB45" s="143">
        <v>19.33305481283422</v>
      </c>
      <c r="AC45" s="209">
        <f t="shared" si="8"/>
        <v>4.267940201648841</v>
      </c>
      <c r="AD45" s="207">
        <v>6.1630000000000003</v>
      </c>
      <c r="AE45" s="210">
        <f t="shared" si="9"/>
        <v>26.303315462761809</v>
      </c>
      <c r="AF45" s="201">
        <f t="shared" si="10"/>
        <v>0</v>
      </c>
    </row>
    <row r="46" spans="1:32" s="173" customFormat="1" ht="12.5" x14ac:dyDescent="0.25">
      <c r="A46" s="188"/>
      <c r="B46" s="188"/>
      <c r="C46" s="188"/>
      <c r="D46" s="188"/>
      <c r="E46" s="188"/>
      <c r="F46" s="189"/>
      <c r="G46" s="189"/>
      <c r="H46" s="142" t="str">
        <f t="shared" si="11"/>
        <v/>
      </c>
      <c r="I46" s="202"/>
      <c r="J46" s="201"/>
      <c r="K46" s="201">
        <f t="shared" si="1"/>
        <v>0</v>
      </c>
      <c r="L46" s="140"/>
      <c r="M46" s="193"/>
      <c r="N46" s="193"/>
      <c r="O46" s="209" t="str">
        <f t="shared" si="2"/>
        <v/>
      </c>
      <c r="P46" s="204"/>
      <c r="Q46" s="201"/>
      <c r="R46" s="201">
        <f t="shared" si="4"/>
        <v>0</v>
      </c>
      <c r="S46" s="140"/>
      <c r="T46" s="143"/>
      <c r="U46" s="143"/>
      <c r="V46" s="209" t="str">
        <f t="shared" si="5"/>
        <v/>
      </c>
      <c r="W46" s="207"/>
      <c r="X46" s="210">
        <f t="shared" si="6"/>
        <v>0</v>
      </c>
      <c r="Y46" s="201">
        <f t="shared" si="7"/>
        <v>0</v>
      </c>
      <c r="Z46" s="201"/>
      <c r="AA46" s="143"/>
      <c r="AB46" s="143"/>
      <c r="AC46" s="209" t="str">
        <f t="shared" si="8"/>
        <v/>
      </c>
      <c r="AD46" s="207"/>
      <c r="AE46" s="210">
        <f t="shared" si="9"/>
        <v>0</v>
      </c>
      <c r="AF46" s="201">
        <f t="shared" si="10"/>
        <v>0</v>
      </c>
    </row>
    <row r="47" spans="1:32" s="173" customFormat="1" ht="12.5" x14ac:dyDescent="0.25">
      <c r="A47" s="188"/>
      <c r="B47" s="188"/>
      <c r="C47" s="188"/>
      <c r="D47" s="188"/>
      <c r="E47" s="188"/>
      <c r="F47" s="189"/>
      <c r="G47" s="189"/>
      <c r="H47" s="142" t="str">
        <f t="shared" si="11"/>
        <v/>
      </c>
      <c r="I47" s="202"/>
      <c r="J47" s="201"/>
      <c r="K47" s="201">
        <f t="shared" si="1"/>
        <v>0</v>
      </c>
      <c r="L47" s="140"/>
      <c r="M47" s="193"/>
      <c r="N47" s="193"/>
      <c r="O47" s="209" t="str">
        <f t="shared" si="2"/>
        <v/>
      </c>
      <c r="P47" s="204"/>
      <c r="Q47" s="201"/>
      <c r="R47" s="201">
        <f t="shared" si="4"/>
        <v>0</v>
      </c>
      <c r="S47" s="140"/>
      <c r="T47" s="143"/>
      <c r="U47" s="143"/>
      <c r="V47" s="209" t="str">
        <f t="shared" si="5"/>
        <v/>
      </c>
      <c r="W47" s="207"/>
      <c r="X47" s="210">
        <f t="shared" si="6"/>
        <v>0</v>
      </c>
      <c r="Y47" s="201">
        <f t="shared" si="7"/>
        <v>0</v>
      </c>
      <c r="Z47" s="201"/>
      <c r="AA47" s="143"/>
      <c r="AB47" s="143"/>
      <c r="AC47" s="209" t="str">
        <f t="shared" si="8"/>
        <v/>
      </c>
      <c r="AD47" s="207"/>
      <c r="AE47" s="210">
        <f t="shared" si="9"/>
        <v>0</v>
      </c>
      <c r="AF47" s="201">
        <f t="shared" si="10"/>
        <v>0</v>
      </c>
    </row>
    <row r="48" spans="1:32" s="173" customFormat="1" ht="12.5" x14ac:dyDescent="0.25">
      <c r="A48" s="188" t="s">
        <v>216</v>
      </c>
      <c r="B48" s="188" t="s">
        <v>229</v>
      </c>
      <c r="C48" s="188" t="s">
        <v>142</v>
      </c>
      <c r="D48" s="188">
        <v>0</v>
      </c>
      <c r="E48" s="188"/>
      <c r="F48" s="189">
        <v>8.6666666666666696</v>
      </c>
      <c r="G48" s="189">
        <v>7.4749999999999996</v>
      </c>
      <c r="H48" s="142">
        <f t="shared" si="11"/>
        <v>1.19166666666667</v>
      </c>
      <c r="I48" s="202">
        <v>7.1820000000000004</v>
      </c>
      <c r="J48" s="201">
        <f t="shared" si="0"/>
        <v>8.5585500000000234</v>
      </c>
      <c r="K48" s="201">
        <f t="shared" si="1"/>
        <v>0</v>
      </c>
      <c r="L48" s="140"/>
      <c r="M48" s="193">
        <v>620.4041666666667</v>
      </c>
      <c r="N48" s="193">
        <v>440.09416666666675</v>
      </c>
      <c r="O48" s="209">
        <f t="shared" si="2"/>
        <v>180.30999999999995</v>
      </c>
      <c r="P48" s="204">
        <v>0.125</v>
      </c>
      <c r="Q48" s="201">
        <f t="shared" ref="Q48" si="19">O48*P48</f>
        <v>22.538749999999993</v>
      </c>
      <c r="R48" s="201">
        <f t="shared" si="4"/>
        <v>0</v>
      </c>
      <c r="S48" s="140"/>
      <c r="T48" s="143">
        <v>21.39329601158645</v>
      </c>
      <c r="U48" s="143">
        <v>17.978943850267378</v>
      </c>
      <c r="V48" s="209">
        <f t="shared" si="5"/>
        <v>3.4143521613190728</v>
      </c>
      <c r="W48" s="207">
        <v>6.1349999999999998</v>
      </c>
      <c r="X48" s="210">
        <f t="shared" si="6"/>
        <v>20.947050509692509</v>
      </c>
      <c r="Y48" s="201">
        <f t="shared" si="7"/>
        <v>0</v>
      </c>
      <c r="Z48" s="201"/>
      <c r="AA48" s="143">
        <v>21.39329601158645</v>
      </c>
      <c r="AB48" s="143">
        <v>17.978943850267378</v>
      </c>
      <c r="AC48" s="209">
        <f t="shared" si="8"/>
        <v>3.4143521613190728</v>
      </c>
      <c r="AD48" s="207">
        <v>6.1349999999999998</v>
      </c>
      <c r="AE48" s="210">
        <f t="shared" si="9"/>
        <v>20.947050509692509</v>
      </c>
      <c r="AF48" s="201">
        <f t="shared" si="10"/>
        <v>0</v>
      </c>
    </row>
    <row r="49" spans="1:32" s="173" customFormat="1" ht="12.5" x14ac:dyDescent="0.25">
      <c r="A49" s="188"/>
      <c r="B49" s="188"/>
      <c r="C49" s="188"/>
      <c r="D49" s="188"/>
      <c r="E49" s="188"/>
      <c r="F49" s="189"/>
      <c r="G49" s="189"/>
      <c r="H49" s="142" t="str">
        <f t="shared" si="11"/>
        <v/>
      </c>
      <c r="I49" s="202"/>
      <c r="J49" s="201"/>
      <c r="K49" s="201">
        <f t="shared" si="1"/>
        <v>0</v>
      </c>
      <c r="L49" s="140"/>
      <c r="M49" s="193"/>
      <c r="N49" s="193"/>
      <c r="O49" s="209" t="str">
        <f t="shared" si="2"/>
        <v/>
      </c>
      <c r="P49" s="204"/>
      <c r="Q49" s="201"/>
      <c r="R49" s="201">
        <f t="shared" si="4"/>
        <v>0</v>
      </c>
      <c r="S49" s="140"/>
      <c r="T49" s="143"/>
      <c r="U49" s="143"/>
      <c r="V49" s="209" t="str">
        <f t="shared" si="5"/>
        <v/>
      </c>
      <c r="W49" s="207"/>
      <c r="X49" s="210">
        <f t="shared" si="6"/>
        <v>0</v>
      </c>
      <c r="Y49" s="201">
        <f t="shared" si="7"/>
        <v>0</v>
      </c>
      <c r="Z49" s="201"/>
      <c r="AA49" s="143"/>
      <c r="AB49" s="143"/>
      <c r="AC49" s="209" t="str">
        <f t="shared" si="8"/>
        <v/>
      </c>
      <c r="AD49" s="207"/>
      <c r="AE49" s="210">
        <f t="shared" si="9"/>
        <v>0</v>
      </c>
      <c r="AF49" s="201">
        <f t="shared" si="10"/>
        <v>0</v>
      </c>
    </row>
    <row r="50" spans="1:32" s="173" customFormat="1" ht="12.5" x14ac:dyDescent="0.25">
      <c r="A50" s="188"/>
      <c r="B50" s="188"/>
      <c r="C50" s="188"/>
      <c r="D50" s="188"/>
      <c r="E50" s="188"/>
      <c r="F50" s="189"/>
      <c r="G50" s="189"/>
      <c r="H50" s="142" t="str">
        <f t="shared" si="11"/>
        <v/>
      </c>
      <c r="I50" s="202"/>
      <c r="J50" s="201"/>
      <c r="K50" s="201">
        <f t="shared" si="1"/>
        <v>0</v>
      </c>
      <c r="L50" s="140"/>
      <c r="M50" s="193"/>
      <c r="N50" s="193"/>
      <c r="O50" s="209" t="str">
        <f t="shared" si="2"/>
        <v/>
      </c>
      <c r="P50" s="204"/>
      <c r="Q50" s="201"/>
      <c r="R50" s="201">
        <f t="shared" si="4"/>
        <v>0</v>
      </c>
      <c r="S50" s="140"/>
      <c r="T50" s="143"/>
      <c r="U50" s="143"/>
      <c r="V50" s="209" t="str">
        <f t="shared" si="5"/>
        <v/>
      </c>
      <c r="W50" s="207"/>
      <c r="X50" s="210">
        <f t="shared" si="6"/>
        <v>0</v>
      </c>
      <c r="Y50" s="201">
        <f t="shared" si="7"/>
        <v>0</v>
      </c>
      <c r="Z50" s="201"/>
      <c r="AA50" s="143"/>
      <c r="AB50" s="143"/>
      <c r="AC50" s="209" t="str">
        <f t="shared" si="8"/>
        <v/>
      </c>
      <c r="AD50" s="207"/>
      <c r="AE50" s="210">
        <f t="shared" si="9"/>
        <v>0</v>
      </c>
      <c r="AF50" s="201">
        <f t="shared" si="10"/>
        <v>0</v>
      </c>
    </row>
    <row r="51" spans="1:32" s="173" customFormat="1" ht="12.5" x14ac:dyDescent="0.25">
      <c r="A51" s="188" t="s">
        <v>217</v>
      </c>
      <c r="B51" s="188" t="s">
        <v>230</v>
      </c>
      <c r="C51" s="188" t="s">
        <v>142</v>
      </c>
      <c r="D51" s="188">
        <v>0</v>
      </c>
      <c r="E51" s="188"/>
      <c r="F51" s="189">
        <v>7.9666666666666668</v>
      </c>
      <c r="G51" s="189">
        <v>7.4749999999999996</v>
      </c>
      <c r="H51" s="142">
        <f t="shared" si="11"/>
        <v>0.49166666666666714</v>
      </c>
      <c r="I51" s="202">
        <v>7.1280000000000001</v>
      </c>
      <c r="J51" s="201">
        <f t="shared" si="0"/>
        <v>3.5046000000000035</v>
      </c>
      <c r="K51" s="201">
        <f t="shared" si="1"/>
        <v>0</v>
      </c>
      <c r="L51" s="140"/>
      <c r="M51" s="193">
        <v>620.4041666666667</v>
      </c>
      <c r="N51" s="193">
        <v>440.09416666666675</v>
      </c>
      <c r="O51" s="209">
        <f t="shared" si="2"/>
        <v>180.30999999999995</v>
      </c>
      <c r="P51" s="204">
        <v>0.125</v>
      </c>
      <c r="Q51" s="201">
        <f t="shared" ref="Q51:Q52" si="20">O51*P51</f>
        <v>22.538749999999993</v>
      </c>
      <c r="R51" s="201">
        <f t="shared" si="4"/>
        <v>0</v>
      </c>
      <c r="S51" s="140"/>
      <c r="T51" s="143">
        <v>21.39329601158645</v>
      </c>
      <c r="U51" s="143">
        <v>17.978943850267378</v>
      </c>
      <c r="V51" s="209">
        <f t="shared" si="5"/>
        <v>3.4143521613190728</v>
      </c>
      <c r="W51" s="207">
        <v>6.1349999999999998</v>
      </c>
      <c r="X51" s="210">
        <f t="shared" si="6"/>
        <v>20.947050509692509</v>
      </c>
      <c r="Y51" s="201">
        <f t="shared" si="7"/>
        <v>0</v>
      </c>
      <c r="Z51" s="201"/>
      <c r="AA51" s="143">
        <v>21.39329601158645</v>
      </c>
      <c r="AB51" s="143">
        <v>17.978943850267378</v>
      </c>
      <c r="AC51" s="209">
        <f t="shared" si="8"/>
        <v>3.4143521613190728</v>
      </c>
      <c r="AD51" s="207">
        <v>6.1349999999999998</v>
      </c>
      <c r="AE51" s="210">
        <f t="shared" si="9"/>
        <v>20.947050509692509</v>
      </c>
      <c r="AF51" s="201">
        <f t="shared" si="10"/>
        <v>0</v>
      </c>
    </row>
    <row r="52" spans="1:32" s="173" customFormat="1" ht="12.5" x14ac:dyDescent="0.25">
      <c r="A52" s="188"/>
      <c r="B52" s="188"/>
      <c r="C52" s="188" t="s">
        <v>143</v>
      </c>
      <c r="D52" s="188">
        <v>0</v>
      </c>
      <c r="E52" s="188"/>
      <c r="F52" s="189">
        <v>9.1166666666666671</v>
      </c>
      <c r="G52" s="189">
        <v>8.5</v>
      </c>
      <c r="H52" s="142">
        <f t="shared" si="11"/>
        <v>0.61666666666666714</v>
      </c>
      <c r="I52" s="202">
        <v>7.077</v>
      </c>
      <c r="J52" s="201">
        <f t="shared" si="0"/>
        <v>4.3641500000000031</v>
      </c>
      <c r="K52" s="201">
        <f t="shared" si="1"/>
        <v>0</v>
      </c>
      <c r="L52" s="140"/>
      <c r="M52" s="193">
        <v>724.4375</v>
      </c>
      <c r="N52" s="193">
        <v>535.36749999999995</v>
      </c>
      <c r="O52" s="209">
        <f t="shared" si="2"/>
        <v>189.07000000000005</v>
      </c>
      <c r="P52" s="204">
        <v>0.123</v>
      </c>
      <c r="Q52" s="201">
        <f t="shared" si="20"/>
        <v>23.255610000000004</v>
      </c>
      <c r="R52" s="201">
        <f t="shared" si="4"/>
        <v>0</v>
      </c>
      <c r="S52" s="140"/>
      <c r="T52" s="143">
        <v>23.600995014483061</v>
      </c>
      <c r="U52" s="143">
        <v>19.33305481283422</v>
      </c>
      <c r="V52" s="209">
        <f t="shared" si="5"/>
        <v>4.267940201648841</v>
      </c>
      <c r="W52" s="207">
        <v>6.1630000000000003</v>
      </c>
      <c r="X52" s="210">
        <f t="shared" si="6"/>
        <v>26.303315462761809</v>
      </c>
      <c r="Y52" s="201">
        <f t="shared" si="7"/>
        <v>0</v>
      </c>
      <c r="Z52" s="201"/>
      <c r="AA52" s="143">
        <v>23.600995014483061</v>
      </c>
      <c r="AB52" s="143">
        <v>19.33305481283422</v>
      </c>
      <c r="AC52" s="209">
        <f t="shared" si="8"/>
        <v>4.267940201648841</v>
      </c>
      <c r="AD52" s="207">
        <v>6.1630000000000003</v>
      </c>
      <c r="AE52" s="210">
        <f t="shared" si="9"/>
        <v>26.303315462761809</v>
      </c>
      <c r="AF52" s="201">
        <f t="shared" si="10"/>
        <v>0</v>
      </c>
    </row>
    <row r="53" spans="1:32" s="173" customFormat="1" ht="12.5" x14ac:dyDescent="0.25">
      <c r="A53" s="188"/>
      <c r="B53" s="188"/>
      <c r="C53" s="188"/>
      <c r="D53" s="188"/>
      <c r="E53" s="188"/>
      <c r="F53" s="189"/>
      <c r="G53" s="189"/>
      <c r="H53" s="142" t="str">
        <f t="shared" si="11"/>
        <v/>
      </c>
      <c r="I53" s="202"/>
      <c r="J53" s="201"/>
      <c r="K53" s="201">
        <f t="shared" si="1"/>
        <v>0</v>
      </c>
      <c r="L53" s="140"/>
      <c r="M53" s="193"/>
      <c r="N53" s="193"/>
      <c r="O53" s="209" t="str">
        <f t="shared" si="2"/>
        <v/>
      </c>
      <c r="P53" s="204"/>
      <c r="Q53" s="201"/>
      <c r="R53" s="201">
        <f t="shared" si="4"/>
        <v>0</v>
      </c>
      <c r="S53" s="140"/>
      <c r="T53" s="143"/>
      <c r="U53" s="143"/>
      <c r="V53" s="209" t="str">
        <f t="shared" si="5"/>
        <v/>
      </c>
      <c r="W53" s="207"/>
      <c r="X53" s="210">
        <f t="shared" si="6"/>
        <v>0</v>
      </c>
      <c r="Y53" s="201">
        <f t="shared" si="7"/>
        <v>0</v>
      </c>
      <c r="Z53" s="201"/>
      <c r="AA53" s="143"/>
      <c r="AB53" s="143"/>
      <c r="AC53" s="209" t="str">
        <f t="shared" si="8"/>
        <v/>
      </c>
      <c r="AD53" s="207"/>
      <c r="AE53" s="210">
        <f t="shared" si="9"/>
        <v>0</v>
      </c>
      <c r="AF53" s="201">
        <f t="shared" si="10"/>
        <v>0</v>
      </c>
    </row>
    <row r="54" spans="1:32" s="173" customFormat="1" ht="12.5" x14ac:dyDescent="0.25">
      <c r="A54" s="188"/>
      <c r="B54" s="188"/>
      <c r="C54" s="188"/>
      <c r="D54" s="188"/>
      <c r="E54" s="188"/>
      <c r="F54" s="189"/>
      <c r="G54" s="189"/>
      <c r="H54" s="142" t="str">
        <f t="shared" si="11"/>
        <v/>
      </c>
      <c r="I54" s="202"/>
      <c r="J54" s="201"/>
      <c r="K54" s="201">
        <f t="shared" si="1"/>
        <v>0</v>
      </c>
      <c r="L54" s="140"/>
      <c r="M54" s="193"/>
      <c r="N54" s="193"/>
      <c r="O54" s="209" t="str">
        <f t="shared" si="2"/>
        <v/>
      </c>
      <c r="P54" s="204"/>
      <c r="Q54" s="201"/>
      <c r="R54" s="201">
        <f t="shared" si="4"/>
        <v>0</v>
      </c>
      <c r="S54" s="140"/>
      <c r="T54" s="143"/>
      <c r="U54" s="143"/>
      <c r="V54" s="209" t="str">
        <f t="shared" si="5"/>
        <v/>
      </c>
      <c r="W54" s="207"/>
      <c r="X54" s="210">
        <f t="shared" si="6"/>
        <v>0</v>
      </c>
      <c r="Y54" s="201">
        <f t="shared" si="7"/>
        <v>0</v>
      </c>
      <c r="Z54" s="201"/>
      <c r="AA54" s="143"/>
      <c r="AB54" s="143"/>
      <c r="AC54" s="209" t="str">
        <f t="shared" si="8"/>
        <v/>
      </c>
      <c r="AD54" s="207"/>
      <c r="AE54" s="210">
        <f t="shared" si="9"/>
        <v>0</v>
      </c>
      <c r="AF54" s="201">
        <f t="shared" si="10"/>
        <v>0</v>
      </c>
    </row>
    <row r="55" spans="1:32" s="173" customFormat="1" ht="12.5" x14ac:dyDescent="0.25">
      <c r="A55" s="188" t="s">
        <v>211</v>
      </c>
      <c r="B55" s="188" t="s">
        <v>231</v>
      </c>
      <c r="C55" s="188" t="s">
        <v>142</v>
      </c>
      <c r="D55" s="188">
        <v>0</v>
      </c>
      <c r="E55" s="188" t="s">
        <v>128</v>
      </c>
      <c r="F55" s="189">
        <v>8.6666666666666696</v>
      </c>
      <c r="G55" s="189">
        <v>7.4749999999999996</v>
      </c>
      <c r="H55" s="142">
        <f t="shared" si="11"/>
        <v>1.19166666666667</v>
      </c>
      <c r="I55" s="202">
        <v>7.1820000000000004</v>
      </c>
      <c r="J55" s="201">
        <f t="shared" si="0"/>
        <v>8.5585500000000234</v>
      </c>
      <c r="K55" s="201">
        <f t="shared" si="1"/>
        <v>0</v>
      </c>
      <c r="L55" s="140"/>
      <c r="M55" s="193">
        <v>620.4041666666667</v>
      </c>
      <c r="N55" s="193">
        <v>440.09416666666675</v>
      </c>
      <c r="O55" s="209">
        <f t="shared" si="2"/>
        <v>180.30999999999995</v>
      </c>
      <c r="P55" s="204">
        <v>0.125</v>
      </c>
      <c r="Q55" s="201">
        <f t="shared" ref="Q55" si="21">O55*P55</f>
        <v>22.538749999999993</v>
      </c>
      <c r="R55" s="201">
        <f t="shared" si="4"/>
        <v>0</v>
      </c>
      <c r="S55" s="140"/>
      <c r="T55" s="143">
        <v>21.39329601158645</v>
      </c>
      <c r="U55" s="143">
        <v>17.978943850267378</v>
      </c>
      <c r="V55" s="209">
        <f t="shared" si="5"/>
        <v>3.4143521613190728</v>
      </c>
      <c r="W55" s="207">
        <v>6.1349999999999998</v>
      </c>
      <c r="X55" s="210">
        <f t="shared" si="6"/>
        <v>20.947050509692509</v>
      </c>
      <c r="Y55" s="201">
        <f t="shared" si="7"/>
        <v>0</v>
      </c>
      <c r="Z55" s="201"/>
      <c r="AA55" s="143">
        <v>21.39329601158645</v>
      </c>
      <c r="AB55" s="143">
        <v>17.978943850267378</v>
      </c>
      <c r="AC55" s="209">
        <f t="shared" si="8"/>
        <v>3.4143521613190728</v>
      </c>
      <c r="AD55" s="207">
        <v>6.1349999999999998</v>
      </c>
      <c r="AE55" s="210">
        <f t="shared" si="9"/>
        <v>20.947050509692509</v>
      </c>
      <c r="AF55" s="201">
        <f t="shared" si="10"/>
        <v>0</v>
      </c>
    </row>
    <row r="56" spans="1:32" s="173" customFormat="1" ht="12.5" x14ac:dyDescent="0.25">
      <c r="A56" s="188"/>
      <c r="B56" s="188"/>
      <c r="C56" s="188"/>
      <c r="D56" s="188"/>
      <c r="E56" s="188"/>
      <c r="F56" s="189"/>
      <c r="G56" s="189"/>
      <c r="H56" s="142" t="str">
        <f t="shared" si="11"/>
        <v/>
      </c>
      <c r="I56" s="202"/>
      <c r="J56" s="201"/>
      <c r="K56" s="201">
        <f t="shared" si="1"/>
        <v>0</v>
      </c>
      <c r="L56" s="140"/>
      <c r="M56" s="193"/>
      <c r="N56" s="193"/>
      <c r="O56" s="209" t="str">
        <f t="shared" si="2"/>
        <v/>
      </c>
      <c r="P56" s="204"/>
      <c r="Q56" s="201"/>
      <c r="R56" s="201">
        <f t="shared" si="4"/>
        <v>0</v>
      </c>
      <c r="S56" s="140"/>
      <c r="T56" s="143"/>
      <c r="U56" s="143"/>
      <c r="V56" s="209" t="str">
        <f t="shared" si="5"/>
        <v/>
      </c>
      <c r="W56" s="207"/>
      <c r="X56" s="210">
        <f t="shared" si="6"/>
        <v>0</v>
      </c>
      <c r="Y56" s="201">
        <f t="shared" si="7"/>
        <v>0</v>
      </c>
      <c r="Z56" s="201"/>
      <c r="AA56" s="143"/>
      <c r="AB56" s="143"/>
      <c r="AC56" s="209" t="str">
        <f t="shared" si="8"/>
        <v/>
      </c>
      <c r="AD56" s="207"/>
      <c r="AE56" s="210">
        <f t="shared" si="9"/>
        <v>0</v>
      </c>
      <c r="AF56" s="201">
        <f t="shared" si="10"/>
        <v>0</v>
      </c>
    </row>
    <row r="57" spans="1:32" s="173" customFormat="1" ht="12.5" x14ac:dyDescent="0.25">
      <c r="A57" s="188"/>
      <c r="B57" s="188"/>
      <c r="C57" s="188"/>
      <c r="D57" s="188"/>
      <c r="E57" s="188"/>
      <c r="F57" s="189"/>
      <c r="G57" s="189"/>
      <c r="H57" s="142" t="str">
        <f t="shared" si="11"/>
        <v/>
      </c>
      <c r="I57" s="202"/>
      <c r="J57" s="201"/>
      <c r="K57" s="201">
        <f t="shared" si="1"/>
        <v>0</v>
      </c>
      <c r="L57" s="140"/>
      <c r="M57" s="193"/>
      <c r="N57" s="193"/>
      <c r="O57" s="209" t="str">
        <f t="shared" si="2"/>
        <v/>
      </c>
      <c r="P57" s="204"/>
      <c r="Q57" s="201"/>
      <c r="R57" s="201">
        <f t="shared" si="4"/>
        <v>0</v>
      </c>
      <c r="S57" s="140"/>
      <c r="T57" s="143"/>
      <c r="U57" s="143"/>
      <c r="V57" s="209" t="str">
        <f t="shared" si="5"/>
        <v/>
      </c>
      <c r="W57" s="207"/>
      <c r="X57" s="210">
        <f t="shared" si="6"/>
        <v>0</v>
      </c>
      <c r="Y57" s="201">
        <f t="shared" si="7"/>
        <v>0</v>
      </c>
      <c r="Z57" s="201"/>
      <c r="AA57" s="143"/>
      <c r="AB57" s="143"/>
      <c r="AC57" s="209" t="str">
        <f t="shared" si="8"/>
        <v/>
      </c>
      <c r="AD57" s="207"/>
      <c r="AE57" s="210">
        <f t="shared" si="9"/>
        <v>0</v>
      </c>
      <c r="AF57" s="201">
        <f t="shared" si="10"/>
        <v>0</v>
      </c>
    </row>
    <row r="58" spans="1:32" s="173" customFormat="1" ht="12.5" x14ac:dyDescent="0.25">
      <c r="A58" s="188" t="s">
        <v>218</v>
      </c>
      <c r="B58" s="188" t="s">
        <v>232</v>
      </c>
      <c r="C58" s="188" t="s">
        <v>142</v>
      </c>
      <c r="D58" s="188">
        <v>0</v>
      </c>
      <c r="E58" s="188"/>
      <c r="F58" s="189">
        <v>7.9666666666666668</v>
      </c>
      <c r="G58" s="189">
        <v>7.4749999999999996</v>
      </c>
      <c r="H58" s="142">
        <f t="shared" si="11"/>
        <v>0.49166666666666714</v>
      </c>
      <c r="I58" s="202">
        <v>7.1820000000000004</v>
      </c>
      <c r="J58" s="201">
        <f t="shared" si="0"/>
        <v>3.5311500000000038</v>
      </c>
      <c r="K58" s="201">
        <f t="shared" si="1"/>
        <v>0</v>
      </c>
      <c r="L58" s="140"/>
      <c r="M58" s="193">
        <v>620.4041666666667</v>
      </c>
      <c r="N58" s="193">
        <v>440.09416666666675</v>
      </c>
      <c r="O58" s="209">
        <f t="shared" si="2"/>
        <v>180.30999999999995</v>
      </c>
      <c r="P58" s="204">
        <v>0.125</v>
      </c>
      <c r="Q58" s="201">
        <f t="shared" ref="Q58" si="22">O58*P58</f>
        <v>22.538749999999993</v>
      </c>
      <c r="R58" s="201">
        <f t="shared" si="4"/>
        <v>0</v>
      </c>
      <c r="S58" s="140"/>
      <c r="T58" s="143">
        <v>21.39329601158645</v>
      </c>
      <c r="U58" s="143">
        <v>17.978943850267378</v>
      </c>
      <c r="V58" s="209">
        <f t="shared" si="5"/>
        <v>3.4143521613190728</v>
      </c>
      <c r="W58" s="207">
        <v>6.1349999999999998</v>
      </c>
      <c r="X58" s="210">
        <f t="shared" si="6"/>
        <v>20.947050509692509</v>
      </c>
      <c r="Y58" s="201">
        <f t="shared" si="7"/>
        <v>0</v>
      </c>
      <c r="Z58" s="201"/>
      <c r="AA58" s="143">
        <v>21.39329601158645</v>
      </c>
      <c r="AB58" s="143">
        <v>17.978943850267378</v>
      </c>
      <c r="AC58" s="209">
        <f t="shared" si="8"/>
        <v>3.4143521613190728</v>
      </c>
      <c r="AD58" s="207">
        <v>6.1349999999999998</v>
      </c>
      <c r="AE58" s="210">
        <f t="shared" si="9"/>
        <v>20.947050509692509</v>
      </c>
      <c r="AF58" s="201">
        <f t="shared" si="10"/>
        <v>0</v>
      </c>
    </row>
    <row r="59" spans="1:32" s="173" customFormat="1" ht="12.5" x14ac:dyDescent="0.25">
      <c r="A59" s="188"/>
      <c r="B59" s="188"/>
      <c r="C59" s="188"/>
      <c r="D59" s="188"/>
      <c r="E59" s="188"/>
      <c r="F59" s="189"/>
      <c r="G59" s="189"/>
      <c r="H59" s="142" t="str">
        <f t="shared" si="11"/>
        <v/>
      </c>
      <c r="I59" s="202"/>
      <c r="J59" s="201"/>
      <c r="K59" s="201">
        <f t="shared" si="1"/>
        <v>0</v>
      </c>
      <c r="L59" s="140"/>
      <c r="M59" s="193"/>
      <c r="N59" s="193"/>
      <c r="O59" s="209" t="str">
        <f t="shared" si="2"/>
        <v/>
      </c>
      <c r="P59" s="204"/>
      <c r="Q59" s="201"/>
      <c r="R59" s="201">
        <f t="shared" si="4"/>
        <v>0</v>
      </c>
      <c r="S59" s="140"/>
      <c r="T59" s="143"/>
      <c r="U59" s="143"/>
      <c r="V59" s="209" t="str">
        <f t="shared" si="5"/>
        <v/>
      </c>
      <c r="W59" s="207"/>
      <c r="X59" s="210">
        <f t="shared" si="6"/>
        <v>0</v>
      </c>
      <c r="Y59" s="201">
        <f t="shared" si="7"/>
        <v>0</v>
      </c>
      <c r="Z59" s="201"/>
      <c r="AA59" s="143"/>
      <c r="AB59" s="143"/>
      <c r="AC59" s="209" t="str">
        <f t="shared" si="8"/>
        <v/>
      </c>
      <c r="AD59" s="207"/>
      <c r="AE59" s="210">
        <f t="shared" si="9"/>
        <v>0</v>
      </c>
      <c r="AF59" s="201">
        <f t="shared" si="10"/>
        <v>0</v>
      </c>
    </row>
    <row r="60" spans="1:32" s="173" customFormat="1" ht="12.5" x14ac:dyDescent="0.25">
      <c r="A60" s="188"/>
      <c r="B60" s="188"/>
      <c r="C60" s="188"/>
      <c r="D60" s="188"/>
      <c r="E60" s="188"/>
      <c r="F60" s="189"/>
      <c r="G60" s="189"/>
      <c r="H60" s="142" t="str">
        <f t="shared" si="11"/>
        <v/>
      </c>
      <c r="I60" s="202"/>
      <c r="J60" s="201"/>
      <c r="K60" s="201">
        <f t="shared" si="1"/>
        <v>0</v>
      </c>
      <c r="L60" s="140"/>
      <c r="M60" s="193"/>
      <c r="N60" s="193"/>
      <c r="O60" s="209" t="str">
        <f t="shared" si="2"/>
        <v/>
      </c>
      <c r="P60" s="204"/>
      <c r="Q60" s="201"/>
      <c r="R60" s="201">
        <f t="shared" si="4"/>
        <v>0</v>
      </c>
      <c r="S60" s="140"/>
      <c r="T60" s="143"/>
      <c r="U60" s="143"/>
      <c r="V60" s="209" t="str">
        <f t="shared" si="5"/>
        <v/>
      </c>
      <c r="W60" s="207"/>
      <c r="X60" s="210">
        <f t="shared" si="6"/>
        <v>0</v>
      </c>
      <c r="Y60" s="201">
        <f t="shared" si="7"/>
        <v>0</v>
      </c>
      <c r="Z60" s="201"/>
      <c r="AA60" s="143"/>
      <c r="AB60" s="143"/>
      <c r="AC60" s="209" t="str">
        <f t="shared" si="8"/>
        <v/>
      </c>
      <c r="AD60" s="207"/>
      <c r="AE60" s="210">
        <f t="shared" si="9"/>
        <v>0</v>
      </c>
      <c r="AF60" s="201">
        <f t="shared" si="10"/>
        <v>0</v>
      </c>
    </row>
    <row r="61" spans="1:32" s="173" customFormat="1" ht="12.5" x14ac:dyDescent="0.25">
      <c r="A61" s="188" t="s">
        <v>212</v>
      </c>
      <c r="B61" s="188" t="s">
        <v>233</v>
      </c>
      <c r="C61" s="188" t="s">
        <v>142</v>
      </c>
      <c r="D61" s="188">
        <v>0</v>
      </c>
      <c r="E61" s="188"/>
      <c r="F61" s="189">
        <v>8.6666666666666696</v>
      </c>
      <c r="G61" s="189">
        <v>7.4749999999999996</v>
      </c>
      <c r="H61" s="142">
        <f t="shared" si="11"/>
        <v>1.19166666666667</v>
      </c>
      <c r="I61" s="202">
        <v>7.1820000000000004</v>
      </c>
      <c r="J61" s="201">
        <f t="shared" si="0"/>
        <v>8.5585500000000234</v>
      </c>
      <c r="K61" s="201">
        <f t="shared" si="1"/>
        <v>0</v>
      </c>
      <c r="L61" s="140"/>
      <c r="M61" s="193">
        <v>620.4041666666667</v>
      </c>
      <c r="N61" s="193">
        <v>440.09416666666675</v>
      </c>
      <c r="O61" s="209">
        <f t="shared" si="2"/>
        <v>180.30999999999995</v>
      </c>
      <c r="P61" s="204">
        <v>0.125</v>
      </c>
      <c r="Q61" s="201">
        <f t="shared" ref="Q61" si="23">O61*P61</f>
        <v>22.538749999999993</v>
      </c>
      <c r="R61" s="201">
        <f t="shared" si="4"/>
        <v>0</v>
      </c>
      <c r="S61" s="140"/>
      <c r="T61" s="143">
        <v>21.39329601158645</v>
      </c>
      <c r="U61" s="143">
        <v>17.978943850267378</v>
      </c>
      <c r="V61" s="209">
        <f t="shared" si="5"/>
        <v>3.4143521613190728</v>
      </c>
      <c r="W61" s="207">
        <v>6.1349999999999998</v>
      </c>
      <c r="X61" s="210">
        <f t="shared" si="6"/>
        <v>20.947050509692509</v>
      </c>
      <c r="Y61" s="201">
        <f t="shared" si="7"/>
        <v>0</v>
      </c>
      <c r="Z61" s="201"/>
      <c r="AA61" s="143">
        <v>21.39329601158645</v>
      </c>
      <c r="AB61" s="143">
        <v>17.978943850267378</v>
      </c>
      <c r="AC61" s="209">
        <f t="shared" si="8"/>
        <v>3.4143521613190728</v>
      </c>
      <c r="AD61" s="207">
        <v>6.1349999999999998</v>
      </c>
      <c r="AE61" s="210">
        <f t="shared" si="9"/>
        <v>20.947050509692509</v>
      </c>
      <c r="AF61" s="201">
        <f t="shared" si="10"/>
        <v>0</v>
      </c>
    </row>
    <row r="62" spans="1:32" s="173" customFormat="1" ht="12.5" x14ac:dyDescent="0.25">
      <c r="A62" s="188"/>
      <c r="B62" s="188"/>
      <c r="C62" s="188"/>
      <c r="D62" s="188"/>
      <c r="E62" s="188"/>
      <c r="F62" s="189"/>
      <c r="G62" s="189"/>
      <c r="H62" s="142" t="str">
        <f t="shared" si="11"/>
        <v/>
      </c>
      <c r="I62" s="202"/>
      <c r="J62" s="201"/>
      <c r="K62" s="201">
        <f t="shared" si="1"/>
        <v>0</v>
      </c>
      <c r="L62" s="140"/>
      <c r="M62" s="193"/>
      <c r="N62" s="193"/>
      <c r="O62" s="209" t="str">
        <f t="shared" si="2"/>
        <v/>
      </c>
      <c r="P62" s="204"/>
      <c r="Q62" s="201"/>
      <c r="R62" s="201">
        <f t="shared" si="4"/>
        <v>0</v>
      </c>
      <c r="S62" s="140"/>
      <c r="T62" s="143"/>
      <c r="U62" s="143"/>
      <c r="V62" s="209" t="str">
        <f t="shared" si="5"/>
        <v/>
      </c>
      <c r="W62" s="207"/>
      <c r="X62" s="210">
        <f t="shared" si="6"/>
        <v>0</v>
      </c>
      <c r="Y62" s="201">
        <f t="shared" si="7"/>
        <v>0</v>
      </c>
      <c r="Z62" s="201"/>
      <c r="AA62" s="143"/>
      <c r="AB62" s="143"/>
      <c r="AC62" s="209" t="str">
        <f t="shared" si="8"/>
        <v/>
      </c>
      <c r="AD62" s="207"/>
      <c r="AE62" s="210">
        <f t="shared" si="9"/>
        <v>0</v>
      </c>
      <c r="AF62" s="201">
        <f t="shared" si="10"/>
        <v>0</v>
      </c>
    </row>
    <row r="63" spans="1:32" s="173" customFormat="1" ht="12.5" x14ac:dyDescent="0.25">
      <c r="A63" s="188"/>
      <c r="B63" s="188"/>
      <c r="C63" s="188"/>
      <c r="D63" s="188"/>
      <c r="E63" s="188"/>
      <c r="F63" s="189"/>
      <c r="G63" s="189"/>
      <c r="H63" s="142" t="str">
        <f t="shared" si="11"/>
        <v/>
      </c>
      <c r="I63" s="202"/>
      <c r="J63" s="201"/>
      <c r="K63" s="201">
        <f t="shared" si="1"/>
        <v>0</v>
      </c>
      <c r="L63" s="140"/>
      <c r="M63" s="193"/>
      <c r="N63" s="193"/>
      <c r="O63" s="209" t="str">
        <f t="shared" si="2"/>
        <v/>
      </c>
      <c r="P63" s="204"/>
      <c r="Q63" s="201"/>
      <c r="R63" s="201">
        <f t="shared" si="4"/>
        <v>0</v>
      </c>
      <c r="S63" s="140"/>
      <c r="T63" s="143"/>
      <c r="U63" s="143"/>
      <c r="V63" s="209" t="str">
        <f t="shared" si="5"/>
        <v/>
      </c>
      <c r="W63" s="207"/>
      <c r="X63" s="210">
        <f t="shared" si="6"/>
        <v>0</v>
      </c>
      <c r="Y63" s="201">
        <f t="shared" si="7"/>
        <v>0</v>
      </c>
      <c r="Z63" s="201"/>
      <c r="AA63" s="143"/>
      <c r="AB63" s="143"/>
      <c r="AC63" s="209" t="str">
        <f t="shared" si="8"/>
        <v/>
      </c>
      <c r="AD63" s="207"/>
      <c r="AE63" s="210">
        <f t="shared" si="9"/>
        <v>0</v>
      </c>
      <c r="AF63" s="201">
        <f t="shared" si="10"/>
        <v>0</v>
      </c>
    </row>
    <row r="64" spans="1:32" s="173" customFormat="1" ht="12.5" x14ac:dyDescent="0.25">
      <c r="A64" s="188" t="s">
        <v>219</v>
      </c>
      <c r="B64" s="188" t="s">
        <v>234</v>
      </c>
      <c r="C64" s="188" t="s">
        <v>142</v>
      </c>
      <c r="D64" s="188">
        <v>0</v>
      </c>
      <c r="E64" s="188"/>
      <c r="F64" s="189">
        <v>7.9666666666666668</v>
      </c>
      <c r="G64" s="189">
        <v>7.4749999999999996</v>
      </c>
      <c r="H64" s="142">
        <f t="shared" si="11"/>
        <v>0.49166666666666714</v>
      </c>
      <c r="I64" s="202">
        <v>7.1820000000000004</v>
      </c>
      <c r="J64" s="201">
        <f t="shared" si="0"/>
        <v>3.5311500000000038</v>
      </c>
      <c r="K64" s="201">
        <f t="shared" si="1"/>
        <v>0</v>
      </c>
      <c r="L64" s="140"/>
      <c r="M64" s="193">
        <v>620.4041666666667</v>
      </c>
      <c r="N64" s="193">
        <v>440.09416666666675</v>
      </c>
      <c r="O64" s="209">
        <f t="shared" si="2"/>
        <v>180.30999999999995</v>
      </c>
      <c r="P64" s="204">
        <v>0.125</v>
      </c>
      <c r="Q64" s="201">
        <f>O64*P64</f>
        <v>22.538749999999993</v>
      </c>
      <c r="R64" s="201">
        <f t="shared" si="4"/>
        <v>0</v>
      </c>
      <c r="S64" s="140"/>
      <c r="T64" s="143">
        <v>21.39329601158645</v>
      </c>
      <c r="U64" s="143">
        <v>17.978943850267378</v>
      </c>
      <c r="V64" s="209">
        <f t="shared" si="5"/>
        <v>3.4143521613190728</v>
      </c>
      <c r="W64" s="207">
        <v>6.1349999999999998</v>
      </c>
      <c r="X64" s="210">
        <f t="shared" si="6"/>
        <v>20.947050509692509</v>
      </c>
      <c r="Y64" s="201">
        <f t="shared" si="7"/>
        <v>0</v>
      </c>
      <c r="Z64" s="201"/>
      <c r="AA64" s="143">
        <v>21.39329601158645</v>
      </c>
      <c r="AB64" s="143">
        <v>17.978943850267378</v>
      </c>
      <c r="AC64" s="209">
        <f t="shared" si="8"/>
        <v>3.4143521613190728</v>
      </c>
      <c r="AD64" s="207">
        <v>6.1349999999999998</v>
      </c>
      <c r="AE64" s="210">
        <f t="shared" si="9"/>
        <v>20.947050509692509</v>
      </c>
      <c r="AF64" s="201">
        <f t="shared" si="10"/>
        <v>0</v>
      </c>
    </row>
    <row r="65" spans="1:32" s="173" customFormat="1" ht="12.5" x14ac:dyDescent="0.25">
      <c r="A65" s="188"/>
      <c r="B65" s="188"/>
      <c r="C65" s="188" t="s">
        <v>143</v>
      </c>
      <c r="D65" s="188">
        <v>0</v>
      </c>
      <c r="E65" s="188"/>
      <c r="F65" s="189">
        <v>9.1166666666666671</v>
      </c>
      <c r="G65" s="189">
        <v>8.5</v>
      </c>
      <c r="H65" s="142">
        <f t="shared" si="11"/>
        <v>0.61666666666666714</v>
      </c>
      <c r="I65" s="202">
        <v>7.077</v>
      </c>
      <c r="J65" s="201">
        <f t="shared" si="0"/>
        <v>4.3641500000000031</v>
      </c>
      <c r="K65" s="201">
        <f t="shared" si="1"/>
        <v>0</v>
      </c>
      <c r="L65" s="140"/>
      <c r="M65" s="193">
        <v>724.4375</v>
      </c>
      <c r="N65" s="193">
        <v>535.36749999999995</v>
      </c>
      <c r="O65" s="209">
        <f t="shared" si="2"/>
        <v>189.07000000000005</v>
      </c>
      <c r="P65" s="204">
        <v>0.123</v>
      </c>
      <c r="Q65" s="201">
        <f t="shared" ref="Q65" si="24">O65*P65</f>
        <v>23.255610000000004</v>
      </c>
      <c r="R65" s="201">
        <f t="shared" si="4"/>
        <v>0</v>
      </c>
      <c r="S65" s="140"/>
      <c r="T65" s="143">
        <v>23.600995014483061</v>
      </c>
      <c r="U65" s="143">
        <v>19.33305481283422</v>
      </c>
      <c r="V65" s="209">
        <f t="shared" si="5"/>
        <v>4.267940201648841</v>
      </c>
      <c r="W65" s="207">
        <v>6.1360000000000001</v>
      </c>
      <c r="X65" s="210">
        <f t="shared" si="6"/>
        <v>26.188081077317289</v>
      </c>
      <c r="Y65" s="201">
        <f t="shared" si="7"/>
        <v>0</v>
      </c>
      <c r="Z65" s="201"/>
      <c r="AA65" s="143">
        <v>23.600995014483061</v>
      </c>
      <c r="AB65" s="143">
        <v>19.33305481283422</v>
      </c>
      <c r="AC65" s="209">
        <f t="shared" si="8"/>
        <v>4.267940201648841</v>
      </c>
      <c r="AD65" s="207">
        <v>6.1360000000000001</v>
      </c>
      <c r="AE65" s="210">
        <f t="shared" si="9"/>
        <v>26.188081077317289</v>
      </c>
      <c r="AF65" s="201">
        <f t="shared" si="10"/>
        <v>0</v>
      </c>
    </row>
    <row r="66" spans="1:32" s="173" customFormat="1" ht="12.5" x14ac:dyDescent="0.25">
      <c r="A66" s="188"/>
      <c r="B66" s="188"/>
      <c r="C66" s="188"/>
      <c r="D66" s="188"/>
      <c r="E66" s="188"/>
      <c r="F66" s="189"/>
      <c r="G66" s="189"/>
      <c r="H66" s="142" t="str">
        <f t="shared" si="11"/>
        <v/>
      </c>
      <c r="I66" s="202"/>
      <c r="J66" s="201"/>
      <c r="K66" s="201">
        <f t="shared" si="1"/>
        <v>0</v>
      </c>
      <c r="L66" s="140"/>
      <c r="M66" s="193"/>
      <c r="N66" s="193"/>
      <c r="O66" s="209" t="str">
        <f t="shared" si="2"/>
        <v/>
      </c>
      <c r="P66" s="204"/>
      <c r="Q66" s="201"/>
      <c r="R66" s="201">
        <f t="shared" si="4"/>
        <v>0</v>
      </c>
      <c r="S66" s="140"/>
      <c r="T66" s="143"/>
      <c r="U66" s="143"/>
      <c r="V66" s="209" t="str">
        <f t="shared" si="5"/>
        <v/>
      </c>
      <c r="W66" s="207"/>
      <c r="X66" s="210">
        <f t="shared" si="6"/>
        <v>0</v>
      </c>
      <c r="Y66" s="201">
        <f t="shared" si="7"/>
        <v>0</v>
      </c>
      <c r="Z66" s="201"/>
      <c r="AA66" s="143"/>
      <c r="AB66" s="143"/>
      <c r="AC66" s="209" t="str">
        <f t="shared" si="8"/>
        <v/>
      </c>
      <c r="AD66" s="207"/>
      <c r="AE66" s="210">
        <f t="shared" si="9"/>
        <v>0</v>
      </c>
      <c r="AF66" s="201">
        <f t="shared" si="10"/>
        <v>0</v>
      </c>
    </row>
    <row r="67" spans="1:32" s="173" customFormat="1" ht="12.5" x14ac:dyDescent="0.25">
      <c r="A67" s="188"/>
      <c r="B67" s="188"/>
      <c r="C67" s="188"/>
      <c r="D67" s="188"/>
      <c r="E67" s="188"/>
      <c r="F67" s="189"/>
      <c r="G67" s="189"/>
      <c r="H67" s="142" t="str">
        <f t="shared" si="11"/>
        <v/>
      </c>
      <c r="I67" s="202"/>
      <c r="J67" s="201"/>
      <c r="K67" s="201">
        <f t="shared" si="1"/>
        <v>0</v>
      </c>
      <c r="L67" s="140"/>
      <c r="M67" s="193"/>
      <c r="N67" s="193"/>
      <c r="O67" s="209" t="str">
        <f t="shared" si="2"/>
        <v/>
      </c>
      <c r="P67" s="204"/>
      <c r="Q67" s="201"/>
      <c r="R67" s="201">
        <f t="shared" si="4"/>
        <v>0</v>
      </c>
      <c r="S67" s="140"/>
      <c r="T67" s="143"/>
      <c r="U67" s="143"/>
      <c r="V67" s="209" t="str">
        <f t="shared" si="5"/>
        <v/>
      </c>
      <c r="W67" s="207"/>
      <c r="X67" s="210">
        <f t="shared" si="6"/>
        <v>0</v>
      </c>
      <c r="Y67" s="201">
        <f t="shared" si="7"/>
        <v>0</v>
      </c>
      <c r="Z67" s="201"/>
      <c r="AA67" s="143"/>
      <c r="AB67" s="143"/>
      <c r="AC67" s="209" t="str">
        <f t="shared" si="8"/>
        <v/>
      </c>
      <c r="AD67" s="207"/>
      <c r="AE67" s="210">
        <f t="shared" si="9"/>
        <v>0</v>
      </c>
      <c r="AF67" s="201">
        <f t="shared" si="10"/>
        <v>0</v>
      </c>
    </row>
    <row r="68" spans="1:32" s="173" customFormat="1" ht="12.5" x14ac:dyDescent="0.25">
      <c r="A68" s="188"/>
      <c r="B68" s="188"/>
      <c r="C68" s="188"/>
      <c r="D68" s="188"/>
      <c r="E68" s="188"/>
      <c r="F68" s="189"/>
      <c r="G68" s="189"/>
      <c r="H68" s="142" t="str">
        <f t="shared" si="11"/>
        <v/>
      </c>
      <c r="I68" s="202"/>
      <c r="J68" s="201"/>
      <c r="K68" s="201">
        <f t="shared" si="1"/>
        <v>0</v>
      </c>
      <c r="L68" s="140"/>
      <c r="M68" s="193"/>
      <c r="N68" s="193"/>
      <c r="O68" s="209" t="str">
        <f t="shared" si="2"/>
        <v/>
      </c>
      <c r="P68" s="204"/>
      <c r="Q68" s="201"/>
      <c r="R68" s="201">
        <f t="shared" si="4"/>
        <v>0</v>
      </c>
      <c r="S68" s="140"/>
      <c r="T68" s="143"/>
      <c r="U68" s="143"/>
      <c r="V68" s="209" t="str">
        <f t="shared" si="5"/>
        <v/>
      </c>
      <c r="W68" s="207"/>
      <c r="X68" s="210">
        <f t="shared" si="6"/>
        <v>0</v>
      </c>
      <c r="Y68" s="201">
        <f t="shared" si="7"/>
        <v>0</v>
      </c>
      <c r="Z68" s="201"/>
      <c r="AA68" s="143"/>
      <c r="AB68" s="143"/>
      <c r="AC68" s="209" t="str">
        <f t="shared" si="8"/>
        <v/>
      </c>
      <c r="AD68" s="207"/>
      <c r="AE68" s="210">
        <f t="shared" si="9"/>
        <v>0</v>
      </c>
      <c r="AF68" s="201">
        <f t="shared" si="10"/>
        <v>0</v>
      </c>
    </row>
    <row r="69" spans="1:32" s="173" customFormat="1" ht="12.5" x14ac:dyDescent="0.25">
      <c r="A69" s="188"/>
      <c r="B69" s="188"/>
      <c r="C69" s="188"/>
      <c r="D69" s="188"/>
      <c r="E69" s="188"/>
      <c r="F69" s="189"/>
      <c r="G69" s="189"/>
      <c r="H69" s="142" t="str">
        <f t="shared" si="11"/>
        <v/>
      </c>
      <c r="I69" s="202"/>
      <c r="J69" s="201"/>
      <c r="K69" s="201">
        <f t="shared" si="1"/>
        <v>0</v>
      </c>
      <c r="L69" s="140"/>
      <c r="M69" s="193"/>
      <c r="N69" s="193"/>
      <c r="O69" s="209" t="str">
        <f t="shared" si="2"/>
        <v/>
      </c>
      <c r="P69" s="204"/>
      <c r="Q69" s="201"/>
      <c r="R69" s="201">
        <f t="shared" si="4"/>
        <v>0</v>
      </c>
      <c r="S69" s="140"/>
      <c r="T69" s="143"/>
      <c r="U69" s="143"/>
      <c r="V69" s="209" t="str">
        <f t="shared" si="5"/>
        <v/>
      </c>
      <c r="W69" s="207"/>
      <c r="X69" s="210">
        <f t="shared" si="6"/>
        <v>0</v>
      </c>
      <c r="Y69" s="201">
        <f t="shared" si="7"/>
        <v>0</v>
      </c>
      <c r="Z69" s="201"/>
      <c r="AA69" s="143"/>
      <c r="AB69" s="143"/>
      <c r="AC69" s="209" t="str">
        <f t="shared" si="8"/>
        <v/>
      </c>
      <c r="AD69" s="207"/>
      <c r="AE69" s="210">
        <f t="shared" si="9"/>
        <v>0</v>
      </c>
      <c r="AF69" s="201">
        <f t="shared" si="10"/>
        <v>0</v>
      </c>
    </row>
    <row r="70" spans="1:32" s="173" customFormat="1" ht="12.5" x14ac:dyDescent="0.25">
      <c r="A70" s="188"/>
      <c r="B70" s="188"/>
      <c r="C70" s="188"/>
      <c r="D70" s="188"/>
      <c r="E70" s="188"/>
      <c r="F70" s="189"/>
      <c r="G70" s="189"/>
      <c r="H70" s="142" t="str">
        <f t="shared" si="11"/>
        <v/>
      </c>
      <c r="I70" s="202"/>
      <c r="J70" s="201"/>
      <c r="K70" s="201">
        <f t="shared" si="1"/>
        <v>0</v>
      </c>
      <c r="L70" s="140"/>
      <c r="M70" s="193"/>
      <c r="N70" s="193"/>
      <c r="O70" s="209" t="str">
        <f t="shared" si="2"/>
        <v/>
      </c>
      <c r="P70" s="204"/>
      <c r="Q70" s="201"/>
      <c r="R70" s="201">
        <f t="shared" si="4"/>
        <v>0</v>
      </c>
      <c r="S70" s="140"/>
      <c r="T70" s="143"/>
      <c r="U70" s="143"/>
      <c r="V70" s="209" t="str">
        <f t="shared" si="5"/>
        <v/>
      </c>
      <c r="W70" s="207"/>
      <c r="X70" s="210">
        <f t="shared" si="6"/>
        <v>0</v>
      </c>
      <c r="Y70" s="201">
        <f t="shared" si="7"/>
        <v>0</v>
      </c>
      <c r="Z70" s="201"/>
      <c r="AA70" s="143"/>
      <c r="AB70" s="143"/>
      <c r="AC70" s="209" t="str">
        <f t="shared" si="8"/>
        <v/>
      </c>
      <c r="AD70" s="207"/>
      <c r="AE70" s="210">
        <f t="shared" si="9"/>
        <v>0</v>
      </c>
      <c r="AF70" s="201">
        <f t="shared" si="10"/>
        <v>0</v>
      </c>
    </row>
    <row r="71" spans="1:32" s="173" customFormat="1" ht="12.5" x14ac:dyDescent="0.25">
      <c r="A71" s="188"/>
      <c r="B71" s="188"/>
      <c r="C71" s="188"/>
      <c r="D71" s="188"/>
      <c r="E71" s="188"/>
      <c r="F71" s="189"/>
      <c r="G71" s="189"/>
      <c r="H71" s="142" t="str">
        <f t="shared" si="11"/>
        <v/>
      </c>
      <c r="I71" s="202"/>
      <c r="J71" s="201"/>
      <c r="K71" s="201">
        <f t="shared" si="1"/>
        <v>0</v>
      </c>
      <c r="L71" s="140"/>
      <c r="M71" s="193"/>
      <c r="N71" s="193"/>
      <c r="O71" s="209" t="str">
        <f t="shared" si="2"/>
        <v/>
      </c>
      <c r="P71" s="204"/>
      <c r="Q71" s="201"/>
      <c r="R71" s="201">
        <f t="shared" si="4"/>
        <v>0</v>
      </c>
      <c r="S71" s="140"/>
      <c r="T71" s="143"/>
      <c r="U71" s="143"/>
      <c r="V71" s="209" t="str">
        <f t="shared" si="5"/>
        <v/>
      </c>
      <c r="W71" s="207"/>
      <c r="X71" s="210">
        <f t="shared" si="6"/>
        <v>0</v>
      </c>
      <c r="Y71" s="201">
        <f t="shared" si="7"/>
        <v>0</v>
      </c>
      <c r="Z71" s="201"/>
      <c r="AA71" s="143"/>
      <c r="AB71" s="143"/>
      <c r="AC71" s="209" t="str">
        <f t="shared" si="8"/>
        <v/>
      </c>
      <c r="AD71" s="207"/>
      <c r="AE71" s="210">
        <f t="shared" si="9"/>
        <v>0</v>
      </c>
      <c r="AF71" s="201">
        <f t="shared" si="10"/>
        <v>0</v>
      </c>
    </row>
    <row r="72" spans="1:32" s="173" customFormat="1" ht="12.5" x14ac:dyDescent="0.25">
      <c r="A72" s="188"/>
      <c r="B72" s="188"/>
      <c r="C72" s="188"/>
      <c r="D72" s="188"/>
      <c r="E72" s="188"/>
      <c r="F72" s="189"/>
      <c r="G72" s="189"/>
      <c r="H72" s="142" t="str">
        <f t="shared" si="11"/>
        <v/>
      </c>
      <c r="I72" s="202"/>
      <c r="J72" s="201"/>
      <c r="K72" s="201">
        <f t="shared" si="1"/>
        <v>0</v>
      </c>
      <c r="L72" s="140"/>
      <c r="M72" s="193"/>
      <c r="N72" s="193"/>
      <c r="O72" s="209" t="str">
        <f t="shared" si="2"/>
        <v/>
      </c>
      <c r="P72" s="204"/>
      <c r="Q72" s="201"/>
      <c r="R72" s="201">
        <f t="shared" si="4"/>
        <v>0</v>
      </c>
      <c r="S72" s="140"/>
      <c r="T72" s="143"/>
      <c r="U72" s="143"/>
      <c r="V72" s="209" t="str">
        <f t="shared" si="5"/>
        <v/>
      </c>
      <c r="W72" s="207"/>
      <c r="X72" s="210">
        <f t="shared" si="6"/>
        <v>0</v>
      </c>
      <c r="Y72" s="201">
        <f t="shared" si="7"/>
        <v>0</v>
      </c>
      <c r="Z72" s="201"/>
      <c r="AA72" s="143"/>
      <c r="AB72" s="143"/>
      <c r="AC72" s="209" t="str">
        <f t="shared" si="8"/>
        <v/>
      </c>
      <c r="AD72" s="207"/>
      <c r="AE72" s="210">
        <f t="shared" si="9"/>
        <v>0</v>
      </c>
      <c r="AF72" s="201">
        <f t="shared" si="10"/>
        <v>0</v>
      </c>
    </row>
    <row r="73" spans="1:32" s="173" customFormat="1" ht="12.5" x14ac:dyDescent="0.25">
      <c r="A73" s="188"/>
      <c r="B73" s="188"/>
      <c r="C73" s="188"/>
      <c r="D73" s="188"/>
      <c r="E73" s="188"/>
      <c r="F73" s="189"/>
      <c r="G73" s="189"/>
      <c r="H73" s="142" t="str">
        <f t="shared" si="11"/>
        <v/>
      </c>
      <c r="I73" s="202"/>
      <c r="J73" s="201"/>
      <c r="K73" s="201">
        <f t="shared" si="1"/>
        <v>0</v>
      </c>
      <c r="L73" s="140"/>
      <c r="M73" s="193"/>
      <c r="N73" s="193"/>
      <c r="O73" s="209" t="str">
        <f t="shared" si="2"/>
        <v/>
      </c>
      <c r="P73" s="204"/>
      <c r="Q73" s="201"/>
      <c r="R73" s="201">
        <f t="shared" si="4"/>
        <v>0</v>
      </c>
      <c r="S73" s="140"/>
      <c r="T73" s="143"/>
      <c r="U73" s="143"/>
      <c r="V73" s="209" t="str">
        <f t="shared" si="5"/>
        <v/>
      </c>
      <c r="W73" s="207"/>
      <c r="X73" s="210">
        <f t="shared" si="6"/>
        <v>0</v>
      </c>
      <c r="Y73" s="201">
        <f t="shared" si="7"/>
        <v>0</v>
      </c>
      <c r="Z73" s="201"/>
      <c r="AA73" s="143"/>
      <c r="AB73" s="143"/>
      <c r="AC73" s="209" t="str">
        <f t="shared" si="8"/>
        <v/>
      </c>
      <c r="AD73" s="207"/>
      <c r="AE73" s="210">
        <f t="shared" si="9"/>
        <v>0</v>
      </c>
      <c r="AF73" s="201">
        <f t="shared" si="10"/>
        <v>0</v>
      </c>
    </row>
    <row r="74" spans="1:32" s="173" customFormat="1" ht="12.5" x14ac:dyDescent="0.25">
      <c r="A74" s="188"/>
      <c r="B74" s="188"/>
      <c r="C74" s="188"/>
      <c r="D74" s="188"/>
      <c r="E74" s="188"/>
      <c r="F74" s="189"/>
      <c r="G74" s="189"/>
      <c r="H74" s="142" t="str">
        <f t="shared" si="11"/>
        <v/>
      </c>
      <c r="I74" s="202"/>
      <c r="J74" s="201"/>
      <c r="K74" s="201">
        <f t="shared" si="1"/>
        <v>0</v>
      </c>
      <c r="L74" s="140"/>
      <c r="M74" s="193"/>
      <c r="N74" s="193"/>
      <c r="O74" s="209" t="str">
        <f t="shared" si="2"/>
        <v/>
      </c>
      <c r="P74" s="204"/>
      <c r="Q74" s="201"/>
      <c r="R74" s="201">
        <f t="shared" si="4"/>
        <v>0</v>
      </c>
      <c r="S74" s="140"/>
      <c r="T74" s="143"/>
      <c r="U74" s="143"/>
      <c r="V74" s="209" t="str">
        <f t="shared" si="5"/>
        <v/>
      </c>
      <c r="W74" s="207"/>
      <c r="X74" s="210">
        <f t="shared" si="6"/>
        <v>0</v>
      </c>
      <c r="Y74" s="201">
        <f t="shared" si="7"/>
        <v>0</v>
      </c>
      <c r="Z74" s="201"/>
      <c r="AA74" s="143"/>
      <c r="AB74" s="143"/>
      <c r="AC74" s="209" t="str">
        <f t="shared" si="8"/>
        <v/>
      </c>
      <c r="AD74" s="207"/>
      <c r="AE74" s="210">
        <f t="shared" si="9"/>
        <v>0</v>
      </c>
      <c r="AF74" s="201">
        <f t="shared" si="10"/>
        <v>0</v>
      </c>
    </row>
    <row r="75" spans="1:32" s="173" customFormat="1" ht="12.5" x14ac:dyDescent="0.25">
      <c r="A75" s="188"/>
      <c r="B75" s="188"/>
      <c r="C75" s="188"/>
      <c r="D75" s="188"/>
      <c r="E75" s="188"/>
      <c r="F75" s="189"/>
      <c r="G75" s="189"/>
      <c r="H75" s="142" t="str">
        <f t="shared" si="11"/>
        <v/>
      </c>
      <c r="I75" s="202"/>
      <c r="J75" s="201"/>
      <c r="K75" s="201">
        <f t="shared" si="1"/>
        <v>0</v>
      </c>
      <c r="L75" s="140"/>
      <c r="M75" s="193"/>
      <c r="N75" s="193"/>
      <c r="O75" s="209" t="str">
        <f t="shared" si="2"/>
        <v/>
      </c>
      <c r="P75" s="204"/>
      <c r="Q75" s="201"/>
      <c r="R75" s="201">
        <f t="shared" si="4"/>
        <v>0</v>
      </c>
      <c r="S75" s="140"/>
      <c r="T75" s="143"/>
      <c r="U75" s="143"/>
      <c r="V75" s="209" t="str">
        <f t="shared" si="5"/>
        <v/>
      </c>
      <c r="W75" s="207"/>
      <c r="X75" s="210">
        <f t="shared" si="6"/>
        <v>0</v>
      </c>
      <c r="Y75" s="201">
        <f t="shared" si="7"/>
        <v>0</v>
      </c>
      <c r="Z75" s="201"/>
      <c r="AA75" s="143"/>
      <c r="AB75" s="143"/>
      <c r="AC75" s="209" t="str">
        <f t="shared" si="8"/>
        <v/>
      </c>
      <c r="AD75" s="207"/>
      <c r="AE75" s="210">
        <f t="shared" si="9"/>
        <v>0</v>
      </c>
      <c r="AF75" s="201">
        <f t="shared" si="10"/>
        <v>0</v>
      </c>
    </row>
    <row r="76" spans="1:32" s="173" customFormat="1" ht="12.5" x14ac:dyDescent="0.25">
      <c r="A76" s="188"/>
      <c r="B76" s="188"/>
      <c r="C76" s="188"/>
      <c r="D76" s="188"/>
      <c r="E76" s="188"/>
      <c r="F76" s="189"/>
      <c r="G76" s="189"/>
      <c r="H76" s="142" t="str">
        <f t="shared" si="11"/>
        <v/>
      </c>
      <c r="I76" s="202"/>
      <c r="J76" s="201"/>
      <c r="K76" s="201">
        <f t="shared" si="1"/>
        <v>0</v>
      </c>
      <c r="L76" s="140"/>
      <c r="M76" s="193"/>
      <c r="N76" s="193"/>
      <c r="O76" s="209" t="str">
        <f t="shared" si="2"/>
        <v/>
      </c>
      <c r="P76" s="204"/>
      <c r="Q76" s="201"/>
      <c r="R76" s="201">
        <f t="shared" si="4"/>
        <v>0</v>
      </c>
      <c r="S76" s="140"/>
      <c r="T76" s="143"/>
      <c r="U76" s="143"/>
      <c r="V76" s="209" t="str">
        <f t="shared" si="5"/>
        <v/>
      </c>
      <c r="W76" s="207"/>
      <c r="X76" s="210">
        <f t="shared" si="6"/>
        <v>0</v>
      </c>
      <c r="Y76" s="201">
        <f t="shared" si="7"/>
        <v>0</v>
      </c>
      <c r="Z76" s="201"/>
      <c r="AA76" s="143"/>
      <c r="AB76" s="143"/>
      <c r="AC76" s="209" t="str">
        <f t="shared" si="8"/>
        <v/>
      </c>
      <c r="AD76" s="207"/>
      <c r="AE76" s="210">
        <f t="shared" si="9"/>
        <v>0</v>
      </c>
      <c r="AF76" s="201">
        <f t="shared" si="10"/>
        <v>0</v>
      </c>
    </row>
    <row r="77" spans="1:32" s="173" customFormat="1" ht="12.5" x14ac:dyDescent="0.25">
      <c r="A77" s="188"/>
      <c r="B77" s="188"/>
      <c r="C77" s="188"/>
      <c r="D77" s="188"/>
      <c r="E77" s="188"/>
      <c r="F77" s="189"/>
      <c r="G77" s="189"/>
      <c r="H77" s="142" t="str">
        <f t="shared" si="11"/>
        <v/>
      </c>
      <c r="I77" s="202"/>
      <c r="J77" s="201"/>
      <c r="K77" s="201">
        <f t="shared" si="1"/>
        <v>0</v>
      </c>
      <c r="L77" s="140"/>
      <c r="M77" s="193"/>
      <c r="N77" s="193"/>
      <c r="O77" s="209" t="str">
        <f t="shared" si="2"/>
        <v/>
      </c>
      <c r="P77" s="204"/>
      <c r="Q77" s="201"/>
      <c r="R77" s="201">
        <f t="shared" si="4"/>
        <v>0</v>
      </c>
      <c r="S77" s="140"/>
      <c r="T77" s="143"/>
      <c r="U77" s="143"/>
      <c r="V77" s="209" t="str">
        <f t="shared" si="5"/>
        <v/>
      </c>
      <c r="W77" s="207"/>
      <c r="X77" s="210">
        <f t="shared" si="6"/>
        <v>0</v>
      </c>
      <c r="Y77" s="201">
        <f t="shared" si="7"/>
        <v>0</v>
      </c>
      <c r="Z77" s="201"/>
      <c r="AA77" s="143"/>
      <c r="AB77" s="143"/>
      <c r="AC77" s="209" t="str">
        <f t="shared" si="8"/>
        <v/>
      </c>
      <c r="AD77" s="207"/>
      <c r="AE77" s="210">
        <f t="shared" si="9"/>
        <v>0</v>
      </c>
      <c r="AF77" s="201">
        <f t="shared" si="10"/>
        <v>0</v>
      </c>
    </row>
    <row r="78" spans="1:32" s="173" customFormat="1" ht="12.5" x14ac:dyDescent="0.25">
      <c r="A78" s="188"/>
      <c r="B78" s="188"/>
      <c r="C78" s="188"/>
      <c r="D78" s="188"/>
      <c r="E78" s="188"/>
      <c r="F78" s="189"/>
      <c r="G78" s="189"/>
      <c r="H78" s="142" t="str">
        <f t="shared" si="11"/>
        <v/>
      </c>
      <c r="I78" s="202"/>
      <c r="J78" s="201"/>
      <c r="K78" s="201">
        <f t="shared" si="1"/>
        <v>0</v>
      </c>
      <c r="L78" s="140"/>
      <c r="M78" s="193"/>
      <c r="N78" s="193"/>
      <c r="O78" s="209" t="str">
        <f t="shared" si="2"/>
        <v/>
      </c>
      <c r="P78" s="204"/>
      <c r="Q78" s="201"/>
      <c r="R78" s="201">
        <f t="shared" si="4"/>
        <v>0</v>
      </c>
      <c r="S78" s="140"/>
      <c r="T78" s="143"/>
      <c r="U78" s="143"/>
      <c r="V78" s="209" t="str">
        <f t="shared" si="5"/>
        <v/>
      </c>
      <c r="W78" s="207"/>
      <c r="X78" s="210">
        <f t="shared" si="6"/>
        <v>0</v>
      </c>
      <c r="Y78" s="201">
        <f t="shared" si="7"/>
        <v>0</v>
      </c>
      <c r="Z78" s="201"/>
      <c r="AA78" s="143"/>
      <c r="AB78" s="143"/>
      <c r="AC78" s="209" t="str">
        <f t="shared" si="8"/>
        <v/>
      </c>
      <c r="AD78" s="207"/>
      <c r="AE78" s="210">
        <f t="shared" si="9"/>
        <v>0</v>
      </c>
      <c r="AF78" s="201">
        <f t="shared" si="10"/>
        <v>0</v>
      </c>
    </row>
    <row r="79" spans="1:32" s="173" customFormat="1" ht="12.5" x14ac:dyDescent="0.25">
      <c r="A79" s="188"/>
      <c r="B79" s="188"/>
      <c r="C79" s="188"/>
      <c r="D79" s="188"/>
      <c r="E79" s="188"/>
      <c r="F79" s="189"/>
      <c r="G79" s="189"/>
      <c r="H79" s="142" t="str">
        <f t="shared" si="11"/>
        <v/>
      </c>
      <c r="I79" s="202"/>
      <c r="J79" s="201"/>
      <c r="K79" s="201">
        <f t="shared" si="1"/>
        <v>0</v>
      </c>
      <c r="L79" s="140"/>
      <c r="M79" s="193"/>
      <c r="N79" s="193"/>
      <c r="O79" s="209" t="str">
        <f t="shared" si="2"/>
        <v/>
      </c>
      <c r="P79" s="204"/>
      <c r="Q79" s="201"/>
      <c r="R79" s="201">
        <f t="shared" si="4"/>
        <v>0</v>
      </c>
      <c r="S79" s="140"/>
      <c r="T79" s="143"/>
      <c r="U79" s="143"/>
      <c r="V79" s="209" t="str">
        <f t="shared" si="5"/>
        <v/>
      </c>
      <c r="W79" s="207"/>
      <c r="X79" s="210">
        <f t="shared" si="6"/>
        <v>0</v>
      </c>
      <c r="Y79" s="201">
        <f t="shared" si="7"/>
        <v>0</v>
      </c>
      <c r="Z79" s="201"/>
      <c r="AA79" s="143"/>
      <c r="AB79" s="143"/>
      <c r="AC79" s="209" t="str">
        <f t="shared" si="8"/>
        <v/>
      </c>
      <c r="AD79" s="207"/>
      <c r="AE79" s="210">
        <f t="shared" si="9"/>
        <v>0</v>
      </c>
      <c r="AF79" s="201">
        <f t="shared" si="10"/>
        <v>0</v>
      </c>
    </row>
    <row r="80" spans="1:32" s="173" customFormat="1" ht="12.5" x14ac:dyDescent="0.25">
      <c r="A80" s="188"/>
      <c r="B80" s="188"/>
      <c r="C80" s="188"/>
      <c r="D80" s="188"/>
      <c r="E80" s="188"/>
      <c r="F80" s="189"/>
      <c r="G80" s="189"/>
      <c r="H80" s="142" t="str">
        <f t="shared" si="11"/>
        <v/>
      </c>
      <c r="I80" s="202"/>
      <c r="J80" s="201"/>
      <c r="K80" s="201">
        <f t="shared" ref="K80:K124" si="25">D80*J80</f>
        <v>0</v>
      </c>
      <c r="L80" s="140"/>
      <c r="M80" s="193"/>
      <c r="N80" s="193"/>
      <c r="O80" s="209" t="str">
        <f t="shared" ref="O80:O124" si="26">IF(M80-N80=0,"",M80-N80)</f>
        <v/>
      </c>
      <c r="P80" s="204"/>
      <c r="Q80" s="201"/>
      <c r="R80" s="201">
        <f t="shared" ref="R80:R124" si="27">D80*Q80</f>
        <v>0</v>
      </c>
      <c r="S80" s="140"/>
      <c r="T80" s="143"/>
      <c r="U80" s="143"/>
      <c r="V80" s="209" t="str">
        <f t="shared" ref="V80:V124" si="28">IF(T80-U80=0,"",T80-U80)</f>
        <v/>
      </c>
      <c r="W80" s="207"/>
      <c r="X80" s="210">
        <f t="shared" ref="X80:X124" si="29">IFERROR(V80*W80,0)</f>
        <v>0</v>
      </c>
      <c r="Y80" s="201">
        <f t="shared" ref="Y80:Y124" si="30">D80*X80</f>
        <v>0</v>
      </c>
      <c r="Z80" s="201"/>
      <c r="AA80" s="143"/>
      <c r="AB80" s="143"/>
      <c r="AC80" s="209" t="str">
        <f t="shared" ref="AC80:AC124" si="31">IF(AA80-AB80=0,"",AA80-AB80)</f>
        <v/>
      </c>
      <c r="AD80" s="207"/>
      <c r="AE80" s="210">
        <f t="shared" ref="AE80:AE124" si="32">IFERROR(AC80*AD80,0)</f>
        <v>0</v>
      </c>
      <c r="AF80" s="201">
        <f t="shared" ref="AF80:AF124" si="33">D80*AE80</f>
        <v>0</v>
      </c>
    </row>
    <row r="81" spans="1:32" s="173" customFormat="1" ht="12.5" x14ac:dyDescent="0.25">
      <c r="A81" s="188"/>
      <c r="B81" s="188"/>
      <c r="C81" s="188"/>
      <c r="D81" s="188"/>
      <c r="E81" s="188"/>
      <c r="F81" s="189"/>
      <c r="G81" s="189"/>
      <c r="H81" s="142" t="str">
        <f t="shared" si="11"/>
        <v/>
      </c>
      <c r="I81" s="202"/>
      <c r="J81" s="201"/>
      <c r="K81" s="201">
        <f t="shared" si="25"/>
        <v>0</v>
      </c>
      <c r="L81" s="140"/>
      <c r="M81" s="193"/>
      <c r="N81" s="193"/>
      <c r="O81" s="209" t="str">
        <f t="shared" si="26"/>
        <v/>
      </c>
      <c r="P81" s="204"/>
      <c r="Q81" s="201"/>
      <c r="R81" s="201">
        <f t="shared" si="27"/>
        <v>0</v>
      </c>
      <c r="S81" s="140"/>
      <c r="T81" s="143"/>
      <c r="U81" s="143"/>
      <c r="V81" s="209" t="str">
        <f t="shared" si="28"/>
        <v/>
      </c>
      <c r="W81" s="207"/>
      <c r="X81" s="210">
        <f t="shared" si="29"/>
        <v>0</v>
      </c>
      <c r="Y81" s="201">
        <f t="shared" si="30"/>
        <v>0</v>
      </c>
      <c r="Z81" s="201"/>
      <c r="AA81" s="143"/>
      <c r="AB81" s="143"/>
      <c r="AC81" s="209" t="str">
        <f t="shared" si="31"/>
        <v/>
      </c>
      <c r="AD81" s="207"/>
      <c r="AE81" s="210">
        <f t="shared" si="32"/>
        <v>0</v>
      </c>
      <c r="AF81" s="201">
        <f t="shared" si="33"/>
        <v>0</v>
      </c>
    </row>
    <row r="82" spans="1:32" s="173" customFormat="1" ht="12.5" x14ac:dyDescent="0.25">
      <c r="A82" s="188"/>
      <c r="B82" s="188"/>
      <c r="C82" s="188"/>
      <c r="D82" s="188"/>
      <c r="E82" s="188"/>
      <c r="F82" s="189"/>
      <c r="G82" s="189"/>
      <c r="H82" s="142" t="str">
        <f t="shared" ref="H82:H124" si="34">IF(F82-G82=0,"",F82-G82)</f>
        <v/>
      </c>
      <c r="I82" s="202"/>
      <c r="J82" s="201"/>
      <c r="K82" s="201">
        <f t="shared" si="25"/>
        <v>0</v>
      </c>
      <c r="L82" s="140"/>
      <c r="M82" s="193"/>
      <c r="N82" s="193"/>
      <c r="O82" s="209" t="str">
        <f t="shared" si="26"/>
        <v/>
      </c>
      <c r="P82" s="204"/>
      <c r="Q82" s="201"/>
      <c r="R82" s="201">
        <f t="shared" si="27"/>
        <v>0</v>
      </c>
      <c r="S82" s="140"/>
      <c r="T82" s="143"/>
      <c r="U82" s="143"/>
      <c r="V82" s="209" t="str">
        <f t="shared" si="28"/>
        <v/>
      </c>
      <c r="W82" s="207"/>
      <c r="X82" s="210">
        <f t="shared" si="29"/>
        <v>0</v>
      </c>
      <c r="Y82" s="201">
        <f t="shared" si="30"/>
        <v>0</v>
      </c>
      <c r="Z82" s="201"/>
      <c r="AA82" s="143"/>
      <c r="AB82" s="143"/>
      <c r="AC82" s="209" t="str">
        <f t="shared" si="31"/>
        <v/>
      </c>
      <c r="AD82" s="207"/>
      <c r="AE82" s="210">
        <f t="shared" si="32"/>
        <v>0</v>
      </c>
      <c r="AF82" s="201">
        <f t="shared" si="33"/>
        <v>0</v>
      </c>
    </row>
    <row r="83" spans="1:32" s="173" customFormat="1" ht="12.5" x14ac:dyDescent="0.25">
      <c r="A83" s="188"/>
      <c r="B83" s="188"/>
      <c r="C83" s="188"/>
      <c r="D83" s="188"/>
      <c r="E83" s="188"/>
      <c r="F83" s="189"/>
      <c r="G83" s="189"/>
      <c r="H83" s="142" t="str">
        <f t="shared" si="34"/>
        <v/>
      </c>
      <c r="I83" s="202"/>
      <c r="J83" s="201"/>
      <c r="K83" s="201">
        <f t="shared" si="25"/>
        <v>0</v>
      </c>
      <c r="L83" s="140"/>
      <c r="M83" s="193"/>
      <c r="N83" s="193"/>
      <c r="O83" s="209" t="str">
        <f t="shared" si="26"/>
        <v/>
      </c>
      <c r="P83" s="204"/>
      <c r="Q83" s="201"/>
      <c r="R83" s="201">
        <f t="shared" si="27"/>
        <v>0</v>
      </c>
      <c r="S83" s="140"/>
      <c r="T83" s="143"/>
      <c r="U83" s="143"/>
      <c r="V83" s="209" t="str">
        <f t="shared" si="28"/>
        <v/>
      </c>
      <c r="W83" s="207"/>
      <c r="X83" s="210">
        <f t="shared" si="29"/>
        <v>0</v>
      </c>
      <c r="Y83" s="201">
        <f t="shared" si="30"/>
        <v>0</v>
      </c>
      <c r="Z83" s="201"/>
      <c r="AA83" s="143"/>
      <c r="AB83" s="143"/>
      <c r="AC83" s="209" t="str">
        <f t="shared" si="31"/>
        <v/>
      </c>
      <c r="AD83" s="207"/>
      <c r="AE83" s="210">
        <f t="shared" si="32"/>
        <v>0</v>
      </c>
      <c r="AF83" s="201">
        <f t="shared" si="33"/>
        <v>0</v>
      </c>
    </row>
    <row r="84" spans="1:32" s="173" customFormat="1" ht="12.5" x14ac:dyDescent="0.25">
      <c r="A84" s="188"/>
      <c r="B84" s="188"/>
      <c r="C84" s="188"/>
      <c r="D84" s="188"/>
      <c r="E84" s="188"/>
      <c r="F84" s="189"/>
      <c r="G84" s="189"/>
      <c r="H84" s="142" t="str">
        <f t="shared" si="34"/>
        <v/>
      </c>
      <c r="I84" s="202"/>
      <c r="J84" s="201"/>
      <c r="K84" s="201">
        <f t="shared" si="25"/>
        <v>0</v>
      </c>
      <c r="L84" s="140"/>
      <c r="M84" s="193"/>
      <c r="N84" s="193"/>
      <c r="O84" s="209" t="str">
        <f t="shared" si="26"/>
        <v/>
      </c>
      <c r="P84" s="204"/>
      <c r="Q84" s="201"/>
      <c r="R84" s="201">
        <f t="shared" si="27"/>
        <v>0</v>
      </c>
      <c r="S84" s="140"/>
      <c r="T84" s="143"/>
      <c r="U84" s="143"/>
      <c r="V84" s="209" t="str">
        <f t="shared" si="28"/>
        <v/>
      </c>
      <c r="W84" s="207"/>
      <c r="X84" s="210">
        <f t="shared" si="29"/>
        <v>0</v>
      </c>
      <c r="Y84" s="201">
        <f t="shared" si="30"/>
        <v>0</v>
      </c>
      <c r="Z84" s="201"/>
      <c r="AA84" s="143"/>
      <c r="AB84" s="143"/>
      <c r="AC84" s="209" t="str">
        <f t="shared" si="31"/>
        <v/>
      </c>
      <c r="AD84" s="207"/>
      <c r="AE84" s="210">
        <f t="shared" si="32"/>
        <v>0</v>
      </c>
      <c r="AF84" s="201">
        <f t="shared" si="33"/>
        <v>0</v>
      </c>
    </row>
    <row r="85" spans="1:32" s="173" customFormat="1" ht="12.5" x14ac:dyDescent="0.25">
      <c r="A85" s="188"/>
      <c r="B85" s="188"/>
      <c r="C85" s="188"/>
      <c r="D85" s="188"/>
      <c r="E85" s="188"/>
      <c r="F85" s="189"/>
      <c r="G85" s="189"/>
      <c r="H85" s="142" t="str">
        <f t="shared" si="34"/>
        <v/>
      </c>
      <c r="I85" s="202"/>
      <c r="J85" s="201"/>
      <c r="K85" s="201">
        <f t="shared" si="25"/>
        <v>0</v>
      </c>
      <c r="L85" s="140"/>
      <c r="M85" s="193"/>
      <c r="N85" s="193"/>
      <c r="O85" s="209" t="str">
        <f t="shared" si="26"/>
        <v/>
      </c>
      <c r="P85" s="204"/>
      <c r="Q85" s="201"/>
      <c r="R85" s="201">
        <f t="shared" si="27"/>
        <v>0</v>
      </c>
      <c r="S85" s="140"/>
      <c r="T85" s="143"/>
      <c r="U85" s="143"/>
      <c r="V85" s="209" t="str">
        <f t="shared" si="28"/>
        <v/>
      </c>
      <c r="W85" s="207"/>
      <c r="X85" s="210">
        <f t="shared" si="29"/>
        <v>0</v>
      </c>
      <c r="Y85" s="201">
        <f t="shared" si="30"/>
        <v>0</v>
      </c>
      <c r="Z85" s="201"/>
      <c r="AA85" s="143"/>
      <c r="AB85" s="143"/>
      <c r="AC85" s="209" t="str">
        <f t="shared" si="31"/>
        <v/>
      </c>
      <c r="AD85" s="207"/>
      <c r="AE85" s="210">
        <f t="shared" si="32"/>
        <v>0</v>
      </c>
      <c r="AF85" s="201">
        <f t="shared" si="33"/>
        <v>0</v>
      </c>
    </row>
    <row r="86" spans="1:32" s="173" customFormat="1" ht="12.5" x14ac:dyDescent="0.25">
      <c r="A86" s="188"/>
      <c r="B86" s="188"/>
      <c r="C86" s="188"/>
      <c r="D86" s="188"/>
      <c r="E86" s="188"/>
      <c r="F86" s="189"/>
      <c r="G86" s="189"/>
      <c r="H86" s="142" t="str">
        <f t="shared" si="34"/>
        <v/>
      </c>
      <c r="I86" s="202"/>
      <c r="J86" s="201"/>
      <c r="K86" s="201">
        <f t="shared" si="25"/>
        <v>0</v>
      </c>
      <c r="L86" s="140"/>
      <c r="M86" s="193"/>
      <c r="N86" s="193"/>
      <c r="O86" s="209" t="str">
        <f t="shared" si="26"/>
        <v/>
      </c>
      <c r="P86" s="204"/>
      <c r="Q86" s="201"/>
      <c r="R86" s="201">
        <f t="shared" si="27"/>
        <v>0</v>
      </c>
      <c r="S86" s="140"/>
      <c r="T86" s="143"/>
      <c r="U86" s="143"/>
      <c r="V86" s="209" t="str">
        <f t="shared" si="28"/>
        <v/>
      </c>
      <c r="W86" s="207"/>
      <c r="X86" s="210">
        <f t="shared" si="29"/>
        <v>0</v>
      </c>
      <c r="Y86" s="201">
        <f t="shared" si="30"/>
        <v>0</v>
      </c>
      <c r="Z86" s="201"/>
      <c r="AA86" s="143"/>
      <c r="AB86" s="143"/>
      <c r="AC86" s="209" t="str">
        <f t="shared" si="31"/>
        <v/>
      </c>
      <c r="AD86" s="207"/>
      <c r="AE86" s="210">
        <f t="shared" si="32"/>
        <v>0</v>
      </c>
      <c r="AF86" s="201">
        <f t="shared" si="33"/>
        <v>0</v>
      </c>
    </row>
    <row r="87" spans="1:32" s="173" customFormat="1" ht="12.5" x14ac:dyDescent="0.25">
      <c r="A87" s="188"/>
      <c r="B87" s="188"/>
      <c r="C87" s="188"/>
      <c r="D87" s="188"/>
      <c r="E87" s="188"/>
      <c r="F87" s="189"/>
      <c r="G87" s="189"/>
      <c r="H87" s="142" t="str">
        <f t="shared" si="34"/>
        <v/>
      </c>
      <c r="I87" s="202"/>
      <c r="J87" s="201"/>
      <c r="K87" s="201">
        <f t="shared" si="25"/>
        <v>0</v>
      </c>
      <c r="L87" s="140"/>
      <c r="M87" s="193"/>
      <c r="N87" s="193"/>
      <c r="O87" s="209" t="str">
        <f t="shared" si="26"/>
        <v/>
      </c>
      <c r="P87" s="204"/>
      <c r="Q87" s="201"/>
      <c r="R87" s="201">
        <f t="shared" si="27"/>
        <v>0</v>
      </c>
      <c r="S87" s="140"/>
      <c r="T87" s="143"/>
      <c r="U87" s="143"/>
      <c r="V87" s="209" t="str">
        <f t="shared" si="28"/>
        <v/>
      </c>
      <c r="W87" s="207"/>
      <c r="X87" s="210">
        <f t="shared" si="29"/>
        <v>0</v>
      </c>
      <c r="Y87" s="201">
        <f t="shared" si="30"/>
        <v>0</v>
      </c>
      <c r="Z87" s="201"/>
      <c r="AA87" s="143"/>
      <c r="AB87" s="143"/>
      <c r="AC87" s="209" t="str">
        <f t="shared" si="31"/>
        <v/>
      </c>
      <c r="AD87" s="207"/>
      <c r="AE87" s="210">
        <f t="shared" si="32"/>
        <v>0</v>
      </c>
      <c r="AF87" s="201">
        <f t="shared" si="33"/>
        <v>0</v>
      </c>
    </row>
    <row r="88" spans="1:32" s="173" customFormat="1" ht="12.5" x14ac:dyDescent="0.25">
      <c r="A88" s="188"/>
      <c r="B88" s="188"/>
      <c r="C88" s="188"/>
      <c r="D88" s="188"/>
      <c r="E88" s="188"/>
      <c r="F88" s="189"/>
      <c r="G88" s="189"/>
      <c r="H88" s="142" t="str">
        <f t="shared" si="34"/>
        <v/>
      </c>
      <c r="I88" s="202"/>
      <c r="J88" s="201"/>
      <c r="K88" s="201">
        <f t="shared" si="25"/>
        <v>0</v>
      </c>
      <c r="L88" s="140"/>
      <c r="M88" s="193"/>
      <c r="N88" s="193"/>
      <c r="O88" s="209" t="str">
        <f t="shared" si="26"/>
        <v/>
      </c>
      <c r="P88" s="204"/>
      <c r="Q88" s="201"/>
      <c r="R88" s="201">
        <f t="shared" si="27"/>
        <v>0</v>
      </c>
      <c r="S88" s="140"/>
      <c r="T88" s="143"/>
      <c r="U88" s="143"/>
      <c r="V88" s="209" t="str">
        <f t="shared" si="28"/>
        <v/>
      </c>
      <c r="W88" s="207"/>
      <c r="X88" s="210">
        <f t="shared" si="29"/>
        <v>0</v>
      </c>
      <c r="Y88" s="201">
        <f t="shared" si="30"/>
        <v>0</v>
      </c>
      <c r="Z88" s="201"/>
      <c r="AA88" s="143"/>
      <c r="AB88" s="143"/>
      <c r="AC88" s="209" t="str">
        <f t="shared" si="31"/>
        <v/>
      </c>
      <c r="AD88" s="207"/>
      <c r="AE88" s="210">
        <f t="shared" si="32"/>
        <v>0</v>
      </c>
      <c r="AF88" s="201">
        <f t="shared" si="33"/>
        <v>0</v>
      </c>
    </row>
    <row r="89" spans="1:32" s="173" customFormat="1" ht="12.5" x14ac:dyDescent="0.25">
      <c r="A89" s="188"/>
      <c r="B89" s="188"/>
      <c r="C89" s="188"/>
      <c r="D89" s="188"/>
      <c r="E89" s="188"/>
      <c r="F89" s="189"/>
      <c r="G89" s="189"/>
      <c r="H89" s="142" t="str">
        <f t="shared" si="34"/>
        <v/>
      </c>
      <c r="I89" s="202"/>
      <c r="J89" s="201"/>
      <c r="K89" s="201">
        <f t="shared" si="25"/>
        <v>0</v>
      </c>
      <c r="L89" s="140"/>
      <c r="M89" s="193"/>
      <c r="N89" s="193"/>
      <c r="O89" s="209" t="str">
        <f t="shared" si="26"/>
        <v/>
      </c>
      <c r="P89" s="204"/>
      <c r="Q89" s="201"/>
      <c r="R89" s="201">
        <f t="shared" si="27"/>
        <v>0</v>
      </c>
      <c r="S89" s="140"/>
      <c r="T89" s="143"/>
      <c r="U89" s="143"/>
      <c r="V89" s="209" t="str">
        <f t="shared" si="28"/>
        <v/>
      </c>
      <c r="W89" s="207"/>
      <c r="X89" s="210">
        <f t="shared" si="29"/>
        <v>0</v>
      </c>
      <c r="Y89" s="201">
        <f t="shared" si="30"/>
        <v>0</v>
      </c>
      <c r="Z89" s="201"/>
      <c r="AA89" s="143"/>
      <c r="AB89" s="143"/>
      <c r="AC89" s="209" t="str">
        <f t="shared" si="31"/>
        <v/>
      </c>
      <c r="AD89" s="207"/>
      <c r="AE89" s="210">
        <f t="shared" si="32"/>
        <v>0</v>
      </c>
      <c r="AF89" s="201">
        <f t="shared" si="33"/>
        <v>0</v>
      </c>
    </row>
    <row r="90" spans="1:32" s="173" customFormat="1" ht="12.5" x14ac:dyDescent="0.25">
      <c r="A90" s="188"/>
      <c r="B90" s="188"/>
      <c r="C90" s="188"/>
      <c r="D90" s="188"/>
      <c r="E90" s="188"/>
      <c r="F90" s="189"/>
      <c r="G90" s="189"/>
      <c r="H90" s="142" t="str">
        <f t="shared" si="34"/>
        <v/>
      </c>
      <c r="I90" s="202"/>
      <c r="J90" s="201"/>
      <c r="K90" s="201">
        <f t="shared" si="25"/>
        <v>0</v>
      </c>
      <c r="L90" s="140"/>
      <c r="M90" s="193"/>
      <c r="N90" s="193"/>
      <c r="O90" s="209" t="str">
        <f t="shared" si="26"/>
        <v/>
      </c>
      <c r="P90" s="204"/>
      <c r="Q90" s="201"/>
      <c r="R90" s="201">
        <f t="shared" si="27"/>
        <v>0</v>
      </c>
      <c r="S90" s="140"/>
      <c r="T90" s="143"/>
      <c r="U90" s="143"/>
      <c r="V90" s="209" t="str">
        <f t="shared" si="28"/>
        <v/>
      </c>
      <c r="W90" s="207"/>
      <c r="X90" s="210">
        <f t="shared" si="29"/>
        <v>0</v>
      </c>
      <c r="Y90" s="201">
        <f t="shared" si="30"/>
        <v>0</v>
      </c>
      <c r="Z90" s="201"/>
      <c r="AA90" s="143"/>
      <c r="AB90" s="143"/>
      <c r="AC90" s="209" t="str">
        <f t="shared" si="31"/>
        <v/>
      </c>
      <c r="AD90" s="207"/>
      <c r="AE90" s="210">
        <f t="shared" si="32"/>
        <v>0</v>
      </c>
      <c r="AF90" s="201">
        <f t="shared" si="33"/>
        <v>0</v>
      </c>
    </row>
    <row r="91" spans="1:32" s="173" customFormat="1" ht="12.5" x14ac:dyDescent="0.25">
      <c r="A91" s="188"/>
      <c r="B91" s="188"/>
      <c r="C91" s="188"/>
      <c r="D91" s="188"/>
      <c r="E91" s="188"/>
      <c r="F91" s="189"/>
      <c r="G91" s="189"/>
      <c r="H91" s="142" t="str">
        <f t="shared" si="34"/>
        <v/>
      </c>
      <c r="I91" s="202"/>
      <c r="J91" s="201"/>
      <c r="K91" s="201">
        <f t="shared" si="25"/>
        <v>0</v>
      </c>
      <c r="L91" s="140"/>
      <c r="M91" s="193"/>
      <c r="N91" s="193"/>
      <c r="O91" s="209" t="str">
        <f t="shared" si="26"/>
        <v/>
      </c>
      <c r="P91" s="204"/>
      <c r="Q91" s="201"/>
      <c r="R91" s="201">
        <f t="shared" si="27"/>
        <v>0</v>
      </c>
      <c r="S91" s="140"/>
      <c r="T91" s="143"/>
      <c r="U91" s="143"/>
      <c r="V91" s="209" t="str">
        <f t="shared" si="28"/>
        <v/>
      </c>
      <c r="W91" s="207"/>
      <c r="X91" s="210">
        <f t="shared" si="29"/>
        <v>0</v>
      </c>
      <c r="Y91" s="201">
        <f t="shared" si="30"/>
        <v>0</v>
      </c>
      <c r="Z91" s="201"/>
      <c r="AA91" s="143"/>
      <c r="AB91" s="143"/>
      <c r="AC91" s="209" t="str">
        <f t="shared" si="31"/>
        <v/>
      </c>
      <c r="AD91" s="207"/>
      <c r="AE91" s="210">
        <f t="shared" si="32"/>
        <v>0</v>
      </c>
      <c r="AF91" s="201">
        <f t="shared" si="33"/>
        <v>0</v>
      </c>
    </row>
    <row r="92" spans="1:32" s="173" customFormat="1" ht="12.5" x14ac:dyDescent="0.25">
      <c r="A92" s="188"/>
      <c r="B92" s="188"/>
      <c r="C92" s="188"/>
      <c r="D92" s="188"/>
      <c r="E92" s="188"/>
      <c r="F92" s="189"/>
      <c r="G92" s="189"/>
      <c r="H92" s="142" t="str">
        <f t="shared" si="34"/>
        <v/>
      </c>
      <c r="I92" s="202"/>
      <c r="J92" s="201"/>
      <c r="K92" s="201">
        <f t="shared" si="25"/>
        <v>0</v>
      </c>
      <c r="L92" s="140"/>
      <c r="M92" s="193"/>
      <c r="N92" s="193"/>
      <c r="O92" s="209" t="str">
        <f t="shared" si="26"/>
        <v/>
      </c>
      <c r="P92" s="204"/>
      <c r="Q92" s="201"/>
      <c r="R92" s="201">
        <f t="shared" si="27"/>
        <v>0</v>
      </c>
      <c r="S92" s="140"/>
      <c r="T92" s="143"/>
      <c r="U92" s="143"/>
      <c r="V92" s="209" t="str">
        <f t="shared" si="28"/>
        <v/>
      </c>
      <c r="W92" s="207"/>
      <c r="X92" s="210">
        <f t="shared" si="29"/>
        <v>0</v>
      </c>
      <c r="Y92" s="201">
        <f t="shared" si="30"/>
        <v>0</v>
      </c>
      <c r="Z92" s="201"/>
      <c r="AA92" s="143"/>
      <c r="AB92" s="143"/>
      <c r="AC92" s="209" t="str">
        <f t="shared" si="31"/>
        <v/>
      </c>
      <c r="AD92" s="207"/>
      <c r="AE92" s="210">
        <f t="shared" si="32"/>
        <v>0</v>
      </c>
      <c r="AF92" s="201">
        <f t="shared" si="33"/>
        <v>0</v>
      </c>
    </row>
    <row r="93" spans="1:32" s="173" customFormat="1" ht="12.5" x14ac:dyDescent="0.25">
      <c r="A93" s="188"/>
      <c r="B93" s="188"/>
      <c r="C93" s="188"/>
      <c r="D93" s="188"/>
      <c r="E93" s="188"/>
      <c r="F93" s="189"/>
      <c r="G93" s="189"/>
      <c r="H93" s="142" t="str">
        <f t="shared" si="34"/>
        <v/>
      </c>
      <c r="I93" s="202"/>
      <c r="J93" s="201"/>
      <c r="K93" s="201">
        <f t="shared" si="25"/>
        <v>0</v>
      </c>
      <c r="L93" s="140"/>
      <c r="M93" s="193"/>
      <c r="N93" s="193"/>
      <c r="O93" s="209" t="str">
        <f t="shared" si="26"/>
        <v/>
      </c>
      <c r="P93" s="204"/>
      <c r="Q93" s="201"/>
      <c r="R93" s="201">
        <f t="shared" si="27"/>
        <v>0</v>
      </c>
      <c r="S93" s="140"/>
      <c r="T93" s="143"/>
      <c r="U93" s="143"/>
      <c r="V93" s="209" t="str">
        <f t="shared" si="28"/>
        <v/>
      </c>
      <c r="W93" s="207"/>
      <c r="X93" s="210">
        <f t="shared" si="29"/>
        <v>0</v>
      </c>
      <c r="Y93" s="201">
        <f t="shared" si="30"/>
        <v>0</v>
      </c>
      <c r="Z93" s="201"/>
      <c r="AA93" s="143"/>
      <c r="AB93" s="143"/>
      <c r="AC93" s="209" t="str">
        <f t="shared" si="31"/>
        <v/>
      </c>
      <c r="AD93" s="207"/>
      <c r="AE93" s="210">
        <f t="shared" si="32"/>
        <v>0</v>
      </c>
      <c r="AF93" s="201">
        <f t="shared" si="33"/>
        <v>0</v>
      </c>
    </row>
    <row r="94" spans="1:32" s="173" customFormat="1" ht="12.5" x14ac:dyDescent="0.25">
      <c r="A94" s="188"/>
      <c r="B94" s="188"/>
      <c r="C94" s="188"/>
      <c r="D94" s="188"/>
      <c r="E94" s="188"/>
      <c r="F94" s="189"/>
      <c r="G94" s="189"/>
      <c r="H94" s="142" t="str">
        <f t="shared" si="34"/>
        <v/>
      </c>
      <c r="I94" s="202"/>
      <c r="J94" s="201"/>
      <c r="K94" s="201">
        <f t="shared" si="25"/>
        <v>0</v>
      </c>
      <c r="L94" s="140"/>
      <c r="M94" s="193"/>
      <c r="N94" s="193"/>
      <c r="O94" s="209" t="str">
        <f t="shared" si="26"/>
        <v/>
      </c>
      <c r="P94" s="204"/>
      <c r="Q94" s="201"/>
      <c r="R94" s="201">
        <f t="shared" si="27"/>
        <v>0</v>
      </c>
      <c r="S94" s="140"/>
      <c r="T94" s="143"/>
      <c r="U94" s="143"/>
      <c r="V94" s="209" t="str">
        <f t="shared" si="28"/>
        <v/>
      </c>
      <c r="W94" s="207"/>
      <c r="X94" s="210">
        <f t="shared" si="29"/>
        <v>0</v>
      </c>
      <c r="Y94" s="201">
        <f t="shared" si="30"/>
        <v>0</v>
      </c>
      <c r="Z94" s="201"/>
      <c r="AA94" s="143"/>
      <c r="AB94" s="143"/>
      <c r="AC94" s="209" t="str">
        <f t="shared" si="31"/>
        <v/>
      </c>
      <c r="AD94" s="207"/>
      <c r="AE94" s="210">
        <f t="shared" si="32"/>
        <v>0</v>
      </c>
      <c r="AF94" s="201">
        <f t="shared" si="33"/>
        <v>0</v>
      </c>
    </row>
    <row r="95" spans="1:32" s="173" customFormat="1" ht="12.5" x14ac:dyDescent="0.25">
      <c r="A95" s="188"/>
      <c r="B95" s="188"/>
      <c r="C95" s="188"/>
      <c r="D95" s="188"/>
      <c r="E95" s="188"/>
      <c r="F95" s="189"/>
      <c r="G95" s="189"/>
      <c r="H95" s="142" t="str">
        <f t="shared" si="34"/>
        <v/>
      </c>
      <c r="I95" s="202"/>
      <c r="J95" s="201"/>
      <c r="K95" s="201">
        <f t="shared" si="25"/>
        <v>0</v>
      </c>
      <c r="L95" s="140"/>
      <c r="M95" s="193"/>
      <c r="N95" s="193"/>
      <c r="O95" s="209" t="str">
        <f t="shared" si="26"/>
        <v/>
      </c>
      <c r="P95" s="204"/>
      <c r="Q95" s="201"/>
      <c r="R95" s="201">
        <f t="shared" si="27"/>
        <v>0</v>
      </c>
      <c r="S95" s="140"/>
      <c r="T95" s="143"/>
      <c r="U95" s="143"/>
      <c r="V95" s="209" t="str">
        <f t="shared" si="28"/>
        <v/>
      </c>
      <c r="W95" s="207"/>
      <c r="X95" s="210">
        <f t="shared" si="29"/>
        <v>0</v>
      </c>
      <c r="Y95" s="201">
        <f t="shared" si="30"/>
        <v>0</v>
      </c>
      <c r="Z95" s="201"/>
      <c r="AA95" s="143"/>
      <c r="AB95" s="143"/>
      <c r="AC95" s="209" t="str">
        <f t="shared" si="31"/>
        <v/>
      </c>
      <c r="AD95" s="207"/>
      <c r="AE95" s="210">
        <f t="shared" si="32"/>
        <v>0</v>
      </c>
      <c r="AF95" s="201">
        <f t="shared" si="33"/>
        <v>0</v>
      </c>
    </row>
    <row r="96" spans="1:32" s="173" customFormat="1" ht="12.5" x14ac:dyDescent="0.25">
      <c r="A96" s="188"/>
      <c r="B96" s="188"/>
      <c r="C96" s="188"/>
      <c r="D96" s="188"/>
      <c r="E96" s="188"/>
      <c r="F96" s="189"/>
      <c r="G96" s="189"/>
      <c r="H96" s="142" t="str">
        <f t="shared" si="34"/>
        <v/>
      </c>
      <c r="I96" s="202"/>
      <c r="J96" s="201"/>
      <c r="K96" s="201">
        <f t="shared" si="25"/>
        <v>0</v>
      </c>
      <c r="L96" s="140"/>
      <c r="M96" s="193"/>
      <c r="N96" s="193"/>
      <c r="O96" s="209" t="str">
        <f t="shared" si="26"/>
        <v/>
      </c>
      <c r="P96" s="204"/>
      <c r="Q96" s="201"/>
      <c r="R96" s="201">
        <f t="shared" si="27"/>
        <v>0</v>
      </c>
      <c r="S96" s="140"/>
      <c r="T96" s="143"/>
      <c r="U96" s="143"/>
      <c r="V96" s="209" t="str">
        <f t="shared" si="28"/>
        <v/>
      </c>
      <c r="W96" s="207"/>
      <c r="X96" s="210">
        <f t="shared" si="29"/>
        <v>0</v>
      </c>
      <c r="Y96" s="201">
        <f t="shared" si="30"/>
        <v>0</v>
      </c>
      <c r="Z96" s="201"/>
      <c r="AA96" s="143"/>
      <c r="AB96" s="143"/>
      <c r="AC96" s="209" t="str">
        <f t="shared" si="31"/>
        <v/>
      </c>
      <c r="AD96" s="207"/>
      <c r="AE96" s="210">
        <f t="shared" si="32"/>
        <v>0</v>
      </c>
      <c r="AF96" s="201">
        <f t="shared" si="33"/>
        <v>0</v>
      </c>
    </row>
    <row r="97" spans="1:32" s="173" customFormat="1" ht="12.5" x14ac:dyDescent="0.25">
      <c r="A97" s="188"/>
      <c r="B97" s="188"/>
      <c r="C97" s="188"/>
      <c r="D97" s="188"/>
      <c r="E97" s="188"/>
      <c r="F97" s="189"/>
      <c r="G97" s="189"/>
      <c r="H97" s="142" t="str">
        <f t="shared" si="34"/>
        <v/>
      </c>
      <c r="I97" s="202"/>
      <c r="J97" s="201"/>
      <c r="K97" s="201">
        <f t="shared" si="25"/>
        <v>0</v>
      </c>
      <c r="L97" s="140"/>
      <c r="M97" s="193"/>
      <c r="N97" s="193"/>
      <c r="O97" s="209" t="str">
        <f t="shared" si="26"/>
        <v/>
      </c>
      <c r="P97" s="204"/>
      <c r="Q97" s="201"/>
      <c r="R97" s="201">
        <f t="shared" si="27"/>
        <v>0</v>
      </c>
      <c r="S97" s="140"/>
      <c r="T97" s="143"/>
      <c r="U97" s="143"/>
      <c r="V97" s="209" t="str">
        <f t="shared" si="28"/>
        <v/>
      </c>
      <c r="W97" s="207"/>
      <c r="X97" s="210">
        <f t="shared" si="29"/>
        <v>0</v>
      </c>
      <c r="Y97" s="201">
        <f t="shared" si="30"/>
        <v>0</v>
      </c>
      <c r="Z97" s="201"/>
      <c r="AA97" s="143"/>
      <c r="AB97" s="143"/>
      <c r="AC97" s="209" t="str">
        <f t="shared" si="31"/>
        <v/>
      </c>
      <c r="AD97" s="207"/>
      <c r="AE97" s="210">
        <f t="shared" si="32"/>
        <v>0</v>
      </c>
      <c r="AF97" s="201">
        <f t="shared" si="33"/>
        <v>0</v>
      </c>
    </row>
    <row r="98" spans="1:32" s="173" customFormat="1" ht="12.5" x14ac:dyDescent="0.25">
      <c r="A98" s="188"/>
      <c r="B98" s="188"/>
      <c r="C98" s="188"/>
      <c r="D98" s="188"/>
      <c r="E98" s="188"/>
      <c r="F98" s="189"/>
      <c r="G98" s="189"/>
      <c r="H98" s="142" t="str">
        <f t="shared" si="34"/>
        <v/>
      </c>
      <c r="I98" s="202"/>
      <c r="J98" s="201"/>
      <c r="K98" s="201">
        <f t="shared" si="25"/>
        <v>0</v>
      </c>
      <c r="L98" s="140"/>
      <c r="M98" s="193"/>
      <c r="N98" s="193"/>
      <c r="O98" s="209" t="str">
        <f t="shared" si="26"/>
        <v/>
      </c>
      <c r="P98" s="204"/>
      <c r="Q98" s="201"/>
      <c r="R98" s="201">
        <f t="shared" si="27"/>
        <v>0</v>
      </c>
      <c r="S98" s="140"/>
      <c r="T98" s="143"/>
      <c r="U98" s="143"/>
      <c r="V98" s="209" t="str">
        <f t="shared" si="28"/>
        <v/>
      </c>
      <c r="W98" s="207"/>
      <c r="X98" s="210">
        <f t="shared" si="29"/>
        <v>0</v>
      </c>
      <c r="Y98" s="201">
        <f t="shared" si="30"/>
        <v>0</v>
      </c>
      <c r="Z98" s="201"/>
      <c r="AA98" s="143"/>
      <c r="AB98" s="143"/>
      <c r="AC98" s="209" t="str">
        <f t="shared" si="31"/>
        <v/>
      </c>
      <c r="AD98" s="207"/>
      <c r="AE98" s="210">
        <f t="shared" si="32"/>
        <v>0</v>
      </c>
      <c r="AF98" s="201">
        <f t="shared" si="33"/>
        <v>0</v>
      </c>
    </row>
    <row r="99" spans="1:32" s="173" customFormat="1" ht="12.5" x14ac:dyDescent="0.25">
      <c r="A99" s="188"/>
      <c r="B99" s="188"/>
      <c r="C99" s="188"/>
      <c r="D99" s="188"/>
      <c r="E99" s="188"/>
      <c r="F99" s="189"/>
      <c r="G99" s="189"/>
      <c r="H99" s="142" t="str">
        <f t="shared" si="34"/>
        <v/>
      </c>
      <c r="I99" s="202"/>
      <c r="J99" s="201"/>
      <c r="K99" s="201">
        <f t="shared" si="25"/>
        <v>0</v>
      </c>
      <c r="L99" s="140"/>
      <c r="M99" s="193"/>
      <c r="N99" s="193"/>
      <c r="O99" s="209" t="str">
        <f t="shared" si="26"/>
        <v/>
      </c>
      <c r="P99" s="204"/>
      <c r="Q99" s="201"/>
      <c r="R99" s="201">
        <f t="shared" si="27"/>
        <v>0</v>
      </c>
      <c r="S99" s="140"/>
      <c r="T99" s="143"/>
      <c r="U99" s="143"/>
      <c r="V99" s="209" t="str">
        <f t="shared" si="28"/>
        <v/>
      </c>
      <c r="W99" s="207"/>
      <c r="X99" s="210">
        <f t="shared" si="29"/>
        <v>0</v>
      </c>
      <c r="Y99" s="201">
        <f t="shared" si="30"/>
        <v>0</v>
      </c>
      <c r="Z99" s="201"/>
      <c r="AA99" s="143"/>
      <c r="AB99" s="143"/>
      <c r="AC99" s="209" t="str">
        <f t="shared" si="31"/>
        <v/>
      </c>
      <c r="AD99" s="207"/>
      <c r="AE99" s="210">
        <f t="shared" si="32"/>
        <v>0</v>
      </c>
      <c r="AF99" s="201">
        <f t="shared" si="33"/>
        <v>0</v>
      </c>
    </row>
    <row r="100" spans="1:32" s="173" customFormat="1" ht="12.5" x14ac:dyDescent="0.25">
      <c r="A100" s="188"/>
      <c r="B100" s="188"/>
      <c r="C100" s="188"/>
      <c r="D100" s="188"/>
      <c r="E100" s="188"/>
      <c r="F100" s="189"/>
      <c r="G100" s="189"/>
      <c r="H100" s="142" t="str">
        <f t="shared" si="34"/>
        <v/>
      </c>
      <c r="I100" s="202"/>
      <c r="J100" s="201"/>
      <c r="K100" s="201">
        <f t="shared" si="25"/>
        <v>0</v>
      </c>
      <c r="L100" s="140"/>
      <c r="M100" s="193"/>
      <c r="N100" s="193"/>
      <c r="O100" s="209" t="str">
        <f t="shared" si="26"/>
        <v/>
      </c>
      <c r="P100" s="204"/>
      <c r="Q100" s="201"/>
      <c r="R100" s="201">
        <f t="shared" si="27"/>
        <v>0</v>
      </c>
      <c r="S100" s="140"/>
      <c r="T100" s="143"/>
      <c r="U100" s="143"/>
      <c r="V100" s="209" t="str">
        <f t="shared" si="28"/>
        <v/>
      </c>
      <c r="W100" s="207"/>
      <c r="X100" s="210">
        <f t="shared" si="29"/>
        <v>0</v>
      </c>
      <c r="Y100" s="201">
        <f t="shared" si="30"/>
        <v>0</v>
      </c>
      <c r="Z100" s="201"/>
      <c r="AA100" s="143"/>
      <c r="AB100" s="143"/>
      <c r="AC100" s="209" t="str">
        <f t="shared" si="31"/>
        <v/>
      </c>
      <c r="AD100" s="207"/>
      <c r="AE100" s="210">
        <f t="shared" si="32"/>
        <v>0</v>
      </c>
      <c r="AF100" s="201">
        <f t="shared" si="33"/>
        <v>0</v>
      </c>
    </row>
    <row r="101" spans="1:32" s="173" customFormat="1" ht="12.5" x14ac:dyDescent="0.25">
      <c r="A101" s="188"/>
      <c r="B101" s="188"/>
      <c r="C101" s="188"/>
      <c r="D101" s="188"/>
      <c r="E101" s="188"/>
      <c r="F101" s="189"/>
      <c r="G101" s="189"/>
      <c r="H101" s="142" t="str">
        <f t="shared" si="34"/>
        <v/>
      </c>
      <c r="I101" s="202"/>
      <c r="J101" s="201"/>
      <c r="K101" s="201">
        <f t="shared" si="25"/>
        <v>0</v>
      </c>
      <c r="L101" s="140"/>
      <c r="M101" s="193"/>
      <c r="N101" s="193"/>
      <c r="O101" s="209" t="str">
        <f t="shared" si="26"/>
        <v/>
      </c>
      <c r="P101" s="204"/>
      <c r="Q101" s="201"/>
      <c r="R101" s="201">
        <f t="shared" si="27"/>
        <v>0</v>
      </c>
      <c r="S101" s="140"/>
      <c r="T101" s="143"/>
      <c r="U101" s="143"/>
      <c r="V101" s="209" t="str">
        <f t="shared" si="28"/>
        <v/>
      </c>
      <c r="W101" s="207"/>
      <c r="X101" s="210">
        <f t="shared" si="29"/>
        <v>0</v>
      </c>
      <c r="Y101" s="201">
        <f t="shared" si="30"/>
        <v>0</v>
      </c>
      <c r="Z101" s="201"/>
      <c r="AA101" s="143"/>
      <c r="AB101" s="143"/>
      <c r="AC101" s="209" t="str">
        <f t="shared" si="31"/>
        <v/>
      </c>
      <c r="AD101" s="207"/>
      <c r="AE101" s="210">
        <f t="shared" si="32"/>
        <v>0</v>
      </c>
      <c r="AF101" s="201">
        <f t="shared" si="33"/>
        <v>0</v>
      </c>
    </row>
    <row r="102" spans="1:32" s="173" customFormat="1" ht="12.5" x14ac:dyDescent="0.25">
      <c r="A102" s="188"/>
      <c r="B102" s="188"/>
      <c r="C102" s="188"/>
      <c r="D102" s="188"/>
      <c r="E102" s="188"/>
      <c r="F102" s="189"/>
      <c r="G102" s="189"/>
      <c r="H102" s="142" t="str">
        <f t="shared" si="34"/>
        <v/>
      </c>
      <c r="I102" s="202"/>
      <c r="J102" s="201"/>
      <c r="K102" s="201">
        <f t="shared" si="25"/>
        <v>0</v>
      </c>
      <c r="L102" s="140"/>
      <c r="M102" s="193"/>
      <c r="N102" s="193"/>
      <c r="O102" s="209" t="str">
        <f t="shared" si="26"/>
        <v/>
      </c>
      <c r="P102" s="204"/>
      <c r="Q102" s="201"/>
      <c r="R102" s="201">
        <f t="shared" si="27"/>
        <v>0</v>
      </c>
      <c r="S102" s="140"/>
      <c r="T102" s="143"/>
      <c r="U102" s="143"/>
      <c r="V102" s="209" t="str">
        <f t="shared" si="28"/>
        <v/>
      </c>
      <c r="W102" s="207"/>
      <c r="X102" s="210">
        <f t="shared" si="29"/>
        <v>0</v>
      </c>
      <c r="Y102" s="201">
        <f t="shared" si="30"/>
        <v>0</v>
      </c>
      <c r="Z102" s="201"/>
      <c r="AA102" s="143"/>
      <c r="AB102" s="143"/>
      <c r="AC102" s="209" t="str">
        <f t="shared" si="31"/>
        <v/>
      </c>
      <c r="AD102" s="207"/>
      <c r="AE102" s="210">
        <f t="shared" si="32"/>
        <v>0</v>
      </c>
      <c r="AF102" s="201">
        <f t="shared" si="33"/>
        <v>0</v>
      </c>
    </row>
    <row r="103" spans="1:32" s="173" customFormat="1" ht="12.5" x14ac:dyDescent="0.25">
      <c r="A103" s="188"/>
      <c r="B103" s="188"/>
      <c r="C103" s="188"/>
      <c r="D103" s="188"/>
      <c r="E103" s="188"/>
      <c r="F103" s="189"/>
      <c r="G103" s="189"/>
      <c r="H103" s="142" t="str">
        <f t="shared" si="34"/>
        <v/>
      </c>
      <c r="I103" s="202"/>
      <c r="J103" s="201"/>
      <c r="K103" s="201">
        <f t="shared" si="25"/>
        <v>0</v>
      </c>
      <c r="L103" s="140"/>
      <c r="M103" s="193"/>
      <c r="N103" s="193"/>
      <c r="O103" s="209" t="str">
        <f t="shared" si="26"/>
        <v/>
      </c>
      <c r="P103" s="204"/>
      <c r="Q103" s="201"/>
      <c r="R103" s="201">
        <f t="shared" si="27"/>
        <v>0</v>
      </c>
      <c r="S103" s="140"/>
      <c r="T103" s="143"/>
      <c r="U103" s="143"/>
      <c r="V103" s="209" t="str">
        <f t="shared" si="28"/>
        <v/>
      </c>
      <c r="W103" s="207"/>
      <c r="X103" s="210">
        <f t="shared" si="29"/>
        <v>0</v>
      </c>
      <c r="Y103" s="201">
        <f t="shared" si="30"/>
        <v>0</v>
      </c>
      <c r="Z103" s="201"/>
      <c r="AA103" s="143"/>
      <c r="AB103" s="143"/>
      <c r="AC103" s="209" t="str">
        <f t="shared" si="31"/>
        <v/>
      </c>
      <c r="AD103" s="207"/>
      <c r="AE103" s="210">
        <f t="shared" si="32"/>
        <v>0</v>
      </c>
      <c r="AF103" s="201">
        <f t="shared" si="33"/>
        <v>0</v>
      </c>
    </row>
    <row r="104" spans="1:32" s="173" customFormat="1" ht="12.5" x14ac:dyDescent="0.25">
      <c r="A104" s="188"/>
      <c r="B104" s="188"/>
      <c r="C104" s="188"/>
      <c r="D104" s="188"/>
      <c r="E104" s="188"/>
      <c r="F104" s="189"/>
      <c r="G104" s="189"/>
      <c r="H104" s="142" t="str">
        <f t="shared" si="34"/>
        <v/>
      </c>
      <c r="I104" s="202"/>
      <c r="J104" s="201"/>
      <c r="K104" s="201">
        <f t="shared" si="25"/>
        <v>0</v>
      </c>
      <c r="L104" s="140"/>
      <c r="M104" s="193"/>
      <c r="N104" s="193"/>
      <c r="O104" s="209" t="str">
        <f t="shared" si="26"/>
        <v/>
      </c>
      <c r="P104" s="204"/>
      <c r="Q104" s="201"/>
      <c r="R104" s="201">
        <f t="shared" si="27"/>
        <v>0</v>
      </c>
      <c r="S104" s="140"/>
      <c r="T104" s="143"/>
      <c r="U104" s="143"/>
      <c r="V104" s="209" t="str">
        <f t="shared" si="28"/>
        <v/>
      </c>
      <c r="W104" s="207"/>
      <c r="X104" s="210">
        <f t="shared" si="29"/>
        <v>0</v>
      </c>
      <c r="Y104" s="201">
        <f t="shared" si="30"/>
        <v>0</v>
      </c>
      <c r="Z104" s="201"/>
      <c r="AA104" s="143"/>
      <c r="AB104" s="143"/>
      <c r="AC104" s="209" t="str">
        <f t="shared" si="31"/>
        <v/>
      </c>
      <c r="AD104" s="207"/>
      <c r="AE104" s="210">
        <f t="shared" si="32"/>
        <v>0</v>
      </c>
      <c r="AF104" s="201">
        <f t="shared" si="33"/>
        <v>0</v>
      </c>
    </row>
    <row r="105" spans="1:32" s="173" customFormat="1" ht="12.5" x14ac:dyDescent="0.25">
      <c r="A105" s="188"/>
      <c r="B105" s="188"/>
      <c r="C105" s="188"/>
      <c r="D105" s="188"/>
      <c r="E105" s="188"/>
      <c r="F105" s="189"/>
      <c r="G105" s="189"/>
      <c r="H105" s="142" t="str">
        <f t="shared" si="34"/>
        <v/>
      </c>
      <c r="I105" s="202"/>
      <c r="J105" s="201"/>
      <c r="K105" s="201">
        <f t="shared" si="25"/>
        <v>0</v>
      </c>
      <c r="L105" s="140"/>
      <c r="M105" s="193"/>
      <c r="N105" s="193"/>
      <c r="O105" s="209" t="str">
        <f t="shared" si="26"/>
        <v/>
      </c>
      <c r="P105" s="204"/>
      <c r="Q105" s="201"/>
      <c r="R105" s="201">
        <f t="shared" si="27"/>
        <v>0</v>
      </c>
      <c r="S105" s="140"/>
      <c r="T105" s="143"/>
      <c r="U105" s="143"/>
      <c r="V105" s="209" t="str">
        <f t="shared" si="28"/>
        <v/>
      </c>
      <c r="W105" s="207"/>
      <c r="X105" s="210">
        <f t="shared" si="29"/>
        <v>0</v>
      </c>
      <c r="Y105" s="201">
        <f t="shared" si="30"/>
        <v>0</v>
      </c>
      <c r="Z105" s="201"/>
      <c r="AA105" s="143"/>
      <c r="AB105" s="143"/>
      <c r="AC105" s="209" t="str">
        <f t="shared" si="31"/>
        <v/>
      </c>
      <c r="AD105" s="207"/>
      <c r="AE105" s="210">
        <f t="shared" si="32"/>
        <v>0</v>
      </c>
      <c r="AF105" s="201">
        <f t="shared" si="33"/>
        <v>0</v>
      </c>
    </row>
    <row r="106" spans="1:32" s="173" customFormat="1" ht="12.5" x14ac:dyDescent="0.25">
      <c r="A106" s="188"/>
      <c r="B106" s="188"/>
      <c r="C106" s="188"/>
      <c r="D106" s="188"/>
      <c r="E106" s="188"/>
      <c r="F106" s="189"/>
      <c r="G106" s="189"/>
      <c r="H106" s="142" t="str">
        <f t="shared" si="34"/>
        <v/>
      </c>
      <c r="I106" s="202"/>
      <c r="J106" s="201"/>
      <c r="K106" s="201">
        <f t="shared" si="25"/>
        <v>0</v>
      </c>
      <c r="L106" s="140"/>
      <c r="M106" s="193"/>
      <c r="N106" s="193"/>
      <c r="O106" s="209" t="str">
        <f t="shared" si="26"/>
        <v/>
      </c>
      <c r="P106" s="204"/>
      <c r="Q106" s="201"/>
      <c r="R106" s="201">
        <f t="shared" si="27"/>
        <v>0</v>
      </c>
      <c r="S106" s="140"/>
      <c r="T106" s="143"/>
      <c r="U106" s="143"/>
      <c r="V106" s="209" t="str">
        <f t="shared" si="28"/>
        <v/>
      </c>
      <c r="W106" s="207"/>
      <c r="X106" s="210">
        <f t="shared" si="29"/>
        <v>0</v>
      </c>
      <c r="Y106" s="201">
        <f t="shared" si="30"/>
        <v>0</v>
      </c>
      <c r="Z106" s="201"/>
      <c r="AA106" s="143"/>
      <c r="AB106" s="143"/>
      <c r="AC106" s="209" t="str">
        <f t="shared" si="31"/>
        <v/>
      </c>
      <c r="AD106" s="207"/>
      <c r="AE106" s="210">
        <f t="shared" si="32"/>
        <v>0</v>
      </c>
      <c r="AF106" s="201">
        <f t="shared" si="33"/>
        <v>0</v>
      </c>
    </row>
    <row r="107" spans="1:32" s="173" customFormat="1" ht="12.5" x14ac:dyDescent="0.25">
      <c r="A107" s="188"/>
      <c r="B107" s="188"/>
      <c r="C107" s="188"/>
      <c r="D107" s="188"/>
      <c r="E107" s="188"/>
      <c r="F107" s="189"/>
      <c r="G107" s="189"/>
      <c r="H107" s="142" t="str">
        <f t="shared" si="34"/>
        <v/>
      </c>
      <c r="I107" s="202"/>
      <c r="J107" s="201"/>
      <c r="K107" s="201">
        <f t="shared" si="25"/>
        <v>0</v>
      </c>
      <c r="L107" s="140"/>
      <c r="M107" s="193"/>
      <c r="N107" s="193"/>
      <c r="O107" s="209" t="str">
        <f t="shared" si="26"/>
        <v/>
      </c>
      <c r="P107" s="204"/>
      <c r="Q107" s="201"/>
      <c r="R107" s="201">
        <f t="shared" si="27"/>
        <v>0</v>
      </c>
      <c r="S107" s="140"/>
      <c r="T107" s="143"/>
      <c r="U107" s="143"/>
      <c r="V107" s="209" t="str">
        <f t="shared" si="28"/>
        <v/>
      </c>
      <c r="W107" s="207"/>
      <c r="X107" s="210">
        <f t="shared" si="29"/>
        <v>0</v>
      </c>
      <c r="Y107" s="201">
        <f t="shared" si="30"/>
        <v>0</v>
      </c>
      <c r="Z107" s="201"/>
      <c r="AA107" s="143"/>
      <c r="AB107" s="143"/>
      <c r="AC107" s="209" t="str">
        <f t="shared" si="31"/>
        <v/>
      </c>
      <c r="AD107" s="207"/>
      <c r="AE107" s="210">
        <f t="shared" si="32"/>
        <v>0</v>
      </c>
      <c r="AF107" s="201">
        <f t="shared" si="33"/>
        <v>0</v>
      </c>
    </row>
    <row r="108" spans="1:32" s="173" customFormat="1" ht="12.5" x14ac:dyDescent="0.25">
      <c r="A108" s="188"/>
      <c r="B108" s="188"/>
      <c r="C108" s="188"/>
      <c r="D108" s="188"/>
      <c r="E108" s="188"/>
      <c r="F108" s="189"/>
      <c r="G108" s="189"/>
      <c r="H108" s="142" t="str">
        <f t="shared" si="34"/>
        <v/>
      </c>
      <c r="I108" s="202"/>
      <c r="J108" s="201"/>
      <c r="K108" s="201">
        <f t="shared" si="25"/>
        <v>0</v>
      </c>
      <c r="L108" s="140"/>
      <c r="M108" s="193"/>
      <c r="N108" s="193"/>
      <c r="O108" s="209" t="str">
        <f t="shared" si="26"/>
        <v/>
      </c>
      <c r="P108" s="204"/>
      <c r="Q108" s="201"/>
      <c r="R108" s="201">
        <f t="shared" si="27"/>
        <v>0</v>
      </c>
      <c r="S108" s="140"/>
      <c r="T108" s="143"/>
      <c r="U108" s="143"/>
      <c r="V108" s="209" t="str">
        <f t="shared" si="28"/>
        <v/>
      </c>
      <c r="W108" s="207"/>
      <c r="X108" s="210">
        <f t="shared" si="29"/>
        <v>0</v>
      </c>
      <c r="Y108" s="201">
        <f t="shared" si="30"/>
        <v>0</v>
      </c>
      <c r="Z108" s="201"/>
      <c r="AA108" s="143"/>
      <c r="AB108" s="143"/>
      <c r="AC108" s="209" t="str">
        <f t="shared" si="31"/>
        <v/>
      </c>
      <c r="AD108" s="207"/>
      <c r="AE108" s="210">
        <f t="shared" si="32"/>
        <v>0</v>
      </c>
      <c r="AF108" s="201">
        <f t="shared" si="33"/>
        <v>0</v>
      </c>
    </row>
    <row r="109" spans="1:32" s="173" customFormat="1" ht="12.5" x14ac:dyDescent="0.25">
      <c r="A109" s="188"/>
      <c r="B109" s="188"/>
      <c r="C109" s="188"/>
      <c r="D109" s="188"/>
      <c r="E109" s="188"/>
      <c r="F109" s="189"/>
      <c r="G109" s="189"/>
      <c r="H109" s="142" t="str">
        <f t="shared" si="34"/>
        <v/>
      </c>
      <c r="I109" s="202"/>
      <c r="J109" s="201"/>
      <c r="K109" s="201">
        <f t="shared" si="25"/>
        <v>0</v>
      </c>
      <c r="L109" s="140"/>
      <c r="M109" s="193"/>
      <c r="N109" s="193"/>
      <c r="O109" s="209" t="str">
        <f t="shared" si="26"/>
        <v/>
      </c>
      <c r="P109" s="204"/>
      <c r="Q109" s="201"/>
      <c r="R109" s="201">
        <f t="shared" si="27"/>
        <v>0</v>
      </c>
      <c r="S109" s="140"/>
      <c r="T109" s="143"/>
      <c r="U109" s="143"/>
      <c r="V109" s="209" t="str">
        <f t="shared" si="28"/>
        <v/>
      </c>
      <c r="W109" s="207"/>
      <c r="X109" s="210">
        <f t="shared" si="29"/>
        <v>0</v>
      </c>
      <c r="Y109" s="201">
        <f t="shared" si="30"/>
        <v>0</v>
      </c>
      <c r="Z109" s="201"/>
      <c r="AA109" s="143"/>
      <c r="AB109" s="143"/>
      <c r="AC109" s="209" t="str">
        <f t="shared" si="31"/>
        <v/>
      </c>
      <c r="AD109" s="207"/>
      <c r="AE109" s="210">
        <f t="shared" si="32"/>
        <v>0</v>
      </c>
      <c r="AF109" s="201">
        <f t="shared" si="33"/>
        <v>0</v>
      </c>
    </row>
    <row r="110" spans="1:32" s="173" customFormat="1" ht="12.5" x14ac:dyDescent="0.25">
      <c r="A110" s="188"/>
      <c r="B110" s="188"/>
      <c r="C110" s="188"/>
      <c r="D110" s="188"/>
      <c r="E110" s="188"/>
      <c r="F110" s="189"/>
      <c r="G110" s="189"/>
      <c r="H110" s="142" t="str">
        <f t="shared" si="34"/>
        <v/>
      </c>
      <c r="I110" s="202"/>
      <c r="J110" s="201"/>
      <c r="K110" s="201">
        <f t="shared" si="25"/>
        <v>0</v>
      </c>
      <c r="L110" s="140"/>
      <c r="M110" s="193"/>
      <c r="N110" s="193"/>
      <c r="O110" s="209" t="str">
        <f t="shared" si="26"/>
        <v/>
      </c>
      <c r="P110" s="204"/>
      <c r="Q110" s="201"/>
      <c r="R110" s="201">
        <f t="shared" si="27"/>
        <v>0</v>
      </c>
      <c r="S110" s="140"/>
      <c r="T110" s="143"/>
      <c r="U110" s="143"/>
      <c r="V110" s="209" t="str">
        <f t="shared" si="28"/>
        <v/>
      </c>
      <c r="W110" s="207"/>
      <c r="X110" s="210">
        <f t="shared" si="29"/>
        <v>0</v>
      </c>
      <c r="Y110" s="201">
        <f t="shared" si="30"/>
        <v>0</v>
      </c>
      <c r="Z110" s="201"/>
      <c r="AA110" s="143"/>
      <c r="AB110" s="143"/>
      <c r="AC110" s="209" t="str">
        <f t="shared" si="31"/>
        <v/>
      </c>
      <c r="AD110" s="207"/>
      <c r="AE110" s="210">
        <f t="shared" si="32"/>
        <v>0</v>
      </c>
      <c r="AF110" s="201">
        <f t="shared" si="33"/>
        <v>0</v>
      </c>
    </row>
    <row r="111" spans="1:32" s="173" customFormat="1" ht="12.5" x14ac:dyDescent="0.25">
      <c r="A111" s="188"/>
      <c r="B111" s="188"/>
      <c r="C111" s="188"/>
      <c r="D111" s="188"/>
      <c r="E111" s="188"/>
      <c r="F111" s="189"/>
      <c r="G111" s="189"/>
      <c r="H111" s="142" t="str">
        <f t="shared" si="34"/>
        <v/>
      </c>
      <c r="I111" s="202"/>
      <c r="J111" s="201"/>
      <c r="K111" s="201">
        <f t="shared" si="25"/>
        <v>0</v>
      </c>
      <c r="L111" s="140"/>
      <c r="M111" s="193"/>
      <c r="N111" s="193"/>
      <c r="O111" s="209" t="str">
        <f t="shared" si="26"/>
        <v/>
      </c>
      <c r="P111" s="204"/>
      <c r="Q111" s="201"/>
      <c r="R111" s="201">
        <f t="shared" si="27"/>
        <v>0</v>
      </c>
      <c r="S111" s="140"/>
      <c r="T111" s="143"/>
      <c r="U111" s="143"/>
      <c r="V111" s="209" t="str">
        <f t="shared" si="28"/>
        <v/>
      </c>
      <c r="W111" s="207"/>
      <c r="X111" s="210">
        <f t="shared" si="29"/>
        <v>0</v>
      </c>
      <c r="Y111" s="201">
        <f t="shared" si="30"/>
        <v>0</v>
      </c>
      <c r="Z111" s="201"/>
      <c r="AA111" s="143"/>
      <c r="AB111" s="143"/>
      <c r="AC111" s="209" t="str">
        <f t="shared" si="31"/>
        <v/>
      </c>
      <c r="AD111" s="207"/>
      <c r="AE111" s="210">
        <f t="shared" si="32"/>
        <v>0</v>
      </c>
      <c r="AF111" s="201">
        <f t="shared" si="33"/>
        <v>0</v>
      </c>
    </row>
    <row r="112" spans="1:32" s="173" customFormat="1" ht="12.5" x14ac:dyDescent="0.25">
      <c r="A112" s="188"/>
      <c r="B112" s="188"/>
      <c r="C112" s="188"/>
      <c r="D112" s="188"/>
      <c r="E112" s="188"/>
      <c r="F112" s="189"/>
      <c r="G112" s="189"/>
      <c r="H112" s="142" t="str">
        <f t="shared" si="34"/>
        <v/>
      </c>
      <c r="I112" s="202"/>
      <c r="J112" s="201"/>
      <c r="K112" s="201">
        <f t="shared" si="25"/>
        <v>0</v>
      </c>
      <c r="L112" s="140"/>
      <c r="M112" s="193"/>
      <c r="N112" s="193"/>
      <c r="O112" s="209" t="str">
        <f t="shared" si="26"/>
        <v/>
      </c>
      <c r="P112" s="204"/>
      <c r="Q112" s="201"/>
      <c r="R112" s="201">
        <f t="shared" si="27"/>
        <v>0</v>
      </c>
      <c r="S112" s="140"/>
      <c r="T112" s="143"/>
      <c r="U112" s="143"/>
      <c r="V112" s="209" t="str">
        <f t="shared" si="28"/>
        <v/>
      </c>
      <c r="W112" s="207"/>
      <c r="X112" s="210">
        <f t="shared" si="29"/>
        <v>0</v>
      </c>
      <c r="Y112" s="201">
        <f t="shared" si="30"/>
        <v>0</v>
      </c>
      <c r="Z112" s="201"/>
      <c r="AA112" s="143"/>
      <c r="AB112" s="143"/>
      <c r="AC112" s="209" t="str">
        <f t="shared" si="31"/>
        <v/>
      </c>
      <c r="AD112" s="207"/>
      <c r="AE112" s="210">
        <f t="shared" si="32"/>
        <v>0</v>
      </c>
      <c r="AF112" s="201">
        <f t="shared" si="33"/>
        <v>0</v>
      </c>
    </row>
    <row r="113" spans="1:32" s="173" customFormat="1" ht="12.5" x14ac:dyDescent="0.25">
      <c r="A113" s="188"/>
      <c r="B113" s="188"/>
      <c r="C113" s="188"/>
      <c r="D113" s="188"/>
      <c r="E113" s="188"/>
      <c r="F113" s="189"/>
      <c r="G113" s="189"/>
      <c r="H113" s="142" t="str">
        <f t="shared" si="34"/>
        <v/>
      </c>
      <c r="I113" s="202"/>
      <c r="J113" s="201"/>
      <c r="K113" s="201">
        <f t="shared" si="25"/>
        <v>0</v>
      </c>
      <c r="L113" s="140"/>
      <c r="M113" s="193"/>
      <c r="N113" s="193"/>
      <c r="O113" s="209" t="str">
        <f t="shared" si="26"/>
        <v/>
      </c>
      <c r="P113" s="204"/>
      <c r="Q113" s="201"/>
      <c r="R113" s="201">
        <f t="shared" si="27"/>
        <v>0</v>
      </c>
      <c r="S113" s="140"/>
      <c r="T113" s="143"/>
      <c r="U113" s="143"/>
      <c r="V113" s="209" t="str">
        <f t="shared" si="28"/>
        <v/>
      </c>
      <c r="W113" s="207"/>
      <c r="X113" s="210">
        <f t="shared" si="29"/>
        <v>0</v>
      </c>
      <c r="Y113" s="201">
        <f t="shared" si="30"/>
        <v>0</v>
      </c>
      <c r="Z113" s="201"/>
      <c r="AA113" s="143"/>
      <c r="AB113" s="143"/>
      <c r="AC113" s="209" t="str">
        <f t="shared" si="31"/>
        <v/>
      </c>
      <c r="AD113" s="207"/>
      <c r="AE113" s="210">
        <f t="shared" si="32"/>
        <v>0</v>
      </c>
      <c r="AF113" s="201">
        <f t="shared" si="33"/>
        <v>0</v>
      </c>
    </row>
    <row r="114" spans="1:32" s="173" customFormat="1" ht="12.5" x14ac:dyDescent="0.25">
      <c r="A114" s="188"/>
      <c r="B114" s="188"/>
      <c r="C114" s="188"/>
      <c r="D114" s="188"/>
      <c r="E114" s="188"/>
      <c r="F114" s="189"/>
      <c r="G114" s="189"/>
      <c r="H114" s="142" t="str">
        <f t="shared" si="34"/>
        <v/>
      </c>
      <c r="I114" s="202"/>
      <c r="J114" s="201"/>
      <c r="K114" s="201">
        <f t="shared" si="25"/>
        <v>0</v>
      </c>
      <c r="L114" s="140"/>
      <c r="M114" s="193"/>
      <c r="N114" s="193"/>
      <c r="O114" s="209" t="str">
        <f t="shared" si="26"/>
        <v/>
      </c>
      <c r="P114" s="204"/>
      <c r="Q114" s="201"/>
      <c r="R114" s="201">
        <f t="shared" si="27"/>
        <v>0</v>
      </c>
      <c r="S114" s="140"/>
      <c r="T114" s="143"/>
      <c r="U114" s="143"/>
      <c r="V114" s="209" t="str">
        <f t="shared" si="28"/>
        <v/>
      </c>
      <c r="W114" s="207"/>
      <c r="X114" s="210">
        <f t="shared" si="29"/>
        <v>0</v>
      </c>
      <c r="Y114" s="201">
        <f t="shared" si="30"/>
        <v>0</v>
      </c>
      <c r="Z114" s="201"/>
      <c r="AA114" s="143"/>
      <c r="AB114" s="143"/>
      <c r="AC114" s="209" t="str">
        <f t="shared" si="31"/>
        <v/>
      </c>
      <c r="AD114" s="207"/>
      <c r="AE114" s="210">
        <f t="shared" si="32"/>
        <v>0</v>
      </c>
      <c r="AF114" s="201">
        <f t="shared" si="33"/>
        <v>0</v>
      </c>
    </row>
    <row r="115" spans="1:32" s="173" customFormat="1" ht="12.5" x14ac:dyDescent="0.25">
      <c r="A115" s="188"/>
      <c r="B115" s="188"/>
      <c r="C115" s="188"/>
      <c r="D115" s="188"/>
      <c r="E115" s="188"/>
      <c r="F115" s="189"/>
      <c r="G115" s="189"/>
      <c r="H115" s="142" t="str">
        <f t="shared" si="34"/>
        <v/>
      </c>
      <c r="I115" s="202"/>
      <c r="J115" s="201"/>
      <c r="K115" s="201">
        <f t="shared" si="25"/>
        <v>0</v>
      </c>
      <c r="L115" s="140"/>
      <c r="M115" s="193"/>
      <c r="N115" s="193"/>
      <c r="O115" s="209" t="str">
        <f t="shared" si="26"/>
        <v/>
      </c>
      <c r="P115" s="204"/>
      <c r="Q115" s="201"/>
      <c r="R115" s="201">
        <f t="shared" si="27"/>
        <v>0</v>
      </c>
      <c r="S115" s="140"/>
      <c r="T115" s="143"/>
      <c r="U115" s="143"/>
      <c r="V115" s="209" t="str">
        <f t="shared" si="28"/>
        <v/>
      </c>
      <c r="W115" s="207"/>
      <c r="X115" s="210">
        <f t="shared" si="29"/>
        <v>0</v>
      </c>
      <c r="Y115" s="201">
        <f t="shared" si="30"/>
        <v>0</v>
      </c>
      <c r="Z115" s="201"/>
      <c r="AA115" s="143"/>
      <c r="AB115" s="143"/>
      <c r="AC115" s="209" t="str">
        <f t="shared" si="31"/>
        <v/>
      </c>
      <c r="AD115" s="207"/>
      <c r="AE115" s="210">
        <f t="shared" si="32"/>
        <v>0</v>
      </c>
      <c r="AF115" s="201">
        <f t="shared" si="33"/>
        <v>0</v>
      </c>
    </row>
    <row r="116" spans="1:32" s="173" customFormat="1" ht="12.5" x14ac:dyDescent="0.25">
      <c r="A116" s="188"/>
      <c r="B116" s="188"/>
      <c r="C116" s="188"/>
      <c r="D116" s="188"/>
      <c r="E116" s="188"/>
      <c r="F116" s="189"/>
      <c r="G116" s="189"/>
      <c r="H116" s="142" t="str">
        <f t="shared" si="34"/>
        <v/>
      </c>
      <c r="I116" s="202"/>
      <c r="J116" s="201"/>
      <c r="K116" s="201">
        <f t="shared" si="25"/>
        <v>0</v>
      </c>
      <c r="L116" s="140"/>
      <c r="M116" s="193"/>
      <c r="N116" s="193"/>
      <c r="O116" s="209" t="str">
        <f t="shared" si="26"/>
        <v/>
      </c>
      <c r="P116" s="204"/>
      <c r="Q116" s="201"/>
      <c r="R116" s="201">
        <f t="shared" si="27"/>
        <v>0</v>
      </c>
      <c r="S116" s="140"/>
      <c r="T116" s="143"/>
      <c r="U116" s="143"/>
      <c r="V116" s="209" t="str">
        <f t="shared" si="28"/>
        <v/>
      </c>
      <c r="W116" s="207"/>
      <c r="X116" s="210">
        <f t="shared" si="29"/>
        <v>0</v>
      </c>
      <c r="Y116" s="201">
        <f t="shared" si="30"/>
        <v>0</v>
      </c>
      <c r="Z116" s="201"/>
      <c r="AA116" s="143"/>
      <c r="AB116" s="143"/>
      <c r="AC116" s="209" t="str">
        <f t="shared" si="31"/>
        <v/>
      </c>
      <c r="AD116" s="207"/>
      <c r="AE116" s="210">
        <f t="shared" si="32"/>
        <v>0</v>
      </c>
      <c r="AF116" s="201">
        <f t="shared" si="33"/>
        <v>0</v>
      </c>
    </row>
    <row r="117" spans="1:32" s="173" customFormat="1" ht="12.5" x14ac:dyDescent="0.25">
      <c r="A117" s="188"/>
      <c r="B117" s="188"/>
      <c r="C117" s="188"/>
      <c r="D117" s="188"/>
      <c r="E117" s="188"/>
      <c r="F117" s="189"/>
      <c r="G117" s="189"/>
      <c r="H117" s="142" t="str">
        <f t="shared" si="34"/>
        <v/>
      </c>
      <c r="I117" s="202"/>
      <c r="J117" s="201"/>
      <c r="K117" s="201">
        <f t="shared" si="25"/>
        <v>0</v>
      </c>
      <c r="L117" s="140"/>
      <c r="M117" s="193"/>
      <c r="N117" s="193"/>
      <c r="O117" s="209" t="str">
        <f t="shared" si="26"/>
        <v/>
      </c>
      <c r="P117" s="204"/>
      <c r="Q117" s="201"/>
      <c r="R117" s="201">
        <f t="shared" si="27"/>
        <v>0</v>
      </c>
      <c r="S117" s="140"/>
      <c r="T117" s="143"/>
      <c r="U117" s="143"/>
      <c r="V117" s="209" t="str">
        <f t="shared" si="28"/>
        <v/>
      </c>
      <c r="W117" s="207"/>
      <c r="X117" s="210">
        <f t="shared" si="29"/>
        <v>0</v>
      </c>
      <c r="Y117" s="201">
        <f t="shared" si="30"/>
        <v>0</v>
      </c>
      <c r="Z117" s="201"/>
      <c r="AA117" s="143"/>
      <c r="AB117" s="143"/>
      <c r="AC117" s="209" t="str">
        <f t="shared" si="31"/>
        <v/>
      </c>
      <c r="AD117" s="207"/>
      <c r="AE117" s="210">
        <f t="shared" si="32"/>
        <v>0</v>
      </c>
      <c r="AF117" s="201">
        <f t="shared" si="33"/>
        <v>0</v>
      </c>
    </row>
    <row r="118" spans="1:32" s="173" customFormat="1" ht="12.5" x14ac:dyDescent="0.25">
      <c r="A118" s="188"/>
      <c r="B118" s="188"/>
      <c r="C118" s="188"/>
      <c r="D118" s="188"/>
      <c r="E118" s="188"/>
      <c r="F118" s="189"/>
      <c r="G118" s="189"/>
      <c r="H118" s="142" t="str">
        <f t="shared" si="34"/>
        <v/>
      </c>
      <c r="I118" s="202"/>
      <c r="J118" s="201"/>
      <c r="K118" s="201">
        <f t="shared" si="25"/>
        <v>0</v>
      </c>
      <c r="L118" s="140"/>
      <c r="M118" s="193"/>
      <c r="N118" s="193"/>
      <c r="O118" s="209" t="str">
        <f t="shared" si="26"/>
        <v/>
      </c>
      <c r="P118" s="204"/>
      <c r="Q118" s="201"/>
      <c r="R118" s="201">
        <f t="shared" si="27"/>
        <v>0</v>
      </c>
      <c r="S118" s="140"/>
      <c r="T118" s="143"/>
      <c r="U118" s="143"/>
      <c r="V118" s="209" t="str">
        <f t="shared" si="28"/>
        <v/>
      </c>
      <c r="W118" s="207"/>
      <c r="X118" s="210">
        <f t="shared" si="29"/>
        <v>0</v>
      </c>
      <c r="Y118" s="201">
        <f t="shared" si="30"/>
        <v>0</v>
      </c>
      <c r="Z118" s="201"/>
      <c r="AA118" s="143"/>
      <c r="AB118" s="143"/>
      <c r="AC118" s="209" t="str">
        <f t="shared" si="31"/>
        <v/>
      </c>
      <c r="AD118" s="207"/>
      <c r="AE118" s="210">
        <f t="shared" si="32"/>
        <v>0</v>
      </c>
      <c r="AF118" s="201">
        <f t="shared" si="33"/>
        <v>0</v>
      </c>
    </row>
    <row r="119" spans="1:32" s="173" customFormat="1" ht="12.5" x14ac:dyDescent="0.25">
      <c r="A119" s="188"/>
      <c r="B119" s="188"/>
      <c r="C119" s="188"/>
      <c r="D119" s="188"/>
      <c r="E119" s="188"/>
      <c r="F119" s="189"/>
      <c r="G119" s="189"/>
      <c r="H119" s="142" t="str">
        <f t="shared" si="34"/>
        <v/>
      </c>
      <c r="I119" s="202"/>
      <c r="J119" s="201"/>
      <c r="K119" s="201">
        <f t="shared" si="25"/>
        <v>0</v>
      </c>
      <c r="L119" s="140"/>
      <c r="M119" s="193"/>
      <c r="N119" s="193"/>
      <c r="O119" s="209" t="str">
        <f t="shared" si="26"/>
        <v/>
      </c>
      <c r="P119" s="204"/>
      <c r="Q119" s="201"/>
      <c r="R119" s="201">
        <f t="shared" si="27"/>
        <v>0</v>
      </c>
      <c r="S119" s="140"/>
      <c r="T119" s="143"/>
      <c r="U119" s="143"/>
      <c r="V119" s="209" t="str">
        <f t="shared" si="28"/>
        <v/>
      </c>
      <c r="W119" s="207"/>
      <c r="X119" s="210">
        <f t="shared" si="29"/>
        <v>0</v>
      </c>
      <c r="Y119" s="201">
        <f t="shared" si="30"/>
        <v>0</v>
      </c>
      <c r="Z119" s="201"/>
      <c r="AA119" s="143"/>
      <c r="AB119" s="143"/>
      <c r="AC119" s="209" t="str">
        <f t="shared" si="31"/>
        <v/>
      </c>
      <c r="AD119" s="207"/>
      <c r="AE119" s="210">
        <f t="shared" si="32"/>
        <v>0</v>
      </c>
      <c r="AF119" s="201">
        <f t="shared" si="33"/>
        <v>0</v>
      </c>
    </row>
    <row r="120" spans="1:32" s="173" customFormat="1" ht="12.5" x14ac:dyDescent="0.25">
      <c r="A120" s="188"/>
      <c r="B120" s="188"/>
      <c r="C120" s="188"/>
      <c r="D120" s="188"/>
      <c r="E120" s="188"/>
      <c r="F120" s="189"/>
      <c r="G120" s="189"/>
      <c r="H120" s="142" t="str">
        <f t="shared" si="34"/>
        <v/>
      </c>
      <c r="I120" s="202"/>
      <c r="J120" s="201"/>
      <c r="K120" s="201">
        <f t="shared" si="25"/>
        <v>0</v>
      </c>
      <c r="L120" s="140"/>
      <c r="M120" s="193"/>
      <c r="N120" s="193"/>
      <c r="O120" s="209" t="str">
        <f t="shared" si="26"/>
        <v/>
      </c>
      <c r="P120" s="204"/>
      <c r="Q120" s="201"/>
      <c r="R120" s="201">
        <f t="shared" si="27"/>
        <v>0</v>
      </c>
      <c r="S120" s="140"/>
      <c r="T120" s="143"/>
      <c r="U120" s="143"/>
      <c r="V120" s="209" t="str">
        <f t="shared" si="28"/>
        <v/>
      </c>
      <c r="W120" s="207"/>
      <c r="X120" s="210">
        <f t="shared" si="29"/>
        <v>0</v>
      </c>
      <c r="Y120" s="201">
        <f t="shared" si="30"/>
        <v>0</v>
      </c>
      <c r="Z120" s="201"/>
      <c r="AA120" s="143"/>
      <c r="AB120" s="143"/>
      <c r="AC120" s="209" t="str">
        <f t="shared" si="31"/>
        <v/>
      </c>
      <c r="AD120" s="207"/>
      <c r="AE120" s="210">
        <f t="shared" si="32"/>
        <v>0</v>
      </c>
      <c r="AF120" s="201">
        <f t="shared" si="33"/>
        <v>0</v>
      </c>
    </row>
    <row r="121" spans="1:32" s="173" customFormat="1" ht="12.5" x14ac:dyDescent="0.25">
      <c r="A121" s="188"/>
      <c r="B121" s="188"/>
      <c r="C121" s="188"/>
      <c r="D121" s="188"/>
      <c r="E121" s="188"/>
      <c r="F121" s="189"/>
      <c r="G121" s="189"/>
      <c r="H121" s="142" t="str">
        <f t="shared" si="34"/>
        <v/>
      </c>
      <c r="I121" s="202"/>
      <c r="J121" s="201"/>
      <c r="K121" s="201">
        <f t="shared" si="25"/>
        <v>0</v>
      </c>
      <c r="L121" s="140"/>
      <c r="M121" s="193"/>
      <c r="N121" s="193"/>
      <c r="O121" s="209" t="str">
        <f t="shared" si="26"/>
        <v/>
      </c>
      <c r="P121" s="204"/>
      <c r="Q121" s="201"/>
      <c r="R121" s="201">
        <f t="shared" si="27"/>
        <v>0</v>
      </c>
      <c r="S121" s="140"/>
      <c r="T121" s="143"/>
      <c r="U121" s="143"/>
      <c r="V121" s="209" t="str">
        <f t="shared" si="28"/>
        <v/>
      </c>
      <c r="W121" s="207"/>
      <c r="X121" s="210">
        <f t="shared" si="29"/>
        <v>0</v>
      </c>
      <c r="Y121" s="201">
        <f t="shared" si="30"/>
        <v>0</v>
      </c>
      <c r="Z121" s="201"/>
      <c r="AA121" s="143"/>
      <c r="AB121" s="143"/>
      <c r="AC121" s="209" t="str">
        <f t="shared" si="31"/>
        <v/>
      </c>
      <c r="AD121" s="207"/>
      <c r="AE121" s="210">
        <f t="shared" si="32"/>
        <v>0</v>
      </c>
      <c r="AF121" s="201">
        <f t="shared" si="33"/>
        <v>0</v>
      </c>
    </row>
    <row r="122" spans="1:32" s="173" customFormat="1" ht="12.5" x14ac:dyDescent="0.25">
      <c r="A122" s="188"/>
      <c r="B122" s="188"/>
      <c r="C122" s="188"/>
      <c r="D122" s="188"/>
      <c r="E122" s="188"/>
      <c r="F122" s="189"/>
      <c r="G122" s="189"/>
      <c r="H122" s="142" t="str">
        <f t="shared" si="34"/>
        <v/>
      </c>
      <c r="I122" s="202"/>
      <c r="J122" s="201"/>
      <c r="K122" s="201">
        <f t="shared" si="25"/>
        <v>0</v>
      </c>
      <c r="L122" s="140"/>
      <c r="M122" s="193"/>
      <c r="N122" s="193"/>
      <c r="O122" s="209" t="str">
        <f t="shared" si="26"/>
        <v/>
      </c>
      <c r="P122" s="204"/>
      <c r="Q122" s="201"/>
      <c r="R122" s="201">
        <f t="shared" si="27"/>
        <v>0</v>
      </c>
      <c r="S122" s="140"/>
      <c r="T122" s="143"/>
      <c r="U122" s="143"/>
      <c r="V122" s="209" t="str">
        <f t="shared" si="28"/>
        <v/>
      </c>
      <c r="W122" s="207"/>
      <c r="X122" s="210">
        <f t="shared" si="29"/>
        <v>0</v>
      </c>
      <c r="Y122" s="201">
        <f t="shared" si="30"/>
        <v>0</v>
      </c>
      <c r="Z122" s="201"/>
      <c r="AA122" s="143"/>
      <c r="AB122" s="143"/>
      <c r="AC122" s="209" t="str">
        <f t="shared" si="31"/>
        <v/>
      </c>
      <c r="AD122" s="207"/>
      <c r="AE122" s="210">
        <f t="shared" si="32"/>
        <v>0</v>
      </c>
      <c r="AF122" s="201">
        <f t="shared" si="33"/>
        <v>0</v>
      </c>
    </row>
    <row r="123" spans="1:32" s="173" customFormat="1" ht="12.5" x14ac:dyDescent="0.25">
      <c r="A123" s="188"/>
      <c r="B123" s="188"/>
      <c r="C123" s="188"/>
      <c r="D123" s="188"/>
      <c r="E123" s="188"/>
      <c r="F123" s="189"/>
      <c r="G123" s="189"/>
      <c r="H123" s="142" t="str">
        <f t="shared" si="34"/>
        <v/>
      </c>
      <c r="I123" s="202"/>
      <c r="J123" s="201"/>
      <c r="K123" s="201">
        <f t="shared" si="25"/>
        <v>0</v>
      </c>
      <c r="L123" s="140"/>
      <c r="M123" s="193"/>
      <c r="N123" s="193"/>
      <c r="O123" s="209" t="str">
        <f t="shared" si="26"/>
        <v/>
      </c>
      <c r="P123" s="204"/>
      <c r="Q123" s="201"/>
      <c r="R123" s="201">
        <f t="shared" si="27"/>
        <v>0</v>
      </c>
      <c r="S123" s="140"/>
      <c r="T123" s="143"/>
      <c r="U123" s="143"/>
      <c r="V123" s="209" t="str">
        <f t="shared" si="28"/>
        <v/>
      </c>
      <c r="W123" s="207"/>
      <c r="X123" s="210">
        <f t="shared" si="29"/>
        <v>0</v>
      </c>
      <c r="Y123" s="201">
        <f t="shared" si="30"/>
        <v>0</v>
      </c>
      <c r="Z123" s="201"/>
      <c r="AA123" s="143"/>
      <c r="AB123" s="143"/>
      <c r="AC123" s="209" t="str">
        <f t="shared" si="31"/>
        <v/>
      </c>
      <c r="AD123" s="207"/>
      <c r="AE123" s="210">
        <f t="shared" si="32"/>
        <v>0</v>
      </c>
      <c r="AF123" s="201">
        <f t="shared" si="33"/>
        <v>0</v>
      </c>
    </row>
    <row r="124" spans="1:32" s="173" customFormat="1" ht="12.5" x14ac:dyDescent="0.25">
      <c r="A124" s="188"/>
      <c r="B124" s="190"/>
      <c r="C124" s="188"/>
      <c r="D124" s="191"/>
      <c r="E124" s="188"/>
      <c r="F124" s="192"/>
      <c r="G124" s="192"/>
      <c r="H124" s="142" t="str">
        <f t="shared" si="34"/>
        <v/>
      </c>
      <c r="I124" s="203"/>
      <c r="J124" s="125"/>
      <c r="K124" s="201">
        <f t="shared" si="25"/>
        <v>0</v>
      </c>
      <c r="L124" s="123"/>
      <c r="M124" s="192"/>
      <c r="N124" s="194"/>
      <c r="O124" s="209" t="str">
        <f t="shared" si="26"/>
        <v/>
      </c>
      <c r="P124" s="205"/>
      <c r="Q124" s="125"/>
      <c r="R124" s="201">
        <f t="shared" si="27"/>
        <v>0</v>
      </c>
      <c r="S124" s="125"/>
      <c r="T124" s="125"/>
      <c r="U124" s="125"/>
      <c r="V124" s="209" t="str">
        <f t="shared" si="28"/>
        <v/>
      </c>
      <c r="W124" s="208"/>
      <c r="X124" s="210">
        <f t="shared" si="29"/>
        <v>0</v>
      </c>
      <c r="Y124" s="201">
        <f t="shared" si="30"/>
        <v>0</v>
      </c>
      <c r="Z124" s="201"/>
      <c r="AA124" s="125"/>
      <c r="AB124" s="125"/>
      <c r="AC124" s="209" t="str">
        <f t="shared" si="31"/>
        <v/>
      </c>
      <c r="AD124" s="208"/>
      <c r="AE124" s="210">
        <f t="shared" si="32"/>
        <v>0</v>
      </c>
      <c r="AF124" s="201">
        <f t="shared" si="33"/>
        <v>0</v>
      </c>
    </row>
    <row r="125" spans="1:32" s="177" customFormat="1" ht="13.5" thickBot="1" x14ac:dyDescent="0.35">
      <c r="A125" s="174"/>
      <c r="B125" s="173"/>
      <c r="C125" s="174"/>
      <c r="D125" s="175">
        <f>SUM(D15:D124)</f>
        <v>0</v>
      </c>
      <c r="E125" s="174"/>
      <c r="F125" s="123"/>
      <c r="G125" s="123"/>
      <c r="H125" s="124"/>
      <c r="I125" s="154"/>
      <c r="J125" s="155" t="s">
        <v>144</v>
      </c>
      <c r="K125" s="156">
        <f>SUM(K15:K65)</f>
        <v>0</v>
      </c>
      <c r="L125" s="157"/>
      <c r="M125" s="123"/>
      <c r="N125" s="127"/>
      <c r="O125" s="124"/>
      <c r="P125" s="176"/>
      <c r="Q125" s="155" t="s">
        <v>144</v>
      </c>
      <c r="R125" s="156">
        <f>SUM(R15:R65)</f>
        <v>0</v>
      </c>
      <c r="S125" s="125"/>
      <c r="T125" s="125"/>
      <c r="U125" s="125"/>
      <c r="V125" s="125"/>
      <c r="W125" s="176"/>
      <c r="X125" s="155" t="s">
        <v>144</v>
      </c>
      <c r="Y125" s="156">
        <f>SUM(Y15:Y65)</f>
        <v>0</v>
      </c>
      <c r="Z125" s="236"/>
      <c r="AA125" s="125"/>
      <c r="AB125" s="125"/>
      <c r="AC125" s="125"/>
      <c r="AD125" s="176"/>
      <c r="AE125" s="155" t="s">
        <v>144</v>
      </c>
      <c r="AF125" s="156">
        <f>SUM(AF15:AF65)</f>
        <v>0</v>
      </c>
    </row>
    <row r="126" spans="1:32" ht="14.5" thickTop="1" x14ac:dyDescent="0.3">
      <c r="C126" s="126"/>
      <c r="F126" s="123"/>
      <c r="G126" s="123"/>
      <c r="H126" s="123"/>
      <c r="I126" s="123"/>
      <c r="J126" s="123"/>
      <c r="K126" s="123"/>
      <c r="L126" s="123"/>
      <c r="M126" s="123"/>
      <c r="N126" s="127"/>
      <c r="O126" s="123"/>
      <c r="P126" s="128"/>
      <c r="Q126" s="125"/>
      <c r="R126" s="129"/>
      <c r="S126" s="125"/>
      <c r="T126" s="125"/>
      <c r="U126" s="125"/>
      <c r="V126" s="125"/>
      <c r="W126" s="125"/>
      <c r="X126" s="125"/>
      <c r="Y126" s="125"/>
      <c r="Z126" s="125"/>
    </row>
    <row r="128" spans="1:32" s="131" customFormat="1" ht="15" customHeight="1" x14ac:dyDescent="0.35">
      <c r="A128" s="130"/>
      <c r="B128" s="327"/>
      <c r="C128" s="327"/>
      <c r="D128" s="327"/>
      <c r="E128" s="327"/>
      <c r="F128" s="327"/>
      <c r="G128" s="327"/>
      <c r="H128" s="327"/>
      <c r="I128" s="327"/>
      <c r="J128" s="327"/>
      <c r="K128" s="327"/>
      <c r="L128" s="327"/>
      <c r="M128" s="327"/>
    </row>
    <row r="129" spans="4:21" x14ac:dyDescent="0.3">
      <c r="D129" s="137"/>
    </row>
    <row r="130" spans="4:21" x14ac:dyDescent="0.3">
      <c r="D130" s="126" t="s">
        <v>121</v>
      </c>
      <c r="F130" s="122" t="s">
        <v>145</v>
      </c>
    </row>
    <row r="131" spans="4:21" ht="13.5" customHeight="1" x14ac:dyDescent="0.3">
      <c r="D131" s="137"/>
    </row>
    <row r="132" spans="4:21" ht="68.25" customHeight="1" x14ac:dyDescent="0.3">
      <c r="D132" s="137"/>
      <c r="F132" s="326" t="s">
        <v>186</v>
      </c>
      <c r="G132" s="326"/>
      <c r="H132" s="326"/>
      <c r="I132" s="326"/>
      <c r="J132" s="326"/>
      <c r="K132" s="326"/>
      <c r="L132" s="326"/>
      <c r="M132" s="326"/>
    </row>
    <row r="133" spans="4:21" ht="18.75" customHeight="1" x14ac:dyDescent="0.3">
      <c r="D133" s="137"/>
      <c r="F133" s="132"/>
      <c r="G133" s="132"/>
      <c r="H133" s="132"/>
      <c r="I133" s="132"/>
      <c r="J133" s="132"/>
      <c r="K133" s="132"/>
      <c r="L133" s="132"/>
      <c r="M133" s="132"/>
    </row>
    <row r="134" spans="4:21" x14ac:dyDescent="0.3">
      <c r="D134" s="137"/>
      <c r="F134" s="122" t="s">
        <v>189</v>
      </c>
    </row>
    <row r="135" spans="4:21" x14ac:dyDescent="0.3">
      <c r="D135" s="137"/>
      <c r="F135" s="133" t="s">
        <v>187</v>
      </c>
    </row>
    <row r="136" spans="4:21" x14ac:dyDescent="0.3">
      <c r="D136" s="137"/>
      <c r="F136" s="133" t="s">
        <v>188</v>
      </c>
    </row>
    <row r="137" spans="4:21" x14ac:dyDescent="0.3">
      <c r="D137" s="137"/>
      <c r="F137" s="133" t="s">
        <v>146</v>
      </c>
    </row>
    <row r="138" spans="4:21" x14ac:dyDescent="0.3">
      <c r="D138" s="137"/>
      <c r="F138" s="133" t="s">
        <v>147</v>
      </c>
    </row>
    <row r="139" spans="4:21" x14ac:dyDescent="0.3">
      <c r="D139" s="137"/>
      <c r="F139" s="133" t="s">
        <v>148</v>
      </c>
    </row>
    <row r="140" spans="4:21" x14ac:dyDescent="0.3">
      <c r="D140" s="137"/>
      <c r="G140" s="134"/>
    </row>
    <row r="141" spans="4:21" x14ac:dyDescent="0.3">
      <c r="D141" s="137" t="s">
        <v>183</v>
      </c>
      <c r="F141" s="199" t="str">
        <f>F9</f>
        <v>Select Utility Type</v>
      </c>
      <c r="G141" s="196">
        <f>K125</f>
        <v>0</v>
      </c>
      <c r="I141" s="199" t="str">
        <f>M9</f>
        <v>Select Utility Type</v>
      </c>
      <c r="J141" s="197">
        <f>R125</f>
        <v>0</v>
      </c>
      <c r="M141" s="217" t="str">
        <f>T9</f>
        <v>Select Utility Type</v>
      </c>
      <c r="N141" s="197">
        <f>Y125</f>
        <v>0</v>
      </c>
      <c r="P141" s="199" t="str">
        <f>AA9</f>
        <v>Select Utility Type</v>
      </c>
      <c r="Q141" s="197">
        <f>AF125</f>
        <v>0</v>
      </c>
      <c r="T141" s="199" t="s">
        <v>185</v>
      </c>
      <c r="U141" s="197">
        <f>G141+J141+N141</f>
        <v>0</v>
      </c>
    </row>
    <row r="142" spans="4:21" x14ac:dyDescent="0.3">
      <c r="D142" s="137" t="s">
        <v>184</v>
      </c>
      <c r="F142" s="199" t="str">
        <f>F9</f>
        <v>Select Utility Type</v>
      </c>
      <c r="G142" s="196">
        <f>G141*12</f>
        <v>0</v>
      </c>
      <c r="I142" s="199" t="str">
        <f>M9</f>
        <v>Select Utility Type</v>
      </c>
      <c r="J142" s="196">
        <f>J141*12</f>
        <v>0</v>
      </c>
      <c r="M142" s="217" t="str">
        <f>T9</f>
        <v>Select Utility Type</v>
      </c>
      <c r="N142" s="197">
        <f>N141*12</f>
        <v>0</v>
      </c>
      <c r="P142" s="199" t="str">
        <f>AA9</f>
        <v>Select Utility Type</v>
      </c>
      <c r="Q142" s="197">
        <f>Q141*12</f>
        <v>0</v>
      </c>
      <c r="T142" s="218" t="s">
        <v>185</v>
      </c>
      <c r="U142" s="198">
        <f>G142+J142+N142</f>
        <v>0</v>
      </c>
    </row>
    <row r="143" spans="4:21" x14ac:dyDescent="0.3">
      <c r="D143" s="137"/>
      <c r="F143" s="133"/>
    </row>
    <row r="144" spans="4:21" x14ac:dyDescent="0.3">
      <c r="D144" s="126" t="s">
        <v>129</v>
      </c>
      <c r="F144" s="122" t="s">
        <v>190</v>
      </c>
    </row>
    <row r="145" spans="1:16" x14ac:dyDescent="0.3">
      <c r="D145" s="137"/>
      <c r="F145" s="133"/>
      <c r="G145" s="135" t="s">
        <v>194</v>
      </c>
    </row>
    <row r="146" spans="1:16" x14ac:dyDescent="0.3">
      <c r="D146" s="137"/>
      <c r="F146" s="133"/>
      <c r="G146" s="163" t="s">
        <v>185</v>
      </c>
      <c r="H146" s="198">
        <f>U142</f>
        <v>0</v>
      </c>
    </row>
    <row r="147" spans="1:16" x14ac:dyDescent="0.3">
      <c r="D147" s="137"/>
      <c r="F147" s="133"/>
      <c r="G147" s="161"/>
      <c r="H147" s="162"/>
    </row>
    <row r="148" spans="1:16" x14ac:dyDescent="0.3">
      <c r="D148" s="137"/>
      <c r="F148" s="133"/>
      <c r="G148" s="122" t="s">
        <v>193</v>
      </c>
    </row>
    <row r="149" spans="1:16" x14ac:dyDescent="0.3">
      <c r="D149" s="137"/>
      <c r="F149" s="133"/>
      <c r="G149" s="159" t="s">
        <v>192</v>
      </c>
      <c r="H149" s="159"/>
      <c r="I149" s="200">
        <v>3288</v>
      </c>
    </row>
    <row r="150" spans="1:16" x14ac:dyDescent="0.3">
      <c r="D150" s="137"/>
      <c r="F150" s="133"/>
      <c r="G150" s="160"/>
      <c r="H150" s="160"/>
      <c r="I150" s="164"/>
    </row>
    <row r="151" spans="1:16" x14ac:dyDescent="0.3">
      <c r="D151" s="137"/>
      <c r="F151" s="133"/>
      <c r="G151" s="122" t="s">
        <v>199</v>
      </c>
      <c r="H151" s="160"/>
      <c r="I151" s="160"/>
    </row>
    <row r="152" spans="1:16" x14ac:dyDescent="0.3">
      <c r="D152" s="137"/>
      <c r="F152" s="122" t="s">
        <v>149</v>
      </c>
      <c r="G152" s="166">
        <f>(H146/I149)*-1</f>
        <v>0</v>
      </c>
    </row>
    <row r="153" spans="1:16" x14ac:dyDescent="0.3">
      <c r="D153" s="137"/>
      <c r="G153" s="165"/>
    </row>
    <row r="154" spans="1:16" x14ac:dyDescent="0.3">
      <c r="D154" s="137"/>
      <c r="G154" s="135" t="s">
        <v>200</v>
      </c>
    </row>
    <row r="155" spans="1:16" s="131" customFormat="1" x14ac:dyDescent="0.3">
      <c r="A155" s="136"/>
      <c r="D155" s="137"/>
      <c r="E155" s="126"/>
      <c r="F155" s="122"/>
      <c r="G155" s="122"/>
      <c r="H155" s="122"/>
      <c r="I155" s="122"/>
      <c r="J155" s="122"/>
      <c r="K155" s="122"/>
      <c r="L155" s="122"/>
      <c r="M155" s="122"/>
      <c r="N155" s="122"/>
      <c r="O155" s="122"/>
      <c r="P155" s="122"/>
    </row>
    <row r="156" spans="1:16" s="131" customFormat="1" x14ac:dyDescent="0.3">
      <c r="A156" s="136"/>
      <c r="D156" s="126" t="s">
        <v>150</v>
      </c>
      <c r="E156" s="126"/>
      <c r="F156" s="122" t="s">
        <v>191</v>
      </c>
      <c r="G156" s="122"/>
      <c r="H156" s="122"/>
      <c r="I156" s="122"/>
      <c r="J156" s="122"/>
      <c r="K156" s="122"/>
      <c r="L156" s="122"/>
      <c r="M156" s="122"/>
      <c r="N156" s="122"/>
      <c r="O156" s="122"/>
      <c r="P156" s="122"/>
    </row>
    <row r="157" spans="1:16" s="131" customFormat="1" x14ac:dyDescent="0.3">
      <c r="A157" s="136"/>
      <c r="D157" s="137"/>
      <c r="E157" s="126"/>
      <c r="F157" s="122"/>
      <c r="G157" s="122"/>
      <c r="H157" s="122"/>
      <c r="I157" s="122"/>
      <c r="J157" s="122"/>
      <c r="K157" s="122"/>
      <c r="L157" s="122"/>
      <c r="M157" s="122"/>
      <c r="N157" s="122"/>
      <c r="O157" s="122"/>
      <c r="P157" s="122"/>
    </row>
    <row r="158" spans="1:16" x14ac:dyDescent="0.3">
      <c r="A158" s="136"/>
      <c r="B158" s="131"/>
      <c r="C158" s="131"/>
      <c r="D158" s="137"/>
    </row>
    <row r="159" spans="1:16" x14ac:dyDescent="0.3">
      <c r="A159" s="136"/>
      <c r="B159" s="131"/>
      <c r="C159" s="131"/>
    </row>
    <row r="160" spans="1:16" x14ac:dyDescent="0.3">
      <c r="A160" s="136"/>
      <c r="B160" s="131"/>
      <c r="C160" s="131"/>
    </row>
    <row r="164" spans="4:5" x14ac:dyDescent="0.3">
      <c r="D164" s="138"/>
      <c r="E164" s="122"/>
    </row>
    <row r="165" spans="4:5" x14ac:dyDescent="0.3">
      <c r="D165" s="138"/>
      <c r="E165" s="122"/>
    </row>
    <row r="166" spans="4:5" x14ac:dyDescent="0.3">
      <c r="D166" s="158"/>
      <c r="E166" s="122"/>
    </row>
  </sheetData>
  <mergeCells count="46">
    <mergeCell ref="F14:H14"/>
    <mergeCell ref="M14:O14"/>
    <mergeCell ref="T14:V14"/>
    <mergeCell ref="AA14:AC14"/>
    <mergeCell ref="B128:M128"/>
    <mergeCell ref="F132:M132"/>
    <mergeCell ref="AC10:AC13"/>
    <mergeCell ref="AD10:AD11"/>
    <mergeCell ref="AE10:AE13"/>
    <mergeCell ref="AF10:AF13"/>
    <mergeCell ref="F12:G13"/>
    <mergeCell ref="M12:N13"/>
    <mergeCell ref="T12:U13"/>
    <mergeCell ref="AA12:AB13"/>
    <mergeCell ref="V10:V13"/>
    <mergeCell ref="W10:W11"/>
    <mergeCell ref="X10:X13"/>
    <mergeCell ref="Y10:Y13"/>
    <mergeCell ref="AA10:AA11"/>
    <mergeCell ref="AB10:AB11"/>
    <mergeCell ref="O10:O13"/>
    <mergeCell ref="P10:P11"/>
    <mergeCell ref="Q10:Q13"/>
    <mergeCell ref="R10:R13"/>
    <mergeCell ref="T10:T11"/>
    <mergeCell ref="U10:U11"/>
    <mergeCell ref="N10:N11"/>
    <mergeCell ref="A10:A13"/>
    <mergeCell ref="B10:B13"/>
    <mergeCell ref="C10:C13"/>
    <mergeCell ref="D10:D13"/>
    <mergeCell ref="F10:F11"/>
    <mergeCell ref="G10:G11"/>
    <mergeCell ref="H10:H13"/>
    <mergeCell ref="I10:I11"/>
    <mergeCell ref="J10:J13"/>
    <mergeCell ref="K10:K13"/>
    <mergeCell ref="M10:M11"/>
    <mergeCell ref="A1:AF1"/>
    <mergeCell ref="A2:AF2"/>
    <mergeCell ref="Q3:R3"/>
    <mergeCell ref="K4:T6"/>
    <mergeCell ref="F9:K9"/>
    <mergeCell ref="M9:R9"/>
    <mergeCell ref="T9:Y9"/>
    <mergeCell ref="AA9:AF9"/>
  </mergeCells>
  <pageMargins left="0.7" right="0.7" top="0.75" bottom="0.75" header="0.3" footer="0.3"/>
  <pageSetup paperSize="17" scale="82"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374D684B-EF20-4779-8FE0-2ADEAE235DFA}">
          <x14:formula1>
            <xm:f>Units!$A$16:$A$27</xm:f>
          </x14:formula1>
          <xm:sqref>F9:K9 M9:R9 T9:Y9 AA9:AF9</xm:sqref>
        </x14:dataValidation>
        <x14:dataValidation type="list" allowBlank="1" showInputMessage="1" showErrorMessage="1" xr:uid="{7A843C23-353D-4734-AECE-7FFBF348835F}">
          <x14:formula1>
            <xm:f>Units!$B$16:$B$28</xm:f>
          </x14:formula1>
          <xm:sqref>F14:H14 AA14:AC14 T14:V14 M14:O14</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507B7-87A6-4062-A9D4-F743A5926397}">
  <sheetPr>
    <pageSetUpPr fitToPage="1"/>
  </sheetPr>
  <dimension ref="A1:AF166"/>
  <sheetViews>
    <sheetView zoomScaleNormal="100" workbookViewId="0">
      <pane xSplit="4" ySplit="14" topLeftCell="E141" activePane="bottomRight" state="frozen"/>
      <selection pane="topRight" activeCell="E1" sqref="E1"/>
      <selection pane="bottomLeft" activeCell="A7" sqref="A7"/>
      <selection pane="bottomRight" activeCell="I153" sqref="I153"/>
    </sheetView>
  </sheetViews>
  <sheetFormatPr defaultColWidth="9.1796875" defaultRowHeight="14" x14ac:dyDescent="0.3"/>
  <cols>
    <col min="1" max="1" width="13.1796875" style="126" customWidth="1"/>
    <col min="2" max="2" width="23" style="122" bestFit="1" customWidth="1"/>
    <col min="3" max="3" width="13.26953125" style="122" customWidth="1"/>
    <col min="4" max="4" width="18" style="126" customWidth="1"/>
    <col min="5" max="5" width="2.453125" style="126" customWidth="1"/>
    <col min="6" max="6" width="17.7265625" style="122" customWidth="1"/>
    <col min="7" max="7" width="12.81640625" style="122" bestFit="1" customWidth="1"/>
    <col min="8" max="8" width="13.453125" style="122" bestFit="1" customWidth="1"/>
    <col min="9" max="9" width="17.7265625" style="122" customWidth="1"/>
    <col min="10" max="10" width="12" style="122" bestFit="1" customWidth="1"/>
    <col min="11" max="11" width="13.453125" style="122" bestFit="1" customWidth="1"/>
    <col min="12" max="12" width="2.1796875" style="122" customWidth="1"/>
    <col min="13" max="13" width="17.7265625" style="122" customWidth="1"/>
    <col min="14" max="14" width="13.54296875" style="122" customWidth="1"/>
    <col min="15" max="15" width="13.453125" style="122" customWidth="1"/>
    <col min="16" max="16" width="17.7265625" style="122" customWidth="1"/>
    <col min="17" max="17" width="12.7265625" style="122" bestFit="1" customWidth="1"/>
    <col min="18" max="18" width="14" style="122" bestFit="1" customWidth="1"/>
    <col min="19" max="19" width="1.81640625" style="122" customWidth="1"/>
    <col min="20" max="25" width="13.81640625" style="122" customWidth="1"/>
    <col min="26" max="26" width="1.81640625" style="122" customWidth="1"/>
    <col min="27" max="32" width="13.81640625" style="121" customWidth="1"/>
    <col min="33" max="16384" width="9.1796875" style="121"/>
  </cols>
  <sheetData>
    <row r="1" spans="1:32" s="170" customFormat="1" ht="22.5" x14ac:dyDescent="0.45">
      <c r="A1" s="325" t="s">
        <v>236</v>
      </c>
      <c r="B1" s="325"/>
      <c r="C1" s="325"/>
      <c r="D1" s="325"/>
      <c r="E1" s="325"/>
      <c r="F1" s="325"/>
      <c r="G1" s="325"/>
      <c r="H1" s="325"/>
      <c r="I1" s="325"/>
      <c r="J1" s="325"/>
      <c r="K1" s="325"/>
      <c r="L1" s="325"/>
      <c r="M1" s="325"/>
      <c r="N1" s="325"/>
      <c r="O1" s="325"/>
      <c r="P1" s="325"/>
      <c r="Q1" s="325"/>
      <c r="R1" s="325"/>
      <c r="S1" s="325"/>
      <c r="T1" s="325"/>
      <c r="U1" s="325"/>
      <c r="V1" s="325"/>
      <c r="W1" s="325"/>
      <c r="X1" s="325"/>
      <c r="Y1" s="325"/>
      <c r="Z1" s="325"/>
      <c r="AA1" s="325"/>
      <c r="AB1" s="325"/>
      <c r="AC1" s="325"/>
      <c r="AD1" s="325"/>
      <c r="AE1" s="325"/>
      <c r="AF1" s="325"/>
    </row>
    <row r="2" spans="1:32" s="170" customFormat="1" ht="23" thickBot="1" x14ac:dyDescent="0.5">
      <c r="A2" s="325" t="s">
        <v>181</v>
      </c>
      <c r="B2" s="325"/>
      <c r="C2" s="325"/>
      <c r="D2" s="325"/>
      <c r="E2" s="325"/>
      <c r="F2" s="325"/>
      <c r="G2" s="325"/>
      <c r="H2" s="325"/>
      <c r="I2" s="325"/>
      <c r="J2" s="325"/>
      <c r="K2" s="325"/>
      <c r="L2" s="325"/>
      <c r="M2" s="325"/>
      <c r="N2" s="325"/>
      <c r="O2" s="325"/>
      <c r="P2" s="325"/>
      <c r="Q2" s="325"/>
      <c r="R2" s="325"/>
      <c r="S2" s="325"/>
      <c r="T2" s="325"/>
      <c r="U2" s="325"/>
      <c r="V2" s="325"/>
      <c r="W2" s="325"/>
      <c r="X2" s="325"/>
      <c r="Y2" s="325"/>
      <c r="Z2" s="325"/>
      <c r="AA2" s="325"/>
      <c r="AB2" s="325"/>
      <c r="AC2" s="325"/>
      <c r="AD2" s="325"/>
      <c r="AE2" s="325"/>
      <c r="AF2" s="325"/>
    </row>
    <row r="3" spans="1:32" s="170" customFormat="1" ht="23" thickBot="1" x14ac:dyDescent="0.5">
      <c r="A3" s="211"/>
      <c r="B3" s="211"/>
      <c r="C3" s="211"/>
      <c r="D3" s="211"/>
      <c r="E3" s="211"/>
      <c r="F3" s="211"/>
      <c r="G3" s="211"/>
      <c r="H3" s="211"/>
      <c r="I3" s="211"/>
      <c r="J3" s="211"/>
      <c r="K3" s="211"/>
      <c r="L3" s="211"/>
      <c r="M3" s="211"/>
      <c r="N3" s="211" t="s">
        <v>237</v>
      </c>
      <c r="O3" s="211"/>
      <c r="P3" s="213" t="s">
        <v>238</v>
      </c>
      <c r="Q3" s="314">
        <f>'Tab 1 Savings Calculator'!B5-1</f>
        <v>2022</v>
      </c>
      <c r="R3" s="315"/>
      <c r="S3" s="211"/>
      <c r="T3" s="211"/>
      <c r="U3" s="211"/>
      <c r="V3" s="211"/>
      <c r="W3" s="211"/>
      <c r="X3" s="211"/>
      <c r="Y3" s="211"/>
      <c r="Z3" s="211"/>
      <c r="AA3" s="214"/>
      <c r="AB3" s="214"/>
      <c r="AC3" s="214"/>
      <c r="AD3" s="214"/>
      <c r="AE3" s="214"/>
      <c r="AF3" s="214"/>
    </row>
    <row r="4" spans="1:32" ht="18" customHeight="1" x14ac:dyDescent="0.35">
      <c r="A4" s="168"/>
      <c r="B4" s="168"/>
      <c r="C4" s="168"/>
      <c r="D4" s="168"/>
      <c r="E4" s="168"/>
      <c r="F4" s="168"/>
      <c r="G4" s="171"/>
      <c r="H4" s="212"/>
      <c r="I4" s="212"/>
      <c r="J4" s="212"/>
      <c r="K4" s="328" t="s">
        <v>204</v>
      </c>
      <c r="L4" s="328"/>
      <c r="M4" s="328"/>
      <c r="N4" s="328"/>
      <c r="O4" s="328"/>
      <c r="P4" s="328"/>
      <c r="Q4" s="328"/>
      <c r="R4" s="328"/>
      <c r="S4" s="328"/>
      <c r="T4" s="328"/>
      <c r="U4" s="212"/>
      <c r="V4" s="212"/>
      <c r="W4" s="212"/>
      <c r="X4" s="168"/>
      <c r="Y4" s="168"/>
      <c r="Z4" s="168"/>
      <c r="AA4" s="215"/>
      <c r="AB4" s="215"/>
      <c r="AC4" s="215"/>
      <c r="AD4" s="215"/>
      <c r="AE4" s="215"/>
      <c r="AF4" s="215"/>
    </row>
    <row r="5" spans="1:32" ht="18" customHeight="1" x14ac:dyDescent="0.35">
      <c r="A5" s="169"/>
      <c r="B5" s="169"/>
      <c r="C5" s="169"/>
      <c r="D5" s="169"/>
      <c r="E5" s="167"/>
      <c r="F5" s="167"/>
      <c r="G5" s="171"/>
      <c r="H5" s="212"/>
      <c r="I5" s="212"/>
      <c r="J5" s="212"/>
      <c r="K5" s="328"/>
      <c r="L5" s="328"/>
      <c r="M5" s="328"/>
      <c r="N5" s="328"/>
      <c r="O5" s="328"/>
      <c r="P5" s="328"/>
      <c r="Q5" s="328"/>
      <c r="R5" s="328"/>
      <c r="S5" s="328"/>
      <c r="T5" s="328"/>
      <c r="U5" s="212"/>
      <c r="V5" s="212"/>
      <c r="W5" s="212"/>
      <c r="X5" s="167"/>
      <c r="Y5" s="167"/>
      <c r="Z5" s="167"/>
      <c r="AA5" s="215"/>
      <c r="AB5" s="215"/>
      <c r="AC5" s="215"/>
      <c r="AD5" s="215"/>
      <c r="AE5" s="215"/>
      <c r="AF5" s="215"/>
    </row>
    <row r="6" spans="1:32" ht="25.5" customHeight="1" x14ac:dyDescent="0.35">
      <c r="A6" s="169"/>
      <c r="B6" s="169"/>
      <c r="C6" s="169"/>
      <c r="D6" s="169"/>
      <c r="E6" s="167"/>
      <c r="F6" s="167"/>
      <c r="G6" s="171"/>
      <c r="H6" s="212"/>
      <c r="I6" s="212"/>
      <c r="J6" s="212"/>
      <c r="K6" s="328"/>
      <c r="L6" s="328"/>
      <c r="M6" s="328"/>
      <c r="N6" s="328"/>
      <c r="O6" s="328"/>
      <c r="P6" s="328"/>
      <c r="Q6" s="328"/>
      <c r="R6" s="328"/>
      <c r="S6" s="328"/>
      <c r="T6" s="328"/>
      <c r="U6" s="212"/>
      <c r="V6" s="212"/>
      <c r="W6" s="212"/>
      <c r="X6" s="167"/>
      <c r="Y6" s="167"/>
      <c r="Z6" s="167"/>
      <c r="AA6" s="215"/>
      <c r="AB6" s="215"/>
      <c r="AC6" s="215"/>
      <c r="AD6" s="215"/>
      <c r="AE6" s="215"/>
      <c r="AF6" s="215"/>
    </row>
    <row r="7" spans="1:32" ht="17.5" x14ac:dyDescent="0.35">
      <c r="A7" s="230"/>
      <c r="B7" s="230"/>
      <c r="C7" s="230"/>
      <c r="D7" s="230"/>
      <c r="E7" s="231"/>
      <c r="F7" s="231"/>
      <c r="G7" s="232"/>
      <c r="H7" s="233"/>
      <c r="I7" s="233"/>
      <c r="J7" s="233"/>
      <c r="K7" s="234"/>
      <c r="L7" s="234"/>
      <c r="M7" s="234"/>
      <c r="N7" s="234"/>
      <c r="O7" s="234"/>
      <c r="P7" s="234"/>
      <c r="Q7" s="234"/>
      <c r="R7" s="234"/>
      <c r="S7" s="234"/>
      <c r="T7" s="234"/>
      <c r="U7" s="233"/>
      <c r="V7" s="233"/>
      <c r="W7" s="233"/>
      <c r="X7" s="231"/>
      <c r="Y7" s="231"/>
      <c r="Z7" s="231"/>
    </row>
    <row r="9" spans="1:32" s="173" customFormat="1" ht="14.25" customHeight="1" x14ac:dyDescent="0.25">
      <c r="A9" s="153"/>
      <c r="B9" s="195"/>
      <c r="C9" s="195"/>
      <c r="D9" s="153"/>
      <c r="E9" s="153"/>
      <c r="F9" s="312" t="s">
        <v>292</v>
      </c>
      <c r="G9" s="312"/>
      <c r="H9" s="312"/>
      <c r="I9" s="312"/>
      <c r="J9" s="312"/>
      <c r="K9" s="312"/>
      <c r="L9" s="195"/>
      <c r="M9" s="312" t="s">
        <v>292</v>
      </c>
      <c r="N9" s="312"/>
      <c r="O9" s="312"/>
      <c r="P9" s="312"/>
      <c r="Q9" s="312"/>
      <c r="R9" s="312"/>
      <c r="S9" s="153"/>
      <c r="T9" s="312" t="s">
        <v>292</v>
      </c>
      <c r="U9" s="312"/>
      <c r="V9" s="312"/>
      <c r="W9" s="312"/>
      <c r="X9" s="312"/>
      <c r="Y9" s="312"/>
      <c r="Z9" s="153"/>
      <c r="AA9" s="312" t="s">
        <v>292</v>
      </c>
      <c r="AB9" s="312"/>
      <c r="AC9" s="312"/>
      <c r="AD9" s="312"/>
      <c r="AE9" s="312"/>
      <c r="AF9" s="312"/>
    </row>
    <row r="10" spans="1:32" s="173" customFormat="1" ht="27" customHeight="1" x14ac:dyDescent="0.25">
      <c r="A10" s="319" t="s">
        <v>201</v>
      </c>
      <c r="B10" s="319" t="s">
        <v>202</v>
      </c>
      <c r="C10" s="319" t="s">
        <v>134</v>
      </c>
      <c r="D10" s="322" t="s">
        <v>198</v>
      </c>
      <c r="E10" s="216"/>
      <c r="F10" s="305" t="s">
        <v>264</v>
      </c>
      <c r="G10" s="305" t="s">
        <v>265</v>
      </c>
      <c r="H10" s="305" t="s">
        <v>266</v>
      </c>
      <c r="I10" s="313" t="s">
        <v>133</v>
      </c>
      <c r="J10" s="305" t="s">
        <v>166</v>
      </c>
      <c r="K10" s="305" t="s">
        <v>180</v>
      </c>
      <c r="L10" s="172"/>
      <c r="M10" s="305" t="s">
        <v>264</v>
      </c>
      <c r="N10" s="305" t="s">
        <v>265</v>
      </c>
      <c r="O10" s="305" t="s">
        <v>266</v>
      </c>
      <c r="P10" s="313" t="s">
        <v>133</v>
      </c>
      <c r="Q10" s="305" t="s">
        <v>166</v>
      </c>
      <c r="R10" s="305" t="s">
        <v>180</v>
      </c>
      <c r="S10" s="172"/>
      <c r="T10" s="305" t="s">
        <v>264</v>
      </c>
      <c r="U10" s="305" t="s">
        <v>265</v>
      </c>
      <c r="V10" s="305" t="s">
        <v>266</v>
      </c>
      <c r="W10" s="313" t="s">
        <v>133</v>
      </c>
      <c r="X10" s="316" t="s">
        <v>166</v>
      </c>
      <c r="Y10" s="305" t="s">
        <v>180</v>
      </c>
      <c r="Z10" s="172"/>
      <c r="AA10" s="305" t="s">
        <v>264</v>
      </c>
      <c r="AB10" s="305" t="s">
        <v>265</v>
      </c>
      <c r="AC10" s="305" t="s">
        <v>266</v>
      </c>
      <c r="AD10" s="313" t="s">
        <v>133</v>
      </c>
      <c r="AE10" s="316" t="s">
        <v>166</v>
      </c>
      <c r="AF10" s="305" t="s">
        <v>180</v>
      </c>
    </row>
    <row r="11" spans="1:32" s="173" customFormat="1" ht="24.75" customHeight="1" x14ac:dyDescent="0.25">
      <c r="A11" s="320"/>
      <c r="B11" s="320"/>
      <c r="C11" s="320"/>
      <c r="D11" s="323"/>
      <c r="E11" s="216"/>
      <c r="F11" s="306"/>
      <c r="G11" s="306"/>
      <c r="H11" s="307"/>
      <c r="I11" s="313"/>
      <c r="J11" s="307"/>
      <c r="K11" s="307"/>
      <c r="L11" s="172"/>
      <c r="M11" s="306"/>
      <c r="N11" s="306"/>
      <c r="O11" s="307"/>
      <c r="P11" s="313"/>
      <c r="Q11" s="307"/>
      <c r="R11" s="307"/>
      <c r="S11" s="172"/>
      <c r="T11" s="306"/>
      <c r="U11" s="306"/>
      <c r="V11" s="307"/>
      <c r="W11" s="313"/>
      <c r="X11" s="317"/>
      <c r="Y11" s="307"/>
      <c r="Z11" s="172"/>
      <c r="AA11" s="306"/>
      <c r="AB11" s="306"/>
      <c r="AC11" s="307"/>
      <c r="AD11" s="313"/>
      <c r="AE11" s="317"/>
      <c r="AF11" s="307"/>
    </row>
    <row r="12" spans="1:32" s="173" customFormat="1" ht="35.25" customHeight="1" x14ac:dyDescent="0.25">
      <c r="A12" s="320"/>
      <c r="B12" s="320"/>
      <c r="C12" s="320"/>
      <c r="D12" s="323"/>
      <c r="E12" s="216"/>
      <c r="F12" s="308" t="s">
        <v>179</v>
      </c>
      <c r="G12" s="309"/>
      <c r="H12" s="307"/>
      <c r="I12" s="172" t="str">
        <f>P3</f>
        <v xml:space="preserve">June 30, </v>
      </c>
      <c r="J12" s="307"/>
      <c r="K12" s="307"/>
      <c r="L12" s="172"/>
      <c r="M12" s="308" t="s">
        <v>179</v>
      </c>
      <c r="N12" s="309"/>
      <c r="O12" s="307"/>
      <c r="P12" s="172" t="str">
        <f>P3</f>
        <v xml:space="preserve">June 30, </v>
      </c>
      <c r="Q12" s="307"/>
      <c r="R12" s="307"/>
      <c r="S12" s="172"/>
      <c r="T12" s="308" t="s">
        <v>179</v>
      </c>
      <c r="U12" s="309"/>
      <c r="V12" s="307"/>
      <c r="W12" s="172" t="str">
        <f>P3</f>
        <v xml:space="preserve">June 30, </v>
      </c>
      <c r="X12" s="317"/>
      <c r="Y12" s="307"/>
      <c r="Z12" s="172"/>
      <c r="AA12" s="308" t="s">
        <v>179</v>
      </c>
      <c r="AB12" s="309"/>
      <c r="AC12" s="307"/>
      <c r="AD12" s="172" t="str">
        <f>P3</f>
        <v xml:space="preserve">June 30, </v>
      </c>
      <c r="AE12" s="317"/>
      <c r="AF12" s="307"/>
    </row>
    <row r="13" spans="1:32" s="173" customFormat="1" ht="12.5" x14ac:dyDescent="0.25">
      <c r="A13" s="321"/>
      <c r="B13" s="321"/>
      <c r="C13" s="321"/>
      <c r="D13" s="324"/>
      <c r="E13" s="216"/>
      <c r="F13" s="310"/>
      <c r="G13" s="311"/>
      <c r="H13" s="306"/>
      <c r="I13" s="216">
        <f>Q3</f>
        <v>2022</v>
      </c>
      <c r="J13" s="306"/>
      <c r="K13" s="306"/>
      <c r="L13" s="172"/>
      <c r="M13" s="310"/>
      <c r="N13" s="311"/>
      <c r="O13" s="306"/>
      <c r="P13" s="216">
        <f>Q3</f>
        <v>2022</v>
      </c>
      <c r="Q13" s="306"/>
      <c r="R13" s="306"/>
      <c r="S13" s="172"/>
      <c r="T13" s="310"/>
      <c r="U13" s="311"/>
      <c r="V13" s="306"/>
      <c r="W13" s="216">
        <f>Q3</f>
        <v>2022</v>
      </c>
      <c r="X13" s="318"/>
      <c r="Y13" s="306"/>
      <c r="Z13" s="172"/>
      <c r="AA13" s="310"/>
      <c r="AB13" s="311"/>
      <c r="AC13" s="306"/>
      <c r="AD13" s="216">
        <f>Q3</f>
        <v>2022</v>
      </c>
      <c r="AE13" s="318"/>
      <c r="AF13" s="306"/>
    </row>
    <row r="14" spans="1:32" s="173" customFormat="1" ht="12.5" x14ac:dyDescent="0.25">
      <c r="A14" s="153" t="s">
        <v>203</v>
      </c>
      <c r="B14" s="153" t="s">
        <v>135</v>
      </c>
      <c r="C14" s="153" t="s">
        <v>136</v>
      </c>
      <c r="D14" s="153" t="s">
        <v>137</v>
      </c>
      <c r="E14" s="153"/>
      <c r="F14" s="302" t="s">
        <v>294</v>
      </c>
      <c r="G14" s="303"/>
      <c r="H14" s="304"/>
      <c r="I14" s="172" t="s">
        <v>138</v>
      </c>
      <c r="J14" s="172" t="s">
        <v>139</v>
      </c>
      <c r="K14" s="172" t="s">
        <v>138</v>
      </c>
      <c r="L14" s="172"/>
      <c r="M14" s="302" t="s">
        <v>294</v>
      </c>
      <c r="N14" s="303"/>
      <c r="O14" s="304"/>
      <c r="P14" s="172" t="s">
        <v>138</v>
      </c>
      <c r="Q14" s="172" t="s">
        <v>139</v>
      </c>
      <c r="R14" s="172" t="s">
        <v>138</v>
      </c>
      <c r="S14" s="172"/>
      <c r="T14" s="302" t="s">
        <v>293</v>
      </c>
      <c r="U14" s="303"/>
      <c r="V14" s="304"/>
      <c r="W14" s="172" t="s">
        <v>138</v>
      </c>
      <c r="X14" s="172" t="s">
        <v>139</v>
      </c>
      <c r="Y14" s="172" t="s">
        <v>138</v>
      </c>
      <c r="Z14" s="172"/>
      <c r="AA14" s="302" t="s">
        <v>294</v>
      </c>
      <c r="AB14" s="303"/>
      <c r="AC14" s="304"/>
      <c r="AD14" s="172" t="s">
        <v>138</v>
      </c>
      <c r="AE14" s="172" t="s">
        <v>139</v>
      </c>
      <c r="AF14" s="172" t="s">
        <v>138</v>
      </c>
    </row>
    <row r="15" spans="1:32" s="173" customFormat="1" ht="12.5" x14ac:dyDescent="0.25">
      <c r="A15" s="188" t="s">
        <v>205</v>
      </c>
      <c r="B15" s="188" t="s">
        <v>220</v>
      </c>
      <c r="C15" s="188" t="s">
        <v>141</v>
      </c>
      <c r="D15" s="188">
        <v>0</v>
      </c>
      <c r="E15" s="188"/>
      <c r="F15" s="189">
        <v>5.867</v>
      </c>
      <c r="G15" s="189">
        <v>5.2916666666666696</v>
      </c>
      <c r="H15" s="142">
        <f>IF(F15-G15=0,"",F15-G15)</f>
        <v>0.57533333333333037</v>
      </c>
      <c r="I15" s="202">
        <v>7.5410000000000004</v>
      </c>
      <c r="J15" s="201">
        <f>H15*I15</f>
        <v>4.3385886666666442</v>
      </c>
      <c r="K15" s="201">
        <f>D15*J15</f>
        <v>0</v>
      </c>
      <c r="L15" s="140"/>
      <c r="M15" s="193">
        <v>381.14583333333331</v>
      </c>
      <c r="N15" s="193">
        <v>302.67083333333341</v>
      </c>
      <c r="O15" s="209">
        <f>IF(M15-N15=0,"",M15-N15)</f>
        <v>78.474999999999909</v>
      </c>
      <c r="P15" s="204">
        <v>0.129</v>
      </c>
      <c r="Q15" s="201">
        <f>O15*P15</f>
        <v>10.123274999999989</v>
      </c>
      <c r="R15" s="201">
        <f>D15*Q15</f>
        <v>0</v>
      </c>
      <c r="S15" s="140"/>
      <c r="T15" s="141"/>
      <c r="U15" s="141"/>
      <c r="V15" s="209" t="str">
        <f>IF(T15-U15=0,"",T15-U15)</f>
        <v/>
      </c>
      <c r="W15" s="206"/>
      <c r="X15" s="210">
        <f>IFERROR(V15*W15,0)</f>
        <v>0</v>
      </c>
      <c r="Y15" s="201">
        <f>D15*X15</f>
        <v>0</v>
      </c>
      <c r="Z15" s="201"/>
      <c r="AA15" s="141"/>
      <c r="AB15" s="141"/>
      <c r="AC15" s="209" t="str">
        <f>IF(AA15-AB15=0,"",AA15-AB15)</f>
        <v/>
      </c>
      <c r="AD15" s="206"/>
      <c r="AE15" s="210">
        <f>IFERROR(AC15*AD15,0)</f>
        <v>0</v>
      </c>
      <c r="AF15" s="201">
        <f>D15*AE15</f>
        <v>0</v>
      </c>
    </row>
    <row r="16" spans="1:32" s="173" customFormat="1" ht="12.5" x14ac:dyDescent="0.25">
      <c r="A16" s="188"/>
      <c r="B16" s="188"/>
      <c r="C16" s="188" t="s">
        <v>142</v>
      </c>
      <c r="D16" s="188">
        <v>0</v>
      </c>
      <c r="E16" s="188"/>
      <c r="F16" s="189">
        <v>6.9580000000000002</v>
      </c>
      <c r="G16" s="189">
        <v>6.19166666666667</v>
      </c>
      <c r="H16" s="142">
        <f>IF(F16-G16=0,"",F16-G16)</f>
        <v>0.7663333333333302</v>
      </c>
      <c r="I16" s="202">
        <v>7.3620000000000001</v>
      </c>
      <c r="J16" s="201">
        <f t="shared" ref="J16:J65" si="0">H16*I16</f>
        <v>5.6417459999999773</v>
      </c>
      <c r="K16" s="201">
        <f t="shared" ref="K16:K79" si="1">D16*J16</f>
        <v>0</v>
      </c>
      <c r="L16" s="140"/>
      <c r="M16" s="193">
        <v>486.00166666666672</v>
      </c>
      <c r="N16" s="193">
        <v>405.80305555555555</v>
      </c>
      <c r="O16" s="209">
        <f t="shared" ref="O16:O79" si="2">IF(M16-N16=0,"",M16-N16)</f>
        <v>80.198611111111177</v>
      </c>
      <c r="P16" s="204">
        <v>0.125</v>
      </c>
      <c r="Q16" s="201">
        <f t="shared" ref="Q16:Q17" si="3">O16*P16</f>
        <v>10.024826388888897</v>
      </c>
      <c r="R16" s="201">
        <f t="shared" ref="R16:R79" si="4">D16*Q16</f>
        <v>0</v>
      </c>
      <c r="S16" s="140"/>
      <c r="T16" s="141"/>
      <c r="U16" s="141"/>
      <c r="V16" s="209" t="str">
        <f t="shared" ref="V16:V79" si="5">IF(T16-U16=0,"",T16-U16)</f>
        <v/>
      </c>
      <c r="W16" s="206"/>
      <c r="X16" s="210">
        <f t="shared" ref="X16:X79" si="6">IFERROR(V16*W16,0)</f>
        <v>0</v>
      </c>
      <c r="Y16" s="201">
        <f t="shared" ref="Y16:Y79" si="7">D16*X16</f>
        <v>0</v>
      </c>
      <c r="Z16" s="201"/>
      <c r="AA16" s="141"/>
      <c r="AB16" s="141"/>
      <c r="AC16" s="209" t="str">
        <f t="shared" ref="AC16:AC79" si="8">IF(AA16-AB16=0,"",AA16-AB16)</f>
        <v/>
      </c>
      <c r="AD16" s="206"/>
      <c r="AE16" s="210">
        <f t="shared" ref="AE16:AE79" si="9">IFERROR(AC16*AD16,0)</f>
        <v>0</v>
      </c>
      <c r="AF16" s="201">
        <f t="shared" ref="AF16:AF79" si="10">D16*AE16</f>
        <v>0</v>
      </c>
    </row>
    <row r="17" spans="1:32" s="173" customFormat="1" ht="12.5" x14ac:dyDescent="0.25">
      <c r="A17" s="188"/>
      <c r="B17" s="188"/>
      <c r="C17" s="188" t="s">
        <v>143</v>
      </c>
      <c r="D17" s="188">
        <v>0</v>
      </c>
      <c r="E17" s="188"/>
      <c r="F17" s="189">
        <v>8.0169999999999995</v>
      </c>
      <c r="G17" s="189">
        <v>7.05833333333333</v>
      </c>
      <c r="H17" s="142">
        <f>IF(F17-G17=0,"",F17-G17)</f>
        <v>0.95866666666666944</v>
      </c>
      <c r="I17" s="202">
        <v>7.2329999999999997</v>
      </c>
      <c r="J17" s="201">
        <f t="shared" si="0"/>
        <v>6.9340360000000194</v>
      </c>
      <c r="K17" s="201">
        <f t="shared" si="1"/>
        <v>0</v>
      </c>
      <c r="L17" s="140"/>
      <c r="M17" s="193">
        <v>619.30833333333339</v>
      </c>
      <c r="N17" s="193">
        <v>499.22333333333336</v>
      </c>
      <c r="O17" s="209">
        <f t="shared" si="2"/>
        <v>120.08500000000004</v>
      </c>
      <c r="P17" s="204">
        <v>0.123</v>
      </c>
      <c r="Q17" s="201">
        <f t="shared" si="3"/>
        <v>14.770455000000004</v>
      </c>
      <c r="R17" s="201">
        <f t="shared" si="4"/>
        <v>0</v>
      </c>
      <c r="S17" s="140"/>
      <c r="T17" s="141"/>
      <c r="U17" s="141"/>
      <c r="V17" s="209" t="str">
        <f t="shared" si="5"/>
        <v/>
      </c>
      <c r="W17" s="206"/>
      <c r="X17" s="210">
        <f t="shared" si="6"/>
        <v>0</v>
      </c>
      <c r="Y17" s="201">
        <f t="shared" si="7"/>
        <v>0</v>
      </c>
      <c r="Z17" s="201"/>
      <c r="AA17" s="141"/>
      <c r="AB17" s="141"/>
      <c r="AC17" s="209" t="str">
        <f t="shared" si="8"/>
        <v/>
      </c>
      <c r="AD17" s="206"/>
      <c r="AE17" s="210">
        <f t="shared" si="9"/>
        <v>0</v>
      </c>
      <c r="AF17" s="201">
        <f t="shared" si="10"/>
        <v>0</v>
      </c>
    </row>
    <row r="18" spans="1:32" s="173" customFormat="1" ht="12.5" x14ac:dyDescent="0.25">
      <c r="A18" s="188"/>
      <c r="B18" s="188"/>
      <c r="C18" s="188"/>
      <c r="D18" s="188"/>
      <c r="E18" s="188"/>
      <c r="F18" s="189"/>
      <c r="G18" s="189"/>
      <c r="H18" s="142" t="str">
        <f t="shared" ref="H18:H81" si="11">IF(F18-G18=0,"",F18-G18)</f>
        <v/>
      </c>
      <c r="I18" s="202"/>
      <c r="J18" s="201"/>
      <c r="K18" s="201">
        <f t="shared" si="1"/>
        <v>0</v>
      </c>
      <c r="L18" s="140"/>
      <c r="M18" s="193"/>
      <c r="N18" s="193"/>
      <c r="O18" s="209" t="str">
        <f t="shared" si="2"/>
        <v/>
      </c>
      <c r="P18" s="204"/>
      <c r="Q18" s="201"/>
      <c r="R18" s="201">
        <f t="shared" si="4"/>
        <v>0</v>
      </c>
      <c r="S18" s="140"/>
      <c r="T18" s="141"/>
      <c r="U18" s="141"/>
      <c r="V18" s="209" t="str">
        <f t="shared" si="5"/>
        <v/>
      </c>
      <c r="W18" s="206"/>
      <c r="X18" s="210">
        <f t="shared" si="6"/>
        <v>0</v>
      </c>
      <c r="Y18" s="201">
        <f t="shared" si="7"/>
        <v>0</v>
      </c>
      <c r="Z18" s="201"/>
      <c r="AA18" s="141"/>
      <c r="AB18" s="141"/>
      <c r="AC18" s="209" t="str">
        <f t="shared" si="8"/>
        <v/>
      </c>
      <c r="AD18" s="206"/>
      <c r="AE18" s="210">
        <f t="shared" si="9"/>
        <v>0</v>
      </c>
      <c r="AF18" s="201">
        <f t="shared" si="10"/>
        <v>0</v>
      </c>
    </row>
    <row r="19" spans="1:32" s="173" customFormat="1" ht="12.5" x14ac:dyDescent="0.25">
      <c r="A19" s="188"/>
      <c r="B19" s="188"/>
      <c r="C19" s="188"/>
      <c r="D19" s="188"/>
      <c r="E19" s="188"/>
      <c r="F19" s="189"/>
      <c r="G19" s="189"/>
      <c r="H19" s="142" t="str">
        <f t="shared" si="11"/>
        <v/>
      </c>
      <c r="I19" s="202"/>
      <c r="J19" s="201"/>
      <c r="K19" s="201">
        <f t="shared" si="1"/>
        <v>0</v>
      </c>
      <c r="L19" s="140"/>
      <c r="M19" s="193"/>
      <c r="N19" s="193"/>
      <c r="O19" s="209" t="str">
        <f t="shared" si="2"/>
        <v/>
      </c>
      <c r="P19" s="204"/>
      <c r="Q19" s="201"/>
      <c r="R19" s="201">
        <f t="shared" si="4"/>
        <v>0</v>
      </c>
      <c r="S19" s="140"/>
      <c r="T19" s="141"/>
      <c r="U19" s="141"/>
      <c r="V19" s="209" t="str">
        <f t="shared" si="5"/>
        <v/>
      </c>
      <c r="W19" s="206"/>
      <c r="X19" s="210">
        <f t="shared" si="6"/>
        <v>0</v>
      </c>
      <c r="Y19" s="201">
        <f t="shared" si="7"/>
        <v>0</v>
      </c>
      <c r="Z19" s="201"/>
      <c r="AA19" s="141"/>
      <c r="AB19" s="141"/>
      <c r="AC19" s="209" t="str">
        <f t="shared" si="8"/>
        <v/>
      </c>
      <c r="AD19" s="206"/>
      <c r="AE19" s="210">
        <f t="shared" si="9"/>
        <v>0</v>
      </c>
      <c r="AF19" s="201">
        <f t="shared" si="10"/>
        <v>0</v>
      </c>
    </row>
    <row r="20" spans="1:32" s="173" customFormat="1" ht="12.5" x14ac:dyDescent="0.25">
      <c r="A20" s="188" t="s">
        <v>206</v>
      </c>
      <c r="B20" s="188" t="s">
        <v>221</v>
      </c>
      <c r="C20" s="188" t="s">
        <v>140</v>
      </c>
      <c r="D20" s="188">
        <v>0</v>
      </c>
      <c r="E20" s="188"/>
      <c r="F20" s="189">
        <v>4.8583333333333298</v>
      </c>
      <c r="G20" s="189">
        <v>4.7</v>
      </c>
      <c r="H20" s="142">
        <f t="shared" si="11"/>
        <v>0.15833333333332966</v>
      </c>
      <c r="I20" s="202">
        <v>7.6950000000000003</v>
      </c>
      <c r="J20" s="201">
        <f t="shared" si="0"/>
        <v>1.2183749999999718</v>
      </c>
      <c r="K20" s="201">
        <f t="shared" si="1"/>
        <v>0</v>
      </c>
      <c r="L20" s="140"/>
      <c r="M20" s="193">
        <v>300.17500000000007</v>
      </c>
      <c r="N20" s="193">
        <v>229.42583333333326</v>
      </c>
      <c r="O20" s="209">
        <f t="shared" si="2"/>
        <v>70.74916666666681</v>
      </c>
      <c r="P20" s="204">
        <v>0.13400000000000001</v>
      </c>
      <c r="Q20" s="201">
        <f t="shared" ref="Q20:Q22" si="12">O20*P20</f>
        <v>9.4803883333333534</v>
      </c>
      <c r="R20" s="201">
        <f t="shared" si="4"/>
        <v>0</v>
      </c>
      <c r="S20" s="140"/>
      <c r="T20" s="141"/>
      <c r="U20" s="141"/>
      <c r="V20" s="209" t="str">
        <f t="shared" si="5"/>
        <v/>
      </c>
      <c r="W20" s="206"/>
      <c r="X20" s="210">
        <f t="shared" si="6"/>
        <v>0</v>
      </c>
      <c r="Y20" s="201">
        <f t="shared" si="7"/>
        <v>0</v>
      </c>
      <c r="Z20" s="201"/>
      <c r="AA20" s="141"/>
      <c r="AB20" s="141"/>
      <c r="AC20" s="209" t="str">
        <f t="shared" si="8"/>
        <v/>
      </c>
      <c r="AD20" s="206"/>
      <c r="AE20" s="210">
        <f t="shared" si="9"/>
        <v>0</v>
      </c>
      <c r="AF20" s="201">
        <f t="shared" si="10"/>
        <v>0</v>
      </c>
    </row>
    <row r="21" spans="1:32" s="173" customFormat="1" ht="12.5" x14ac:dyDescent="0.25">
      <c r="A21" s="188"/>
      <c r="B21" s="188"/>
      <c r="C21" s="188" t="s">
        <v>141</v>
      </c>
      <c r="D21" s="188">
        <v>0</v>
      </c>
      <c r="E21" s="188"/>
      <c r="F21" s="189">
        <v>6.8250000000000002</v>
      </c>
      <c r="G21" s="189">
        <v>6.35</v>
      </c>
      <c r="H21" s="142">
        <f t="shared" si="11"/>
        <v>0.47500000000000053</v>
      </c>
      <c r="I21" s="202">
        <v>7.3360000000000003</v>
      </c>
      <c r="J21" s="201">
        <f t="shared" si="0"/>
        <v>3.4846000000000039</v>
      </c>
      <c r="K21" s="201">
        <f t="shared" si="1"/>
        <v>0</v>
      </c>
      <c r="L21" s="140"/>
      <c r="M21" s="193">
        <v>373.05000000000013</v>
      </c>
      <c r="N21" s="193">
        <v>293.35833333333323</v>
      </c>
      <c r="O21" s="209">
        <f t="shared" si="2"/>
        <v>79.69166666666689</v>
      </c>
      <c r="P21" s="204">
        <v>0.129</v>
      </c>
      <c r="Q21" s="201">
        <f t="shared" si="12"/>
        <v>10.28022500000003</v>
      </c>
      <c r="R21" s="201">
        <f t="shared" si="4"/>
        <v>0</v>
      </c>
      <c r="S21" s="140"/>
      <c r="T21" s="141"/>
      <c r="U21" s="141"/>
      <c r="V21" s="209" t="str">
        <f t="shared" si="5"/>
        <v/>
      </c>
      <c r="W21" s="206"/>
      <c r="X21" s="210">
        <f t="shared" si="6"/>
        <v>0</v>
      </c>
      <c r="Y21" s="201">
        <f t="shared" si="7"/>
        <v>0</v>
      </c>
      <c r="Z21" s="201"/>
      <c r="AA21" s="141"/>
      <c r="AB21" s="141"/>
      <c r="AC21" s="209" t="str">
        <f t="shared" si="8"/>
        <v/>
      </c>
      <c r="AD21" s="206"/>
      <c r="AE21" s="210">
        <f t="shared" si="9"/>
        <v>0</v>
      </c>
      <c r="AF21" s="201">
        <f t="shared" si="10"/>
        <v>0</v>
      </c>
    </row>
    <row r="22" spans="1:32" s="173" customFormat="1" ht="12.5" x14ac:dyDescent="0.25">
      <c r="A22" s="188"/>
      <c r="B22" s="188"/>
      <c r="C22" s="188" t="s">
        <v>142</v>
      </c>
      <c r="D22" s="188">
        <v>0</v>
      </c>
      <c r="E22" s="188"/>
      <c r="F22" s="189">
        <v>7.2083333333333304</v>
      </c>
      <c r="G22" s="189">
        <v>6.5750000000000002</v>
      </c>
      <c r="H22" s="142">
        <f t="shared" si="11"/>
        <v>0.6333333333333302</v>
      </c>
      <c r="I22" s="202">
        <v>7.3010000000000002</v>
      </c>
      <c r="J22" s="201">
        <f t="shared" si="0"/>
        <v>4.6239666666666439</v>
      </c>
      <c r="K22" s="201">
        <f t="shared" si="1"/>
        <v>0</v>
      </c>
      <c r="L22" s="140"/>
      <c r="M22" s="193">
        <v>474.92500000000013</v>
      </c>
      <c r="N22" s="193">
        <v>387.93333333333334</v>
      </c>
      <c r="O22" s="209">
        <f t="shared" si="2"/>
        <v>86.991666666666788</v>
      </c>
      <c r="P22" s="204">
        <v>0.126</v>
      </c>
      <c r="Q22" s="201">
        <f t="shared" si="12"/>
        <v>10.960950000000015</v>
      </c>
      <c r="R22" s="201">
        <f t="shared" si="4"/>
        <v>0</v>
      </c>
      <c r="S22" s="140"/>
      <c r="T22" s="141"/>
      <c r="U22" s="141"/>
      <c r="V22" s="209" t="str">
        <f t="shared" si="5"/>
        <v/>
      </c>
      <c r="W22" s="206"/>
      <c r="X22" s="210">
        <f t="shared" si="6"/>
        <v>0</v>
      </c>
      <c r="Y22" s="201">
        <f t="shared" si="7"/>
        <v>0</v>
      </c>
      <c r="Z22" s="201"/>
      <c r="AA22" s="141"/>
      <c r="AB22" s="141"/>
      <c r="AC22" s="209" t="str">
        <f t="shared" si="8"/>
        <v/>
      </c>
      <c r="AD22" s="206"/>
      <c r="AE22" s="210">
        <f t="shared" si="9"/>
        <v>0</v>
      </c>
      <c r="AF22" s="201">
        <f t="shared" si="10"/>
        <v>0</v>
      </c>
    </row>
    <row r="23" spans="1:32" s="173" customFormat="1" ht="12.5" x14ac:dyDescent="0.25">
      <c r="A23" s="188"/>
      <c r="B23" s="188"/>
      <c r="C23" s="188"/>
      <c r="D23" s="188"/>
      <c r="E23" s="188"/>
      <c r="F23" s="189"/>
      <c r="G23" s="189"/>
      <c r="H23" s="142" t="str">
        <f t="shared" si="11"/>
        <v/>
      </c>
      <c r="I23" s="202"/>
      <c r="J23" s="201"/>
      <c r="K23" s="201">
        <f t="shared" si="1"/>
        <v>0</v>
      </c>
      <c r="L23" s="140"/>
      <c r="M23" s="193"/>
      <c r="N23" s="193"/>
      <c r="O23" s="209" t="str">
        <f t="shared" si="2"/>
        <v/>
      </c>
      <c r="P23" s="204"/>
      <c r="Q23" s="201"/>
      <c r="R23" s="201">
        <f t="shared" si="4"/>
        <v>0</v>
      </c>
      <c r="S23" s="140"/>
      <c r="T23" s="141"/>
      <c r="U23" s="141"/>
      <c r="V23" s="209" t="str">
        <f t="shared" si="5"/>
        <v/>
      </c>
      <c r="W23" s="206"/>
      <c r="X23" s="210">
        <f t="shared" si="6"/>
        <v>0</v>
      </c>
      <c r="Y23" s="201">
        <f t="shared" si="7"/>
        <v>0</v>
      </c>
      <c r="Z23" s="201"/>
      <c r="AA23" s="141"/>
      <c r="AB23" s="141"/>
      <c r="AC23" s="209" t="str">
        <f t="shared" si="8"/>
        <v/>
      </c>
      <c r="AD23" s="206"/>
      <c r="AE23" s="210">
        <f t="shared" si="9"/>
        <v>0</v>
      </c>
      <c r="AF23" s="201">
        <f t="shared" si="10"/>
        <v>0</v>
      </c>
    </row>
    <row r="24" spans="1:32" s="173" customFormat="1" ht="12.5" x14ac:dyDescent="0.25">
      <c r="A24" s="188" t="s">
        <v>213</v>
      </c>
      <c r="B24" s="188" t="s">
        <v>222</v>
      </c>
      <c r="C24" s="188"/>
      <c r="D24" s="188">
        <v>0</v>
      </c>
      <c r="E24" s="188"/>
      <c r="F24" s="189"/>
      <c r="G24" s="189"/>
      <c r="H24" s="142" t="str">
        <f t="shared" si="11"/>
        <v/>
      </c>
      <c r="I24" s="202"/>
      <c r="J24" s="201"/>
      <c r="K24" s="201">
        <f t="shared" si="1"/>
        <v>0</v>
      </c>
      <c r="L24" s="140"/>
      <c r="M24" s="193"/>
      <c r="N24" s="193"/>
      <c r="O24" s="209" t="str">
        <f t="shared" si="2"/>
        <v/>
      </c>
      <c r="P24" s="204"/>
      <c r="Q24" s="201"/>
      <c r="R24" s="201">
        <f t="shared" si="4"/>
        <v>0</v>
      </c>
      <c r="S24" s="140"/>
      <c r="T24" s="141"/>
      <c r="U24" s="141"/>
      <c r="V24" s="209" t="str">
        <f t="shared" si="5"/>
        <v/>
      </c>
      <c r="W24" s="206"/>
      <c r="X24" s="210">
        <f t="shared" si="6"/>
        <v>0</v>
      </c>
      <c r="Y24" s="201">
        <f t="shared" si="7"/>
        <v>0</v>
      </c>
      <c r="Z24" s="201"/>
      <c r="AA24" s="141"/>
      <c r="AB24" s="141"/>
      <c r="AC24" s="209" t="str">
        <f t="shared" si="8"/>
        <v/>
      </c>
      <c r="AD24" s="206"/>
      <c r="AE24" s="210">
        <f t="shared" si="9"/>
        <v>0</v>
      </c>
      <c r="AF24" s="201">
        <f t="shared" si="10"/>
        <v>0</v>
      </c>
    </row>
    <row r="25" spans="1:32" s="173" customFormat="1" ht="12.5" x14ac:dyDescent="0.25">
      <c r="A25" s="188"/>
      <c r="B25" s="188"/>
      <c r="C25" s="188"/>
      <c r="D25" s="188"/>
      <c r="E25" s="188"/>
      <c r="F25" s="189"/>
      <c r="G25" s="189"/>
      <c r="H25" s="142" t="str">
        <f t="shared" si="11"/>
        <v/>
      </c>
      <c r="I25" s="202"/>
      <c r="J25" s="201"/>
      <c r="K25" s="201">
        <f t="shared" si="1"/>
        <v>0</v>
      </c>
      <c r="L25" s="140"/>
      <c r="M25" s="193"/>
      <c r="N25" s="193"/>
      <c r="O25" s="209" t="str">
        <f t="shared" si="2"/>
        <v/>
      </c>
      <c r="P25" s="204"/>
      <c r="Q25" s="201"/>
      <c r="R25" s="201">
        <f t="shared" si="4"/>
        <v>0</v>
      </c>
      <c r="S25" s="140"/>
      <c r="T25" s="141"/>
      <c r="U25" s="141"/>
      <c r="V25" s="209" t="str">
        <f t="shared" si="5"/>
        <v/>
      </c>
      <c r="W25" s="206"/>
      <c r="X25" s="210">
        <f t="shared" si="6"/>
        <v>0</v>
      </c>
      <c r="Y25" s="201">
        <f t="shared" si="7"/>
        <v>0</v>
      </c>
      <c r="Z25" s="201"/>
      <c r="AA25" s="141"/>
      <c r="AB25" s="141"/>
      <c r="AC25" s="209" t="str">
        <f t="shared" si="8"/>
        <v/>
      </c>
      <c r="AD25" s="206"/>
      <c r="AE25" s="210">
        <f t="shared" si="9"/>
        <v>0</v>
      </c>
      <c r="AF25" s="201">
        <f t="shared" si="10"/>
        <v>0</v>
      </c>
    </row>
    <row r="26" spans="1:32" s="173" customFormat="1" ht="12.5" x14ac:dyDescent="0.25">
      <c r="A26" s="188" t="s">
        <v>207</v>
      </c>
      <c r="B26" s="188" t="s">
        <v>223</v>
      </c>
      <c r="C26" s="188" t="s">
        <v>141</v>
      </c>
      <c r="D26" s="188">
        <v>0</v>
      </c>
      <c r="E26" s="188"/>
      <c r="F26" s="189">
        <v>5.9833333333333298</v>
      </c>
      <c r="G26" s="189">
        <v>5.6166666666666698</v>
      </c>
      <c r="H26" s="142">
        <f t="shared" si="11"/>
        <v>0.36666666666666003</v>
      </c>
      <c r="I26" s="202">
        <v>7.47</v>
      </c>
      <c r="J26" s="201">
        <f t="shared" si="0"/>
        <v>2.7389999999999506</v>
      </c>
      <c r="K26" s="201">
        <f t="shared" si="1"/>
        <v>0</v>
      </c>
      <c r="L26" s="140"/>
      <c r="M26" s="193">
        <v>460.22916666666674</v>
      </c>
      <c r="N26" s="193">
        <v>317.41277777777771</v>
      </c>
      <c r="O26" s="209">
        <f t="shared" si="2"/>
        <v>142.81638888888904</v>
      </c>
      <c r="P26" s="204">
        <v>0.128</v>
      </c>
      <c r="Q26" s="201">
        <f t="shared" ref="Q26:Q27" si="13">O26*P26</f>
        <v>18.280497777777796</v>
      </c>
      <c r="R26" s="201">
        <f t="shared" si="4"/>
        <v>0</v>
      </c>
      <c r="S26" s="140"/>
      <c r="T26" s="141"/>
      <c r="U26" s="141"/>
      <c r="V26" s="209" t="str">
        <f t="shared" si="5"/>
        <v/>
      </c>
      <c r="W26" s="206"/>
      <c r="X26" s="210">
        <f t="shared" si="6"/>
        <v>0</v>
      </c>
      <c r="Y26" s="201">
        <f t="shared" si="7"/>
        <v>0</v>
      </c>
      <c r="Z26" s="201"/>
      <c r="AA26" s="141"/>
      <c r="AB26" s="141"/>
      <c r="AC26" s="209" t="str">
        <f t="shared" si="8"/>
        <v/>
      </c>
      <c r="AD26" s="206"/>
      <c r="AE26" s="210">
        <f t="shared" si="9"/>
        <v>0</v>
      </c>
      <c r="AF26" s="201">
        <f t="shared" si="10"/>
        <v>0</v>
      </c>
    </row>
    <row r="27" spans="1:32" s="173" customFormat="1" ht="12.5" x14ac:dyDescent="0.25">
      <c r="A27" s="188"/>
      <c r="B27" s="188"/>
      <c r="C27" s="188" t="s">
        <v>142</v>
      </c>
      <c r="D27" s="188">
        <v>0</v>
      </c>
      <c r="E27" s="188"/>
      <c r="F27" s="189">
        <v>8.9166666666666696</v>
      </c>
      <c r="G27" s="189">
        <v>8.4250000000000007</v>
      </c>
      <c r="H27" s="142">
        <f t="shared" si="11"/>
        <v>0.49166666666666892</v>
      </c>
      <c r="I27" s="202">
        <v>7.0839999999999996</v>
      </c>
      <c r="J27" s="201">
        <f t="shared" si="0"/>
        <v>3.4829666666666825</v>
      </c>
      <c r="K27" s="201">
        <f t="shared" si="1"/>
        <v>0</v>
      </c>
      <c r="L27" s="140"/>
      <c r="M27" s="193">
        <v>577.00833333333333</v>
      </c>
      <c r="N27" s="193">
        <v>414.82666666666677</v>
      </c>
      <c r="O27" s="209">
        <f t="shared" si="2"/>
        <v>162.18166666666656</v>
      </c>
      <c r="P27" s="204">
        <v>0.125</v>
      </c>
      <c r="Q27" s="201">
        <f t="shared" si="13"/>
        <v>20.27270833333332</v>
      </c>
      <c r="R27" s="201">
        <f t="shared" si="4"/>
        <v>0</v>
      </c>
      <c r="S27" s="140"/>
      <c r="T27" s="141"/>
      <c r="U27" s="141"/>
      <c r="V27" s="209" t="str">
        <f t="shared" si="5"/>
        <v/>
      </c>
      <c r="W27" s="206"/>
      <c r="X27" s="210">
        <f t="shared" si="6"/>
        <v>0</v>
      </c>
      <c r="Y27" s="201">
        <f t="shared" si="7"/>
        <v>0</v>
      </c>
      <c r="Z27" s="201"/>
      <c r="AA27" s="141"/>
      <c r="AB27" s="141"/>
      <c r="AC27" s="209" t="str">
        <f t="shared" si="8"/>
        <v/>
      </c>
      <c r="AD27" s="206"/>
      <c r="AE27" s="210">
        <f t="shared" si="9"/>
        <v>0</v>
      </c>
      <c r="AF27" s="201">
        <f t="shared" si="10"/>
        <v>0</v>
      </c>
    </row>
    <row r="28" spans="1:32" s="173" customFormat="1" ht="12.5" x14ac:dyDescent="0.25">
      <c r="A28" s="188"/>
      <c r="B28" s="188"/>
      <c r="C28" s="188"/>
      <c r="D28" s="188"/>
      <c r="E28" s="188"/>
      <c r="F28" s="189"/>
      <c r="G28" s="189"/>
      <c r="H28" s="142" t="str">
        <f t="shared" si="11"/>
        <v/>
      </c>
      <c r="I28" s="202"/>
      <c r="J28" s="201"/>
      <c r="K28" s="201">
        <f t="shared" si="1"/>
        <v>0</v>
      </c>
      <c r="L28" s="140"/>
      <c r="M28" s="193"/>
      <c r="N28" s="193"/>
      <c r="O28" s="209" t="str">
        <f t="shared" si="2"/>
        <v/>
      </c>
      <c r="P28" s="204"/>
      <c r="Q28" s="201"/>
      <c r="R28" s="201">
        <f t="shared" si="4"/>
        <v>0</v>
      </c>
      <c r="S28" s="140"/>
      <c r="T28" s="141"/>
      <c r="U28" s="141"/>
      <c r="V28" s="209" t="str">
        <f t="shared" si="5"/>
        <v/>
      </c>
      <c r="W28" s="206"/>
      <c r="X28" s="210">
        <f t="shared" si="6"/>
        <v>0</v>
      </c>
      <c r="Y28" s="201">
        <f t="shared" si="7"/>
        <v>0</v>
      </c>
      <c r="Z28" s="201"/>
      <c r="AA28" s="141"/>
      <c r="AB28" s="141"/>
      <c r="AC28" s="209" t="str">
        <f t="shared" si="8"/>
        <v/>
      </c>
      <c r="AD28" s="206"/>
      <c r="AE28" s="210">
        <f t="shared" si="9"/>
        <v>0</v>
      </c>
      <c r="AF28" s="201">
        <f t="shared" si="10"/>
        <v>0</v>
      </c>
    </row>
    <row r="29" spans="1:32" s="173" customFormat="1" ht="12.5" x14ac:dyDescent="0.25">
      <c r="A29" s="188"/>
      <c r="B29" s="188"/>
      <c r="C29" s="188"/>
      <c r="D29" s="188"/>
      <c r="E29" s="188"/>
      <c r="F29" s="189"/>
      <c r="G29" s="189"/>
      <c r="H29" s="142" t="str">
        <f t="shared" si="11"/>
        <v/>
      </c>
      <c r="I29" s="202"/>
      <c r="J29" s="201"/>
      <c r="K29" s="201">
        <f t="shared" si="1"/>
        <v>0</v>
      </c>
      <c r="L29" s="140"/>
      <c r="M29" s="193"/>
      <c r="N29" s="193"/>
      <c r="O29" s="209" t="str">
        <f t="shared" si="2"/>
        <v/>
      </c>
      <c r="P29" s="204"/>
      <c r="Q29" s="201"/>
      <c r="R29" s="201">
        <f t="shared" si="4"/>
        <v>0</v>
      </c>
      <c r="S29" s="140"/>
      <c r="T29" s="141"/>
      <c r="U29" s="141"/>
      <c r="V29" s="209" t="str">
        <f t="shared" si="5"/>
        <v/>
      </c>
      <c r="W29" s="206"/>
      <c r="X29" s="210">
        <f t="shared" si="6"/>
        <v>0</v>
      </c>
      <c r="Y29" s="201">
        <f t="shared" si="7"/>
        <v>0</v>
      </c>
      <c r="Z29" s="201"/>
      <c r="AA29" s="141"/>
      <c r="AB29" s="141"/>
      <c r="AC29" s="209" t="str">
        <f t="shared" si="8"/>
        <v/>
      </c>
      <c r="AD29" s="206"/>
      <c r="AE29" s="210">
        <f t="shared" si="9"/>
        <v>0</v>
      </c>
      <c r="AF29" s="201">
        <f t="shared" si="10"/>
        <v>0</v>
      </c>
    </row>
    <row r="30" spans="1:32" s="173" customFormat="1" ht="12.5" x14ac:dyDescent="0.25">
      <c r="A30" s="188" t="s">
        <v>208</v>
      </c>
      <c r="B30" s="188" t="s">
        <v>224</v>
      </c>
      <c r="C30" s="188" t="s">
        <v>141</v>
      </c>
      <c r="D30" s="188">
        <v>0</v>
      </c>
      <c r="E30" s="188"/>
      <c r="F30" s="189">
        <v>6.9166666666666696</v>
      </c>
      <c r="G30" s="189">
        <v>6.1666666666666696</v>
      </c>
      <c r="H30" s="142">
        <f t="shared" si="11"/>
        <v>0.75</v>
      </c>
      <c r="I30" s="202">
        <v>7.3659999999999997</v>
      </c>
      <c r="J30" s="201">
        <f t="shared" si="0"/>
        <v>5.5244999999999997</v>
      </c>
      <c r="K30" s="201">
        <f t="shared" si="1"/>
        <v>0</v>
      </c>
      <c r="L30" s="140"/>
      <c r="M30" s="193">
        <v>387.6165789473684</v>
      </c>
      <c r="N30" s="193">
        <v>306.81870614035091</v>
      </c>
      <c r="O30" s="209">
        <f t="shared" si="2"/>
        <v>80.797872807017484</v>
      </c>
      <c r="P30" s="204">
        <v>0.129</v>
      </c>
      <c r="Q30" s="201">
        <f t="shared" ref="Q30:Q31" si="14">O30*P30</f>
        <v>10.422925592105255</v>
      </c>
      <c r="R30" s="201">
        <f t="shared" si="4"/>
        <v>0</v>
      </c>
      <c r="S30" s="140"/>
      <c r="T30" s="141"/>
      <c r="U30" s="141"/>
      <c r="V30" s="209" t="str">
        <f t="shared" si="5"/>
        <v/>
      </c>
      <c r="W30" s="206"/>
      <c r="X30" s="210">
        <f t="shared" si="6"/>
        <v>0</v>
      </c>
      <c r="Y30" s="201">
        <f t="shared" si="7"/>
        <v>0</v>
      </c>
      <c r="Z30" s="201"/>
      <c r="AA30" s="141"/>
      <c r="AB30" s="141"/>
      <c r="AC30" s="209" t="str">
        <f t="shared" si="8"/>
        <v/>
      </c>
      <c r="AD30" s="206"/>
      <c r="AE30" s="210">
        <f t="shared" si="9"/>
        <v>0</v>
      </c>
      <c r="AF30" s="201">
        <f t="shared" si="10"/>
        <v>0</v>
      </c>
    </row>
    <row r="31" spans="1:32" s="173" customFormat="1" ht="12.5" x14ac:dyDescent="0.25">
      <c r="A31" s="188"/>
      <c r="B31" s="188"/>
      <c r="C31" s="188" t="s">
        <v>142</v>
      </c>
      <c r="D31" s="188">
        <v>0</v>
      </c>
      <c r="E31" s="188"/>
      <c r="F31" s="189">
        <v>9.43333333333333</v>
      </c>
      <c r="G31" s="189">
        <v>8.4166666666666696</v>
      </c>
      <c r="H31" s="142">
        <f t="shared" si="11"/>
        <v>1.0166666666666604</v>
      </c>
      <c r="I31" s="202">
        <v>7.085</v>
      </c>
      <c r="J31" s="201">
        <f t="shared" si="0"/>
        <v>7.2030833333332884</v>
      </c>
      <c r="K31" s="201">
        <f t="shared" si="1"/>
        <v>0</v>
      </c>
      <c r="L31" s="140"/>
      <c r="M31" s="193">
        <v>490.50333333333316</v>
      </c>
      <c r="N31" s="193">
        <v>409.8383333333332</v>
      </c>
      <c r="O31" s="209">
        <f t="shared" si="2"/>
        <v>80.664999999999964</v>
      </c>
      <c r="P31" s="204">
        <v>0.125</v>
      </c>
      <c r="Q31" s="201">
        <f t="shared" si="14"/>
        <v>10.083124999999995</v>
      </c>
      <c r="R31" s="201">
        <f t="shared" si="4"/>
        <v>0</v>
      </c>
      <c r="S31" s="140"/>
      <c r="T31" s="141"/>
      <c r="U31" s="141"/>
      <c r="V31" s="209" t="str">
        <f t="shared" si="5"/>
        <v/>
      </c>
      <c r="W31" s="206"/>
      <c r="X31" s="210">
        <f t="shared" si="6"/>
        <v>0</v>
      </c>
      <c r="Y31" s="201">
        <f t="shared" si="7"/>
        <v>0</v>
      </c>
      <c r="Z31" s="201"/>
      <c r="AA31" s="141"/>
      <c r="AB31" s="141"/>
      <c r="AC31" s="209" t="str">
        <f t="shared" si="8"/>
        <v/>
      </c>
      <c r="AD31" s="206"/>
      <c r="AE31" s="210">
        <f t="shared" si="9"/>
        <v>0</v>
      </c>
      <c r="AF31" s="201">
        <f t="shared" si="10"/>
        <v>0</v>
      </c>
    </row>
    <row r="32" spans="1:32" s="173" customFormat="1" ht="12.5" x14ac:dyDescent="0.25">
      <c r="A32" s="188"/>
      <c r="B32" s="188"/>
      <c r="C32" s="188"/>
      <c r="D32" s="188"/>
      <c r="E32" s="188"/>
      <c r="F32" s="189"/>
      <c r="G32" s="189"/>
      <c r="H32" s="142" t="str">
        <f t="shared" si="11"/>
        <v/>
      </c>
      <c r="I32" s="202"/>
      <c r="J32" s="201"/>
      <c r="K32" s="201">
        <f t="shared" si="1"/>
        <v>0</v>
      </c>
      <c r="L32" s="140"/>
      <c r="M32" s="193"/>
      <c r="N32" s="193"/>
      <c r="O32" s="209" t="str">
        <f t="shared" si="2"/>
        <v/>
      </c>
      <c r="P32" s="204"/>
      <c r="Q32" s="201"/>
      <c r="R32" s="201">
        <f t="shared" si="4"/>
        <v>0</v>
      </c>
      <c r="S32" s="140"/>
      <c r="T32" s="141"/>
      <c r="U32" s="141"/>
      <c r="V32" s="209" t="str">
        <f t="shared" si="5"/>
        <v/>
      </c>
      <c r="W32" s="206"/>
      <c r="X32" s="210">
        <f t="shared" si="6"/>
        <v>0</v>
      </c>
      <c r="Y32" s="201">
        <f t="shared" si="7"/>
        <v>0</v>
      </c>
      <c r="Z32" s="201"/>
      <c r="AA32" s="141"/>
      <c r="AB32" s="141"/>
      <c r="AC32" s="209" t="str">
        <f t="shared" si="8"/>
        <v/>
      </c>
      <c r="AD32" s="206"/>
      <c r="AE32" s="210">
        <f t="shared" si="9"/>
        <v>0</v>
      </c>
      <c r="AF32" s="201">
        <f t="shared" si="10"/>
        <v>0</v>
      </c>
    </row>
    <row r="33" spans="1:32" s="173" customFormat="1" ht="12.5" x14ac:dyDescent="0.25">
      <c r="A33" s="188"/>
      <c r="B33" s="188"/>
      <c r="C33" s="188"/>
      <c r="D33" s="188"/>
      <c r="E33" s="188"/>
      <c r="F33" s="189"/>
      <c r="G33" s="189"/>
      <c r="H33" s="142" t="str">
        <f t="shared" si="11"/>
        <v/>
      </c>
      <c r="I33" s="202"/>
      <c r="J33" s="201"/>
      <c r="K33" s="201">
        <f t="shared" si="1"/>
        <v>0</v>
      </c>
      <c r="L33" s="140"/>
      <c r="M33" s="193"/>
      <c r="N33" s="193"/>
      <c r="O33" s="209" t="str">
        <f t="shared" si="2"/>
        <v/>
      </c>
      <c r="P33" s="204"/>
      <c r="Q33" s="201"/>
      <c r="R33" s="201">
        <f t="shared" si="4"/>
        <v>0</v>
      </c>
      <c r="S33" s="140"/>
      <c r="T33" s="141"/>
      <c r="U33" s="141"/>
      <c r="V33" s="209" t="str">
        <f t="shared" si="5"/>
        <v/>
      </c>
      <c r="W33" s="206"/>
      <c r="X33" s="210">
        <f t="shared" si="6"/>
        <v>0</v>
      </c>
      <c r="Y33" s="201">
        <f t="shared" si="7"/>
        <v>0</v>
      </c>
      <c r="Z33" s="201"/>
      <c r="AA33" s="141"/>
      <c r="AB33" s="141"/>
      <c r="AC33" s="209" t="str">
        <f t="shared" si="8"/>
        <v/>
      </c>
      <c r="AD33" s="206"/>
      <c r="AE33" s="210">
        <f t="shared" si="9"/>
        <v>0</v>
      </c>
      <c r="AF33" s="201">
        <f t="shared" si="10"/>
        <v>0</v>
      </c>
    </row>
    <row r="34" spans="1:32" s="173" customFormat="1" ht="12.5" x14ac:dyDescent="0.25">
      <c r="A34" s="188" t="s">
        <v>209</v>
      </c>
      <c r="B34" s="188" t="s">
        <v>225</v>
      </c>
      <c r="C34" s="188" t="s">
        <v>140</v>
      </c>
      <c r="D34" s="188">
        <v>0</v>
      </c>
      <c r="E34" s="188"/>
      <c r="F34" s="189">
        <v>4.1666666666666696</v>
      </c>
      <c r="G34" s="189">
        <v>3.708333333333333</v>
      </c>
      <c r="H34" s="142">
        <f t="shared" si="11"/>
        <v>0.45833333333333659</v>
      </c>
      <c r="I34" s="202">
        <v>8.0649999999999995</v>
      </c>
      <c r="J34" s="201">
        <f t="shared" si="0"/>
        <v>3.6964583333333594</v>
      </c>
      <c r="K34" s="201">
        <f t="shared" si="1"/>
        <v>0</v>
      </c>
      <c r="L34" s="140"/>
      <c r="M34" s="193">
        <v>256.09999999999997</v>
      </c>
      <c r="N34" s="193">
        <v>202.38416666666669</v>
      </c>
      <c r="O34" s="209">
        <f t="shared" si="2"/>
        <v>53.715833333333279</v>
      </c>
      <c r="P34" s="204">
        <v>0.13600000000000001</v>
      </c>
      <c r="Q34" s="201">
        <f t="shared" ref="Q34" si="15">O34*P34</f>
        <v>7.3053533333333265</v>
      </c>
      <c r="R34" s="201">
        <f t="shared" si="4"/>
        <v>0</v>
      </c>
      <c r="S34" s="140"/>
      <c r="T34" s="141"/>
      <c r="U34" s="141"/>
      <c r="V34" s="209" t="str">
        <f t="shared" si="5"/>
        <v/>
      </c>
      <c r="W34" s="206"/>
      <c r="X34" s="210">
        <f t="shared" si="6"/>
        <v>0</v>
      </c>
      <c r="Y34" s="201">
        <f t="shared" si="7"/>
        <v>0</v>
      </c>
      <c r="Z34" s="201"/>
      <c r="AA34" s="141"/>
      <c r="AB34" s="141"/>
      <c r="AC34" s="209" t="str">
        <f t="shared" si="8"/>
        <v/>
      </c>
      <c r="AD34" s="206"/>
      <c r="AE34" s="210">
        <f t="shared" si="9"/>
        <v>0</v>
      </c>
      <c r="AF34" s="201">
        <f t="shared" si="10"/>
        <v>0</v>
      </c>
    </row>
    <row r="35" spans="1:32" s="173" customFormat="1" ht="12.5" x14ac:dyDescent="0.25">
      <c r="A35" s="188"/>
      <c r="B35" s="188"/>
      <c r="C35" s="188"/>
      <c r="D35" s="188"/>
      <c r="E35" s="188"/>
      <c r="F35" s="189"/>
      <c r="G35" s="189"/>
      <c r="H35" s="142" t="str">
        <f t="shared" si="11"/>
        <v/>
      </c>
      <c r="I35" s="202"/>
      <c r="J35" s="201"/>
      <c r="K35" s="201">
        <f t="shared" si="1"/>
        <v>0</v>
      </c>
      <c r="L35" s="140"/>
      <c r="M35" s="193"/>
      <c r="N35" s="193"/>
      <c r="O35" s="209" t="str">
        <f t="shared" si="2"/>
        <v/>
      </c>
      <c r="P35" s="204"/>
      <c r="Q35" s="201"/>
      <c r="R35" s="201">
        <f t="shared" si="4"/>
        <v>0</v>
      </c>
      <c r="S35" s="140"/>
      <c r="T35" s="141"/>
      <c r="U35" s="141"/>
      <c r="V35" s="209" t="str">
        <f t="shared" si="5"/>
        <v/>
      </c>
      <c r="W35" s="206"/>
      <c r="X35" s="210">
        <f t="shared" si="6"/>
        <v>0</v>
      </c>
      <c r="Y35" s="201">
        <f t="shared" si="7"/>
        <v>0</v>
      </c>
      <c r="Z35" s="201"/>
      <c r="AA35" s="141"/>
      <c r="AB35" s="141"/>
      <c r="AC35" s="209" t="str">
        <f t="shared" si="8"/>
        <v/>
      </c>
      <c r="AD35" s="206"/>
      <c r="AE35" s="210">
        <f t="shared" si="9"/>
        <v>0</v>
      </c>
      <c r="AF35" s="201">
        <f t="shared" si="10"/>
        <v>0</v>
      </c>
    </row>
    <row r="36" spans="1:32" s="173" customFormat="1" ht="12.5" x14ac:dyDescent="0.25">
      <c r="A36" s="188"/>
      <c r="B36" s="188"/>
      <c r="C36" s="188"/>
      <c r="D36" s="188"/>
      <c r="E36" s="188"/>
      <c r="F36" s="189"/>
      <c r="G36" s="189"/>
      <c r="H36" s="142" t="str">
        <f t="shared" si="11"/>
        <v/>
      </c>
      <c r="I36" s="202"/>
      <c r="J36" s="201"/>
      <c r="K36" s="201">
        <f t="shared" si="1"/>
        <v>0</v>
      </c>
      <c r="L36" s="140"/>
      <c r="M36" s="193"/>
      <c r="N36" s="193"/>
      <c r="O36" s="209" t="str">
        <f t="shared" si="2"/>
        <v/>
      </c>
      <c r="P36" s="204"/>
      <c r="Q36" s="201"/>
      <c r="R36" s="201">
        <f t="shared" si="4"/>
        <v>0</v>
      </c>
      <c r="S36" s="140"/>
      <c r="T36" s="141"/>
      <c r="U36" s="141"/>
      <c r="V36" s="209" t="str">
        <f t="shared" si="5"/>
        <v/>
      </c>
      <c r="W36" s="206"/>
      <c r="X36" s="210">
        <f t="shared" si="6"/>
        <v>0</v>
      </c>
      <c r="Y36" s="201">
        <f t="shared" si="7"/>
        <v>0</v>
      </c>
      <c r="Z36" s="201"/>
      <c r="AA36" s="141"/>
      <c r="AB36" s="141"/>
      <c r="AC36" s="209" t="str">
        <f t="shared" si="8"/>
        <v/>
      </c>
      <c r="AD36" s="206"/>
      <c r="AE36" s="210">
        <f t="shared" si="9"/>
        <v>0</v>
      </c>
      <c r="AF36" s="201">
        <f t="shared" si="10"/>
        <v>0</v>
      </c>
    </row>
    <row r="37" spans="1:32" s="173" customFormat="1" ht="12.5" x14ac:dyDescent="0.25">
      <c r="A37" s="188" t="s">
        <v>210</v>
      </c>
      <c r="B37" s="188" t="s">
        <v>226</v>
      </c>
      <c r="C37" s="188" t="s">
        <v>141</v>
      </c>
      <c r="D37" s="188">
        <v>0</v>
      </c>
      <c r="E37" s="188"/>
      <c r="F37" s="189">
        <v>6.19166666666667</v>
      </c>
      <c r="G37" s="189">
        <v>5.7166666666666703</v>
      </c>
      <c r="H37" s="142">
        <f t="shared" si="11"/>
        <v>0.47499999999999964</v>
      </c>
      <c r="I37" s="202">
        <v>7.4489999999999998</v>
      </c>
      <c r="J37" s="201">
        <f t="shared" si="0"/>
        <v>3.5382749999999974</v>
      </c>
      <c r="K37" s="201">
        <f t="shared" si="1"/>
        <v>0</v>
      </c>
      <c r="L37" s="140"/>
      <c r="M37" s="193">
        <v>358.27249999999998</v>
      </c>
      <c r="N37" s="193">
        <v>308.02416666666664</v>
      </c>
      <c r="O37" s="209">
        <f t="shared" si="2"/>
        <v>50.248333333333335</v>
      </c>
      <c r="P37" s="204">
        <v>0.129</v>
      </c>
      <c r="Q37" s="201">
        <f t="shared" ref="Q37:Q38" si="16">O37*P37</f>
        <v>6.4820350000000007</v>
      </c>
      <c r="R37" s="201">
        <f t="shared" si="4"/>
        <v>0</v>
      </c>
      <c r="S37" s="140"/>
      <c r="T37" s="141"/>
      <c r="U37" s="141"/>
      <c r="V37" s="209" t="str">
        <f t="shared" si="5"/>
        <v/>
      </c>
      <c r="W37" s="206"/>
      <c r="X37" s="210">
        <f t="shared" si="6"/>
        <v>0</v>
      </c>
      <c r="Y37" s="201">
        <f t="shared" si="7"/>
        <v>0</v>
      </c>
      <c r="Z37" s="201"/>
      <c r="AA37" s="141"/>
      <c r="AB37" s="141"/>
      <c r="AC37" s="209" t="str">
        <f t="shared" si="8"/>
        <v/>
      </c>
      <c r="AD37" s="206"/>
      <c r="AE37" s="210">
        <f t="shared" si="9"/>
        <v>0</v>
      </c>
      <c r="AF37" s="201">
        <f t="shared" si="10"/>
        <v>0</v>
      </c>
    </row>
    <row r="38" spans="1:32" s="173" customFormat="1" ht="12.5" x14ac:dyDescent="0.25">
      <c r="A38" s="188"/>
      <c r="B38" s="188"/>
      <c r="C38" s="188" t="s">
        <v>142</v>
      </c>
      <c r="D38" s="188">
        <v>0</v>
      </c>
      <c r="E38" s="188"/>
      <c r="F38" s="189">
        <v>6.8916666666666702</v>
      </c>
      <c r="G38" s="189">
        <v>6.2583333333333302</v>
      </c>
      <c r="H38" s="142">
        <f t="shared" si="11"/>
        <v>0.63333333333333997</v>
      </c>
      <c r="I38" s="202">
        <v>7.351</v>
      </c>
      <c r="J38" s="201">
        <f t="shared" si="0"/>
        <v>4.6556333333333821</v>
      </c>
      <c r="K38" s="201">
        <f t="shared" si="1"/>
        <v>0</v>
      </c>
      <c r="L38" s="140"/>
      <c r="M38" s="193">
        <v>453.6991666666666</v>
      </c>
      <c r="N38" s="193">
        <v>403.32916666666659</v>
      </c>
      <c r="O38" s="209">
        <f t="shared" si="2"/>
        <v>50.370000000000005</v>
      </c>
      <c r="P38" s="204">
        <v>0.126</v>
      </c>
      <c r="Q38" s="201">
        <f t="shared" si="16"/>
        <v>6.3466200000000006</v>
      </c>
      <c r="R38" s="201">
        <f t="shared" si="4"/>
        <v>0</v>
      </c>
      <c r="S38" s="140"/>
      <c r="T38" s="141"/>
      <c r="U38" s="141"/>
      <c r="V38" s="209" t="str">
        <f t="shared" si="5"/>
        <v/>
      </c>
      <c r="W38" s="206"/>
      <c r="X38" s="210">
        <f t="shared" si="6"/>
        <v>0</v>
      </c>
      <c r="Y38" s="201">
        <f t="shared" si="7"/>
        <v>0</v>
      </c>
      <c r="Z38" s="201"/>
      <c r="AA38" s="141"/>
      <c r="AB38" s="141"/>
      <c r="AC38" s="209" t="str">
        <f t="shared" si="8"/>
        <v/>
      </c>
      <c r="AD38" s="206"/>
      <c r="AE38" s="210">
        <f t="shared" si="9"/>
        <v>0</v>
      </c>
      <c r="AF38" s="201">
        <f t="shared" si="10"/>
        <v>0</v>
      </c>
    </row>
    <row r="39" spans="1:32" s="173" customFormat="1" ht="12.5" x14ac:dyDescent="0.25">
      <c r="A39" s="188"/>
      <c r="B39" s="188"/>
      <c r="C39" s="188"/>
      <c r="D39" s="188"/>
      <c r="E39" s="188"/>
      <c r="F39" s="189"/>
      <c r="G39" s="189"/>
      <c r="H39" s="142" t="str">
        <f t="shared" si="11"/>
        <v/>
      </c>
      <c r="I39" s="202"/>
      <c r="J39" s="201"/>
      <c r="K39" s="201">
        <f t="shared" si="1"/>
        <v>0</v>
      </c>
      <c r="L39" s="140"/>
      <c r="M39" s="193"/>
      <c r="N39" s="193"/>
      <c r="O39" s="209" t="str">
        <f t="shared" si="2"/>
        <v/>
      </c>
      <c r="P39" s="204"/>
      <c r="Q39" s="201"/>
      <c r="R39" s="201">
        <f t="shared" si="4"/>
        <v>0</v>
      </c>
      <c r="S39" s="140"/>
      <c r="T39" s="141"/>
      <c r="U39" s="141"/>
      <c r="V39" s="209" t="str">
        <f t="shared" si="5"/>
        <v/>
      </c>
      <c r="W39" s="206"/>
      <c r="X39" s="210">
        <f t="shared" si="6"/>
        <v>0</v>
      </c>
      <c r="Y39" s="201">
        <f t="shared" si="7"/>
        <v>0</v>
      </c>
      <c r="Z39" s="201"/>
      <c r="AA39" s="141"/>
      <c r="AB39" s="141"/>
      <c r="AC39" s="209" t="str">
        <f t="shared" si="8"/>
        <v/>
      </c>
      <c r="AD39" s="206"/>
      <c r="AE39" s="210">
        <f t="shared" si="9"/>
        <v>0</v>
      </c>
      <c r="AF39" s="201">
        <f t="shared" si="10"/>
        <v>0</v>
      </c>
    </row>
    <row r="40" spans="1:32" s="173" customFormat="1" ht="12.5" x14ac:dyDescent="0.25">
      <c r="A40" s="188"/>
      <c r="B40" s="188"/>
      <c r="C40" s="188"/>
      <c r="D40" s="188"/>
      <c r="E40" s="188"/>
      <c r="F40" s="189"/>
      <c r="G40" s="189"/>
      <c r="H40" s="142" t="str">
        <f t="shared" si="11"/>
        <v/>
      </c>
      <c r="I40" s="202"/>
      <c r="J40" s="201"/>
      <c r="K40" s="201">
        <f t="shared" si="1"/>
        <v>0</v>
      </c>
      <c r="L40" s="140"/>
      <c r="M40" s="193"/>
      <c r="N40" s="193"/>
      <c r="O40" s="209" t="str">
        <f t="shared" si="2"/>
        <v/>
      </c>
      <c r="P40" s="204"/>
      <c r="Q40" s="201"/>
      <c r="R40" s="201">
        <f t="shared" si="4"/>
        <v>0</v>
      </c>
      <c r="S40" s="140"/>
      <c r="T40" s="141"/>
      <c r="U40" s="141"/>
      <c r="V40" s="209" t="str">
        <f t="shared" si="5"/>
        <v/>
      </c>
      <c r="W40" s="206"/>
      <c r="X40" s="210">
        <f t="shared" si="6"/>
        <v>0</v>
      </c>
      <c r="Y40" s="201">
        <f t="shared" si="7"/>
        <v>0</v>
      </c>
      <c r="Z40" s="201"/>
      <c r="AA40" s="141"/>
      <c r="AB40" s="141"/>
      <c r="AC40" s="209" t="str">
        <f t="shared" si="8"/>
        <v/>
      </c>
      <c r="AD40" s="206"/>
      <c r="AE40" s="210">
        <f t="shared" si="9"/>
        <v>0</v>
      </c>
      <c r="AF40" s="201">
        <f t="shared" si="10"/>
        <v>0</v>
      </c>
    </row>
    <row r="41" spans="1:32" s="173" customFormat="1" ht="12.5" x14ac:dyDescent="0.25">
      <c r="A41" s="188" t="s">
        <v>214</v>
      </c>
      <c r="B41" s="188" t="s">
        <v>227</v>
      </c>
      <c r="C41" s="188" t="s">
        <v>142</v>
      </c>
      <c r="D41" s="188">
        <v>0</v>
      </c>
      <c r="E41" s="188"/>
      <c r="F41" s="189">
        <v>8.6666666666666696</v>
      </c>
      <c r="G41" s="189">
        <v>7.4749999999999996</v>
      </c>
      <c r="H41" s="142">
        <f t="shared" si="11"/>
        <v>1.19166666666667</v>
      </c>
      <c r="I41" s="202">
        <v>7.1820000000000004</v>
      </c>
      <c r="J41" s="201">
        <f t="shared" si="0"/>
        <v>8.5585500000000234</v>
      </c>
      <c r="K41" s="201">
        <f t="shared" si="1"/>
        <v>0</v>
      </c>
      <c r="L41" s="140"/>
      <c r="M41" s="193">
        <v>620.4041666666667</v>
      </c>
      <c r="N41" s="193">
        <v>440.09416666666675</v>
      </c>
      <c r="O41" s="209">
        <f t="shared" si="2"/>
        <v>180.30999999999995</v>
      </c>
      <c r="P41" s="204">
        <v>0.125</v>
      </c>
      <c r="Q41" s="201">
        <f t="shared" ref="Q41" si="17">O41*P41</f>
        <v>22.538749999999993</v>
      </c>
      <c r="R41" s="201">
        <f t="shared" si="4"/>
        <v>0</v>
      </c>
      <c r="S41" s="140"/>
      <c r="T41" s="143">
        <v>21.39329601158645</v>
      </c>
      <c r="U41" s="143">
        <v>17.978943850267378</v>
      </c>
      <c r="V41" s="209">
        <f t="shared" si="5"/>
        <v>3.4143521613190728</v>
      </c>
      <c r="W41" s="207">
        <v>6.1349999999999998</v>
      </c>
      <c r="X41" s="210">
        <f t="shared" si="6"/>
        <v>20.947050509692509</v>
      </c>
      <c r="Y41" s="201">
        <f>D41*X41</f>
        <v>0</v>
      </c>
      <c r="Z41" s="201"/>
      <c r="AA41" s="143">
        <v>21.39329601158645</v>
      </c>
      <c r="AB41" s="143">
        <v>17.978943850267378</v>
      </c>
      <c r="AC41" s="209">
        <f t="shared" si="8"/>
        <v>3.4143521613190728</v>
      </c>
      <c r="AD41" s="207">
        <v>6.1349999999999998</v>
      </c>
      <c r="AE41" s="210">
        <f t="shared" si="9"/>
        <v>20.947050509692509</v>
      </c>
      <c r="AF41" s="201">
        <f t="shared" si="10"/>
        <v>0</v>
      </c>
    </row>
    <row r="42" spans="1:32" s="173" customFormat="1" ht="12.5" x14ac:dyDescent="0.25">
      <c r="A42" s="188"/>
      <c r="B42" s="188"/>
      <c r="C42" s="188"/>
      <c r="D42" s="188"/>
      <c r="E42" s="188"/>
      <c r="F42" s="189"/>
      <c r="G42" s="189"/>
      <c r="H42" s="142" t="str">
        <f t="shared" si="11"/>
        <v/>
      </c>
      <c r="I42" s="202"/>
      <c r="J42" s="201"/>
      <c r="K42" s="201">
        <f t="shared" si="1"/>
        <v>0</v>
      </c>
      <c r="L42" s="140"/>
      <c r="M42" s="193"/>
      <c r="N42" s="193"/>
      <c r="O42" s="209" t="str">
        <f t="shared" si="2"/>
        <v/>
      </c>
      <c r="P42" s="204"/>
      <c r="Q42" s="201"/>
      <c r="R42" s="201">
        <f t="shared" si="4"/>
        <v>0</v>
      </c>
      <c r="S42" s="140"/>
      <c r="T42" s="143"/>
      <c r="U42" s="143"/>
      <c r="V42" s="209" t="str">
        <f t="shared" si="5"/>
        <v/>
      </c>
      <c r="W42" s="207"/>
      <c r="X42" s="210">
        <f t="shared" si="6"/>
        <v>0</v>
      </c>
      <c r="Y42" s="201">
        <f t="shared" si="7"/>
        <v>0</v>
      </c>
      <c r="Z42" s="201"/>
      <c r="AA42" s="143"/>
      <c r="AB42" s="143"/>
      <c r="AC42" s="209" t="str">
        <f t="shared" si="8"/>
        <v/>
      </c>
      <c r="AD42" s="207"/>
      <c r="AE42" s="210">
        <f t="shared" si="9"/>
        <v>0</v>
      </c>
      <c r="AF42" s="201">
        <f t="shared" si="10"/>
        <v>0</v>
      </c>
    </row>
    <row r="43" spans="1:32" s="173" customFormat="1" ht="12.5" x14ac:dyDescent="0.25">
      <c r="A43" s="188"/>
      <c r="B43" s="188"/>
      <c r="C43" s="188"/>
      <c r="D43" s="188"/>
      <c r="E43" s="188"/>
      <c r="F43" s="189"/>
      <c r="G43" s="189"/>
      <c r="H43" s="142" t="str">
        <f t="shared" si="11"/>
        <v/>
      </c>
      <c r="I43" s="202"/>
      <c r="J43" s="201"/>
      <c r="K43" s="201">
        <f t="shared" si="1"/>
        <v>0</v>
      </c>
      <c r="L43" s="140"/>
      <c r="M43" s="193"/>
      <c r="N43" s="193"/>
      <c r="O43" s="209" t="str">
        <f t="shared" si="2"/>
        <v/>
      </c>
      <c r="P43" s="204"/>
      <c r="Q43" s="201"/>
      <c r="R43" s="201">
        <f t="shared" si="4"/>
        <v>0</v>
      </c>
      <c r="S43" s="140"/>
      <c r="T43" s="143"/>
      <c r="U43" s="143"/>
      <c r="V43" s="209" t="str">
        <f t="shared" si="5"/>
        <v/>
      </c>
      <c r="W43" s="207"/>
      <c r="X43" s="210">
        <f t="shared" si="6"/>
        <v>0</v>
      </c>
      <c r="Y43" s="201">
        <f t="shared" si="7"/>
        <v>0</v>
      </c>
      <c r="Z43" s="201"/>
      <c r="AA43" s="143"/>
      <c r="AB43" s="143"/>
      <c r="AC43" s="209" t="str">
        <f t="shared" si="8"/>
        <v/>
      </c>
      <c r="AD43" s="207"/>
      <c r="AE43" s="210">
        <f t="shared" si="9"/>
        <v>0</v>
      </c>
      <c r="AF43" s="201">
        <f t="shared" si="10"/>
        <v>0</v>
      </c>
    </row>
    <row r="44" spans="1:32" s="173" customFormat="1" ht="12.5" x14ac:dyDescent="0.25">
      <c r="A44" s="188" t="s">
        <v>215</v>
      </c>
      <c r="B44" s="188" t="s">
        <v>228</v>
      </c>
      <c r="C44" s="188" t="s">
        <v>142</v>
      </c>
      <c r="D44" s="188">
        <v>0</v>
      </c>
      <c r="E44" s="188"/>
      <c r="F44" s="189">
        <v>7.9666666666666668</v>
      </c>
      <c r="G44" s="189">
        <v>7.4749999999999996</v>
      </c>
      <c r="H44" s="142">
        <f t="shared" si="11"/>
        <v>0.49166666666666714</v>
      </c>
      <c r="I44" s="202">
        <v>7.1820000000000004</v>
      </c>
      <c r="J44" s="201">
        <f t="shared" si="0"/>
        <v>3.5311500000000038</v>
      </c>
      <c r="K44" s="201">
        <f t="shared" si="1"/>
        <v>0</v>
      </c>
      <c r="L44" s="140"/>
      <c r="M44" s="193">
        <v>620.4041666666667</v>
      </c>
      <c r="N44" s="193">
        <v>440.09416666666675</v>
      </c>
      <c r="O44" s="209">
        <f t="shared" si="2"/>
        <v>180.30999999999995</v>
      </c>
      <c r="P44" s="204">
        <v>0.125</v>
      </c>
      <c r="Q44" s="201">
        <f t="shared" ref="Q44:Q45" si="18">O44*P44</f>
        <v>22.538749999999993</v>
      </c>
      <c r="R44" s="201">
        <f t="shared" si="4"/>
        <v>0</v>
      </c>
      <c r="S44" s="140"/>
      <c r="T44" s="143">
        <v>21.39329601158645</v>
      </c>
      <c r="U44" s="143">
        <v>17.978943850267378</v>
      </c>
      <c r="V44" s="209">
        <f t="shared" si="5"/>
        <v>3.4143521613190728</v>
      </c>
      <c r="W44" s="207">
        <v>6.1349999999999998</v>
      </c>
      <c r="X44" s="210">
        <f t="shared" si="6"/>
        <v>20.947050509692509</v>
      </c>
      <c r="Y44" s="201">
        <f t="shared" si="7"/>
        <v>0</v>
      </c>
      <c r="Z44" s="201"/>
      <c r="AA44" s="143">
        <v>21.39329601158645</v>
      </c>
      <c r="AB44" s="143">
        <v>17.978943850267378</v>
      </c>
      <c r="AC44" s="209">
        <f t="shared" si="8"/>
        <v>3.4143521613190728</v>
      </c>
      <c r="AD44" s="207">
        <v>6.1349999999999998</v>
      </c>
      <c r="AE44" s="210">
        <f t="shared" si="9"/>
        <v>20.947050509692509</v>
      </c>
      <c r="AF44" s="201">
        <f t="shared" si="10"/>
        <v>0</v>
      </c>
    </row>
    <row r="45" spans="1:32" s="173" customFormat="1" ht="12.5" x14ac:dyDescent="0.25">
      <c r="A45" s="188"/>
      <c r="B45" s="188"/>
      <c r="C45" s="188" t="s">
        <v>143</v>
      </c>
      <c r="D45" s="188">
        <v>0</v>
      </c>
      <c r="E45" s="188"/>
      <c r="F45" s="189">
        <v>9.1166666666666671</v>
      </c>
      <c r="G45" s="189">
        <v>8.5</v>
      </c>
      <c r="H45" s="142">
        <f t="shared" si="11"/>
        <v>0.61666666666666714</v>
      </c>
      <c r="I45" s="202">
        <v>7.077</v>
      </c>
      <c r="J45" s="201">
        <f t="shared" si="0"/>
        <v>4.3641500000000031</v>
      </c>
      <c r="K45" s="201">
        <f t="shared" si="1"/>
        <v>0</v>
      </c>
      <c r="L45" s="140"/>
      <c r="M45" s="193">
        <v>724.4375</v>
      </c>
      <c r="N45" s="193">
        <v>535.36749999999995</v>
      </c>
      <c r="O45" s="209">
        <f t="shared" si="2"/>
        <v>189.07000000000005</v>
      </c>
      <c r="P45" s="204">
        <v>0.123</v>
      </c>
      <c r="Q45" s="201">
        <f t="shared" si="18"/>
        <v>23.255610000000004</v>
      </c>
      <c r="R45" s="201">
        <f t="shared" si="4"/>
        <v>0</v>
      </c>
      <c r="S45" s="140"/>
      <c r="T45" s="143">
        <v>23.600995014483061</v>
      </c>
      <c r="U45" s="143">
        <v>19.33305481283422</v>
      </c>
      <c r="V45" s="209">
        <f t="shared" si="5"/>
        <v>4.267940201648841</v>
      </c>
      <c r="W45" s="207">
        <v>6.1630000000000003</v>
      </c>
      <c r="X45" s="210">
        <f t="shared" si="6"/>
        <v>26.303315462761809</v>
      </c>
      <c r="Y45" s="201">
        <f t="shared" si="7"/>
        <v>0</v>
      </c>
      <c r="Z45" s="201"/>
      <c r="AA45" s="143">
        <v>23.600995014483061</v>
      </c>
      <c r="AB45" s="143">
        <v>19.33305481283422</v>
      </c>
      <c r="AC45" s="209">
        <f t="shared" si="8"/>
        <v>4.267940201648841</v>
      </c>
      <c r="AD45" s="207">
        <v>6.1630000000000003</v>
      </c>
      <c r="AE45" s="210">
        <f t="shared" si="9"/>
        <v>26.303315462761809</v>
      </c>
      <c r="AF45" s="201">
        <f t="shared" si="10"/>
        <v>0</v>
      </c>
    </row>
    <row r="46" spans="1:32" s="173" customFormat="1" ht="12.5" x14ac:dyDescent="0.25">
      <c r="A46" s="188"/>
      <c r="B46" s="188"/>
      <c r="C46" s="188"/>
      <c r="D46" s="188"/>
      <c r="E46" s="188"/>
      <c r="F46" s="189"/>
      <c r="G46" s="189"/>
      <c r="H46" s="142" t="str">
        <f t="shared" si="11"/>
        <v/>
      </c>
      <c r="I46" s="202"/>
      <c r="J46" s="201"/>
      <c r="K46" s="201">
        <f t="shared" si="1"/>
        <v>0</v>
      </c>
      <c r="L46" s="140"/>
      <c r="M46" s="193"/>
      <c r="N46" s="193"/>
      <c r="O46" s="209" t="str">
        <f t="shared" si="2"/>
        <v/>
      </c>
      <c r="P46" s="204"/>
      <c r="Q46" s="201"/>
      <c r="R46" s="201">
        <f t="shared" si="4"/>
        <v>0</v>
      </c>
      <c r="S46" s="140"/>
      <c r="T46" s="143"/>
      <c r="U46" s="143"/>
      <c r="V46" s="209" t="str">
        <f t="shared" si="5"/>
        <v/>
      </c>
      <c r="W46" s="207"/>
      <c r="X46" s="210">
        <f t="shared" si="6"/>
        <v>0</v>
      </c>
      <c r="Y46" s="201">
        <f t="shared" si="7"/>
        <v>0</v>
      </c>
      <c r="Z46" s="201"/>
      <c r="AA46" s="143"/>
      <c r="AB46" s="143"/>
      <c r="AC46" s="209" t="str">
        <f t="shared" si="8"/>
        <v/>
      </c>
      <c r="AD46" s="207"/>
      <c r="AE46" s="210">
        <f t="shared" si="9"/>
        <v>0</v>
      </c>
      <c r="AF46" s="201">
        <f t="shared" si="10"/>
        <v>0</v>
      </c>
    </row>
    <row r="47" spans="1:32" s="173" customFormat="1" ht="12.5" x14ac:dyDescent="0.25">
      <c r="A47" s="188"/>
      <c r="B47" s="188"/>
      <c r="C47" s="188"/>
      <c r="D47" s="188"/>
      <c r="E47" s="188"/>
      <c r="F47" s="189"/>
      <c r="G47" s="189"/>
      <c r="H47" s="142" t="str">
        <f t="shared" si="11"/>
        <v/>
      </c>
      <c r="I47" s="202"/>
      <c r="J47" s="201"/>
      <c r="K47" s="201">
        <f t="shared" si="1"/>
        <v>0</v>
      </c>
      <c r="L47" s="140"/>
      <c r="M47" s="193"/>
      <c r="N47" s="193"/>
      <c r="O47" s="209" t="str">
        <f t="shared" si="2"/>
        <v/>
      </c>
      <c r="P47" s="204"/>
      <c r="Q47" s="201"/>
      <c r="R47" s="201">
        <f t="shared" si="4"/>
        <v>0</v>
      </c>
      <c r="S47" s="140"/>
      <c r="T47" s="143"/>
      <c r="U47" s="143"/>
      <c r="V47" s="209" t="str">
        <f t="shared" si="5"/>
        <v/>
      </c>
      <c r="W47" s="207"/>
      <c r="X47" s="210">
        <f t="shared" si="6"/>
        <v>0</v>
      </c>
      <c r="Y47" s="201">
        <f t="shared" si="7"/>
        <v>0</v>
      </c>
      <c r="Z47" s="201"/>
      <c r="AA47" s="143"/>
      <c r="AB47" s="143"/>
      <c r="AC47" s="209" t="str">
        <f t="shared" si="8"/>
        <v/>
      </c>
      <c r="AD47" s="207"/>
      <c r="AE47" s="210">
        <f t="shared" si="9"/>
        <v>0</v>
      </c>
      <c r="AF47" s="201">
        <f t="shared" si="10"/>
        <v>0</v>
      </c>
    </row>
    <row r="48" spans="1:32" s="173" customFormat="1" ht="12.5" x14ac:dyDescent="0.25">
      <c r="A48" s="188" t="s">
        <v>216</v>
      </c>
      <c r="B48" s="188" t="s">
        <v>229</v>
      </c>
      <c r="C48" s="188" t="s">
        <v>142</v>
      </c>
      <c r="D48" s="188">
        <v>0</v>
      </c>
      <c r="E48" s="188"/>
      <c r="F48" s="189">
        <v>8.6666666666666696</v>
      </c>
      <c r="G48" s="189">
        <v>7.4749999999999996</v>
      </c>
      <c r="H48" s="142">
        <f t="shared" si="11"/>
        <v>1.19166666666667</v>
      </c>
      <c r="I48" s="202">
        <v>7.1820000000000004</v>
      </c>
      <c r="J48" s="201">
        <f t="shared" si="0"/>
        <v>8.5585500000000234</v>
      </c>
      <c r="K48" s="201">
        <f t="shared" si="1"/>
        <v>0</v>
      </c>
      <c r="L48" s="140"/>
      <c r="M48" s="193">
        <v>620.4041666666667</v>
      </c>
      <c r="N48" s="193">
        <v>440.09416666666675</v>
      </c>
      <c r="O48" s="209">
        <f t="shared" si="2"/>
        <v>180.30999999999995</v>
      </c>
      <c r="P48" s="204">
        <v>0.125</v>
      </c>
      <c r="Q48" s="201">
        <f t="shared" ref="Q48" si="19">O48*P48</f>
        <v>22.538749999999993</v>
      </c>
      <c r="R48" s="201">
        <f t="shared" si="4"/>
        <v>0</v>
      </c>
      <c r="S48" s="140"/>
      <c r="T48" s="143">
        <v>21.39329601158645</v>
      </c>
      <c r="U48" s="143">
        <v>17.978943850267378</v>
      </c>
      <c r="V48" s="209">
        <f t="shared" si="5"/>
        <v>3.4143521613190728</v>
      </c>
      <c r="W48" s="207">
        <v>6.1349999999999998</v>
      </c>
      <c r="X48" s="210">
        <f t="shared" si="6"/>
        <v>20.947050509692509</v>
      </c>
      <c r="Y48" s="201">
        <f t="shared" si="7"/>
        <v>0</v>
      </c>
      <c r="Z48" s="201"/>
      <c r="AA48" s="143">
        <v>21.39329601158645</v>
      </c>
      <c r="AB48" s="143">
        <v>17.978943850267378</v>
      </c>
      <c r="AC48" s="209">
        <f t="shared" si="8"/>
        <v>3.4143521613190728</v>
      </c>
      <c r="AD48" s="207">
        <v>6.1349999999999998</v>
      </c>
      <c r="AE48" s="210">
        <f t="shared" si="9"/>
        <v>20.947050509692509</v>
      </c>
      <c r="AF48" s="201">
        <f t="shared" si="10"/>
        <v>0</v>
      </c>
    </row>
    <row r="49" spans="1:32" s="173" customFormat="1" ht="12.5" x14ac:dyDescent="0.25">
      <c r="A49" s="188"/>
      <c r="B49" s="188"/>
      <c r="C49" s="188"/>
      <c r="D49" s="188"/>
      <c r="E49" s="188"/>
      <c r="F49" s="189"/>
      <c r="G49" s="189"/>
      <c r="H49" s="142" t="str">
        <f t="shared" si="11"/>
        <v/>
      </c>
      <c r="I49" s="202"/>
      <c r="J49" s="201"/>
      <c r="K49" s="201">
        <f t="shared" si="1"/>
        <v>0</v>
      </c>
      <c r="L49" s="140"/>
      <c r="M49" s="193"/>
      <c r="N49" s="193"/>
      <c r="O49" s="209" t="str">
        <f t="shared" si="2"/>
        <v/>
      </c>
      <c r="P49" s="204"/>
      <c r="Q49" s="201"/>
      <c r="R49" s="201">
        <f t="shared" si="4"/>
        <v>0</v>
      </c>
      <c r="S49" s="140"/>
      <c r="T49" s="143"/>
      <c r="U49" s="143"/>
      <c r="V49" s="209" t="str">
        <f t="shared" si="5"/>
        <v/>
      </c>
      <c r="W49" s="207"/>
      <c r="X49" s="210">
        <f t="shared" si="6"/>
        <v>0</v>
      </c>
      <c r="Y49" s="201">
        <f t="shared" si="7"/>
        <v>0</v>
      </c>
      <c r="Z49" s="201"/>
      <c r="AA49" s="143"/>
      <c r="AB49" s="143"/>
      <c r="AC49" s="209" t="str">
        <f t="shared" si="8"/>
        <v/>
      </c>
      <c r="AD49" s="207"/>
      <c r="AE49" s="210">
        <f t="shared" si="9"/>
        <v>0</v>
      </c>
      <c r="AF49" s="201">
        <f t="shared" si="10"/>
        <v>0</v>
      </c>
    </row>
    <row r="50" spans="1:32" s="173" customFormat="1" ht="12.5" x14ac:dyDescent="0.25">
      <c r="A50" s="188"/>
      <c r="B50" s="188"/>
      <c r="C50" s="188"/>
      <c r="D50" s="188"/>
      <c r="E50" s="188"/>
      <c r="F50" s="189"/>
      <c r="G50" s="189"/>
      <c r="H50" s="142" t="str">
        <f t="shared" si="11"/>
        <v/>
      </c>
      <c r="I50" s="202"/>
      <c r="J50" s="201"/>
      <c r="K50" s="201">
        <f t="shared" si="1"/>
        <v>0</v>
      </c>
      <c r="L50" s="140"/>
      <c r="M50" s="193"/>
      <c r="N50" s="193"/>
      <c r="O50" s="209" t="str">
        <f t="shared" si="2"/>
        <v/>
      </c>
      <c r="P50" s="204"/>
      <c r="Q50" s="201"/>
      <c r="R50" s="201">
        <f t="shared" si="4"/>
        <v>0</v>
      </c>
      <c r="S50" s="140"/>
      <c r="T50" s="143"/>
      <c r="U50" s="143"/>
      <c r="V50" s="209" t="str">
        <f t="shared" si="5"/>
        <v/>
      </c>
      <c r="W50" s="207"/>
      <c r="X50" s="210">
        <f t="shared" si="6"/>
        <v>0</v>
      </c>
      <c r="Y50" s="201">
        <f t="shared" si="7"/>
        <v>0</v>
      </c>
      <c r="Z50" s="201"/>
      <c r="AA50" s="143"/>
      <c r="AB50" s="143"/>
      <c r="AC50" s="209" t="str">
        <f t="shared" si="8"/>
        <v/>
      </c>
      <c r="AD50" s="207"/>
      <c r="AE50" s="210">
        <f t="shared" si="9"/>
        <v>0</v>
      </c>
      <c r="AF50" s="201">
        <f t="shared" si="10"/>
        <v>0</v>
      </c>
    </row>
    <row r="51" spans="1:32" s="173" customFormat="1" ht="12.5" x14ac:dyDescent="0.25">
      <c r="A51" s="188" t="s">
        <v>217</v>
      </c>
      <c r="B51" s="188" t="s">
        <v>230</v>
      </c>
      <c r="C51" s="188" t="s">
        <v>142</v>
      </c>
      <c r="D51" s="188">
        <v>0</v>
      </c>
      <c r="E51" s="188"/>
      <c r="F51" s="189">
        <v>7.9666666666666668</v>
      </c>
      <c r="G51" s="189">
        <v>7.4749999999999996</v>
      </c>
      <c r="H51" s="142">
        <f t="shared" si="11"/>
        <v>0.49166666666666714</v>
      </c>
      <c r="I51" s="202">
        <v>7.1280000000000001</v>
      </c>
      <c r="J51" s="201">
        <f t="shared" si="0"/>
        <v>3.5046000000000035</v>
      </c>
      <c r="K51" s="201">
        <f t="shared" si="1"/>
        <v>0</v>
      </c>
      <c r="L51" s="140"/>
      <c r="M51" s="193">
        <v>620.4041666666667</v>
      </c>
      <c r="N51" s="193">
        <v>440.09416666666675</v>
      </c>
      <c r="O51" s="209">
        <f t="shared" si="2"/>
        <v>180.30999999999995</v>
      </c>
      <c r="P51" s="204">
        <v>0.125</v>
      </c>
      <c r="Q51" s="201">
        <f t="shared" ref="Q51:Q52" si="20">O51*P51</f>
        <v>22.538749999999993</v>
      </c>
      <c r="R51" s="201">
        <f t="shared" si="4"/>
        <v>0</v>
      </c>
      <c r="S51" s="140"/>
      <c r="T51" s="143">
        <v>21.39329601158645</v>
      </c>
      <c r="U51" s="143">
        <v>17.978943850267378</v>
      </c>
      <c r="V51" s="209">
        <f t="shared" si="5"/>
        <v>3.4143521613190728</v>
      </c>
      <c r="W51" s="207">
        <v>6.1349999999999998</v>
      </c>
      <c r="X51" s="210">
        <f t="shared" si="6"/>
        <v>20.947050509692509</v>
      </c>
      <c r="Y51" s="201">
        <f t="shared" si="7"/>
        <v>0</v>
      </c>
      <c r="Z51" s="201"/>
      <c r="AA51" s="143">
        <v>21.39329601158645</v>
      </c>
      <c r="AB51" s="143">
        <v>17.978943850267378</v>
      </c>
      <c r="AC51" s="209">
        <f t="shared" si="8"/>
        <v>3.4143521613190728</v>
      </c>
      <c r="AD51" s="207">
        <v>6.1349999999999998</v>
      </c>
      <c r="AE51" s="210">
        <f t="shared" si="9"/>
        <v>20.947050509692509</v>
      </c>
      <c r="AF51" s="201">
        <f t="shared" si="10"/>
        <v>0</v>
      </c>
    </row>
    <row r="52" spans="1:32" s="173" customFormat="1" ht="12.5" x14ac:dyDescent="0.25">
      <c r="A52" s="188"/>
      <c r="B52" s="188"/>
      <c r="C52" s="188" t="s">
        <v>143</v>
      </c>
      <c r="D52" s="188">
        <v>0</v>
      </c>
      <c r="E52" s="188"/>
      <c r="F52" s="189">
        <v>9.1166666666666671</v>
      </c>
      <c r="G52" s="189">
        <v>8.5</v>
      </c>
      <c r="H52" s="142">
        <f t="shared" si="11"/>
        <v>0.61666666666666714</v>
      </c>
      <c r="I52" s="202">
        <v>7.077</v>
      </c>
      <c r="J52" s="201">
        <f t="shared" si="0"/>
        <v>4.3641500000000031</v>
      </c>
      <c r="K52" s="201">
        <f t="shared" si="1"/>
        <v>0</v>
      </c>
      <c r="L52" s="140"/>
      <c r="M52" s="193">
        <v>724.4375</v>
      </c>
      <c r="N52" s="193">
        <v>535.36749999999995</v>
      </c>
      <c r="O52" s="209">
        <f t="shared" si="2"/>
        <v>189.07000000000005</v>
      </c>
      <c r="P52" s="204">
        <v>0.123</v>
      </c>
      <c r="Q52" s="201">
        <f t="shared" si="20"/>
        <v>23.255610000000004</v>
      </c>
      <c r="R52" s="201">
        <f t="shared" si="4"/>
        <v>0</v>
      </c>
      <c r="S52" s="140"/>
      <c r="T52" s="143">
        <v>23.600995014483061</v>
      </c>
      <c r="U52" s="143">
        <v>19.33305481283422</v>
      </c>
      <c r="V52" s="209">
        <f t="shared" si="5"/>
        <v>4.267940201648841</v>
      </c>
      <c r="W52" s="207">
        <v>6.1630000000000003</v>
      </c>
      <c r="X52" s="210">
        <f t="shared" si="6"/>
        <v>26.303315462761809</v>
      </c>
      <c r="Y52" s="201">
        <f t="shared" si="7"/>
        <v>0</v>
      </c>
      <c r="Z52" s="201"/>
      <c r="AA52" s="143">
        <v>23.600995014483061</v>
      </c>
      <c r="AB52" s="143">
        <v>19.33305481283422</v>
      </c>
      <c r="AC52" s="209">
        <f t="shared" si="8"/>
        <v>4.267940201648841</v>
      </c>
      <c r="AD52" s="207">
        <v>6.1630000000000003</v>
      </c>
      <c r="AE52" s="210">
        <f t="shared" si="9"/>
        <v>26.303315462761809</v>
      </c>
      <c r="AF52" s="201">
        <f t="shared" si="10"/>
        <v>0</v>
      </c>
    </row>
    <row r="53" spans="1:32" s="173" customFormat="1" ht="12.5" x14ac:dyDescent="0.25">
      <c r="A53" s="188"/>
      <c r="B53" s="188"/>
      <c r="C53" s="188"/>
      <c r="D53" s="188"/>
      <c r="E53" s="188"/>
      <c r="F53" s="189"/>
      <c r="G53" s="189"/>
      <c r="H53" s="142" t="str">
        <f t="shared" si="11"/>
        <v/>
      </c>
      <c r="I53" s="202"/>
      <c r="J53" s="201"/>
      <c r="K53" s="201">
        <f t="shared" si="1"/>
        <v>0</v>
      </c>
      <c r="L53" s="140"/>
      <c r="M53" s="193"/>
      <c r="N53" s="193"/>
      <c r="O53" s="209" t="str">
        <f t="shared" si="2"/>
        <v/>
      </c>
      <c r="P53" s="204"/>
      <c r="Q53" s="201"/>
      <c r="R53" s="201">
        <f t="shared" si="4"/>
        <v>0</v>
      </c>
      <c r="S53" s="140"/>
      <c r="T53" s="143"/>
      <c r="U53" s="143"/>
      <c r="V53" s="209" t="str">
        <f t="shared" si="5"/>
        <v/>
      </c>
      <c r="W53" s="207"/>
      <c r="X53" s="210">
        <f t="shared" si="6"/>
        <v>0</v>
      </c>
      <c r="Y53" s="201">
        <f t="shared" si="7"/>
        <v>0</v>
      </c>
      <c r="Z53" s="201"/>
      <c r="AA53" s="143"/>
      <c r="AB53" s="143"/>
      <c r="AC53" s="209" t="str">
        <f t="shared" si="8"/>
        <v/>
      </c>
      <c r="AD53" s="207"/>
      <c r="AE53" s="210">
        <f t="shared" si="9"/>
        <v>0</v>
      </c>
      <c r="AF53" s="201">
        <f t="shared" si="10"/>
        <v>0</v>
      </c>
    </row>
    <row r="54" spans="1:32" s="173" customFormat="1" ht="12.5" x14ac:dyDescent="0.25">
      <c r="A54" s="188"/>
      <c r="B54" s="188"/>
      <c r="C54" s="188"/>
      <c r="D54" s="188"/>
      <c r="E54" s="188"/>
      <c r="F54" s="189"/>
      <c r="G54" s="189"/>
      <c r="H54" s="142" t="str">
        <f t="shared" si="11"/>
        <v/>
      </c>
      <c r="I54" s="202"/>
      <c r="J54" s="201"/>
      <c r="K54" s="201">
        <f t="shared" si="1"/>
        <v>0</v>
      </c>
      <c r="L54" s="140"/>
      <c r="M54" s="193"/>
      <c r="N54" s="193"/>
      <c r="O54" s="209" t="str">
        <f t="shared" si="2"/>
        <v/>
      </c>
      <c r="P54" s="204"/>
      <c r="Q54" s="201"/>
      <c r="R54" s="201">
        <f t="shared" si="4"/>
        <v>0</v>
      </c>
      <c r="S54" s="140"/>
      <c r="T54" s="143"/>
      <c r="U54" s="143"/>
      <c r="V54" s="209" t="str">
        <f t="shared" si="5"/>
        <v/>
      </c>
      <c r="W54" s="207"/>
      <c r="X54" s="210">
        <f t="shared" si="6"/>
        <v>0</v>
      </c>
      <c r="Y54" s="201">
        <f t="shared" si="7"/>
        <v>0</v>
      </c>
      <c r="Z54" s="201"/>
      <c r="AA54" s="143"/>
      <c r="AB54" s="143"/>
      <c r="AC54" s="209" t="str">
        <f t="shared" si="8"/>
        <v/>
      </c>
      <c r="AD54" s="207"/>
      <c r="AE54" s="210">
        <f t="shared" si="9"/>
        <v>0</v>
      </c>
      <c r="AF54" s="201">
        <f t="shared" si="10"/>
        <v>0</v>
      </c>
    </row>
    <row r="55" spans="1:32" s="173" customFormat="1" ht="12.5" x14ac:dyDescent="0.25">
      <c r="A55" s="188" t="s">
        <v>211</v>
      </c>
      <c r="B55" s="188" t="s">
        <v>231</v>
      </c>
      <c r="C55" s="188" t="s">
        <v>142</v>
      </c>
      <c r="D55" s="188">
        <v>0</v>
      </c>
      <c r="E55" s="188" t="s">
        <v>128</v>
      </c>
      <c r="F55" s="189">
        <v>8.6666666666666696</v>
      </c>
      <c r="G55" s="189">
        <v>7.4749999999999996</v>
      </c>
      <c r="H55" s="142">
        <f t="shared" si="11"/>
        <v>1.19166666666667</v>
      </c>
      <c r="I55" s="202">
        <v>7.1820000000000004</v>
      </c>
      <c r="J55" s="201">
        <f t="shared" si="0"/>
        <v>8.5585500000000234</v>
      </c>
      <c r="K55" s="201">
        <f t="shared" si="1"/>
        <v>0</v>
      </c>
      <c r="L55" s="140"/>
      <c r="M55" s="193">
        <v>620.4041666666667</v>
      </c>
      <c r="N55" s="193">
        <v>440.09416666666675</v>
      </c>
      <c r="O55" s="209">
        <f t="shared" si="2"/>
        <v>180.30999999999995</v>
      </c>
      <c r="P55" s="204">
        <v>0.125</v>
      </c>
      <c r="Q55" s="201">
        <f t="shared" ref="Q55" si="21">O55*P55</f>
        <v>22.538749999999993</v>
      </c>
      <c r="R55" s="201">
        <f t="shared" si="4"/>
        <v>0</v>
      </c>
      <c r="S55" s="140"/>
      <c r="T55" s="143">
        <v>21.39329601158645</v>
      </c>
      <c r="U55" s="143">
        <v>17.978943850267378</v>
      </c>
      <c r="V55" s="209">
        <f t="shared" si="5"/>
        <v>3.4143521613190728</v>
      </c>
      <c r="W55" s="207">
        <v>6.1349999999999998</v>
      </c>
      <c r="X55" s="210">
        <f t="shared" si="6"/>
        <v>20.947050509692509</v>
      </c>
      <c r="Y55" s="201">
        <f t="shared" si="7"/>
        <v>0</v>
      </c>
      <c r="Z55" s="201"/>
      <c r="AA55" s="143">
        <v>21.39329601158645</v>
      </c>
      <c r="AB55" s="143">
        <v>17.978943850267378</v>
      </c>
      <c r="AC55" s="209">
        <f t="shared" si="8"/>
        <v>3.4143521613190728</v>
      </c>
      <c r="AD55" s="207">
        <v>6.1349999999999998</v>
      </c>
      <c r="AE55" s="210">
        <f t="shared" si="9"/>
        <v>20.947050509692509</v>
      </c>
      <c r="AF55" s="201">
        <f t="shared" si="10"/>
        <v>0</v>
      </c>
    </row>
    <row r="56" spans="1:32" s="173" customFormat="1" ht="12.5" x14ac:dyDescent="0.25">
      <c r="A56" s="188"/>
      <c r="B56" s="188"/>
      <c r="C56" s="188"/>
      <c r="D56" s="188"/>
      <c r="E56" s="188"/>
      <c r="F56" s="189"/>
      <c r="G56" s="189"/>
      <c r="H56" s="142" t="str">
        <f t="shared" si="11"/>
        <v/>
      </c>
      <c r="I56" s="202"/>
      <c r="J56" s="201"/>
      <c r="K56" s="201">
        <f t="shared" si="1"/>
        <v>0</v>
      </c>
      <c r="L56" s="140"/>
      <c r="M56" s="193"/>
      <c r="N56" s="193"/>
      <c r="O56" s="209" t="str">
        <f t="shared" si="2"/>
        <v/>
      </c>
      <c r="P56" s="204"/>
      <c r="Q56" s="201"/>
      <c r="R56" s="201">
        <f t="shared" si="4"/>
        <v>0</v>
      </c>
      <c r="S56" s="140"/>
      <c r="T56" s="143"/>
      <c r="U56" s="143"/>
      <c r="V56" s="209" t="str">
        <f t="shared" si="5"/>
        <v/>
      </c>
      <c r="W56" s="207"/>
      <c r="X56" s="210">
        <f t="shared" si="6"/>
        <v>0</v>
      </c>
      <c r="Y56" s="201">
        <f t="shared" si="7"/>
        <v>0</v>
      </c>
      <c r="Z56" s="201"/>
      <c r="AA56" s="143"/>
      <c r="AB56" s="143"/>
      <c r="AC56" s="209" t="str">
        <f t="shared" si="8"/>
        <v/>
      </c>
      <c r="AD56" s="207"/>
      <c r="AE56" s="210">
        <f t="shared" si="9"/>
        <v>0</v>
      </c>
      <c r="AF56" s="201">
        <f t="shared" si="10"/>
        <v>0</v>
      </c>
    </row>
    <row r="57" spans="1:32" s="173" customFormat="1" ht="12.5" x14ac:dyDescent="0.25">
      <c r="A57" s="188"/>
      <c r="B57" s="188"/>
      <c r="C57" s="188"/>
      <c r="D57" s="188"/>
      <c r="E57" s="188"/>
      <c r="F57" s="189"/>
      <c r="G57" s="189"/>
      <c r="H57" s="142" t="str">
        <f t="shared" si="11"/>
        <v/>
      </c>
      <c r="I57" s="202"/>
      <c r="J57" s="201"/>
      <c r="K57" s="201">
        <f t="shared" si="1"/>
        <v>0</v>
      </c>
      <c r="L57" s="140"/>
      <c r="M57" s="193"/>
      <c r="N57" s="193"/>
      <c r="O57" s="209" t="str">
        <f t="shared" si="2"/>
        <v/>
      </c>
      <c r="P57" s="204"/>
      <c r="Q57" s="201"/>
      <c r="R57" s="201">
        <f t="shared" si="4"/>
        <v>0</v>
      </c>
      <c r="S57" s="140"/>
      <c r="T57" s="143"/>
      <c r="U57" s="143"/>
      <c r="V57" s="209" t="str">
        <f t="shared" si="5"/>
        <v/>
      </c>
      <c r="W57" s="207"/>
      <c r="X57" s="210">
        <f t="shared" si="6"/>
        <v>0</v>
      </c>
      <c r="Y57" s="201">
        <f t="shared" si="7"/>
        <v>0</v>
      </c>
      <c r="Z57" s="201"/>
      <c r="AA57" s="143"/>
      <c r="AB57" s="143"/>
      <c r="AC57" s="209" t="str">
        <f t="shared" si="8"/>
        <v/>
      </c>
      <c r="AD57" s="207"/>
      <c r="AE57" s="210">
        <f t="shared" si="9"/>
        <v>0</v>
      </c>
      <c r="AF57" s="201">
        <f t="shared" si="10"/>
        <v>0</v>
      </c>
    </row>
    <row r="58" spans="1:32" s="173" customFormat="1" ht="12.5" x14ac:dyDescent="0.25">
      <c r="A58" s="188" t="s">
        <v>218</v>
      </c>
      <c r="B58" s="188" t="s">
        <v>232</v>
      </c>
      <c r="C58" s="188" t="s">
        <v>142</v>
      </c>
      <c r="D58" s="188">
        <v>0</v>
      </c>
      <c r="E58" s="188"/>
      <c r="F58" s="189">
        <v>7.9666666666666668</v>
      </c>
      <c r="G58" s="189">
        <v>7.4749999999999996</v>
      </c>
      <c r="H58" s="142">
        <f t="shared" si="11"/>
        <v>0.49166666666666714</v>
      </c>
      <c r="I58" s="202">
        <v>7.1820000000000004</v>
      </c>
      <c r="J58" s="201">
        <f t="shared" si="0"/>
        <v>3.5311500000000038</v>
      </c>
      <c r="K58" s="201">
        <f t="shared" si="1"/>
        <v>0</v>
      </c>
      <c r="L58" s="140"/>
      <c r="M58" s="193">
        <v>620.4041666666667</v>
      </c>
      <c r="N58" s="193">
        <v>440.09416666666675</v>
      </c>
      <c r="O58" s="209">
        <f t="shared" si="2"/>
        <v>180.30999999999995</v>
      </c>
      <c r="P58" s="204">
        <v>0.125</v>
      </c>
      <c r="Q58" s="201">
        <f t="shared" ref="Q58" si="22">O58*P58</f>
        <v>22.538749999999993</v>
      </c>
      <c r="R58" s="201">
        <f t="shared" si="4"/>
        <v>0</v>
      </c>
      <c r="S58" s="140"/>
      <c r="T58" s="143">
        <v>21.39329601158645</v>
      </c>
      <c r="U58" s="143">
        <v>17.978943850267378</v>
      </c>
      <c r="V58" s="209">
        <f t="shared" si="5"/>
        <v>3.4143521613190728</v>
      </c>
      <c r="W58" s="207">
        <v>6.1349999999999998</v>
      </c>
      <c r="X58" s="210">
        <f t="shared" si="6"/>
        <v>20.947050509692509</v>
      </c>
      <c r="Y58" s="201">
        <f t="shared" si="7"/>
        <v>0</v>
      </c>
      <c r="Z58" s="201"/>
      <c r="AA58" s="143">
        <v>21.39329601158645</v>
      </c>
      <c r="AB58" s="143">
        <v>17.978943850267378</v>
      </c>
      <c r="AC58" s="209">
        <f t="shared" si="8"/>
        <v>3.4143521613190728</v>
      </c>
      <c r="AD58" s="207">
        <v>6.1349999999999998</v>
      </c>
      <c r="AE58" s="210">
        <f t="shared" si="9"/>
        <v>20.947050509692509</v>
      </c>
      <c r="AF58" s="201">
        <f t="shared" si="10"/>
        <v>0</v>
      </c>
    </row>
    <row r="59" spans="1:32" s="173" customFormat="1" ht="12.5" x14ac:dyDescent="0.25">
      <c r="A59" s="188"/>
      <c r="B59" s="188"/>
      <c r="C59" s="188"/>
      <c r="D59" s="188"/>
      <c r="E59" s="188"/>
      <c r="F59" s="189"/>
      <c r="G59" s="189"/>
      <c r="H59" s="142" t="str">
        <f t="shared" si="11"/>
        <v/>
      </c>
      <c r="I59" s="202"/>
      <c r="J59" s="201"/>
      <c r="K59" s="201">
        <f t="shared" si="1"/>
        <v>0</v>
      </c>
      <c r="L59" s="140"/>
      <c r="M59" s="193"/>
      <c r="N59" s="193"/>
      <c r="O59" s="209" t="str">
        <f t="shared" si="2"/>
        <v/>
      </c>
      <c r="P59" s="204"/>
      <c r="Q59" s="201"/>
      <c r="R59" s="201">
        <f t="shared" si="4"/>
        <v>0</v>
      </c>
      <c r="S59" s="140"/>
      <c r="T59" s="143"/>
      <c r="U59" s="143"/>
      <c r="V59" s="209" t="str">
        <f t="shared" si="5"/>
        <v/>
      </c>
      <c r="W59" s="207"/>
      <c r="X59" s="210">
        <f t="shared" si="6"/>
        <v>0</v>
      </c>
      <c r="Y59" s="201">
        <f t="shared" si="7"/>
        <v>0</v>
      </c>
      <c r="Z59" s="201"/>
      <c r="AA59" s="143"/>
      <c r="AB59" s="143"/>
      <c r="AC59" s="209" t="str">
        <f t="shared" si="8"/>
        <v/>
      </c>
      <c r="AD59" s="207"/>
      <c r="AE59" s="210">
        <f t="shared" si="9"/>
        <v>0</v>
      </c>
      <c r="AF59" s="201">
        <f t="shared" si="10"/>
        <v>0</v>
      </c>
    </row>
    <row r="60" spans="1:32" s="173" customFormat="1" ht="12.5" x14ac:dyDescent="0.25">
      <c r="A60" s="188"/>
      <c r="B60" s="188"/>
      <c r="C60" s="188"/>
      <c r="D60" s="188"/>
      <c r="E60" s="188"/>
      <c r="F60" s="189"/>
      <c r="G60" s="189"/>
      <c r="H60" s="142" t="str">
        <f t="shared" si="11"/>
        <v/>
      </c>
      <c r="I60" s="202"/>
      <c r="J60" s="201"/>
      <c r="K60" s="201">
        <f t="shared" si="1"/>
        <v>0</v>
      </c>
      <c r="L60" s="140"/>
      <c r="M60" s="193"/>
      <c r="N60" s="193"/>
      <c r="O60" s="209" t="str">
        <f t="shared" si="2"/>
        <v/>
      </c>
      <c r="P60" s="204"/>
      <c r="Q60" s="201"/>
      <c r="R60" s="201">
        <f t="shared" si="4"/>
        <v>0</v>
      </c>
      <c r="S60" s="140"/>
      <c r="T60" s="143"/>
      <c r="U60" s="143"/>
      <c r="V60" s="209" t="str">
        <f t="shared" si="5"/>
        <v/>
      </c>
      <c r="W60" s="207"/>
      <c r="X60" s="210">
        <f t="shared" si="6"/>
        <v>0</v>
      </c>
      <c r="Y60" s="201">
        <f t="shared" si="7"/>
        <v>0</v>
      </c>
      <c r="Z60" s="201"/>
      <c r="AA60" s="143"/>
      <c r="AB60" s="143"/>
      <c r="AC60" s="209" t="str">
        <f t="shared" si="8"/>
        <v/>
      </c>
      <c r="AD60" s="207"/>
      <c r="AE60" s="210">
        <f t="shared" si="9"/>
        <v>0</v>
      </c>
      <c r="AF60" s="201">
        <f t="shared" si="10"/>
        <v>0</v>
      </c>
    </row>
    <row r="61" spans="1:32" s="173" customFormat="1" ht="12.5" x14ac:dyDescent="0.25">
      <c r="A61" s="188" t="s">
        <v>212</v>
      </c>
      <c r="B61" s="188" t="s">
        <v>233</v>
      </c>
      <c r="C61" s="188" t="s">
        <v>142</v>
      </c>
      <c r="D61" s="188">
        <v>0</v>
      </c>
      <c r="E61" s="188"/>
      <c r="F61" s="189">
        <v>8.6666666666666696</v>
      </c>
      <c r="G61" s="189">
        <v>7.4749999999999996</v>
      </c>
      <c r="H61" s="142">
        <f t="shared" si="11"/>
        <v>1.19166666666667</v>
      </c>
      <c r="I61" s="202">
        <v>7.1820000000000004</v>
      </c>
      <c r="J61" s="201">
        <f t="shared" si="0"/>
        <v>8.5585500000000234</v>
      </c>
      <c r="K61" s="201">
        <f t="shared" si="1"/>
        <v>0</v>
      </c>
      <c r="L61" s="140"/>
      <c r="M61" s="193">
        <v>620.4041666666667</v>
      </c>
      <c r="N61" s="193">
        <v>440.09416666666675</v>
      </c>
      <c r="O61" s="209">
        <f t="shared" si="2"/>
        <v>180.30999999999995</v>
      </c>
      <c r="P61" s="204">
        <v>0.125</v>
      </c>
      <c r="Q61" s="201">
        <f t="shared" ref="Q61" si="23">O61*P61</f>
        <v>22.538749999999993</v>
      </c>
      <c r="R61" s="201">
        <f t="shared" si="4"/>
        <v>0</v>
      </c>
      <c r="S61" s="140"/>
      <c r="T61" s="143">
        <v>21.39329601158645</v>
      </c>
      <c r="U61" s="143">
        <v>17.978943850267378</v>
      </c>
      <c r="V61" s="209">
        <f t="shared" si="5"/>
        <v>3.4143521613190728</v>
      </c>
      <c r="W61" s="207">
        <v>6.1349999999999998</v>
      </c>
      <c r="X61" s="210">
        <f t="shared" si="6"/>
        <v>20.947050509692509</v>
      </c>
      <c r="Y61" s="201">
        <f t="shared" si="7"/>
        <v>0</v>
      </c>
      <c r="Z61" s="201"/>
      <c r="AA61" s="143">
        <v>21.39329601158645</v>
      </c>
      <c r="AB61" s="143">
        <v>17.978943850267378</v>
      </c>
      <c r="AC61" s="209">
        <f t="shared" si="8"/>
        <v>3.4143521613190728</v>
      </c>
      <c r="AD61" s="207">
        <v>6.1349999999999998</v>
      </c>
      <c r="AE61" s="210">
        <f t="shared" si="9"/>
        <v>20.947050509692509</v>
      </c>
      <c r="AF61" s="201">
        <f t="shared" si="10"/>
        <v>0</v>
      </c>
    </row>
    <row r="62" spans="1:32" s="173" customFormat="1" ht="12.5" x14ac:dyDescent="0.25">
      <c r="A62" s="188"/>
      <c r="B62" s="188"/>
      <c r="C62" s="188"/>
      <c r="D62" s="188"/>
      <c r="E62" s="188"/>
      <c r="F62" s="189"/>
      <c r="G62" s="189"/>
      <c r="H62" s="142" t="str">
        <f t="shared" si="11"/>
        <v/>
      </c>
      <c r="I62" s="202"/>
      <c r="J62" s="201"/>
      <c r="K62" s="201">
        <f t="shared" si="1"/>
        <v>0</v>
      </c>
      <c r="L62" s="140"/>
      <c r="M62" s="193"/>
      <c r="N62" s="193"/>
      <c r="O62" s="209" t="str">
        <f t="shared" si="2"/>
        <v/>
      </c>
      <c r="P62" s="204"/>
      <c r="Q62" s="201"/>
      <c r="R62" s="201">
        <f t="shared" si="4"/>
        <v>0</v>
      </c>
      <c r="S62" s="140"/>
      <c r="T62" s="143"/>
      <c r="U62" s="143"/>
      <c r="V62" s="209" t="str">
        <f t="shared" si="5"/>
        <v/>
      </c>
      <c r="W62" s="207"/>
      <c r="X62" s="210">
        <f t="shared" si="6"/>
        <v>0</v>
      </c>
      <c r="Y62" s="201">
        <f t="shared" si="7"/>
        <v>0</v>
      </c>
      <c r="Z62" s="201"/>
      <c r="AA62" s="143"/>
      <c r="AB62" s="143"/>
      <c r="AC62" s="209" t="str">
        <f t="shared" si="8"/>
        <v/>
      </c>
      <c r="AD62" s="207"/>
      <c r="AE62" s="210">
        <f t="shared" si="9"/>
        <v>0</v>
      </c>
      <c r="AF62" s="201">
        <f t="shared" si="10"/>
        <v>0</v>
      </c>
    </row>
    <row r="63" spans="1:32" s="173" customFormat="1" ht="12.5" x14ac:dyDescent="0.25">
      <c r="A63" s="188"/>
      <c r="B63" s="188"/>
      <c r="C63" s="188"/>
      <c r="D63" s="188"/>
      <c r="E63" s="188"/>
      <c r="F63" s="189"/>
      <c r="G63" s="189"/>
      <c r="H63" s="142" t="str">
        <f t="shared" si="11"/>
        <v/>
      </c>
      <c r="I63" s="202"/>
      <c r="J63" s="201"/>
      <c r="K63" s="201">
        <f t="shared" si="1"/>
        <v>0</v>
      </c>
      <c r="L63" s="140"/>
      <c r="M63" s="193"/>
      <c r="N63" s="193"/>
      <c r="O63" s="209" t="str">
        <f t="shared" si="2"/>
        <v/>
      </c>
      <c r="P63" s="204"/>
      <c r="Q63" s="201"/>
      <c r="R63" s="201">
        <f t="shared" si="4"/>
        <v>0</v>
      </c>
      <c r="S63" s="140"/>
      <c r="T63" s="143"/>
      <c r="U63" s="143"/>
      <c r="V63" s="209" t="str">
        <f t="shared" si="5"/>
        <v/>
      </c>
      <c r="W63" s="207"/>
      <c r="X63" s="210">
        <f t="shared" si="6"/>
        <v>0</v>
      </c>
      <c r="Y63" s="201">
        <f t="shared" si="7"/>
        <v>0</v>
      </c>
      <c r="Z63" s="201"/>
      <c r="AA63" s="143"/>
      <c r="AB63" s="143"/>
      <c r="AC63" s="209" t="str">
        <f t="shared" si="8"/>
        <v/>
      </c>
      <c r="AD63" s="207"/>
      <c r="AE63" s="210">
        <f t="shared" si="9"/>
        <v>0</v>
      </c>
      <c r="AF63" s="201">
        <f t="shared" si="10"/>
        <v>0</v>
      </c>
    </row>
    <row r="64" spans="1:32" s="173" customFormat="1" ht="12.5" x14ac:dyDescent="0.25">
      <c r="A64" s="188" t="s">
        <v>219</v>
      </c>
      <c r="B64" s="188" t="s">
        <v>234</v>
      </c>
      <c r="C64" s="188" t="s">
        <v>142</v>
      </c>
      <c r="D64" s="188">
        <v>0</v>
      </c>
      <c r="E64" s="188"/>
      <c r="F64" s="189">
        <v>7.9666666666666668</v>
      </c>
      <c r="G64" s="189">
        <v>7.4749999999999996</v>
      </c>
      <c r="H64" s="142">
        <f t="shared" si="11"/>
        <v>0.49166666666666714</v>
      </c>
      <c r="I64" s="202">
        <v>7.1820000000000004</v>
      </c>
      <c r="J64" s="201">
        <f t="shared" si="0"/>
        <v>3.5311500000000038</v>
      </c>
      <c r="K64" s="201">
        <f t="shared" si="1"/>
        <v>0</v>
      </c>
      <c r="L64" s="140"/>
      <c r="M64" s="193">
        <v>620.4041666666667</v>
      </c>
      <c r="N64" s="193">
        <v>440.09416666666675</v>
      </c>
      <c r="O64" s="209">
        <f t="shared" si="2"/>
        <v>180.30999999999995</v>
      </c>
      <c r="P64" s="204">
        <v>0.125</v>
      </c>
      <c r="Q64" s="201">
        <f>O64*P64</f>
        <v>22.538749999999993</v>
      </c>
      <c r="R64" s="201">
        <f t="shared" si="4"/>
        <v>0</v>
      </c>
      <c r="S64" s="140"/>
      <c r="T64" s="143">
        <v>21.39329601158645</v>
      </c>
      <c r="U64" s="143">
        <v>17.978943850267378</v>
      </c>
      <c r="V64" s="209">
        <f t="shared" si="5"/>
        <v>3.4143521613190728</v>
      </c>
      <c r="W64" s="207">
        <v>6.1349999999999998</v>
      </c>
      <c r="X64" s="210">
        <f t="shared" si="6"/>
        <v>20.947050509692509</v>
      </c>
      <c r="Y64" s="201">
        <f t="shared" si="7"/>
        <v>0</v>
      </c>
      <c r="Z64" s="201"/>
      <c r="AA64" s="143">
        <v>21.39329601158645</v>
      </c>
      <c r="AB64" s="143">
        <v>17.978943850267378</v>
      </c>
      <c r="AC64" s="209">
        <f t="shared" si="8"/>
        <v>3.4143521613190728</v>
      </c>
      <c r="AD64" s="207">
        <v>6.1349999999999998</v>
      </c>
      <c r="AE64" s="210">
        <f t="shared" si="9"/>
        <v>20.947050509692509</v>
      </c>
      <c r="AF64" s="201">
        <f t="shared" si="10"/>
        <v>0</v>
      </c>
    </row>
    <row r="65" spans="1:32" s="173" customFormat="1" ht="12.5" x14ac:dyDescent="0.25">
      <c r="A65" s="188"/>
      <c r="B65" s="188"/>
      <c r="C65" s="188" t="s">
        <v>143</v>
      </c>
      <c r="D65" s="188">
        <v>0</v>
      </c>
      <c r="E65" s="188"/>
      <c r="F65" s="189">
        <v>9.1166666666666671</v>
      </c>
      <c r="G65" s="189">
        <v>8.5</v>
      </c>
      <c r="H65" s="142">
        <f t="shared" si="11"/>
        <v>0.61666666666666714</v>
      </c>
      <c r="I65" s="202">
        <v>7.077</v>
      </c>
      <c r="J65" s="201">
        <f t="shared" si="0"/>
        <v>4.3641500000000031</v>
      </c>
      <c r="K65" s="201">
        <f t="shared" si="1"/>
        <v>0</v>
      </c>
      <c r="L65" s="140"/>
      <c r="M65" s="193">
        <v>724.4375</v>
      </c>
      <c r="N65" s="193">
        <v>535.36749999999995</v>
      </c>
      <c r="O65" s="209">
        <f t="shared" si="2"/>
        <v>189.07000000000005</v>
      </c>
      <c r="P65" s="204">
        <v>0.123</v>
      </c>
      <c r="Q65" s="201">
        <f t="shared" ref="Q65" si="24">O65*P65</f>
        <v>23.255610000000004</v>
      </c>
      <c r="R65" s="201">
        <f t="shared" si="4"/>
        <v>0</v>
      </c>
      <c r="S65" s="140"/>
      <c r="T65" s="143">
        <v>23.600995014483061</v>
      </c>
      <c r="U65" s="143">
        <v>19.33305481283422</v>
      </c>
      <c r="V65" s="209">
        <f t="shared" si="5"/>
        <v>4.267940201648841</v>
      </c>
      <c r="W65" s="207">
        <v>6.1360000000000001</v>
      </c>
      <c r="X65" s="210">
        <f t="shared" si="6"/>
        <v>26.188081077317289</v>
      </c>
      <c r="Y65" s="201">
        <f t="shared" si="7"/>
        <v>0</v>
      </c>
      <c r="Z65" s="201"/>
      <c r="AA65" s="143">
        <v>23.600995014483061</v>
      </c>
      <c r="AB65" s="143">
        <v>19.33305481283422</v>
      </c>
      <c r="AC65" s="209">
        <f t="shared" si="8"/>
        <v>4.267940201648841</v>
      </c>
      <c r="AD65" s="207">
        <v>6.1360000000000001</v>
      </c>
      <c r="AE65" s="210">
        <f t="shared" si="9"/>
        <v>26.188081077317289</v>
      </c>
      <c r="AF65" s="201">
        <f t="shared" si="10"/>
        <v>0</v>
      </c>
    </row>
    <row r="66" spans="1:32" s="173" customFormat="1" ht="12.5" x14ac:dyDescent="0.25">
      <c r="A66" s="188"/>
      <c r="B66" s="188"/>
      <c r="C66" s="188"/>
      <c r="D66" s="188"/>
      <c r="E66" s="188"/>
      <c r="F66" s="189"/>
      <c r="G66" s="189"/>
      <c r="H66" s="142" t="str">
        <f t="shared" si="11"/>
        <v/>
      </c>
      <c r="I66" s="202"/>
      <c r="J66" s="201"/>
      <c r="K66" s="201">
        <f t="shared" si="1"/>
        <v>0</v>
      </c>
      <c r="L66" s="140"/>
      <c r="M66" s="193"/>
      <c r="N66" s="193"/>
      <c r="O66" s="209" t="str">
        <f t="shared" si="2"/>
        <v/>
      </c>
      <c r="P66" s="204"/>
      <c r="Q66" s="201"/>
      <c r="R66" s="201">
        <f t="shared" si="4"/>
        <v>0</v>
      </c>
      <c r="S66" s="140"/>
      <c r="T66" s="143"/>
      <c r="U66" s="143"/>
      <c r="V66" s="209" t="str">
        <f t="shared" si="5"/>
        <v/>
      </c>
      <c r="W66" s="207"/>
      <c r="X66" s="210">
        <f t="shared" si="6"/>
        <v>0</v>
      </c>
      <c r="Y66" s="201">
        <f t="shared" si="7"/>
        <v>0</v>
      </c>
      <c r="Z66" s="201"/>
      <c r="AA66" s="143"/>
      <c r="AB66" s="143"/>
      <c r="AC66" s="209" t="str">
        <f t="shared" si="8"/>
        <v/>
      </c>
      <c r="AD66" s="207"/>
      <c r="AE66" s="210">
        <f t="shared" si="9"/>
        <v>0</v>
      </c>
      <c r="AF66" s="201">
        <f t="shared" si="10"/>
        <v>0</v>
      </c>
    </row>
    <row r="67" spans="1:32" s="173" customFormat="1" ht="12.5" x14ac:dyDescent="0.25">
      <c r="A67" s="188"/>
      <c r="B67" s="188"/>
      <c r="C67" s="188"/>
      <c r="D67" s="188"/>
      <c r="E67" s="188"/>
      <c r="F67" s="189"/>
      <c r="G67" s="189"/>
      <c r="H67" s="142" t="str">
        <f t="shared" si="11"/>
        <v/>
      </c>
      <c r="I67" s="202"/>
      <c r="J67" s="201"/>
      <c r="K67" s="201">
        <f t="shared" si="1"/>
        <v>0</v>
      </c>
      <c r="L67" s="140"/>
      <c r="M67" s="193"/>
      <c r="N67" s="193"/>
      <c r="O67" s="209" t="str">
        <f t="shared" si="2"/>
        <v/>
      </c>
      <c r="P67" s="204"/>
      <c r="Q67" s="201"/>
      <c r="R67" s="201">
        <f t="shared" si="4"/>
        <v>0</v>
      </c>
      <c r="S67" s="140"/>
      <c r="T67" s="143"/>
      <c r="U67" s="143"/>
      <c r="V67" s="209" t="str">
        <f t="shared" si="5"/>
        <v/>
      </c>
      <c r="W67" s="207"/>
      <c r="X67" s="210">
        <f t="shared" si="6"/>
        <v>0</v>
      </c>
      <c r="Y67" s="201">
        <f t="shared" si="7"/>
        <v>0</v>
      </c>
      <c r="Z67" s="201"/>
      <c r="AA67" s="143"/>
      <c r="AB67" s="143"/>
      <c r="AC67" s="209" t="str">
        <f t="shared" si="8"/>
        <v/>
      </c>
      <c r="AD67" s="207"/>
      <c r="AE67" s="210">
        <f t="shared" si="9"/>
        <v>0</v>
      </c>
      <c r="AF67" s="201">
        <f t="shared" si="10"/>
        <v>0</v>
      </c>
    </row>
    <row r="68" spans="1:32" s="173" customFormat="1" ht="12.5" x14ac:dyDescent="0.25">
      <c r="A68" s="188"/>
      <c r="B68" s="188"/>
      <c r="C68" s="188"/>
      <c r="D68" s="188"/>
      <c r="E68" s="188"/>
      <c r="F68" s="189"/>
      <c r="G68" s="189"/>
      <c r="H68" s="142" t="str">
        <f t="shared" si="11"/>
        <v/>
      </c>
      <c r="I68" s="202"/>
      <c r="J68" s="201"/>
      <c r="K68" s="201">
        <f t="shared" si="1"/>
        <v>0</v>
      </c>
      <c r="L68" s="140"/>
      <c r="M68" s="193"/>
      <c r="N68" s="193"/>
      <c r="O68" s="209" t="str">
        <f t="shared" si="2"/>
        <v/>
      </c>
      <c r="P68" s="204"/>
      <c r="Q68" s="201"/>
      <c r="R68" s="201">
        <f t="shared" si="4"/>
        <v>0</v>
      </c>
      <c r="S68" s="140"/>
      <c r="T68" s="143"/>
      <c r="U68" s="143"/>
      <c r="V68" s="209" t="str">
        <f t="shared" si="5"/>
        <v/>
      </c>
      <c r="W68" s="207"/>
      <c r="X68" s="210">
        <f t="shared" si="6"/>
        <v>0</v>
      </c>
      <c r="Y68" s="201">
        <f t="shared" si="7"/>
        <v>0</v>
      </c>
      <c r="Z68" s="201"/>
      <c r="AA68" s="143"/>
      <c r="AB68" s="143"/>
      <c r="AC68" s="209" t="str">
        <f t="shared" si="8"/>
        <v/>
      </c>
      <c r="AD68" s="207"/>
      <c r="AE68" s="210">
        <f t="shared" si="9"/>
        <v>0</v>
      </c>
      <c r="AF68" s="201">
        <f t="shared" si="10"/>
        <v>0</v>
      </c>
    </row>
    <row r="69" spans="1:32" s="173" customFormat="1" ht="12.5" x14ac:dyDescent="0.25">
      <c r="A69" s="188"/>
      <c r="B69" s="188"/>
      <c r="C69" s="188"/>
      <c r="D69" s="188"/>
      <c r="E69" s="188"/>
      <c r="F69" s="189"/>
      <c r="G69" s="189"/>
      <c r="H69" s="142" t="str">
        <f t="shared" si="11"/>
        <v/>
      </c>
      <c r="I69" s="202"/>
      <c r="J69" s="201"/>
      <c r="K69" s="201">
        <f t="shared" si="1"/>
        <v>0</v>
      </c>
      <c r="L69" s="140"/>
      <c r="M69" s="193"/>
      <c r="N69" s="193"/>
      <c r="O69" s="209" t="str">
        <f t="shared" si="2"/>
        <v/>
      </c>
      <c r="P69" s="204"/>
      <c r="Q69" s="201"/>
      <c r="R69" s="201">
        <f t="shared" si="4"/>
        <v>0</v>
      </c>
      <c r="S69" s="140"/>
      <c r="T69" s="143"/>
      <c r="U69" s="143"/>
      <c r="V69" s="209" t="str">
        <f t="shared" si="5"/>
        <v/>
      </c>
      <c r="W69" s="207"/>
      <c r="X69" s="210">
        <f t="shared" si="6"/>
        <v>0</v>
      </c>
      <c r="Y69" s="201">
        <f t="shared" si="7"/>
        <v>0</v>
      </c>
      <c r="Z69" s="201"/>
      <c r="AA69" s="143"/>
      <c r="AB69" s="143"/>
      <c r="AC69" s="209" t="str">
        <f t="shared" si="8"/>
        <v/>
      </c>
      <c r="AD69" s="207"/>
      <c r="AE69" s="210">
        <f t="shared" si="9"/>
        <v>0</v>
      </c>
      <c r="AF69" s="201">
        <f t="shared" si="10"/>
        <v>0</v>
      </c>
    </row>
    <row r="70" spans="1:32" s="173" customFormat="1" ht="12.5" x14ac:dyDescent="0.25">
      <c r="A70" s="188"/>
      <c r="B70" s="188"/>
      <c r="C70" s="188"/>
      <c r="D70" s="188"/>
      <c r="E70" s="188"/>
      <c r="F70" s="189"/>
      <c r="G70" s="189"/>
      <c r="H70" s="142" t="str">
        <f t="shared" si="11"/>
        <v/>
      </c>
      <c r="I70" s="202"/>
      <c r="J70" s="201"/>
      <c r="K70" s="201">
        <f t="shared" si="1"/>
        <v>0</v>
      </c>
      <c r="L70" s="140"/>
      <c r="M70" s="193"/>
      <c r="N70" s="193"/>
      <c r="O70" s="209" t="str">
        <f t="shared" si="2"/>
        <v/>
      </c>
      <c r="P70" s="204"/>
      <c r="Q70" s="201"/>
      <c r="R70" s="201">
        <f t="shared" si="4"/>
        <v>0</v>
      </c>
      <c r="S70" s="140"/>
      <c r="T70" s="143"/>
      <c r="U70" s="143"/>
      <c r="V70" s="209" t="str">
        <f t="shared" si="5"/>
        <v/>
      </c>
      <c r="W70" s="207"/>
      <c r="X70" s="210">
        <f t="shared" si="6"/>
        <v>0</v>
      </c>
      <c r="Y70" s="201">
        <f t="shared" si="7"/>
        <v>0</v>
      </c>
      <c r="Z70" s="201"/>
      <c r="AA70" s="143"/>
      <c r="AB70" s="143"/>
      <c r="AC70" s="209" t="str">
        <f t="shared" si="8"/>
        <v/>
      </c>
      <c r="AD70" s="207"/>
      <c r="AE70" s="210">
        <f t="shared" si="9"/>
        <v>0</v>
      </c>
      <c r="AF70" s="201">
        <f t="shared" si="10"/>
        <v>0</v>
      </c>
    </row>
    <row r="71" spans="1:32" s="173" customFormat="1" ht="12.5" x14ac:dyDescent="0.25">
      <c r="A71" s="188"/>
      <c r="B71" s="188"/>
      <c r="C71" s="188"/>
      <c r="D71" s="188"/>
      <c r="E71" s="188"/>
      <c r="F71" s="189"/>
      <c r="G71" s="189"/>
      <c r="H71" s="142" t="str">
        <f t="shared" si="11"/>
        <v/>
      </c>
      <c r="I71" s="202"/>
      <c r="J71" s="201"/>
      <c r="K71" s="201">
        <f t="shared" si="1"/>
        <v>0</v>
      </c>
      <c r="L71" s="140"/>
      <c r="M71" s="193"/>
      <c r="N71" s="193"/>
      <c r="O71" s="209" t="str">
        <f t="shared" si="2"/>
        <v/>
      </c>
      <c r="P71" s="204"/>
      <c r="Q71" s="201"/>
      <c r="R71" s="201">
        <f t="shared" si="4"/>
        <v>0</v>
      </c>
      <c r="S71" s="140"/>
      <c r="T71" s="143"/>
      <c r="U71" s="143"/>
      <c r="V71" s="209" t="str">
        <f t="shared" si="5"/>
        <v/>
      </c>
      <c r="W71" s="207"/>
      <c r="X71" s="210">
        <f t="shared" si="6"/>
        <v>0</v>
      </c>
      <c r="Y71" s="201">
        <f t="shared" si="7"/>
        <v>0</v>
      </c>
      <c r="Z71" s="201"/>
      <c r="AA71" s="143"/>
      <c r="AB71" s="143"/>
      <c r="AC71" s="209" t="str">
        <f t="shared" si="8"/>
        <v/>
      </c>
      <c r="AD71" s="207"/>
      <c r="AE71" s="210">
        <f t="shared" si="9"/>
        <v>0</v>
      </c>
      <c r="AF71" s="201">
        <f t="shared" si="10"/>
        <v>0</v>
      </c>
    </row>
    <row r="72" spans="1:32" s="173" customFormat="1" ht="12.5" x14ac:dyDescent="0.25">
      <c r="A72" s="188"/>
      <c r="B72" s="188"/>
      <c r="C72" s="188"/>
      <c r="D72" s="188"/>
      <c r="E72" s="188"/>
      <c r="F72" s="189"/>
      <c r="G72" s="189"/>
      <c r="H72" s="142" t="str">
        <f t="shared" si="11"/>
        <v/>
      </c>
      <c r="I72" s="202"/>
      <c r="J72" s="201"/>
      <c r="K72" s="201">
        <f t="shared" si="1"/>
        <v>0</v>
      </c>
      <c r="L72" s="140"/>
      <c r="M72" s="193"/>
      <c r="N72" s="193"/>
      <c r="O72" s="209" t="str">
        <f t="shared" si="2"/>
        <v/>
      </c>
      <c r="P72" s="204"/>
      <c r="Q72" s="201"/>
      <c r="R72" s="201">
        <f t="shared" si="4"/>
        <v>0</v>
      </c>
      <c r="S72" s="140"/>
      <c r="T72" s="143"/>
      <c r="U72" s="143"/>
      <c r="V72" s="209" t="str">
        <f t="shared" si="5"/>
        <v/>
      </c>
      <c r="W72" s="207"/>
      <c r="X72" s="210">
        <f t="shared" si="6"/>
        <v>0</v>
      </c>
      <c r="Y72" s="201">
        <f t="shared" si="7"/>
        <v>0</v>
      </c>
      <c r="Z72" s="201"/>
      <c r="AA72" s="143"/>
      <c r="AB72" s="143"/>
      <c r="AC72" s="209" t="str">
        <f t="shared" si="8"/>
        <v/>
      </c>
      <c r="AD72" s="207"/>
      <c r="AE72" s="210">
        <f t="shared" si="9"/>
        <v>0</v>
      </c>
      <c r="AF72" s="201">
        <f t="shared" si="10"/>
        <v>0</v>
      </c>
    </row>
    <row r="73" spans="1:32" s="173" customFormat="1" ht="12.5" x14ac:dyDescent="0.25">
      <c r="A73" s="188"/>
      <c r="B73" s="188"/>
      <c r="C73" s="188"/>
      <c r="D73" s="188"/>
      <c r="E73" s="188"/>
      <c r="F73" s="189"/>
      <c r="G73" s="189"/>
      <c r="H73" s="142" t="str">
        <f t="shared" si="11"/>
        <v/>
      </c>
      <c r="I73" s="202"/>
      <c r="J73" s="201"/>
      <c r="K73" s="201">
        <f t="shared" si="1"/>
        <v>0</v>
      </c>
      <c r="L73" s="140"/>
      <c r="M73" s="193"/>
      <c r="N73" s="193"/>
      <c r="O73" s="209" t="str">
        <f t="shared" si="2"/>
        <v/>
      </c>
      <c r="P73" s="204"/>
      <c r="Q73" s="201"/>
      <c r="R73" s="201">
        <f t="shared" si="4"/>
        <v>0</v>
      </c>
      <c r="S73" s="140"/>
      <c r="T73" s="143"/>
      <c r="U73" s="143"/>
      <c r="V73" s="209" t="str">
        <f t="shared" si="5"/>
        <v/>
      </c>
      <c r="W73" s="207"/>
      <c r="X73" s="210">
        <f t="shared" si="6"/>
        <v>0</v>
      </c>
      <c r="Y73" s="201">
        <f t="shared" si="7"/>
        <v>0</v>
      </c>
      <c r="Z73" s="201"/>
      <c r="AA73" s="143"/>
      <c r="AB73" s="143"/>
      <c r="AC73" s="209" t="str">
        <f t="shared" si="8"/>
        <v/>
      </c>
      <c r="AD73" s="207"/>
      <c r="AE73" s="210">
        <f t="shared" si="9"/>
        <v>0</v>
      </c>
      <c r="AF73" s="201">
        <f t="shared" si="10"/>
        <v>0</v>
      </c>
    </row>
    <row r="74" spans="1:32" s="173" customFormat="1" ht="12.5" x14ac:dyDescent="0.25">
      <c r="A74" s="188"/>
      <c r="B74" s="188"/>
      <c r="C74" s="188"/>
      <c r="D74" s="188"/>
      <c r="E74" s="188"/>
      <c r="F74" s="189"/>
      <c r="G74" s="189"/>
      <c r="H74" s="142" t="str">
        <f t="shared" si="11"/>
        <v/>
      </c>
      <c r="I74" s="202"/>
      <c r="J74" s="201"/>
      <c r="K74" s="201">
        <f t="shared" si="1"/>
        <v>0</v>
      </c>
      <c r="L74" s="140"/>
      <c r="M74" s="193"/>
      <c r="N74" s="193"/>
      <c r="O74" s="209" t="str">
        <f t="shared" si="2"/>
        <v/>
      </c>
      <c r="P74" s="204"/>
      <c r="Q74" s="201"/>
      <c r="R74" s="201">
        <f t="shared" si="4"/>
        <v>0</v>
      </c>
      <c r="S74" s="140"/>
      <c r="T74" s="143"/>
      <c r="U74" s="143"/>
      <c r="V74" s="209" t="str">
        <f t="shared" si="5"/>
        <v/>
      </c>
      <c r="W74" s="207"/>
      <c r="X74" s="210">
        <f t="shared" si="6"/>
        <v>0</v>
      </c>
      <c r="Y74" s="201">
        <f t="shared" si="7"/>
        <v>0</v>
      </c>
      <c r="Z74" s="201"/>
      <c r="AA74" s="143"/>
      <c r="AB74" s="143"/>
      <c r="AC74" s="209" t="str">
        <f t="shared" si="8"/>
        <v/>
      </c>
      <c r="AD74" s="207"/>
      <c r="AE74" s="210">
        <f t="shared" si="9"/>
        <v>0</v>
      </c>
      <c r="AF74" s="201">
        <f t="shared" si="10"/>
        <v>0</v>
      </c>
    </row>
    <row r="75" spans="1:32" s="173" customFormat="1" ht="12.5" x14ac:dyDescent="0.25">
      <c r="A75" s="188"/>
      <c r="B75" s="188"/>
      <c r="C75" s="188"/>
      <c r="D75" s="188"/>
      <c r="E75" s="188"/>
      <c r="F75" s="189"/>
      <c r="G75" s="189"/>
      <c r="H75" s="142" t="str">
        <f t="shared" si="11"/>
        <v/>
      </c>
      <c r="I75" s="202"/>
      <c r="J75" s="201"/>
      <c r="K75" s="201">
        <f t="shared" si="1"/>
        <v>0</v>
      </c>
      <c r="L75" s="140"/>
      <c r="M75" s="193"/>
      <c r="N75" s="193"/>
      <c r="O75" s="209" t="str">
        <f t="shared" si="2"/>
        <v/>
      </c>
      <c r="P75" s="204"/>
      <c r="Q75" s="201"/>
      <c r="R75" s="201">
        <f t="shared" si="4"/>
        <v>0</v>
      </c>
      <c r="S75" s="140"/>
      <c r="T75" s="143"/>
      <c r="U75" s="143"/>
      <c r="V75" s="209" t="str">
        <f t="shared" si="5"/>
        <v/>
      </c>
      <c r="W75" s="207"/>
      <c r="X75" s="210">
        <f t="shared" si="6"/>
        <v>0</v>
      </c>
      <c r="Y75" s="201">
        <f t="shared" si="7"/>
        <v>0</v>
      </c>
      <c r="Z75" s="201"/>
      <c r="AA75" s="143"/>
      <c r="AB75" s="143"/>
      <c r="AC75" s="209" t="str">
        <f t="shared" si="8"/>
        <v/>
      </c>
      <c r="AD75" s="207"/>
      <c r="AE75" s="210">
        <f t="shared" si="9"/>
        <v>0</v>
      </c>
      <c r="AF75" s="201">
        <f t="shared" si="10"/>
        <v>0</v>
      </c>
    </row>
    <row r="76" spans="1:32" s="173" customFormat="1" ht="12.5" x14ac:dyDescent="0.25">
      <c r="A76" s="188"/>
      <c r="B76" s="188"/>
      <c r="C76" s="188"/>
      <c r="D76" s="188"/>
      <c r="E76" s="188"/>
      <c r="F76" s="189"/>
      <c r="G76" s="189"/>
      <c r="H76" s="142" t="str">
        <f t="shared" si="11"/>
        <v/>
      </c>
      <c r="I76" s="202"/>
      <c r="J76" s="201"/>
      <c r="K76" s="201">
        <f t="shared" si="1"/>
        <v>0</v>
      </c>
      <c r="L76" s="140"/>
      <c r="M76" s="193"/>
      <c r="N76" s="193"/>
      <c r="O76" s="209" t="str">
        <f t="shared" si="2"/>
        <v/>
      </c>
      <c r="P76" s="204"/>
      <c r="Q76" s="201"/>
      <c r="R76" s="201">
        <f t="shared" si="4"/>
        <v>0</v>
      </c>
      <c r="S76" s="140"/>
      <c r="T76" s="143"/>
      <c r="U76" s="143"/>
      <c r="V76" s="209" t="str">
        <f t="shared" si="5"/>
        <v/>
      </c>
      <c r="W76" s="207"/>
      <c r="X76" s="210">
        <f t="shared" si="6"/>
        <v>0</v>
      </c>
      <c r="Y76" s="201">
        <f t="shared" si="7"/>
        <v>0</v>
      </c>
      <c r="Z76" s="201"/>
      <c r="AA76" s="143"/>
      <c r="AB76" s="143"/>
      <c r="AC76" s="209" t="str">
        <f t="shared" si="8"/>
        <v/>
      </c>
      <c r="AD76" s="207"/>
      <c r="AE76" s="210">
        <f t="shared" si="9"/>
        <v>0</v>
      </c>
      <c r="AF76" s="201">
        <f t="shared" si="10"/>
        <v>0</v>
      </c>
    </row>
    <row r="77" spans="1:32" s="173" customFormat="1" ht="12.5" x14ac:dyDescent="0.25">
      <c r="A77" s="188"/>
      <c r="B77" s="188"/>
      <c r="C77" s="188"/>
      <c r="D77" s="188"/>
      <c r="E77" s="188"/>
      <c r="F77" s="189"/>
      <c r="G77" s="189"/>
      <c r="H77" s="142" t="str">
        <f t="shared" si="11"/>
        <v/>
      </c>
      <c r="I77" s="202"/>
      <c r="J77" s="201"/>
      <c r="K77" s="201">
        <f t="shared" si="1"/>
        <v>0</v>
      </c>
      <c r="L77" s="140"/>
      <c r="M77" s="193"/>
      <c r="N77" s="193"/>
      <c r="O77" s="209" t="str">
        <f t="shared" si="2"/>
        <v/>
      </c>
      <c r="P77" s="204"/>
      <c r="Q77" s="201"/>
      <c r="R77" s="201">
        <f t="shared" si="4"/>
        <v>0</v>
      </c>
      <c r="S77" s="140"/>
      <c r="T77" s="143"/>
      <c r="U77" s="143"/>
      <c r="V77" s="209" t="str">
        <f t="shared" si="5"/>
        <v/>
      </c>
      <c r="W77" s="207"/>
      <c r="X77" s="210">
        <f t="shared" si="6"/>
        <v>0</v>
      </c>
      <c r="Y77" s="201">
        <f t="shared" si="7"/>
        <v>0</v>
      </c>
      <c r="Z77" s="201"/>
      <c r="AA77" s="143"/>
      <c r="AB77" s="143"/>
      <c r="AC77" s="209" t="str">
        <f t="shared" si="8"/>
        <v/>
      </c>
      <c r="AD77" s="207"/>
      <c r="AE77" s="210">
        <f t="shared" si="9"/>
        <v>0</v>
      </c>
      <c r="AF77" s="201">
        <f t="shared" si="10"/>
        <v>0</v>
      </c>
    </row>
    <row r="78" spans="1:32" s="173" customFormat="1" ht="12.5" x14ac:dyDescent="0.25">
      <c r="A78" s="188"/>
      <c r="B78" s="188"/>
      <c r="C78" s="188"/>
      <c r="D78" s="188"/>
      <c r="E78" s="188"/>
      <c r="F78" s="189"/>
      <c r="G78" s="189"/>
      <c r="H78" s="142" t="str">
        <f t="shared" si="11"/>
        <v/>
      </c>
      <c r="I78" s="202"/>
      <c r="J78" s="201"/>
      <c r="K78" s="201">
        <f t="shared" si="1"/>
        <v>0</v>
      </c>
      <c r="L78" s="140"/>
      <c r="M78" s="193"/>
      <c r="N78" s="193"/>
      <c r="O78" s="209" t="str">
        <f t="shared" si="2"/>
        <v/>
      </c>
      <c r="P78" s="204"/>
      <c r="Q78" s="201"/>
      <c r="R78" s="201">
        <f t="shared" si="4"/>
        <v>0</v>
      </c>
      <c r="S78" s="140"/>
      <c r="T78" s="143"/>
      <c r="U78" s="143"/>
      <c r="V78" s="209" t="str">
        <f t="shared" si="5"/>
        <v/>
      </c>
      <c r="W78" s="207"/>
      <c r="X78" s="210">
        <f t="shared" si="6"/>
        <v>0</v>
      </c>
      <c r="Y78" s="201">
        <f t="shared" si="7"/>
        <v>0</v>
      </c>
      <c r="Z78" s="201"/>
      <c r="AA78" s="143"/>
      <c r="AB78" s="143"/>
      <c r="AC78" s="209" t="str">
        <f t="shared" si="8"/>
        <v/>
      </c>
      <c r="AD78" s="207"/>
      <c r="AE78" s="210">
        <f t="shared" si="9"/>
        <v>0</v>
      </c>
      <c r="AF78" s="201">
        <f t="shared" si="10"/>
        <v>0</v>
      </c>
    </row>
    <row r="79" spans="1:32" s="173" customFormat="1" ht="12.5" x14ac:dyDescent="0.25">
      <c r="A79" s="188"/>
      <c r="B79" s="188"/>
      <c r="C79" s="188"/>
      <c r="D79" s="188"/>
      <c r="E79" s="188"/>
      <c r="F79" s="189"/>
      <c r="G79" s="189"/>
      <c r="H79" s="142" t="str">
        <f t="shared" si="11"/>
        <v/>
      </c>
      <c r="I79" s="202"/>
      <c r="J79" s="201"/>
      <c r="K79" s="201">
        <f t="shared" si="1"/>
        <v>0</v>
      </c>
      <c r="L79" s="140"/>
      <c r="M79" s="193"/>
      <c r="N79" s="193"/>
      <c r="O79" s="209" t="str">
        <f t="shared" si="2"/>
        <v/>
      </c>
      <c r="P79" s="204"/>
      <c r="Q79" s="201"/>
      <c r="R79" s="201">
        <f t="shared" si="4"/>
        <v>0</v>
      </c>
      <c r="S79" s="140"/>
      <c r="T79" s="143"/>
      <c r="U79" s="143"/>
      <c r="V79" s="209" t="str">
        <f t="shared" si="5"/>
        <v/>
      </c>
      <c r="W79" s="207"/>
      <c r="X79" s="210">
        <f t="shared" si="6"/>
        <v>0</v>
      </c>
      <c r="Y79" s="201">
        <f t="shared" si="7"/>
        <v>0</v>
      </c>
      <c r="Z79" s="201"/>
      <c r="AA79" s="143"/>
      <c r="AB79" s="143"/>
      <c r="AC79" s="209" t="str">
        <f t="shared" si="8"/>
        <v/>
      </c>
      <c r="AD79" s="207"/>
      <c r="AE79" s="210">
        <f t="shared" si="9"/>
        <v>0</v>
      </c>
      <c r="AF79" s="201">
        <f t="shared" si="10"/>
        <v>0</v>
      </c>
    </row>
    <row r="80" spans="1:32" s="173" customFormat="1" ht="12.5" x14ac:dyDescent="0.25">
      <c r="A80" s="188"/>
      <c r="B80" s="188"/>
      <c r="C80" s="188"/>
      <c r="D80" s="188"/>
      <c r="E80" s="188"/>
      <c r="F80" s="189"/>
      <c r="G80" s="189"/>
      <c r="H80" s="142" t="str">
        <f t="shared" si="11"/>
        <v/>
      </c>
      <c r="I80" s="202"/>
      <c r="J80" s="201"/>
      <c r="K80" s="201">
        <f t="shared" ref="K80:K124" si="25">D80*J80</f>
        <v>0</v>
      </c>
      <c r="L80" s="140"/>
      <c r="M80" s="193"/>
      <c r="N80" s="193"/>
      <c r="O80" s="209" t="str">
        <f t="shared" ref="O80:O124" si="26">IF(M80-N80=0,"",M80-N80)</f>
        <v/>
      </c>
      <c r="P80" s="204"/>
      <c r="Q80" s="201"/>
      <c r="R80" s="201">
        <f t="shared" ref="R80:R124" si="27">D80*Q80</f>
        <v>0</v>
      </c>
      <c r="S80" s="140"/>
      <c r="T80" s="143"/>
      <c r="U80" s="143"/>
      <c r="V80" s="209" t="str">
        <f t="shared" ref="V80:V124" si="28">IF(T80-U80=0,"",T80-U80)</f>
        <v/>
      </c>
      <c r="W80" s="207"/>
      <c r="X80" s="210">
        <f t="shared" ref="X80:X124" si="29">IFERROR(V80*W80,0)</f>
        <v>0</v>
      </c>
      <c r="Y80" s="201">
        <f t="shared" ref="Y80:Y124" si="30">D80*X80</f>
        <v>0</v>
      </c>
      <c r="Z80" s="201"/>
      <c r="AA80" s="143"/>
      <c r="AB80" s="143"/>
      <c r="AC80" s="209" t="str">
        <f t="shared" ref="AC80:AC124" si="31">IF(AA80-AB80=0,"",AA80-AB80)</f>
        <v/>
      </c>
      <c r="AD80" s="207"/>
      <c r="AE80" s="210">
        <f t="shared" ref="AE80:AE124" si="32">IFERROR(AC80*AD80,0)</f>
        <v>0</v>
      </c>
      <c r="AF80" s="201">
        <f t="shared" ref="AF80:AF124" si="33">D80*AE80</f>
        <v>0</v>
      </c>
    </row>
    <row r="81" spans="1:32" s="173" customFormat="1" ht="12.5" x14ac:dyDescent="0.25">
      <c r="A81" s="188"/>
      <c r="B81" s="188"/>
      <c r="C81" s="188"/>
      <c r="D81" s="188"/>
      <c r="E81" s="188"/>
      <c r="F81" s="189"/>
      <c r="G81" s="189"/>
      <c r="H81" s="142" t="str">
        <f t="shared" si="11"/>
        <v/>
      </c>
      <c r="I81" s="202"/>
      <c r="J81" s="201"/>
      <c r="K81" s="201">
        <f t="shared" si="25"/>
        <v>0</v>
      </c>
      <c r="L81" s="140"/>
      <c r="M81" s="193"/>
      <c r="N81" s="193"/>
      <c r="O81" s="209" t="str">
        <f t="shared" si="26"/>
        <v/>
      </c>
      <c r="P81" s="204"/>
      <c r="Q81" s="201"/>
      <c r="R81" s="201">
        <f t="shared" si="27"/>
        <v>0</v>
      </c>
      <c r="S81" s="140"/>
      <c r="T81" s="143"/>
      <c r="U81" s="143"/>
      <c r="V81" s="209" t="str">
        <f t="shared" si="28"/>
        <v/>
      </c>
      <c r="W81" s="207"/>
      <c r="X81" s="210">
        <f t="shared" si="29"/>
        <v>0</v>
      </c>
      <c r="Y81" s="201">
        <f t="shared" si="30"/>
        <v>0</v>
      </c>
      <c r="Z81" s="201"/>
      <c r="AA81" s="143"/>
      <c r="AB81" s="143"/>
      <c r="AC81" s="209" t="str">
        <f t="shared" si="31"/>
        <v/>
      </c>
      <c r="AD81" s="207"/>
      <c r="AE81" s="210">
        <f t="shared" si="32"/>
        <v>0</v>
      </c>
      <c r="AF81" s="201">
        <f t="shared" si="33"/>
        <v>0</v>
      </c>
    </row>
    <row r="82" spans="1:32" s="173" customFormat="1" ht="12.5" x14ac:dyDescent="0.25">
      <c r="A82" s="188"/>
      <c r="B82" s="188"/>
      <c r="C82" s="188"/>
      <c r="D82" s="188"/>
      <c r="E82" s="188"/>
      <c r="F82" s="189"/>
      <c r="G82" s="189"/>
      <c r="H82" s="142" t="str">
        <f t="shared" ref="H82:H124" si="34">IF(F82-G82=0,"",F82-G82)</f>
        <v/>
      </c>
      <c r="I82" s="202"/>
      <c r="J82" s="201"/>
      <c r="K82" s="201">
        <f t="shared" si="25"/>
        <v>0</v>
      </c>
      <c r="L82" s="140"/>
      <c r="M82" s="193"/>
      <c r="N82" s="193"/>
      <c r="O82" s="209" t="str">
        <f t="shared" si="26"/>
        <v/>
      </c>
      <c r="P82" s="204"/>
      <c r="Q82" s="201"/>
      <c r="R82" s="201">
        <f t="shared" si="27"/>
        <v>0</v>
      </c>
      <c r="S82" s="140"/>
      <c r="T82" s="143"/>
      <c r="U82" s="143"/>
      <c r="V82" s="209" t="str">
        <f t="shared" si="28"/>
        <v/>
      </c>
      <c r="W82" s="207"/>
      <c r="X82" s="210">
        <f t="shared" si="29"/>
        <v>0</v>
      </c>
      <c r="Y82" s="201">
        <f t="shared" si="30"/>
        <v>0</v>
      </c>
      <c r="Z82" s="201"/>
      <c r="AA82" s="143"/>
      <c r="AB82" s="143"/>
      <c r="AC82" s="209" t="str">
        <f t="shared" si="31"/>
        <v/>
      </c>
      <c r="AD82" s="207"/>
      <c r="AE82" s="210">
        <f t="shared" si="32"/>
        <v>0</v>
      </c>
      <c r="AF82" s="201">
        <f t="shared" si="33"/>
        <v>0</v>
      </c>
    </row>
    <row r="83" spans="1:32" s="173" customFormat="1" ht="12.5" x14ac:dyDescent="0.25">
      <c r="A83" s="188"/>
      <c r="B83" s="188"/>
      <c r="C83" s="188"/>
      <c r="D83" s="188"/>
      <c r="E83" s="188"/>
      <c r="F83" s="189"/>
      <c r="G83" s="189"/>
      <c r="H83" s="142" t="str">
        <f t="shared" si="34"/>
        <v/>
      </c>
      <c r="I83" s="202"/>
      <c r="J83" s="201"/>
      <c r="K83" s="201">
        <f t="shared" si="25"/>
        <v>0</v>
      </c>
      <c r="L83" s="140"/>
      <c r="M83" s="193"/>
      <c r="N83" s="193"/>
      <c r="O83" s="209" t="str">
        <f t="shared" si="26"/>
        <v/>
      </c>
      <c r="P83" s="204"/>
      <c r="Q83" s="201"/>
      <c r="R83" s="201">
        <f t="shared" si="27"/>
        <v>0</v>
      </c>
      <c r="S83" s="140"/>
      <c r="T83" s="143"/>
      <c r="U83" s="143"/>
      <c r="V83" s="209" t="str">
        <f t="shared" si="28"/>
        <v/>
      </c>
      <c r="W83" s="207"/>
      <c r="X83" s="210">
        <f t="shared" si="29"/>
        <v>0</v>
      </c>
      <c r="Y83" s="201">
        <f t="shared" si="30"/>
        <v>0</v>
      </c>
      <c r="Z83" s="201"/>
      <c r="AA83" s="143"/>
      <c r="AB83" s="143"/>
      <c r="AC83" s="209" t="str">
        <f t="shared" si="31"/>
        <v/>
      </c>
      <c r="AD83" s="207"/>
      <c r="AE83" s="210">
        <f t="shared" si="32"/>
        <v>0</v>
      </c>
      <c r="AF83" s="201">
        <f t="shared" si="33"/>
        <v>0</v>
      </c>
    </row>
    <row r="84" spans="1:32" s="173" customFormat="1" ht="12.5" x14ac:dyDescent="0.25">
      <c r="A84" s="188"/>
      <c r="B84" s="188"/>
      <c r="C84" s="188"/>
      <c r="D84" s="188"/>
      <c r="E84" s="188"/>
      <c r="F84" s="189"/>
      <c r="G84" s="189"/>
      <c r="H84" s="142" t="str">
        <f t="shared" si="34"/>
        <v/>
      </c>
      <c r="I84" s="202"/>
      <c r="J84" s="201"/>
      <c r="K84" s="201">
        <f t="shared" si="25"/>
        <v>0</v>
      </c>
      <c r="L84" s="140"/>
      <c r="M84" s="193"/>
      <c r="N84" s="193"/>
      <c r="O84" s="209" t="str">
        <f t="shared" si="26"/>
        <v/>
      </c>
      <c r="P84" s="204"/>
      <c r="Q84" s="201"/>
      <c r="R84" s="201">
        <f t="shared" si="27"/>
        <v>0</v>
      </c>
      <c r="S84" s="140"/>
      <c r="T84" s="143"/>
      <c r="U84" s="143"/>
      <c r="V84" s="209" t="str">
        <f t="shared" si="28"/>
        <v/>
      </c>
      <c r="W84" s="207"/>
      <c r="X84" s="210">
        <f t="shared" si="29"/>
        <v>0</v>
      </c>
      <c r="Y84" s="201">
        <f t="shared" si="30"/>
        <v>0</v>
      </c>
      <c r="Z84" s="201"/>
      <c r="AA84" s="143"/>
      <c r="AB84" s="143"/>
      <c r="AC84" s="209" t="str">
        <f t="shared" si="31"/>
        <v/>
      </c>
      <c r="AD84" s="207"/>
      <c r="AE84" s="210">
        <f t="shared" si="32"/>
        <v>0</v>
      </c>
      <c r="AF84" s="201">
        <f t="shared" si="33"/>
        <v>0</v>
      </c>
    </row>
    <row r="85" spans="1:32" s="173" customFormat="1" ht="12.5" x14ac:dyDescent="0.25">
      <c r="A85" s="188"/>
      <c r="B85" s="188"/>
      <c r="C85" s="188"/>
      <c r="D85" s="188"/>
      <c r="E85" s="188"/>
      <c r="F85" s="189"/>
      <c r="G85" s="189"/>
      <c r="H85" s="142" t="str">
        <f t="shared" si="34"/>
        <v/>
      </c>
      <c r="I85" s="202"/>
      <c r="J85" s="201"/>
      <c r="K85" s="201">
        <f t="shared" si="25"/>
        <v>0</v>
      </c>
      <c r="L85" s="140"/>
      <c r="M85" s="193"/>
      <c r="N85" s="193"/>
      <c r="O85" s="209" t="str">
        <f t="shared" si="26"/>
        <v/>
      </c>
      <c r="P85" s="204"/>
      <c r="Q85" s="201"/>
      <c r="R85" s="201">
        <f t="shared" si="27"/>
        <v>0</v>
      </c>
      <c r="S85" s="140"/>
      <c r="T85" s="143"/>
      <c r="U85" s="143"/>
      <c r="V85" s="209" t="str">
        <f t="shared" si="28"/>
        <v/>
      </c>
      <c r="W85" s="207"/>
      <c r="X85" s="210">
        <f t="shared" si="29"/>
        <v>0</v>
      </c>
      <c r="Y85" s="201">
        <f t="shared" si="30"/>
        <v>0</v>
      </c>
      <c r="Z85" s="201"/>
      <c r="AA85" s="143"/>
      <c r="AB85" s="143"/>
      <c r="AC85" s="209" t="str">
        <f t="shared" si="31"/>
        <v/>
      </c>
      <c r="AD85" s="207"/>
      <c r="AE85" s="210">
        <f t="shared" si="32"/>
        <v>0</v>
      </c>
      <c r="AF85" s="201">
        <f t="shared" si="33"/>
        <v>0</v>
      </c>
    </row>
    <row r="86" spans="1:32" s="173" customFormat="1" ht="12.5" x14ac:dyDescent="0.25">
      <c r="A86" s="188"/>
      <c r="B86" s="188"/>
      <c r="C86" s="188"/>
      <c r="D86" s="188"/>
      <c r="E86" s="188"/>
      <c r="F86" s="189"/>
      <c r="G86" s="189"/>
      <c r="H86" s="142" t="str">
        <f t="shared" si="34"/>
        <v/>
      </c>
      <c r="I86" s="202"/>
      <c r="J86" s="201"/>
      <c r="K86" s="201">
        <f t="shared" si="25"/>
        <v>0</v>
      </c>
      <c r="L86" s="140"/>
      <c r="M86" s="193"/>
      <c r="N86" s="193"/>
      <c r="O86" s="209" t="str">
        <f t="shared" si="26"/>
        <v/>
      </c>
      <c r="P86" s="204"/>
      <c r="Q86" s="201"/>
      <c r="R86" s="201">
        <f t="shared" si="27"/>
        <v>0</v>
      </c>
      <c r="S86" s="140"/>
      <c r="T86" s="143"/>
      <c r="U86" s="143"/>
      <c r="V86" s="209" t="str">
        <f t="shared" si="28"/>
        <v/>
      </c>
      <c r="W86" s="207"/>
      <c r="X86" s="210">
        <f t="shared" si="29"/>
        <v>0</v>
      </c>
      <c r="Y86" s="201">
        <f t="shared" si="30"/>
        <v>0</v>
      </c>
      <c r="Z86" s="201"/>
      <c r="AA86" s="143"/>
      <c r="AB86" s="143"/>
      <c r="AC86" s="209" t="str">
        <f t="shared" si="31"/>
        <v/>
      </c>
      <c r="AD86" s="207"/>
      <c r="AE86" s="210">
        <f t="shared" si="32"/>
        <v>0</v>
      </c>
      <c r="AF86" s="201">
        <f t="shared" si="33"/>
        <v>0</v>
      </c>
    </row>
    <row r="87" spans="1:32" s="173" customFormat="1" ht="12.5" x14ac:dyDescent="0.25">
      <c r="A87" s="188"/>
      <c r="B87" s="188"/>
      <c r="C87" s="188"/>
      <c r="D87" s="188"/>
      <c r="E87" s="188"/>
      <c r="F87" s="189"/>
      <c r="G87" s="189"/>
      <c r="H87" s="142" t="str">
        <f t="shared" si="34"/>
        <v/>
      </c>
      <c r="I87" s="202"/>
      <c r="J87" s="201"/>
      <c r="K87" s="201">
        <f t="shared" si="25"/>
        <v>0</v>
      </c>
      <c r="L87" s="140"/>
      <c r="M87" s="193"/>
      <c r="N87" s="193"/>
      <c r="O87" s="209" t="str">
        <f t="shared" si="26"/>
        <v/>
      </c>
      <c r="P87" s="204"/>
      <c r="Q87" s="201"/>
      <c r="R87" s="201">
        <f t="shared" si="27"/>
        <v>0</v>
      </c>
      <c r="S87" s="140"/>
      <c r="T87" s="143"/>
      <c r="U87" s="143"/>
      <c r="V87" s="209" t="str">
        <f t="shared" si="28"/>
        <v/>
      </c>
      <c r="W87" s="207"/>
      <c r="X87" s="210">
        <f t="shared" si="29"/>
        <v>0</v>
      </c>
      <c r="Y87" s="201">
        <f t="shared" si="30"/>
        <v>0</v>
      </c>
      <c r="Z87" s="201"/>
      <c r="AA87" s="143"/>
      <c r="AB87" s="143"/>
      <c r="AC87" s="209" t="str">
        <f t="shared" si="31"/>
        <v/>
      </c>
      <c r="AD87" s="207"/>
      <c r="AE87" s="210">
        <f t="shared" si="32"/>
        <v>0</v>
      </c>
      <c r="AF87" s="201">
        <f t="shared" si="33"/>
        <v>0</v>
      </c>
    </row>
    <row r="88" spans="1:32" s="173" customFormat="1" ht="12.5" x14ac:dyDescent="0.25">
      <c r="A88" s="188"/>
      <c r="B88" s="188"/>
      <c r="C88" s="188"/>
      <c r="D88" s="188"/>
      <c r="E88" s="188"/>
      <c r="F88" s="189"/>
      <c r="G88" s="189"/>
      <c r="H88" s="142" t="str">
        <f t="shared" si="34"/>
        <v/>
      </c>
      <c r="I88" s="202"/>
      <c r="J88" s="201"/>
      <c r="K88" s="201">
        <f t="shared" si="25"/>
        <v>0</v>
      </c>
      <c r="L88" s="140"/>
      <c r="M88" s="193"/>
      <c r="N88" s="193"/>
      <c r="O88" s="209" t="str">
        <f t="shared" si="26"/>
        <v/>
      </c>
      <c r="P88" s="204"/>
      <c r="Q88" s="201"/>
      <c r="R88" s="201">
        <f t="shared" si="27"/>
        <v>0</v>
      </c>
      <c r="S88" s="140"/>
      <c r="T88" s="143"/>
      <c r="U88" s="143"/>
      <c r="V88" s="209" t="str">
        <f t="shared" si="28"/>
        <v/>
      </c>
      <c r="W88" s="207"/>
      <c r="X88" s="210">
        <f t="shared" si="29"/>
        <v>0</v>
      </c>
      <c r="Y88" s="201">
        <f t="shared" si="30"/>
        <v>0</v>
      </c>
      <c r="Z88" s="201"/>
      <c r="AA88" s="143"/>
      <c r="AB88" s="143"/>
      <c r="AC88" s="209" t="str">
        <f t="shared" si="31"/>
        <v/>
      </c>
      <c r="AD88" s="207"/>
      <c r="AE88" s="210">
        <f t="shared" si="32"/>
        <v>0</v>
      </c>
      <c r="AF88" s="201">
        <f t="shared" si="33"/>
        <v>0</v>
      </c>
    </row>
    <row r="89" spans="1:32" s="173" customFormat="1" ht="12.5" x14ac:dyDescent="0.25">
      <c r="A89" s="188"/>
      <c r="B89" s="188"/>
      <c r="C89" s="188"/>
      <c r="D89" s="188"/>
      <c r="E89" s="188"/>
      <c r="F89" s="189"/>
      <c r="G89" s="189"/>
      <c r="H89" s="142" t="str">
        <f t="shared" si="34"/>
        <v/>
      </c>
      <c r="I89" s="202"/>
      <c r="J89" s="201"/>
      <c r="K89" s="201">
        <f t="shared" si="25"/>
        <v>0</v>
      </c>
      <c r="L89" s="140"/>
      <c r="M89" s="193"/>
      <c r="N89" s="193"/>
      <c r="O89" s="209" t="str">
        <f t="shared" si="26"/>
        <v/>
      </c>
      <c r="P89" s="204"/>
      <c r="Q89" s="201"/>
      <c r="R89" s="201">
        <f t="shared" si="27"/>
        <v>0</v>
      </c>
      <c r="S89" s="140"/>
      <c r="T89" s="143"/>
      <c r="U89" s="143"/>
      <c r="V89" s="209" t="str">
        <f t="shared" si="28"/>
        <v/>
      </c>
      <c r="W89" s="207"/>
      <c r="X89" s="210">
        <f t="shared" si="29"/>
        <v>0</v>
      </c>
      <c r="Y89" s="201">
        <f t="shared" si="30"/>
        <v>0</v>
      </c>
      <c r="Z89" s="201"/>
      <c r="AA89" s="143"/>
      <c r="AB89" s="143"/>
      <c r="AC89" s="209" t="str">
        <f t="shared" si="31"/>
        <v/>
      </c>
      <c r="AD89" s="207"/>
      <c r="AE89" s="210">
        <f t="shared" si="32"/>
        <v>0</v>
      </c>
      <c r="AF89" s="201">
        <f t="shared" si="33"/>
        <v>0</v>
      </c>
    </row>
    <row r="90" spans="1:32" s="173" customFormat="1" ht="12.5" x14ac:dyDescent="0.25">
      <c r="A90" s="188"/>
      <c r="B90" s="188"/>
      <c r="C90" s="188"/>
      <c r="D90" s="188"/>
      <c r="E90" s="188"/>
      <c r="F90" s="189"/>
      <c r="G90" s="189"/>
      <c r="H90" s="142" t="str">
        <f t="shared" si="34"/>
        <v/>
      </c>
      <c r="I90" s="202"/>
      <c r="J90" s="201"/>
      <c r="K90" s="201">
        <f t="shared" si="25"/>
        <v>0</v>
      </c>
      <c r="L90" s="140"/>
      <c r="M90" s="193"/>
      <c r="N90" s="193"/>
      <c r="O90" s="209" t="str">
        <f t="shared" si="26"/>
        <v/>
      </c>
      <c r="P90" s="204"/>
      <c r="Q90" s="201"/>
      <c r="R90" s="201">
        <f t="shared" si="27"/>
        <v>0</v>
      </c>
      <c r="S90" s="140"/>
      <c r="T90" s="143"/>
      <c r="U90" s="143"/>
      <c r="V90" s="209" t="str">
        <f t="shared" si="28"/>
        <v/>
      </c>
      <c r="W90" s="207"/>
      <c r="X90" s="210">
        <f t="shared" si="29"/>
        <v>0</v>
      </c>
      <c r="Y90" s="201">
        <f t="shared" si="30"/>
        <v>0</v>
      </c>
      <c r="Z90" s="201"/>
      <c r="AA90" s="143"/>
      <c r="AB90" s="143"/>
      <c r="AC90" s="209" t="str">
        <f t="shared" si="31"/>
        <v/>
      </c>
      <c r="AD90" s="207"/>
      <c r="AE90" s="210">
        <f t="shared" si="32"/>
        <v>0</v>
      </c>
      <c r="AF90" s="201">
        <f t="shared" si="33"/>
        <v>0</v>
      </c>
    </row>
    <row r="91" spans="1:32" s="173" customFormat="1" ht="12.5" x14ac:dyDescent="0.25">
      <c r="A91" s="188"/>
      <c r="B91" s="188"/>
      <c r="C91" s="188"/>
      <c r="D91" s="188"/>
      <c r="E91" s="188"/>
      <c r="F91" s="189"/>
      <c r="G91" s="189"/>
      <c r="H91" s="142" t="str">
        <f t="shared" si="34"/>
        <v/>
      </c>
      <c r="I91" s="202"/>
      <c r="J91" s="201"/>
      <c r="K91" s="201">
        <f t="shared" si="25"/>
        <v>0</v>
      </c>
      <c r="L91" s="140"/>
      <c r="M91" s="193"/>
      <c r="N91" s="193"/>
      <c r="O91" s="209" t="str">
        <f t="shared" si="26"/>
        <v/>
      </c>
      <c r="P91" s="204"/>
      <c r="Q91" s="201"/>
      <c r="R91" s="201">
        <f t="shared" si="27"/>
        <v>0</v>
      </c>
      <c r="S91" s="140"/>
      <c r="T91" s="143"/>
      <c r="U91" s="143"/>
      <c r="V91" s="209" t="str">
        <f t="shared" si="28"/>
        <v/>
      </c>
      <c r="W91" s="207"/>
      <c r="X91" s="210">
        <f t="shared" si="29"/>
        <v>0</v>
      </c>
      <c r="Y91" s="201">
        <f t="shared" si="30"/>
        <v>0</v>
      </c>
      <c r="Z91" s="201"/>
      <c r="AA91" s="143"/>
      <c r="AB91" s="143"/>
      <c r="AC91" s="209" t="str">
        <f t="shared" si="31"/>
        <v/>
      </c>
      <c r="AD91" s="207"/>
      <c r="AE91" s="210">
        <f t="shared" si="32"/>
        <v>0</v>
      </c>
      <c r="AF91" s="201">
        <f t="shared" si="33"/>
        <v>0</v>
      </c>
    </row>
    <row r="92" spans="1:32" s="173" customFormat="1" ht="12.5" x14ac:dyDescent="0.25">
      <c r="A92" s="188"/>
      <c r="B92" s="188"/>
      <c r="C92" s="188"/>
      <c r="D92" s="188"/>
      <c r="E92" s="188"/>
      <c r="F92" s="189"/>
      <c r="G92" s="189"/>
      <c r="H92" s="142" t="str">
        <f t="shared" si="34"/>
        <v/>
      </c>
      <c r="I92" s="202"/>
      <c r="J92" s="201"/>
      <c r="K92" s="201">
        <f t="shared" si="25"/>
        <v>0</v>
      </c>
      <c r="L92" s="140"/>
      <c r="M92" s="193"/>
      <c r="N92" s="193"/>
      <c r="O92" s="209" t="str">
        <f t="shared" si="26"/>
        <v/>
      </c>
      <c r="P92" s="204"/>
      <c r="Q92" s="201"/>
      <c r="R92" s="201">
        <f t="shared" si="27"/>
        <v>0</v>
      </c>
      <c r="S92" s="140"/>
      <c r="T92" s="143"/>
      <c r="U92" s="143"/>
      <c r="V92" s="209" t="str">
        <f t="shared" si="28"/>
        <v/>
      </c>
      <c r="W92" s="207"/>
      <c r="X92" s="210">
        <f t="shared" si="29"/>
        <v>0</v>
      </c>
      <c r="Y92" s="201">
        <f t="shared" si="30"/>
        <v>0</v>
      </c>
      <c r="Z92" s="201"/>
      <c r="AA92" s="143"/>
      <c r="AB92" s="143"/>
      <c r="AC92" s="209" t="str">
        <f t="shared" si="31"/>
        <v/>
      </c>
      <c r="AD92" s="207"/>
      <c r="AE92" s="210">
        <f t="shared" si="32"/>
        <v>0</v>
      </c>
      <c r="AF92" s="201">
        <f t="shared" si="33"/>
        <v>0</v>
      </c>
    </row>
    <row r="93" spans="1:32" s="173" customFormat="1" ht="12.5" x14ac:dyDescent="0.25">
      <c r="A93" s="188"/>
      <c r="B93" s="188"/>
      <c r="C93" s="188"/>
      <c r="D93" s="188"/>
      <c r="E93" s="188"/>
      <c r="F93" s="189"/>
      <c r="G93" s="189"/>
      <c r="H93" s="142" t="str">
        <f t="shared" si="34"/>
        <v/>
      </c>
      <c r="I93" s="202"/>
      <c r="J93" s="201"/>
      <c r="K93" s="201">
        <f t="shared" si="25"/>
        <v>0</v>
      </c>
      <c r="L93" s="140"/>
      <c r="M93" s="193"/>
      <c r="N93" s="193"/>
      <c r="O93" s="209" t="str">
        <f t="shared" si="26"/>
        <v/>
      </c>
      <c r="P93" s="204"/>
      <c r="Q93" s="201"/>
      <c r="R93" s="201">
        <f t="shared" si="27"/>
        <v>0</v>
      </c>
      <c r="S93" s="140"/>
      <c r="T93" s="143"/>
      <c r="U93" s="143"/>
      <c r="V93" s="209" t="str">
        <f t="shared" si="28"/>
        <v/>
      </c>
      <c r="W93" s="207"/>
      <c r="X93" s="210">
        <f t="shared" si="29"/>
        <v>0</v>
      </c>
      <c r="Y93" s="201">
        <f t="shared" si="30"/>
        <v>0</v>
      </c>
      <c r="Z93" s="201"/>
      <c r="AA93" s="143"/>
      <c r="AB93" s="143"/>
      <c r="AC93" s="209" t="str">
        <f t="shared" si="31"/>
        <v/>
      </c>
      <c r="AD93" s="207"/>
      <c r="AE93" s="210">
        <f t="shared" si="32"/>
        <v>0</v>
      </c>
      <c r="AF93" s="201">
        <f t="shared" si="33"/>
        <v>0</v>
      </c>
    </row>
    <row r="94" spans="1:32" s="173" customFormat="1" ht="12.5" x14ac:dyDescent="0.25">
      <c r="A94" s="188"/>
      <c r="B94" s="188"/>
      <c r="C94" s="188"/>
      <c r="D94" s="188"/>
      <c r="E94" s="188"/>
      <c r="F94" s="189"/>
      <c r="G94" s="189"/>
      <c r="H94" s="142" t="str">
        <f t="shared" si="34"/>
        <v/>
      </c>
      <c r="I94" s="202"/>
      <c r="J94" s="201"/>
      <c r="K94" s="201">
        <f t="shared" si="25"/>
        <v>0</v>
      </c>
      <c r="L94" s="140"/>
      <c r="M94" s="193"/>
      <c r="N94" s="193"/>
      <c r="O94" s="209" t="str">
        <f t="shared" si="26"/>
        <v/>
      </c>
      <c r="P94" s="204"/>
      <c r="Q94" s="201"/>
      <c r="R94" s="201">
        <f t="shared" si="27"/>
        <v>0</v>
      </c>
      <c r="S94" s="140"/>
      <c r="T94" s="143"/>
      <c r="U94" s="143"/>
      <c r="V94" s="209" t="str">
        <f t="shared" si="28"/>
        <v/>
      </c>
      <c r="W94" s="207"/>
      <c r="X94" s="210">
        <f t="shared" si="29"/>
        <v>0</v>
      </c>
      <c r="Y94" s="201">
        <f t="shared" si="30"/>
        <v>0</v>
      </c>
      <c r="Z94" s="201"/>
      <c r="AA94" s="143"/>
      <c r="AB94" s="143"/>
      <c r="AC94" s="209" t="str">
        <f t="shared" si="31"/>
        <v/>
      </c>
      <c r="AD94" s="207"/>
      <c r="AE94" s="210">
        <f t="shared" si="32"/>
        <v>0</v>
      </c>
      <c r="AF94" s="201">
        <f t="shared" si="33"/>
        <v>0</v>
      </c>
    </row>
    <row r="95" spans="1:32" s="173" customFormat="1" ht="12.5" x14ac:dyDescent="0.25">
      <c r="A95" s="188"/>
      <c r="B95" s="188"/>
      <c r="C95" s="188"/>
      <c r="D95" s="188"/>
      <c r="E95" s="188"/>
      <c r="F95" s="189"/>
      <c r="G95" s="189"/>
      <c r="H95" s="142" t="str">
        <f t="shared" si="34"/>
        <v/>
      </c>
      <c r="I95" s="202"/>
      <c r="J95" s="201"/>
      <c r="K95" s="201">
        <f t="shared" si="25"/>
        <v>0</v>
      </c>
      <c r="L95" s="140"/>
      <c r="M95" s="193"/>
      <c r="N95" s="193"/>
      <c r="O95" s="209" t="str">
        <f t="shared" si="26"/>
        <v/>
      </c>
      <c r="P95" s="204"/>
      <c r="Q95" s="201"/>
      <c r="R95" s="201">
        <f t="shared" si="27"/>
        <v>0</v>
      </c>
      <c r="S95" s="140"/>
      <c r="T95" s="143"/>
      <c r="U95" s="143"/>
      <c r="V95" s="209" t="str">
        <f t="shared" si="28"/>
        <v/>
      </c>
      <c r="W95" s="207"/>
      <c r="X95" s="210">
        <f t="shared" si="29"/>
        <v>0</v>
      </c>
      <c r="Y95" s="201">
        <f t="shared" si="30"/>
        <v>0</v>
      </c>
      <c r="Z95" s="201"/>
      <c r="AA95" s="143"/>
      <c r="AB95" s="143"/>
      <c r="AC95" s="209" t="str">
        <f t="shared" si="31"/>
        <v/>
      </c>
      <c r="AD95" s="207"/>
      <c r="AE95" s="210">
        <f t="shared" si="32"/>
        <v>0</v>
      </c>
      <c r="AF95" s="201">
        <f t="shared" si="33"/>
        <v>0</v>
      </c>
    </row>
    <row r="96" spans="1:32" s="173" customFormat="1" ht="12.5" x14ac:dyDescent="0.25">
      <c r="A96" s="188"/>
      <c r="B96" s="188"/>
      <c r="C96" s="188"/>
      <c r="D96" s="188"/>
      <c r="E96" s="188"/>
      <c r="F96" s="189"/>
      <c r="G96" s="189"/>
      <c r="H96" s="142" t="str">
        <f t="shared" si="34"/>
        <v/>
      </c>
      <c r="I96" s="202"/>
      <c r="J96" s="201"/>
      <c r="K96" s="201">
        <f t="shared" si="25"/>
        <v>0</v>
      </c>
      <c r="L96" s="140"/>
      <c r="M96" s="193"/>
      <c r="N96" s="193"/>
      <c r="O96" s="209" t="str">
        <f t="shared" si="26"/>
        <v/>
      </c>
      <c r="P96" s="204"/>
      <c r="Q96" s="201"/>
      <c r="R96" s="201">
        <f t="shared" si="27"/>
        <v>0</v>
      </c>
      <c r="S96" s="140"/>
      <c r="T96" s="143"/>
      <c r="U96" s="143"/>
      <c r="V96" s="209" t="str">
        <f t="shared" si="28"/>
        <v/>
      </c>
      <c r="W96" s="207"/>
      <c r="X96" s="210">
        <f t="shared" si="29"/>
        <v>0</v>
      </c>
      <c r="Y96" s="201">
        <f t="shared" si="30"/>
        <v>0</v>
      </c>
      <c r="Z96" s="201"/>
      <c r="AA96" s="143"/>
      <c r="AB96" s="143"/>
      <c r="AC96" s="209" t="str">
        <f t="shared" si="31"/>
        <v/>
      </c>
      <c r="AD96" s="207"/>
      <c r="AE96" s="210">
        <f t="shared" si="32"/>
        <v>0</v>
      </c>
      <c r="AF96" s="201">
        <f t="shared" si="33"/>
        <v>0</v>
      </c>
    </row>
    <row r="97" spans="1:32" s="173" customFormat="1" ht="12.5" x14ac:dyDescent="0.25">
      <c r="A97" s="188"/>
      <c r="B97" s="188"/>
      <c r="C97" s="188"/>
      <c r="D97" s="188"/>
      <c r="E97" s="188"/>
      <c r="F97" s="189"/>
      <c r="G97" s="189"/>
      <c r="H97" s="142" t="str">
        <f t="shared" si="34"/>
        <v/>
      </c>
      <c r="I97" s="202"/>
      <c r="J97" s="201"/>
      <c r="K97" s="201">
        <f t="shared" si="25"/>
        <v>0</v>
      </c>
      <c r="L97" s="140"/>
      <c r="M97" s="193"/>
      <c r="N97" s="193"/>
      <c r="O97" s="209" t="str">
        <f t="shared" si="26"/>
        <v/>
      </c>
      <c r="P97" s="204"/>
      <c r="Q97" s="201"/>
      <c r="R97" s="201">
        <f t="shared" si="27"/>
        <v>0</v>
      </c>
      <c r="S97" s="140"/>
      <c r="T97" s="143"/>
      <c r="U97" s="143"/>
      <c r="V97" s="209" t="str">
        <f t="shared" si="28"/>
        <v/>
      </c>
      <c r="W97" s="207"/>
      <c r="X97" s="210">
        <f t="shared" si="29"/>
        <v>0</v>
      </c>
      <c r="Y97" s="201">
        <f t="shared" si="30"/>
        <v>0</v>
      </c>
      <c r="Z97" s="201"/>
      <c r="AA97" s="143"/>
      <c r="AB97" s="143"/>
      <c r="AC97" s="209" t="str">
        <f t="shared" si="31"/>
        <v/>
      </c>
      <c r="AD97" s="207"/>
      <c r="AE97" s="210">
        <f t="shared" si="32"/>
        <v>0</v>
      </c>
      <c r="AF97" s="201">
        <f t="shared" si="33"/>
        <v>0</v>
      </c>
    </row>
    <row r="98" spans="1:32" s="173" customFormat="1" ht="12.5" x14ac:dyDescent="0.25">
      <c r="A98" s="188"/>
      <c r="B98" s="188"/>
      <c r="C98" s="188"/>
      <c r="D98" s="188"/>
      <c r="E98" s="188"/>
      <c r="F98" s="189"/>
      <c r="G98" s="189"/>
      <c r="H98" s="142" t="str">
        <f t="shared" si="34"/>
        <v/>
      </c>
      <c r="I98" s="202"/>
      <c r="J98" s="201"/>
      <c r="K98" s="201">
        <f t="shared" si="25"/>
        <v>0</v>
      </c>
      <c r="L98" s="140"/>
      <c r="M98" s="193"/>
      <c r="N98" s="193"/>
      <c r="O98" s="209" t="str">
        <f t="shared" si="26"/>
        <v/>
      </c>
      <c r="P98" s="204"/>
      <c r="Q98" s="201"/>
      <c r="R98" s="201">
        <f t="shared" si="27"/>
        <v>0</v>
      </c>
      <c r="S98" s="140"/>
      <c r="T98" s="143"/>
      <c r="U98" s="143"/>
      <c r="V98" s="209" t="str">
        <f t="shared" si="28"/>
        <v/>
      </c>
      <c r="W98" s="207"/>
      <c r="X98" s="210">
        <f t="shared" si="29"/>
        <v>0</v>
      </c>
      <c r="Y98" s="201">
        <f t="shared" si="30"/>
        <v>0</v>
      </c>
      <c r="Z98" s="201"/>
      <c r="AA98" s="143"/>
      <c r="AB98" s="143"/>
      <c r="AC98" s="209" t="str">
        <f t="shared" si="31"/>
        <v/>
      </c>
      <c r="AD98" s="207"/>
      <c r="AE98" s="210">
        <f t="shared" si="32"/>
        <v>0</v>
      </c>
      <c r="AF98" s="201">
        <f t="shared" si="33"/>
        <v>0</v>
      </c>
    </row>
    <row r="99" spans="1:32" s="173" customFormat="1" ht="12.5" x14ac:dyDescent="0.25">
      <c r="A99" s="188"/>
      <c r="B99" s="188"/>
      <c r="C99" s="188"/>
      <c r="D99" s="188"/>
      <c r="E99" s="188"/>
      <c r="F99" s="189"/>
      <c r="G99" s="189"/>
      <c r="H99" s="142" t="str">
        <f t="shared" si="34"/>
        <v/>
      </c>
      <c r="I99" s="202"/>
      <c r="J99" s="201"/>
      <c r="K99" s="201">
        <f t="shared" si="25"/>
        <v>0</v>
      </c>
      <c r="L99" s="140"/>
      <c r="M99" s="193"/>
      <c r="N99" s="193"/>
      <c r="O99" s="209" t="str">
        <f t="shared" si="26"/>
        <v/>
      </c>
      <c r="P99" s="204"/>
      <c r="Q99" s="201"/>
      <c r="R99" s="201">
        <f t="shared" si="27"/>
        <v>0</v>
      </c>
      <c r="S99" s="140"/>
      <c r="T99" s="143"/>
      <c r="U99" s="143"/>
      <c r="V99" s="209" t="str">
        <f t="shared" si="28"/>
        <v/>
      </c>
      <c r="W99" s="207"/>
      <c r="X99" s="210">
        <f t="shared" si="29"/>
        <v>0</v>
      </c>
      <c r="Y99" s="201">
        <f t="shared" si="30"/>
        <v>0</v>
      </c>
      <c r="Z99" s="201"/>
      <c r="AA99" s="143"/>
      <c r="AB99" s="143"/>
      <c r="AC99" s="209" t="str">
        <f t="shared" si="31"/>
        <v/>
      </c>
      <c r="AD99" s="207"/>
      <c r="AE99" s="210">
        <f t="shared" si="32"/>
        <v>0</v>
      </c>
      <c r="AF99" s="201">
        <f t="shared" si="33"/>
        <v>0</v>
      </c>
    </row>
    <row r="100" spans="1:32" s="173" customFormat="1" ht="12.5" x14ac:dyDescent="0.25">
      <c r="A100" s="188"/>
      <c r="B100" s="188"/>
      <c r="C100" s="188"/>
      <c r="D100" s="188"/>
      <c r="E100" s="188"/>
      <c r="F100" s="189"/>
      <c r="G100" s="189"/>
      <c r="H100" s="142" t="str">
        <f t="shared" si="34"/>
        <v/>
      </c>
      <c r="I100" s="202"/>
      <c r="J100" s="201"/>
      <c r="K100" s="201">
        <f t="shared" si="25"/>
        <v>0</v>
      </c>
      <c r="L100" s="140"/>
      <c r="M100" s="193"/>
      <c r="N100" s="193"/>
      <c r="O100" s="209" t="str">
        <f t="shared" si="26"/>
        <v/>
      </c>
      <c r="P100" s="204"/>
      <c r="Q100" s="201"/>
      <c r="R100" s="201">
        <f t="shared" si="27"/>
        <v>0</v>
      </c>
      <c r="S100" s="140"/>
      <c r="T100" s="143"/>
      <c r="U100" s="143"/>
      <c r="V100" s="209" t="str">
        <f t="shared" si="28"/>
        <v/>
      </c>
      <c r="W100" s="207"/>
      <c r="X100" s="210">
        <f t="shared" si="29"/>
        <v>0</v>
      </c>
      <c r="Y100" s="201">
        <f t="shared" si="30"/>
        <v>0</v>
      </c>
      <c r="Z100" s="201"/>
      <c r="AA100" s="143"/>
      <c r="AB100" s="143"/>
      <c r="AC100" s="209" t="str">
        <f t="shared" si="31"/>
        <v/>
      </c>
      <c r="AD100" s="207"/>
      <c r="AE100" s="210">
        <f t="shared" si="32"/>
        <v>0</v>
      </c>
      <c r="AF100" s="201">
        <f t="shared" si="33"/>
        <v>0</v>
      </c>
    </row>
    <row r="101" spans="1:32" s="173" customFormat="1" ht="12.5" x14ac:dyDescent="0.25">
      <c r="A101" s="188"/>
      <c r="B101" s="188"/>
      <c r="C101" s="188"/>
      <c r="D101" s="188"/>
      <c r="E101" s="188"/>
      <c r="F101" s="189"/>
      <c r="G101" s="189"/>
      <c r="H101" s="142" t="str">
        <f t="shared" si="34"/>
        <v/>
      </c>
      <c r="I101" s="202"/>
      <c r="J101" s="201"/>
      <c r="K101" s="201">
        <f t="shared" si="25"/>
        <v>0</v>
      </c>
      <c r="L101" s="140"/>
      <c r="M101" s="193"/>
      <c r="N101" s="193"/>
      <c r="O101" s="209" t="str">
        <f t="shared" si="26"/>
        <v/>
      </c>
      <c r="P101" s="204"/>
      <c r="Q101" s="201"/>
      <c r="R101" s="201">
        <f t="shared" si="27"/>
        <v>0</v>
      </c>
      <c r="S101" s="140"/>
      <c r="T101" s="143"/>
      <c r="U101" s="143"/>
      <c r="V101" s="209" t="str">
        <f t="shared" si="28"/>
        <v/>
      </c>
      <c r="W101" s="207"/>
      <c r="X101" s="210">
        <f t="shared" si="29"/>
        <v>0</v>
      </c>
      <c r="Y101" s="201">
        <f t="shared" si="30"/>
        <v>0</v>
      </c>
      <c r="Z101" s="201"/>
      <c r="AA101" s="143"/>
      <c r="AB101" s="143"/>
      <c r="AC101" s="209" t="str">
        <f t="shared" si="31"/>
        <v/>
      </c>
      <c r="AD101" s="207"/>
      <c r="AE101" s="210">
        <f t="shared" si="32"/>
        <v>0</v>
      </c>
      <c r="AF101" s="201">
        <f t="shared" si="33"/>
        <v>0</v>
      </c>
    </row>
    <row r="102" spans="1:32" s="173" customFormat="1" ht="12.5" x14ac:dyDescent="0.25">
      <c r="A102" s="188"/>
      <c r="B102" s="188"/>
      <c r="C102" s="188"/>
      <c r="D102" s="188"/>
      <c r="E102" s="188"/>
      <c r="F102" s="189"/>
      <c r="G102" s="189"/>
      <c r="H102" s="142" t="str">
        <f t="shared" si="34"/>
        <v/>
      </c>
      <c r="I102" s="202"/>
      <c r="J102" s="201"/>
      <c r="K102" s="201">
        <f t="shared" si="25"/>
        <v>0</v>
      </c>
      <c r="L102" s="140"/>
      <c r="M102" s="193"/>
      <c r="N102" s="193"/>
      <c r="O102" s="209" t="str">
        <f t="shared" si="26"/>
        <v/>
      </c>
      <c r="P102" s="204"/>
      <c r="Q102" s="201"/>
      <c r="R102" s="201">
        <f t="shared" si="27"/>
        <v>0</v>
      </c>
      <c r="S102" s="140"/>
      <c r="T102" s="143"/>
      <c r="U102" s="143"/>
      <c r="V102" s="209" t="str">
        <f t="shared" si="28"/>
        <v/>
      </c>
      <c r="W102" s="207"/>
      <c r="X102" s="210">
        <f t="shared" si="29"/>
        <v>0</v>
      </c>
      <c r="Y102" s="201">
        <f t="shared" si="30"/>
        <v>0</v>
      </c>
      <c r="Z102" s="201"/>
      <c r="AA102" s="143"/>
      <c r="AB102" s="143"/>
      <c r="AC102" s="209" t="str">
        <f t="shared" si="31"/>
        <v/>
      </c>
      <c r="AD102" s="207"/>
      <c r="AE102" s="210">
        <f t="shared" si="32"/>
        <v>0</v>
      </c>
      <c r="AF102" s="201">
        <f t="shared" si="33"/>
        <v>0</v>
      </c>
    </row>
    <row r="103" spans="1:32" s="173" customFormat="1" ht="12.5" x14ac:dyDescent="0.25">
      <c r="A103" s="188"/>
      <c r="B103" s="188"/>
      <c r="C103" s="188"/>
      <c r="D103" s="188"/>
      <c r="E103" s="188"/>
      <c r="F103" s="189"/>
      <c r="G103" s="189"/>
      <c r="H103" s="142" t="str">
        <f t="shared" si="34"/>
        <v/>
      </c>
      <c r="I103" s="202"/>
      <c r="J103" s="201"/>
      <c r="K103" s="201">
        <f t="shared" si="25"/>
        <v>0</v>
      </c>
      <c r="L103" s="140"/>
      <c r="M103" s="193"/>
      <c r="N103" s="193"/>
      <c r="O103" s="209" t="str">
        <f t="shared" si="26"/>
        <v/>
      </c>
      <c r="P103" s="204"/>
      <c r="Q103" s="201"/>
      <c r="R103" s="201">
        <f t="shared" si="27"/>
        <v>0</v>
      </c>
      <c r="S103" s="140"/>
      <c r="T103" s="143"/>
      <c r="U103" s="143"/>
      <c r="V103" s="209" t="str">
        <f t="shared" si="28"/>
        <v/>
      </c>
      <c r="W103" s="207"/>
      <c r="X103" s="210">
        <f t="shared" si="29"/>
        <v>0</v>
      </c>
      <c r="Y103" s="201">
        <f t="shared" si="30"/>
        <v>0</v>
      </c>
      <c r="Z103" s="201"/>
      <c r="AA103" s="143"/>
      <c r="AB103" s="143"/>
      <c r="AC103" s="209" t="str">
        <f t="shared" si="31"/>
        <v/>
      </c>
      <c r="AD103" s="207"/>
      <c r="AE103" s="210">
        <f t="shared" si="32"/>
        <v>0</v>
      </c>
      <c r="AF103" s="201">
        <f t="shared" si="33"/>
        <v>0</v>
      </c>
    </row>
    <row r="104" spans="1:32" s="173" customFormat="1" ht="12.5" x14ac:dyDescent="0.25">
      <c r="A104" s="188"/>
      <c r="B104" s="188"/>
      <c r="C104" s="188"/>
      <c r="D104" s="188"/>
      <c r="E104" s="188"/>
      <c r="F104" s="189"/>
      <c r="G104" s="189"/>
      <c r="H104" s="142" t="str">
        <f t="shared" si="34"/>
        <v/>
      </c>
      <c r="I104" s="202"/>
      <c r="J104" s="201"/>
      <c r="K104" s="201">
        <f t="shared" si="25"/>
        <v>0</v>
      </c>
      <c r="L104" s="140"/>
      <c r="M104" s="193"/>
      <c r="N104" s="193"/>
      <c r="O104" s="209" t="str">
        <f t="shared" si="26"/>
        <v/>
      </c>
      <c r="P104" s="204"/>
      <c r="Q104" s="201"/>
      <c r="R104" s="201">
        <f t="shared" si="27"/>
        <v>0</v>
      </c>
      <c r="S104" s="140"/>
      <c r="T104" s="143"/>
      <c r="U104" s="143"/>
      <c r="V104" s="209" t="str">
        <f t="shared" si="28"/>
        <v/>
      </c>
      <c r="W104" s="207"/>
      <c r="X104" s="210">
        <f t="shared" si="29"/>
        <v>0</v>
      </c>
      <c r="Y104" s="201">
        <f t="shared" si="30"/>
        <v>0</v>
      </c>
      <c r="Z104" s="201"/>
      <c r="AA104" s="143"/>
      <c r="AB104" s="143"/>
      <c r="AC104" s="209" t="str">
        <f t="shared" si="31"/>
        <v/>
      </c>
      <c r="AD104" s="207"/>
      <c r="AE104" s="210">
        <f t="shared" si="32"/>
        <v>0</v>
      </c>
      <c r="AF104" s="201">
        <f t="shared" si="33"/>
        <v>0</v>
      </c>
    </row>
    <row r="105" spans="1:32" s="173" customFormat="1" ht="12.5" x14ac:dyDescent="0.25">
      <c r="A105" s="188"/>
      <c r="B105" s="188"/>
      <c r="C105" s="188"/>
      <c r="D105" s="188"/>
      <c r="E105" s="188"/>
      <c r="F105" s="189"/>
      <c r="G105" s="189"/>
      <c r="H105" s="142" t="str">
        <f t="shared" si="34"/>
        <v/>
      </c>
      <c r="I105" s="202"/>
      <c r="J105" s="201"/>
      <c r="K105" s="201">
        <f t="shared" si="25"/>
        <v>0</v>
      </c>
      <c r="L105" s="140"/>
      <c r="M105" s="193"/>
      <c r="N105" s="193"/>
      <c r="O105" s="209" t="str">
        <f t="shared" si="26"/>
        <v/>
      </c>
      <c r="P105" s="204"/>
      <c r="Q105" s="201"/>
      <c r="R105" s="201">
        <f t="shared" si="27"/>
        <v>0</v>
      </c>
      <c r="S105" s="140"/>
      <c r="T105" s="143"/>
      <c r="U105" s="143"/>
      <c r="V105" s="209" t="str">
        <f t="shared" si="28"/>
        <v/>
      </c>
      <c r="W105" s="207"/>
      <c r="X105" s="210">
        <f t="shared" si="29"/>
        <v>0</v>
      </c>
      <c r="Y105" s="201">
        <f t="shared" si="30"/>
        <v>0</v>
      </c>
      <c r="Z105" s="201"/>
      <c r="AA105" s="143"/>
      <c r="AB105" s="143"/>
      <c r="AC105" s="209" t="str">
        <f t="shared" si="31"/>
        <v/>
      </c>
      <c r="AD105" s="207"/>
      <c r="AE105" s="210">
        <f t="shared" si="32"/>
        <v>0</v>
      </c>
      <c r="AF105" s="201">
        <f t="shared" si="33"/>
        <v>0</v>
      </c>
    </row>
    <row r="106" spans="1:32" s="173" customFormat="1" ht="12.5" x14ac:dyDescent="0.25">
      <c r="A106" s="188"/>
      <c r="B106" s="188"/>
      <c r="C106" s="188"/>
      <c r="D106" s="188"/>
      <c r="E106" s="188"/>
      <c r="F106" s="189"/>
      <c r="G106" s="189"/>
      <c r="H106" s="142" t="str">
        <f t="shared" si="34"/>
        <v/>
      </c>
      <c r="I106" s="202"/>
      <c r="J106" s="201"/>
      <c r="K106" s="201">
        <f t="shared" si="25"/>
        <v>0</v>
      </c>
      <c r="L106" s="140"/>
      <c r="M106" s="193"/>
      <c r="N106" s="193"/>
      <c r="O106" s="209" t="str">
        <f t="shared" si="26"/>
        <v/>
      </c>
      <c r="P106" s="204"/>
      <c r="Q106" s="201"/>
      <c r="R106" s="201">
        <f t="shared" si="27"/>
        <v>0</v>
      </c>
      <c r="S106" s="140"/>
      <c r="T106" s="143"/>
      <c r="U106" s="143"/>
      <c r="V106" s="209" t="str">
        <f t="shared" si="28"/>
        <v/>
      </c>
      <c r="W106" s="207"/>
      <c r="X106" s="210">
        <f t="shared" si="29"/>
        <v>0</v>
      </c>
      <c r="Y106" s="201">
        <f t="shared" si="30"/>
        <v>0</v>
      </c>
      <c r="Z106" s="201"/>
      <c r="AA106" s="143"/>
      <c r="AB106" s="143"/>
      <c r="AC106" s="209" t="str">
        <f t="shared" si="31"/>
        <v/>
      </c>
      <c r="AD106" s="207"/>
      <c r="AE106" s="210">
        <f t="shared" si="32"/>
        <v>0</v>
      </c>
      <c r="AF106" s="201">
        <f t="shared" si="33"/>
        <v>0</v>
      </c>
    </row>
    <row r="107" spans="1:32" s="173" customFormat="1" ht="12.5" x14ac:dyDescent="0.25">
      <c r="A107" s="188"/>
      <c r="B107" s="188"/>
      <c r="C107" s="188"/>
      <c r="D107" s="188"/>
      <c r="E107" s="188"/>
      <c r="F107" s="189"/>
      <c r="G107" s="189"/>
      <c r="H107" s="142" t="str">
        <f t="shared" si="34"/>
        <v/>
      </c>
      <c r="I107" s="202"/>
      <c r="J107" s="201"/>
      <c r="K107" s="201">
        <f t="shared" si="25"/>
        <v>0</v>
      </c>
      <c r="L107" s="140"/>
      <c r="M107" s="193"/>
      <c r="N107" s="193"/>
      <c r="O107" s="209" t="str">
        <f t="shared" si="26"/>
        <v/>
      </c>
      <c r="P107" s="204"/>
      <c r="Q107" s="201"/>
      <c r="R107" s="201">
        <f t="shared" si="27"/>
        <v>0</v>
      </c>
      <c r="S107" s="140"/>
      <c r="T107" s="143"/>
      <c r="U107" s="143"/>
      <c r="V107" s="209" t="str">
        <f t="shared" si="28"/>
        <v/>
      </c>
      <c r="W107" s="207"/>
      <c r="X107" s="210">
        <f t="shared" si="29"/>
        <v>0</v>
      </c>
      <c r="Y107" s="201">
        <f t="shared" si="30"/>
        <v>0</v>
      </c>
      <c r="Z107" s="201"/>
      <c r="AA107" s="143"/>
      <c r="AB107" s="143"/>
      <c r="AC107" s="209" t="str">
        <f t="shared" si="31"/>
        <v/>
      </c>
      <c r="AD107" s="207"/>
      <c r="AE107" s="210">
        <f t="shared" si="32"/>
        <v>0</v>
      </c>
      <c r="AF107" s="201">
        <f t="shared" si="33"/>
        <v>0</v>
      </c>
    </row>
    <row r="108" spans="1:32" s="173" customFormat="1" ht="12.5" x14ac:dyDescent="0.25">
      <c r="A108" s="188"/>
      <c r="B108" s="188"/>
      <c r="C108" s="188"/>
      <c r="D108" s="188"/>
      <c r="E108" s="188"/>
      <c r="F108" s="189"/>
      <c r="G108" s="189"/>
      <c r="H108" s="142" t="str">
        <f t="shared" si="34"/>
        <v/>
      </c>
      <c r="I108" s="202"/>
      <c r="J108" s="201"/>
      <c r="K108" s="201">
        <f t="shared" si="25"/>
        <v>0</v>
      </c>
      <c r="L108" s="140"/>
      <c r="M108" s="193"/>
      <c r="N108" s="193"/>
      <c r="O108" s="209" t="str">
        <f t="shared" si="26"/>
        <v/>
      </c>
      <c r="P108" s="204"/>
      <c r="Q108" s="201"/>
      <c r="R108" s="201">
        <f t="shared" si="27"/>
        <v>0</v>
      </c>
      <c r="S108" s="140"/>
      <c r="T108" s="143"/>
      <c r="U108" s="143"/>
      <c r="V108" s="209" t="str">
        <f t="shared" si="28"/>
        <v/>
      </c>
      <c r="W108" s="207"/>
      <c r="X108" s="210">
        <f t="shared" si="29"/>
        <v>0</v>
      </c>
      <c r="Y108" s="201">
        <f t="shared" si="30"/>
        <v>0</v>
      </c>
      <c r="Z108" s="201"/>
      <c r="AA108" s="143"/>
      <c r="AB108" s="143"/>
      <c r="AC108" s="209" t="str">
        <f t="shared" si="31"/>
        <v/>
      </c>
      <c r="AD108" s="207"/>
      <c r="AE108" s="210">
        <f t="shared" si="32"/>
        <v>0</v>
      </c>
      <c r="AF108" s="201">
        <f t="shared" si="33"/>
        <v>0</v>
      </c>
    </row>
    <row r="109" spans="1:32" s="173" customFormat="1" ht="12.5" x14ac:dyDescent="0.25">
      <c r="A109" s="188"/>
      <c r="B109" s="188"/>
      <c r="C109" s="188"/>
      <c r="D109" s="188"/>
      <c r="E109" s="188"/>
      <c r="F109" s="189"/>
      <c r="G109" s="189"/>
      <c r="H109" s="142" t="str">
        <f t="shared" si="34"/>
        <v/>
      </c>
      <c r="I109" s="202"/>
      <c r="J109" s="201"/>
      <c r="K109" s="201">
        <f t="shared" si="25"/>
        <v>0</v>
      </c>
      <c r="L109" s="140"/>
      <c r="M109" s="193"/>
      <c r="N109" s="193"/>
      <c r="O109" s="209" t="str">
        <f t="shared" si="26"/>
        <v/>
      </c>
      <c r="P109" s="204"/>
      <c r="Q109" s="201"/>
      <c r="R109" s="201">
        <f t="shared" si="27"/>
        <v>0</v>
      </c>
      <c r="S109" s="140"/>
      <c r="T109" s="143"/>
      <c r="U109" s="143"/>
      <c r="V109" s="209" t="str">
        <f t="shared" si="28"/>
        <v/>
      </c>
      <c r="W109" s="207"/>
      <c r="X109" s="210">
        <f t="shared" si="29"/>
        <v>0</v>
      </c>
      <c r="Y109" s="201">
        <f t="shared" si="30"/>
        <v>0</v>
      </c>
      <c r="Z109" s="201"/>
      <c r="AA109" s="143"/>
      <c r="AB109" s="143"/>
      <c r="AC109" s="209" t="str">
        <f t="shared" si="31"/>
        <v/>
      </c>
      <c r="AD109" s="207"/>
      <c r="AE109" s="210">
        <f t="shared" si="32"/>
        <v>0</v>
      </c>
      <c r="AF109" s="201">
        <f t="shared" si="33"/>
        <v>0</v>
      </c>
    </row>
    <row r="110" spans="1:32" s="173" customFormat="1" ht="12.5" x14ac:dyDescent="0.25">
      <c r="A110" s="188"/>
      <c r="B110" s="188"/>
      <c r="C110" s="188"/>
      <c r="D110" s="188"/>
      <c r="E110" s="188"/>
      <c r="F110" s="189"/>
      <c r="G110" s="189"/>
      <c r="H110" s="142" t="str">
        <f t="shared" si="34"/>
        <v/>
      </c>
      <c r="I110" s="202"/>
      <c r="J110" s="201"/>
      <c r="K110" s="201">
        <f t="shared" si="25"/>
        <v>0</v>
      </c>
      <c r="L110" s="140"/>
      <c r="M110" s="193"/>
      <c r="N110" s="193"/>
      <c r="O110" s="209" t="str">
        <f t="shared" si="26"/>
        <v/>
      </c>
      <c r="P110" s="204"/>
      <c r="Q110" s="201"/>
      <c r="R110" s="201">
        <f t="shared" si="27"/>
        <v>0</v>
      </c>
      <c r="S110" s="140"/>
      <c r="T110" s="143"/>
      <c r="U110" s="143"/>
      <c r="V110" s="209" t="str">
        <f t="shared" si="28"/>
        <v/>
      </c>
      <c r="W110" s="207"/>
      <c r="X110" s="210">
        <f t="shared" si="29"/>
        <v>0</v>
      </c>
      <c r="Y110" s="201">
        <f t="shared" si="30"/>
        <v>0</v>
      </c>
      <c r="Z110" s="201"/>
      <c r="AA110" s="143"/>
      <c r="AB110" s="143"/>
      <c r="AC110" s="209" t="str">
        <f t="shared" si="31"/>
        <v/>
      </c>
      <c r="AD110" s="207"/>
      <c r="AE110" s="210">
        <f t="shared" si="32"/>
        <v>0</v>
      </c>
      <c r="AF110" s="201">
        <f t="shared" si="33"/>
        <v>0</v>
      </c>
    </row>
    <row r="111" spans="1:32" s="173" customFormat="1" ht="12.5" x14ac:dyDescent="0.25">
      <c r="A111" s="188"/>
      <c r="B111" s="188"/>
      <c r="C111" s="188"/>
      <c r="D111" s="188"/>
      <c r="E111" s="188"/>
      <c r="F111" s="189"/>
      <c r="G111" s="189"/>
      <c r="H111" s="142" t="str">
        <f t="shared" si="34"/>
        <v/>
      </c>
      <c r="I111" s="202"/>
      <c r="J111" s="201"/>
      <c r="K111" s="201">
        <f t="shared" si="25"/>
        <v>0</v>
      </c>
      <c r="L111" s="140"/>
      <c r="M111" s="193"/>
      <c r="N111" s="193"/>
      <c r="O111" s="209" t="str">
        <f t="shared" si="26"/>
        <v/>
      </c>
      <c r="P111" s="204"/>
      <c r="Q111" s="201"/>
      <c r="R111" s="201">
        <f t="shared" si="27"/>
        <v>0</v>
      </c>
      <c r="S111" s="140"/>
      <c r="T111" s="143"/>
      <c r="U111" s="143"/>
      <c r="V111" s="209" t="str">
        <f t="shared" si="28"/>
        <v/>
      </c>
      <c r="W111" s="207"/>
      <c r="X111" s="210">
        <f t="shared" si="29"/>
        <v>0</v>
      </c>
      <c r="Y111" s="201">
        <f t="shared" si="30"/>
        <v>0</v>
      </c>
      <c r="Z111" s="201"/>
      <c r="AA111" s="143"/>
      <c r="AB111" s="143"/>
      <c r="AC111" s="209" t="str">
        <f t="shared" si="31"/>
        <v/>
      </c>
      <c r="AD111" s="207"/>
      <c r="AE111" s="210">
        <f t="shared" si="32"/>
        <v>0</v>
      </c>
      <c r="AF111" s="201">
        <f t="shared" si="33"/>
        <v>0</v>
      </c>
    </row>
    <row r="112" spans="1:32" s="173" customFormat="1" ht="12.5" x14ac:dyDescent="0.25">
      <c r="A112" s="188"/>
      <c r="B112" s="188"/>
      <c r="C112" s="188"/>
      <c r="D112" s="188"/>
      <c r="E112" s="188"/>
      <c r="F112" s="189"/>
      <c r="G112" s="189"/>
      <c r="H112" s="142" t="str">
        <f t="shared" si="34"/>
        <v/>
      </c>
      <c r="I112" s="202"/>
      <c r="J112" s="201"/>
      <c r="K112" s="201">
        <f t="shared" si="25"/>
        <v>0</v>
      </c>
      <c r="L112" s="140"/>
      <c r="M112" s="193"/>
      <c r="N112" s="193"/>
      <c r="O112" s="209" t="str">
        <f t="shared" si="26"/>
        <v/>
      </c>
      <c r="P112" s="204"/>
      <c r="Q112" s="201"/>
      <c r="R112" s="201">
        <f t="shared" si="27"/>
        <v>0</v>
      </c>
      <c r="S112" s="140"/>
      <c r="T112" s="143"/>
      <c r="U112" s="143"/>
      <c r="V112" s="209" t="str">
        <f t="shared" si="28"/>
        <v/>
      </c>
      <c r="W112" s="207"/>
      <c r="X112" s="210">
        <f t="shared" si="29"/>
        <v>0</v>
      </c>
      <c r="Y112" s="201">
        <f t="shared" si="30"/>
        <v>0</v>
      </c>
      <c r="Z112" s="201"/>
      <c r="AA112" s="143"/>
      <c r="AB112" s="143"/>
      <c r="AC112" s="209" t="str">
        <f t="shared" si="31"/>
        <v/>
      </c>
      <c r="AD112" s="207"/>
      <c r="AE112" s="210">
        <f t="shared" si="32"/>
        <v>0</v>
      </c>
      <c r="AF112" s="201">
        <f t="shared" si="33"/>
        <v>0</v>
      </c>
    </row>
    <row r="113" spans="1:32" s="173" customFormat="1" ht="12.5" x14ac:dyDescent="0.25">
      <c r="A113" s="188"/>
      <c r="B113" s="188"/>
      <c r="C113" s="188"/>
      <c r="D113" s="188"/>
      <c r="E113" s="188"/>
      <c r="F113" s="189"/>
      <c r="G113" s="189"/>
      <c r="H113" s="142" t="str">
        <f t="shared" si="34"/>
        <v/>
      </c>
      <c r="I113" s="202"/>
      <c r="J113" s="201"/>
      <c r="K113" s="201">
        <f t="shared" si="25"/>
        <v>0</v>
      </c>
      <c r="L113" s="140"/>
      <c r="M113" s="193"/>
      <c r="N113" s="193"/>
      <c r="O113" s="209" t="str">
        <f t="shared" si="26"/>
        <v/>
      </c>
      <c r="P113" s="204"/>
      <c r="Q113" s="201"/>
      <c r="R113" s="201">
        <f t="shared" si="27"/>
        <v>0</v>
      </c>
      <c r="S113" s="140"/>
      <c r="T113" s="143"/>
      <c r="U113" s="143"/>
      <c r="V113" s="209" t="str">
        <f t="shared" si="28"/>
        <v/>
      </c>
      <c r="W113" s="207"/>
      <c r="X113" s="210">
        <f t="shared" si="29"/>
        <v>0</v>
      </c>
      <c r="Y113" s="201">
        <f t="shared" si="30"/>
        <v>0</v>
      </c>
      <c r="Z113" s="201"/>
      <c r="AA113" s="143"/>
      <c r="AB113" s="143"/>
      <c r="AC113" s="209" t="str">
        <f t="shared" si="31"/>
        <v/>
      </c>
      <c r="AD113" s="207"/>
      <c r="AE113" s="210">
        <f t="shared" si="32"/>
        <v>0</v>
      </c>
      <c r="AF113" s="201">
        <f t="shared" si="33"/>
        <v>0</v>
      </c>
    </row>
    <row r="114" spans="1:32" s="173" customFormat="1" ht="12.5" x14ac:dyDescent="0.25">
      <c r="A114" s="188"/>
      <c r="B114" s="188"/>
      <c r="C114" s="188"/>
      <c r="D114" s="188"/>
      <c r="E114" s="188"/>
      <c r="F114" s="189"/>
      <c r="G114" s="189"/>
      <c r="H114" s="142" t="str">
        <f t="shared" si="34"/>
        <v/>
      </c>
      <c r="I114" s="202"/>
      <c r="J114" s="201"/>
      <c r="K114" s="201">
        <f t="shared" si="25"/>
        <v>0</v>
      </c>
      <c r="L114" s="140"/>
      <c r="M114" s="193"/>
      <c r="N114" s="193"/>
      <c r="O114" s="209" t="str">
        <f t="shared" si="26"/>
        <v/>
      </c>
      <c r="P114" s="204"/>
      <c r="Q114" s="201"/>
      <c r="R114" s="201">
        <f t="shared" si="27"/>
        <v>0</v>
      </c>
      <c r="S114" s="140"/>
      <c r="T114" s="143"/>
      <c r="U114" s="143"/>
      <c r="V114" s="209" t="str">
        <f t="shared" si="28"/>
        <v/>
      </c>
      <c r="W114" s="207"/>
      <c r="X114" s="210">
        <f t="shared" si="29"/>
        <v>0</v>
      </c>
      <c r="Y114" s="201">
        <f t="shared" si="30"/>
        <v>0</v>
      </c>
      <c r="Z114" s="201"/>
      <c r="AA114" s="143"/>
      <c r="AB114" s="143"/>
      <c r="AC114" s="209" t="str">
        <f t="shared" si="31"/>
        <v/>
      </c>
      <c r="AD114" s="207"/>
      <c r="AE114" s="210">
        <f t="shared" si="32"/>
        <v>0</v>
      </c>
      <c r="AF114" s="201">
        <f t="shared" si="33"/>
        <v>0</v>
      </c>
    </row>
    <row r="115" spans="1:32" s="173" customFormat="1" ht="12.5" x14ac:dyDescent="0.25">
      <c r="A115" s="188"/>
      <c r="B115" s="188"/>
      <c r="C115" s="188"/>
      <c r="D115" s="188"/>
      <c r="E115" s="188"/>
      <c r="F115" s="189"/>
      <c r="G115" s="189"/>
      <c r="H115" s="142" t="str">
        <f t="shared" si="34"/>
        <v/>
      </c>
      <c r="I115" s="202"/>
      <c r="J115" s="201"/>
      <c r="K115" s="201">
        <f t="shared" si="25"/>
        <v>0</v>
      </c>
      <c r="L115" s="140"/>
      <c r="M115" s="193"/>
      <c r="N115" s="193"/>
      <c r="O115" s="209" t="str">
        <f t="shared" si="26"/>
        <v/>
      </c>
      <c r="P115" s="204"/>
      <c r="Q115" s="201"/>
      <c r="R115" s="201">
        <f t="shared" si="27"/>
        <v>0</v>
      </c>
      <c r="S115" s="140"/>
      <c r="T115" s="143"/>
      <c r="U115" s="143"/>
      <c r="V115" s="209" t="str">
        <f t="shared" si="28"/>
        <v/>
      </c>
      <c r="W115" s="207"/>
      <c r="X115" s="210">
        <f t="shared" si="29"/>
        <v>0</v>
      </c>
      <c r="Y115" s="201">
        <f t="shared" si="30"/>
        <v>0</v>
      </c>
      <c r="Z115" s="201"/>
      <c r="AA115" s="143"/>
      <c r="AB115" s="143"/>
      <c r="AC115" s="209" t="str">
        <f t="shared" si="31"/>
        <v/>
      </c>
      <c r="AD115" s="207"/>
      <c r="AE115" s="210">
        <f t="shared" si="32"/>
        <v>0</v>
      </c>
      <c r="AF115" s="201">
        <f t="shared" si="33"/>
        <v>0</v>
      </c>
    </row>
    <row r="116" spans="1:32" s="173" customFormat="1" ht="12.5" x14ac:dyDescent="0.25">
      <c r="A116" s="188"/>
      <c r="B116" s="188"/>
      <c r="C116" s="188"/>
      <c r="D116" s="188"/>
      <c r="E116" s="188"/>
      <c r="F116" s="189"/>
      <c r="G116" s="189"/>
      <c r="H116" s="142" t="str">
        <f t="shared" si="34"/>
        <v/>
      </c>
      <c r="I116" s="202"/>
      <c r="J116" s="201"/>
      <c r="K116" s="201">
        <f t="shared" si="25"/>
        <v>0</v>
      </c>
      <c r="L116" s="140"/>
      <c r="M116" s="193"/>
      <c r="N116" s="193"/>
      <c r="O116" s="209" t="str">
        <f t="shared" si="26"/>
        <v/>
      </c>
      <c r="P116" s="204"/>
      <c r="Q116" s="201"/>
      <c r="R116" s="201">
        <f t="shared" si="27"/>
        <v>0</v>
      </c>
      <c r="S116" s="140"/>
      <c r="T116" s="143"/>
      <c r="U116" s="143"/>
      <c r="V116" s="209" t="str">
        <f t="shared" si="28"/>
        <v/>
      </c>
      <c r="W116" s="207"/>
      <c r="X116" s="210">
        <f t="shared" si="29"/>
        <v>0</v>
      </c>
      <c r="Y116" s="201">
        <f t="shared" si="30"/>
        <v>0</v>
      </c>
      <c r="Z116" s="201"/>
      <c r="AA116" s="143"/>
      <c r="AB116" s="143"/>
      <c r="AC116" s="209" t="str">
        <f t="shared" si="31"/>
        <v/>
      </c>
      <c r="AD116" s="207"/>
      <c r="AE116" s="210">
        <f t="shared" si="32"/>
        <v>0</v>
      </c>
      <c r="AF116" s="201">
        <f t="shared" si="33"/>
        <v>0</v>
      </c>
    </row>
    <row r="117" spans="1:32" s="173" customFormat="1" ht="12.5" x14ac:dyDescent="0.25">
      <c r="A117" s="188"/>
      <c r="B117" s="188"/>
      <c r="C117" s="188"/>
      <c r="D117" s="188"/>
      <c r="E117" s="188"/>
      <c r="F117" s="189"/>
      <c r="G117" s="189"/>
      <c r="H117" s="142" t="str">
        <f t="shared" si="34"/>
        <v/>
      </c>
      <c r="I117" s="202"/>
      <c r="J117" s="201"/>
      <c r="K117" s="201">
        <f t="shared" si="25"/>
        <v>0</v>
      </c>
      <c r="L117" s="140"/>
      <c r="M117" s="193"/>
      <c r="N117" s="193"/>
      <c r="O117" s="209" t="str">
        <f t="shared" si="26"/>
        <v/>
      </c>
      <c r="P117" s="204"/>
      <c r="Q117" s="201"/>
      <c r="R117" s="201">
        <f t="shared" si="27"/>
        <v>0</v>
      </c>
      <c r="S117" s="140"/>
      <c r="T117" s="143"/>
      <c r="U117" s="143"/>
      <c r="V117" s="209" t="str">
        <f t="shared" si="28"/>
        <v/>
      </c>
      <c r="W117" s="207"/>
      <c r="X117" s="210">
        <f t="shared" si="29"/>
        <v>0</v>
      </c>
      <c r="Y117" s="201">
        <f t="shared" si="30"/>
        <v>0</v>
      </c>
      <c r="Z117" s="201"/>
      <c r="AA117" s="143"/>
      <c r="AB117" s="143"/>
      <c r="AC117" s="209" t="str">
        <f t="shared" si="31"/>
        <v/>
      </c>
      <c r="AD117" s="207"/>
      <c r="AE117" s="210">
        <f t="shared" si="32"/>
        <v>0</v>
      </c>
      <c r="AF117" s="201">
        <f t="shared" si="33"/>
        <v>0</v>
      </c>
    </row>
    <row r="118" spans="1:32" s="173" customFormat="1" ht="12.5" x14ac:dyDescent="0.25">
      <c r="A118" s="188"/>
      <c r="B118" s="188"/>
      <c r="C118" s="188"/>
      <c r="D118" s="188"/>
      <c r="E118" s="188"/>
      <c r="F118" s="189"/>
      <c r="G118" s="189"/>
      <c r="H118" s="142" t="str">
        <f t="shared" si="34"/>
        <v/>
      </c>
      <c r="I118" s="202"/>
      <c r="J118" s="201"/>
      <c r="K118" s="201">
        <f t="shared" si="25"/>
        <v>0</v>
      </c>
      <c r="L118" s="140"/>
      <c r="M118" s="193"/>
      <c r="N118" s="193"/>
      <c r="O118" s="209" t="str">
        <f t="shared" si="26"/>
        <v/>
      </c>
      <c r="P118" s="204"/>
      <c r="Q118" s="201"/>
      <c r="R118" s="201">
        <f t="shared" si="27"/>
        <v>0</v>
      </c>
      <c r="S118" s="140"/>
      <c r="T118" s="143"/>
      <c r="U118" s="143"/>
      <c r="V118" s="209" t="str">
        <f t="shared" si="28"/>
        <v/>
      </c>
      <c r="W118" s="207"/>
      <c r="X118" s="210">
        <f t="shared" si="29"/>
        <v>0</v>
      </c>
      <c r="Y118" s="201">
        <f t="shared" si="30"/>
        <v>0</v>
      </c>
      <c r="Z118" s="201"/>
      <c r="AA118" s="143"/>
      <c r="AB118" s="143"/>
      <c r="AC118" s="209" t="str">
        <f t="shared" si="31"/>
        <v/>
      </c>
      <c r="AD118" s="207"/>
      <c r="AE118" s="210">
        <f t="shared" si="32"/>
        <v>0</v>
      </c>
      <c r="AF118" s="201">
        <f t="shared" si="33"/>
        <v>0</v>
      </c>
    </row>
    <row r="119" spans="1:32" s="173" customFormat="1" ht="12.5" x14ac:dyDescent="0.25">
      <c r="A119" s="188"/>
      <c r="B119" s="188"/>
      <c r="C119" s="188"/>
      <c r="D119" s="188"/>
      <c r="E119" s="188"/>
      <c r="F119" s="189"/>
      <c r="G119" s="189"/>
      <c r="H119" s="142" t="str">
        <f t="shared" si="34"/>
        <v/>
      </c>
      <c r="I119" s="202"/>
      <c r="J119" s="201"/>
      <c r="K119" s="201">
        <f t="shared" si="25"/>
        <v>0</v>
      </c>
      <c r="L119" s="140"/>
      <c r="M119" s="193"/>
      <c r="N119" s="193"/>
      <c r="O119" s="209" t="str">
        <f t="shared" si="26"/>
        <v/>
      </c>
      <c r="P119" s="204"/>
      <c r="Q119" s="201"/>
      <c r="R119" s="201">
        <f t="shared" si="27"/>
        <v>0</v>
      </c>
      <c r="S119" s="140"/>
      <c r="T119" s="143"/>
      <c r="U119" s="143"/>
      <c r="V119" s="209" t="str">
        <f t="shared" si="28"/>
        <v/>
      </c>
      <c r="W119" s="207"/>
      <c r="X119" s="210">
        <f t="shared" si="29"/>
        <v>0</v>
      </c>
      <c r="Y119" s="201">
        <f t="shared" si="30"/>
        <v>0</v>
      </c>
      <c r="Z119" s="201"/>
      <c r="AA119" s="143"/>
      <c r="AB119" s="143"/>
      <c r="AC119" s="209" t="str">
        <f t="shared" si="31"/>
        <v/>
      </c>
      <c r="AD119" s="207"/>
      <c r="AE119" s="210">
        <f t="shared" si="32"/>
        <v>0</v>
      </c>
      <c r="AF119" s="201">
        <f t="shared" si="33"/>
        <v>0</v>
      </c>
    </row>
    <row r="120" spans="1:32" s="173" customFormat="1" ht="12.5" x14ac:dyDescent="0.25">
      <c r="A120" s="188"/>
      <c r="B120" s="188"/>
      <c r="C120" s="188"/>
      <c r="D120" s="188"/>
      <c r="E120" s="188"/>
      <c r="F120" s="189"/>
      <c r="G120" s="189"/>
      <c r="H120" s="142" t="str">
        <f t="shared" si="34"/>
        <v/>
      </c>
      <c r="I120" s="202"/>
      <c r="J120" s="201"/>
      <c r="K120" s="201">
        <f t="shared" si="25"/>
        <v>0</v>
      </c>
      <c r="L120" s="140"/>
      <c r="M120" s="193"/>
      <c r="N120" s="193"/>
      <c r="O120" s="209" t="str">
        <f t="shared" si="26"/>
        <v/>
      </c>
      <c r="P120" s="204"/>
      <c r="Q120" s="201"/>
      <c r="R120" s="201">
        <f t="shared" si="27"/>
        <v>0</v>
      </c>
      <c r="S120" s="140"/>
      <c r="T120" s="143"/>
      <c r="U120" s="143"/>
      <c r="V120" s="209" t="str">
        <f t="shared" si="28"/>
        <v/>
      </c>
      <c r="W120" s="207"/>
      <c r="X120" s="210">
        <f t="shared" si="29"/>
        <v>0</v>
      </c>
      <c r="Y120" s="201">
        <f t="shared" si="30"/>
        <v>0</v>
      </c>
      <c r="Z120" s="201"/>
      <c r="AA120" s="143"/>
      <c r="AB120" s="143"/>
      <c r="AC120" s="209" t="str">
        <f t="shared" si="31"/>
        <v/>
      </c>
      <c r="AD120" s="207"/>
      <c r="AE120" s="210">
        <f t="shared" si="32"/>
        <v>0</v>
      </c>
      <c r="AF120" s="201">
        <f t="shared" si="33"/>
        <v>0</v>
      </c>
    </row>
    <row r="121" spans="1:32" s="173" customFormat="1" ht="12.5" x14ac:dyDescent="0.25">
      <c r="A121" s="188"/>
      <c r="B121" s="188"/>
      <c r="C121" s="188"/>
      <c r="D121" s="188"/>
      <c r="E121" s="188"/>
      <c r="F121" s="189"/>
      <c r="G121" s="189"/>
      <c r="H121" s="142" t="str">
        <f t="shared" si="34"/>
        <v/>
      </c>
      <c r="I121" s="202"/>
      <c r="J121" s="201"/>
      <c r="K121" s="201">
        <f t="shared" si="25"/>
        <v>0</v>
      </c>
      <c r="L121" s="140"/>
      <c r="M121" s="193"/>
      <c r="N121" s="193"/>
      <c r="O121" s="209" t="str">
        <f t="shared" si="26"/>
        <v/>
      </c>
      <c r="P121" s="204"/>
      <c r="Q121" s="201"/>
      <c r="R121" s="201">
        <f t="shared" si="27"/>
        <v>0</v>
      </c>
      <c r="S121" s="140"/>
      <c r="T121" s="143"/>
      <c r="U121" s="143"/>
      <c r="V121" s="209" t="str">
        <f t="shared" si="28"/>
        <v/>
      </c>
      <c r="W121" s="207"/>
      <c r="X121" s="210">
        <f t="shared" si="29"/>
        <v>0</v>
      </c>
      <c r="Y121" s="201">
        <f t="shared" si="30"/>
        <v>0</v>
      </c>
      <c r="Z121" s="201"/>
      <c r="AA121" s="143"/>
      <c r="AB121" s="143"/>
      <c r="AC121" s="209" t="str">
        <f t="shared" si="31"/>
        <v/>
      </c>
      <c r="AD121" s="207"/>
      <c r="AE121" s="210">
        <f t="shared" si="32"/>
        <v>0</v>
      </c>
      <c r="AF121" s="201">
        <f t="shared" si="33"/>
        <v>0</v>
      </c>
    </row>
    <row r="122" spans="1:32" s="173" customFormat="1" ht="12.5" x14ac:dyDescent="0.25">
      <c r="A122" s="188"/>
      <c r="B122" s="188"/>
      <c r="C122" s="188"/>
      <c r="D122" s="188"/>
      <c r="E122" s="188"/>
      <c r="F122" s="189"/>
      <c r="G122" s="189"/>
      <c r="H122" s="142" t="str">
        <f t="shared" si="34"/>
        <v/>
      </c>
      <c r="I122" s="202"/>
      <c r="J122" s="201"/>
      <c r="K122" s="201">
        <f t="shared" si="25"/>
        <v>0</v>
      </c>
      <c r="L122" s="140"/>
      <c r="M122" s="193"/>
      <c r="N122" s="193"/>
      <c r="O122" s="209" t="str">
        <f t="shared" si="26"/>
        <v/>
      </c>
      <c r="P122" s="204"/>
      <c r="Q122" s="201"/>
      <c r="R122" s="201">
        <f t="shared" si="27"/>
        <v>0</v>
      </c>
      <c r="S122" s="140"/>
      <c r="T122" s="143"/>
      <c r="U122" s="143"/>
      <c r="V122" s="209" t="str">
        <f t="shared" si="28"/>
        <v/>
      </c>
      <c r="W122" s="207"/>
      <c r="X122" s="210">
        <f t="shared" si="29"/>
        <v>0</v>
      </c>
      <c r="Y122" s="201">
        <f t="shared" si="30"/>
        <v>0</v>
      </c>
      <c r="Z122" s="201"/>
      <c r="AA122" s="143"/>
      <c r="AB122" s="143"/>
      <c r="AC122" s="209" t="str">
        <f t="shared" si="31"/>
        <v/>
      </c>
      <c r="AD122" s="207"/>
      <c r="AE122" s="210">
        <f t="shared" si="32"/>
        <v>0</v>
      </c>
      <c r="AF122" s="201">
        <f t="shared" si="33"/>
        <v>0</v>
      </c>
    </row>
    <row r="123" spans="1:32" s="173" customFormat="1" ht="12.5" x14ac:dyDescent="0.25">
      <c r="A123" s="188"/>
      <c r="B123" s="188"/>
      <c r="C123" s="188"/>
      <c r="D123" s="188"/>
      <c r="E123" s="188"/>
      <c r="F123" s="189"/>
      <c r="G123" s="189"/>
      <c r="H123" s="142" t="str">
        <f t="shared" si="34"/>
        <v/>
      </c>
      <c r="I123" s="202"/>
      <c r="J123" s="201"/>
      <c r="K123" s="201">
        <f t="shared" si="25"/>
        <v>0</v>
      </c>
      <c r="L123" s="140"/>
      <c r="M123" s="193"/>
      <c r="N123" s="193"/>
      <c r="O123" s="209" t="str">
        <f t="shared" si="26"/>
        <v/>
      </c>
      <c r="P123" s="204"/>
      <c r="Q123" s="201"/>
      <c r="R123" s="201">
        <f t="shared" si="27"/>
        <v>0</v>
      </c>
      <c r="S123" s="140"/>
      <c r="T123" s="143"/>
      <c r="U123" s="143"/>
      <c r="V123" s="209" t="str">
        <f t="shared" si="28"/>
        <v/>
      </c>
      <c r="W123" s="207"/>
      <c r="X123" s="210">
        <f t="shared" si="29"/>
        <v>0</v>
      </c>
      <c r="Y123" s="201">
        <f t="shared" si="30"/>
        <v>0</v>
      </c>
      <c r="Z123" s="201"/>
      <c r="AA123" s="143"/>
      <c r="AB123" s="143"/>
      <c r="AC123" s="209" t="str">
        <f t="shared" si="31"/>
        <v/>
      </c>
      <c r="AD123" s="207"/>
      <c r="AE123" s="210">
        <f t="shared" si="32"/>
        <v>0</v>
      </c>
      <c r="AF123" s="201">
        <f t="shared" si="33"/>
        <v>0</v>
      </c>
    </row>
    <row r="124" spans="1:32" s="173" customFormat="1" ht="12.5" x14ac:dyDescent="0.25">
      <c r="A124" s="188"/>
      <c r="B124" s="190"/>
      <c r="C124" s="188"/>
      <c r="D124" s="191"/>
      <c r="E124" s="188"/>
      <c r="F124" s="192"/>
      <c r="G124" s="192"/>
      <c r="H124" s="142" t="str">
        <f t="shared" si="34"/>
        <v/>
      </c>
      <c r="I124" s="203"/>
      <c r="J124" s="125"/>
      <c r="K124" s="201">
        <f t="shared" si="25"/>
        <v>0</v>
      </c>
      <c r="L124" s="123"/>
      <c r="M124" s="192"/>
      <c r="N124" s="194"/>
      <c r="O124" s="209" t="str">
        <f t="shared" si="26"/>
        <v/>
      </c>
      <c r="P124" s="205"/>
      <c r="Q124" s="125"/>
      <c r="R124" s="201">
        <f t="shared" si="27"/>
        <v>0</v>
      </c>
      <c r="S124" s="125"/>
      <c r="T124" s="125"/>
      <c r="U124" s="125"/>
      <c r="V124" s="209" t="str">
        <f t="shared" si="28"/>
        <v/>
      </c>
      <c r="W124" s="208"/>
      <c r="X124" s="210">
        <f t="shared" si="29"/>
        <v>0</v>
      </c>
      <c r="Y124" s="201">
        <f t="shared" si="30"/>
        <v>0</v>
      </c>
      <c r="Z124" s="201"/>
      <c r="AA124" s="125"/>
      <c r="AB124" s="125"/>
      <c r="AC124" s="209" t="str">
        <f t="shared" si="31"/>
        <v/>
      </c>
      <c r="AD124" s="208"/>
      <c r="AE124" s="210">
        <f t="shared" si="32"/>
        <v>0</v>
      </c>
      <c r="AF124" s="201">
        <f t="shared" si="33"/>
        <v>0</v>
      </c>
    </row>
    <row r="125" spans="1:32" s="177" customFormat="1" ht="13.5" thickBot="1" x14ac:dyDescent="0.35">
      <c r="A125" s="174"/>
      <c r="B125" s="173"/>
      <c r="C125" s="174"/>
      <c r="D125" s="175">
        <f>SUM(D15:D124)</f>
        <v>0</v>
      </c>
      <c r="E125" s="174"/>
      <c r="F125" s="123"/>
      <c r="G125" s="123"/>
      <c r="H125" s="124"/>
      <c r="I125" s="154"/>
      <c r="J125" s="155" t="s">
        <v>144</v>
      </c>
      <c r="K125" s="156">
        <f>SUM(K15:K65)</f>
        <v>0</v>
      </c>
      <c r="L125" s="157"/>
      <c r="M125" s="123"/>
      <c r="N125" s="127"/>
      <c r="O125" s="124"/>
      <c r="P125" s="176"/>
      <c r="Q125" s="155" t="s">
        <v>144</v>
      </c>
      <c r="R125" s="156">
        <f>SUM(R15:R65)</f>
        <v>0</v>
      </c>
      <c r="S125" s="125"/>
      <c r="T125" s="125"/>
      <c r="U125" s="125"/>
      <c r="V125" s="125"/>
      <c r="W125" s="176"/>
      <c r="X125" s="155" t="s">
        <v>144</v>
      </c>
      <c r="Y125" s="156">
        <f>SUM(Y15:Y65)</f>
        <v>0</v>
      </c>
      <c r="Z125" s="236"/>
      <c r="AA125" s="125"/>
      <c r="AB125" s="125"/>
      <c r="AC125" s="125"/>
      <c r="AD125" s="176"/>
      <c r="AE125" s="155" t="s">
        <v>144</v>
      </c>
      <c r="AF125" s="156">
        <f>SUM(AF15:AF65)</f>
        <v>0</v>
      </c>
    </row>
    <row r="126" spans="1:32" ht="14.5" thickTop="1" x14ac:dyDescent="0.3">
      <c r="C126" s="126"/>
      <c r="F126" s="123"/>
      <c r="G126" s="123"/>
      <c r="H126" s="123"/>
      <c r="I126" s="123"/>
      <c r="J126" s="123"/>
      <c r="K126" s="123"/>
      <c r="L126" s="123"/>
      <c r="M126" s="123"/>
      <c r="N126" s="127"/>
      <c r="O126" s="123"/>
      <c r="P126" s="128"/>
      <c r="Q126" s="125"/>
      <c r="R126" s="129"/>
      <c r="S126" s="125"/>
      <c r="T126" s="125"/>
      <c r="U126" s="125"/>
      <c r="V126" s="125"/>
      <c r="W126" s="125"/>
      <c r="X126" s="125"/>
      <c r="Y126" s="125"/>
      <c r="Z126" s="125"/>
    </row>
    <row r="128" spans="1:32" s="131" customFormat="1" ht="15" customHeight="1" x14ac:dyDescent="0.35">
      <c r="A128" s="130"/>
      <c r="B128" s="327"/>
      <c r="C128" s="327"/>
      <c r="D128" s="327"/>
      <c r="E128" s="327"/>
      <c r="F128" s="327"/>
      <c r="G128" s="327"/>
      <c r="H128" s="327"/>
      <c r="I128" s="327"/>
      <c r="J128" s="327"/>
      <c r="K128" s="327"/>
      <c r="L128" s="327"/>
      <c r="M128" s="327"/>
    </row>
    <row r="129" spans="4:21" x14ac:dyDescent="0.3">
      <c r="D129" s="137"/>
    </row>
    <row r="130" spans="4:21" x14ac:dyDescent="0.3">
      <c r="D130" s="126" t="s">
        <v>121</v>
      </c>
      <c r="F130" s="122" t="s">
        <v>145</v>
      </c>
    </row>
    <row r="131" spans="4:21" ht="13.5" customHeight="1" x14ac:dyDescent="0.3">
      <c r="D131" s="137"/>
    </row>
    <row r="132" spans="4:21" ht="68.25" customHeight="1" x14ac:dyDescent="0.3">
      <c r="D132" s="137"/>
      <c r="F132" s="326" t="s">
        <v>186</v>
      </c>
      <c r="G132" s="326"/>
      <c r="H132" s="326"/>
      <c r="I132" s="326"/>
      <c r="J132" s="326"/>
      <c r="K132" s="326"/>
      <c r="L132" s="326"/>
      <c r="M132" s="326"/>
    </row>
    <row r="133" spans="4:21" ht="18.75" customHeight="1" x14ac:dyDescent="0.3">
      <c r="D133" s="137"/>
      <c r="F133" s="132"/>
      <c r="G133" s="132"/>
      <c r="H133" s="132"/>
      <c r="I133" s="132"/>
      <c r="J133" s="132"/>
      <c r="K133" s="132"/>
      <c r="L133" s="132"/>
      <c r="M133" s="132"/>
    </row>
    <row r="134" spans="4:21" x14ac:dyDescent="0.3">
      <c r="D134" s="137"/>
      <c r="F134" s="122" t="s">
        <v>189</v>
      </c>
    </row>
    <row r="135" spans="4:21" x14ac:dyDescent="0.3">
      <c r="D135" s="137"/>
      <c r="F135" s="133" t="s">
        <v>187</v>
      </c>
    </row>
    <row r="136" spans="4:21" x14ac:dyDescent="0.3">
      <c r="D136" s="137"/>
      <c r="F136" s="133" t="s">
        <v>188</v>
      </c>
    </row>
    <row r="137" spans="4:21" x14ac:dyDescent="0.3">
      <c r="D137" s="137"/>
      <c r="F137" s="133" t="s">
        <v>146</v>
      </c>
    </row>
    <row r="138" spans="4:21" x14ac:dyDescent="0.3">
      <c r="D138" s="137"/>
      <c r="F138" s="133" t="s">
        <v>147</v>
      </c>
    </row>
    <row r="139" spans="4:21" x14ac:dyDescent="0.3">
      <c r="D139" s="137"/>
      <c r="F139" s="133" t="s">
        <v>148</v>
      </c>
    </row>
    <row r="140" spans="4:21" x14ac:dyDescent="0.3">
      <c r="D140" s="137"/>
      <c r="G140" s="134"/>
    </row>
    <row r="141" spans="4:21" x14ac:dyDescent="0.3">
      <c r="D141" s="137" t="s">
        <v>183</v>
      </c>
      <c r="F141" s="199" t="str">
        <f>F9</f>
        <v>Select Utility Type</v>
      </c>
      <c r="G141" s="196">
        <f>K125</f>
        <v>0</v>
      </c>
      <c r="I141" s="199" t="str">
        <f>M9</f>
        <v>Select Utility Type</v>
      </c>
      <c r="J141" s="197">
        <f>R125</f>
        <v>0</v>
      </c>
      <c r="M141" s="217" t="str">
        <f>T9</f>
        <v>Select Utility Type</v>
      </c>
      <c r="N141" s="197">
        <f>Y125</f>
        <v>0</v>
      </c>
      <c r="P141" s="199" t="str">
        <f>AA9</f>
        <v>Select Utility Type</v>
      </c>
      <c r="Q141" s="197">
        <f>AF125</f>
        <v>0</v>
      </c>
      <c r="T141" s="199" t="s">
        <v>185</v>
      </c>
      <c r="U141" s="197">
        <f>G141+J141+N141</f>
        <v>0</v>
      </c>
    </row>
    <row r="142" spans="4:21" x14ac:dyDescent="0.3">
      <c r="D142" s="137" t="s">
        <v>184</v>
      </c>
      <c r="F142" s="199" t="str">
        <f>F9</f>
        <v>Select Utility Type</v>
      </c>
      <c r="G142" s="196">
        <f>G141*12</f>
        <v>0</v>
      </c>
      <c r="I142" s="199" t="str">
        <f>M9</f>
        <v>Select Utility Type</v>
      </c>
      <c r="J142" s="196">
        <f>J141*12</f>
        <v>0</v>
      </c>
      <c r="M142" s="217" t="str">
        <f>T9</f>
        <v>Select Utility Type</v>
      </c>
      <c r="N142" s="197">
        <f>N141*12</f>
        <v>0</v>
      </c>
      <c r="P142" s="199" t="str">
        <f>AA9</f>
        <v>Select Utility Type</v>
      </c>
      <c r="Q142" s="197">
        <f>Q141*12</f>
        <v>0</v>
      </c>
      <c r="T142" s="218" t="s">
        <v>185</v>
      </c>
      <c r="U142" s="198">
        <f>G142+J142+N142</f>
        <v>0</v>
      </c>
    </row>
    <row r="143" spans="4:21" x14ac:dyDescent="0.3">
      <c r="D143" s="137"/>
      <c r="F143" s="133"/>
    </row>
    <row r="144" spans="4:21" x14ac:dyDescent="0.3">
      <c r="D144" s="126" t="s">
        <v>129</v>
      </c>
      <c r="F144" s="122" t="s">
        <v>190</v>
      </c>
    </row>
    <row r="145" spans="1:16" x14ac:dyDescent="0.3">
      <c r="D145" s="137"/>
      <c r="F145" s="133"/>
      <c r="G145" s="135" t="s">
        <v>194</v>
      </c>
    </row>
    <row r="146" spans="1:16" x14ac:dyDescent="0.3">
      <c r="D146" s="137"/>
      <c r="F146" s="133"/>
      <c r="G146" s="163" t="s">
        <v>185</v>
      </c>
      <c r="H146" s="198">
        <f>U142</f>
        <v>0</v>
      </c>
    </row>
    <row r="147" spans="1:16" x14ac:dyDescent="0.3">
      <c r="D147" s="137"/>
      <c r="F147" s="133"/>
      <c r="G147" s="161"/>
      <c r="H147" s="162"/>
    </row>
    <row r="148" spans="1:16" x14ac:dyDescent="0.3">
      <c r="D148" s="137"/>
      <c r="F148" s="133"/>
      <c r="G148" s="122" t="s">
        <v>193</v>
      </c>
    </row>
    <row r="149" spans="1:16" x14ac:dyDescent="0.3">
      <c r="D149" s="137"/>
      <c r="F149" s="133"/>
      <c r="G149" s="159" t="s">
        <v>192</v>
      </c>
      <c r="H149" s="159"/>
      <c r="I149" s="200">
        <v>3288</v>
      </c>
    </row>
    <row r="150" spans="1:16" x14ac:dyDescent="0.3">
      <c r="D150" s="137"/>
      <c r="F150" s="133"/>
      <c r="G150" s="160"/>
      <c r="H150" s="160"/>
      <c r="I150" s="164"/>
    </row>
    <row r="151" spans="1:16" x14ac:dyDescent="0.3">
      <c r="D151" s="137"/>
      <c r="F151" s="133"/>
      <c r="G151" s="122" t="s">
        <v>199</v>
      </c>
      <c r="H151" s="160"/>
      <c r="I151" s="160"/>
    </row>
    <row r="152" spans="1:16" x14ac:dyDescent="0.3">
      <c r="D152" s="137"/>
      <c r="F152" s="122" t="s">
        <v>149</v>
      </c>
      <c r="G152" s="166">
        <f>(H146/I149)*-1</f>
        <v>0</v>
      </c>
    </row>
    <row r="153" spans="1:16" x14ac:dyDescent="0.3">
      <c r="D153" s="137"/>
      <c r="G153" s="165"/>
    </row>
    <row r="154" spans="1:16" x14ac:dyDescent="0.3">
      <c r="D154" s="137"/>
      <c r="G154" s="135" t="s">
        <v>200</v>
      </c>
    </row>
    <row r="155" spans="1:16" s="131" customFormat="1" x14ac:dyDescent="0.3">
      <c r="A155" s="136"/>
      <c r="D155" s="137"/>
      <c r="E155" s="126"/>
      <c r="F155" s="122"/>
      <c r="G155" s="122"/>
      <c r="H155" s="122"/>
      <c r="I155" s="122"/>
      <c r="J155" s="122"/>
      <c r="K155" s="122"/>
      <c r="L155" s="122"/>
      <c r="M155" s="122"/>
      <c r="N155" s="122"/>
      <c r="O155" s="122"/>
      <c r="P155" s="122"/>
    </row>
    <row r="156" spans="1:16" s="131" customFormat="1" x14ac:dyDescent="0.3">
      <c r="A156" s="136"/>
      <c r="D156" s="126" t="s">
        <v>150</v>
      </c>
      <c r="E156" s="126"/>
      <c r="F156" s="122" t="s">
        <v>191</v>
      </c>
      <c r="G156" s="122"/>
      <c r="H156" s="122"/>
      <c r="I156" s="122"/>
      <c r="J156" s="122"/>
      <c r="K156" s="122"/>
      <c r="L156" s="122"/>
      <c r="M156" s="122"/>
      <c r="N156" s="122"/>
      <c r="O156" s="122"/>
      <c r="P156" s="122"/>
    </row>
    <row r="157" spans="1:16" s="131" customFormat="1" x14ac:dyDescent="0.3">
      <c r="A157" s="136"/>
      <c r="D157" s="137"/>
      <c r="E157" s="126"/>
      <c r="F157" s="122"/>
      <c r="G157" s="122"/>
      <c r="H157" s="122"/>
      <c r="I157" s="122"/>
      <c r="J157" s="122"/>
      <c r="K157" s="122"/>
      <c r="L157" s="122"/>
      <c r="M157" s="122"/>
      <c r="N157" s="122"/>
      <c r="O157" s="122"/>
      <c r="P157" s="122"/>
    </row>
    <row r="158" spans="1:16" x14ac:dyDescent="0.3">
      <c r="A158" s="136"/>
      <c r="B158" s="131"/>
      <c r="C158" s="131"/>
      <c r="D158" s="137"/>
    </row>
    <row r="159" spans="1:16" x14ac:dyDescent="0.3">
      <c r="A159" s="136"/>
      <c r="B159" s="131"/>
      <c r="C159" s="131"/>
    </row>
    <row r="160" spans="1:16" x14ac:dyDescent="0.3">
      <c r="A160" s="136"/>
      <c r="B160" s="131"/>
      <c r="C160" s="131"/>
    </row>
    <row r="164" spans="4:5" x14ac:dyDescent="0.3">
      <c r="D164" s="138"/>
      <c r="E164" s="122"/>
    </row>
    <row r="165" spans="4:5" x14ac:dyDescent="0.3">
      <c r="D165" s="138"/>
      <c r="E165" s="122"/>
    </row>
    <row r="166" spans="4:5" x14ac:dyDescent="0.3">
      <c r="D166" s="158"/>
      <c r="E166" s="122"/>
    </row>
  </sheetData>
  <mergeCells count="46">
    <mergeCell ref="F14:H14"/>
    <mergeCell ref="M14:O14"/>
    <mergeCell ref="T14:V14"/>
    <mergeCell ref="AA14:AC14"/>
    <mergeCell ref="B128:M128"/>
    <mergeCell ref="F132:M132"/>
    <mergeCell ref="AC10:AC13"/>
    <mergeCell ref="AD10:AD11"/>
    <mergeCell ref="AE10:AE13"/>
    <mergeCell ref="AF10:AF13"/>
    <mergeCell ref="F12:G13"/>
    <mergeCell ref="M12:N13"/>
    <mergeCell ref="T12:U13"/>
    <mergeCell ref="AA12:AB13"/>
    <mergeCell ref="V10:V13"/>
    <mergeCell ref="W10:W11"/>
    <mergeCell ref="X10:X13"/>
    <mergeCell ref="Y10:Y13"/>
    <mergeCell ref="AA10:AA11"/>
    <mergeCell ref="AB10:AB11"/>
    <mergeCell ref="O10:O13"/>
    <mergeCell ref="P10:P11"/>
    <mergeCell ref="Q10:Q13"/>
    <mergeCell ref="R10:R13"/>
    <mergeCell ref="T10:T11"/>
    <mergeCell ref="U10:U11"/>
    <mergeCell ref="N10:N11"/>
    <mergeCell ref="A10:A13"/>
    <mergeCell ref="B10:B13"/>
    <mergeCell ref="C10:C13"/>
    <mergeCell ref="D10:D13"/>
    <mergeCell ref="F10:F11"/>
    <mergeCell ref="G10:G11"/>
    <mergeCell ref="H10:H13"/>
    <mergeCell ref="I10:I11"/>
    <mergeCell ref="J10:J13"/>
    <mergeCell ref="K10:K13"/>
    <mergeCell ref="M10:M11"/>
    <mergeCell ref="A1:AF1"/>
    <mergeCell ref="A2:AF2"/>
    <mergeCell ref="Q3:R3"/>
    <mergeCell ref="K4:T6"/>
    <mergeCell ref="F9:K9"/>
    <mergeCell ref="M9:R9"/>
    <mergeCell ref="T9:Y9"/>
    <mergeCell ref="AA9:AF9"/>
  </mergeCells>
  <pageMargins left="0.7" right="0.7" top="0.75" bottom="0.75" header="0.3" footer="0.3"/>
  <pageSetup paperSize="17" scale="82"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7097919E-C934-4788-98A1-5BAAF2B8FD41}">
          <x14:formula1>
            <xm:f>Units!$A$16:$A$27</xm:f>
          </x14:formula1>
          <xm:sqref>F9:K9 M9:R9 T9:Y9 AA9:AF9</xm:sqref>
        </x14:dataValidation>
        <x14:dataValidation type="list" allowBlank="1" showInputMessage="1" showErrorMessage="1" xr:uid="{D4139850-86AB-4C67-B059-1066D3EC8271}">
          <x14:formula1>
            <xm:f>Units!$B$16:$B$28</xm:f>
          </x14:formula1>
          <xm:sqref>F14:H14 AA14:AC14 T14:V14 M14:O14</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A741C-7D7B-4EBE-8442-C86CEEED9F1E}">
  <sheetPr>
    <pageSetUpPr fitToPage="1"/>
  </sheetPr>
  <dimension ref="A1:AF166"/>
  <sheetViews>
    <sheetView zoomScaleNormal="100" workbookViewId="0">
      <pane xSplit="4" ySplit="14" topLeftCell="E141" activePane="bottomRight" state="frozen"/>
      <selection pane="topRight" activeCell="E1" sqref="E1"/>
      <selection pane="bottomLeft" activeCell="A7" sqref="A7"/>
      <selection pane="bottomRight" activeCell="I153" sqref="I153"/>
    </sheetView>
  </sheetViews>
  <sheetFormatPr defaultColWidth="9.1796875" defaultRowHeight="14" x14ac:dyDescent="0.3"/>
  <cols>
    <col min="1" max="1" width="13.1796875" style="126" customWidth="1"/>
    <col min="2" max="2" width="23" style="122" bestFit="1" customWidth="1"/>
    <col min="3" max="3" width="13.26953125" style="122" customWidth="1"/>
    <col min="4" max="4" width="18" style="126" customWidth="1"/>
    <col min="5" max="5" width="2.453125" style="126" customWidth="1"/>
    <col min="6" max="6" width="17.7265625" style="122" customWidth="1"/>
    <col min="7" max="7" width="12.81640625" style="122" bestFit="1" customWidth="1"/>
    <col min="8" max="8" width="13.453125" style="122" bestFit="1" customWidth="1"/>
    <col min="9" max="9" width="17.7265625" style="122" customWidth="1"/>
    <col min="10" max="10" width="12" style="122" bestFit="1" customWidth="1"/>
    <col min="11" max="11" width="13.453125" style="122" bestFit="1" customWidth="1"/>
    <col min="12" max="12" width="2.1796875" style="122" customWidth="1"/>
    <col min="13" max="13" width="17.7265625" style="122" customWidth="1"/>
    <col min="14" max="14" width="13.54296875" style="122" customWidth="1"/>
    <col min="15" max="15" width="13.453125" style="122" customWidth="1"/>
    <col min="16" max="16" width="17.7265625" style="122" customWidth="1"/>
    <col min="17" max="17" width="12.7265625" style="122" bestFit="1" customWidth="1"/>
    <col min="18" max="18" width="14" style="122" bestFit="1" customWidth="1"/>
    <col min="19" max="19" width="1.81640625" style="122" customWidth="1"/>
    <col min="20" max="25" width="13.81640625" style="122" customWidth="1"/>
    <col min="26" max="26" width="1.81640625" style="122" customWidth="1"/>
    <col min="27" max="32" width="13.81640625" style="121" customWidth="1"/>
    <col min="33" max="16384" width="9.1796875" style="121"/>
  </cols>
  <sheetData>
    <row r="1" spans="1:32" s="170" customFormat="1" ht="22.5" x14ac:dyDescent="0.45">
      <c r="A1" s="325" t="s">
        <v>236</v>
      </c>
      <c r="B1" s="325"/>
      <c r="C1" s="325"/>
      <c r="D1" s="325"/>
      <c r="E1" s="325"/>
      <c r="F1" s="325"/>
      <c r="G1" s="325"/>
      <c r="H1" s="325"/>
      <c r="I1" s="325"/>
      <c r="J1" s="325"/>
      <c r="K1" s="325"/>
      <c r="L1" s="325"/>
      <c r="M1" s="325"/>
      <c r="N1" s="325"/>
      <c r="O1" s="325"/>
      <c r="P1" s="325"/>
      <c r="Q1" s="325"/>
      <c r="R1" s="325"/>
      <c r="S1" s="325"/>
      <c r="T1" s="325"/>
      <c r="U1" s="325"/>
      <c r="V1" s="325"/>
      <c r="W1" s="325"/>
      <c r="X1" s="325"/>
      <c r="Y1" s="325"/>
      <c r="Z1" s="325"/>
      <c r="AA1" s="325"/>
      <c r="AB1" s="325"/>
      <c r="AC1" s="325"/>
      <c r="AD1" s="325"/>
      <c r="AE1" s="325"/>
      <c r="AF1" s="325"/>
    </row>
    <row r="2" spans="1:32" s="170" customFormat="1" ht="23" thickBot="1" x14ac:dyDescent="0.5">
      <c r="A2" s="325" t="s">
        <v>181</v>
      </c>
      <c r="B2" s="325"/>
      <c r="C2" s="325"/>
      <c r="D2" s="325"/>
      <c r="E2" s="325"/>
      <c r="F2" s="325"/>
      <c r="G2" s="325"/>
      <c r="H2" s="325"/>
      <c r="I2" s="325"/>
      <c r="J2" s="325"/>
      <c r="K2" s="325"/>
      <c r="L2" s="325"/>
      <c r="M2" s="325"/>
      <c r="N2" s="325"/>
      <c r="O2" s="325"/>
      <c r="P2" s="325"/>
      <c r="Q2" s="325"/>
      <c r="R2" s="325"/>
      <c r="S2" s="325"/>
      <c r="T2" s="325"/>
      <c r="U2" s="325"/>
      <c r="V2" s="325"/>
      <c r="W2" s="325"/>
      <c r="X2" s="325"/>
      <c r="Y2" s="325"/>
      <c r="Z2" s="325"/>
      <c r="AA2" s="325"/>
      <c r="AB2" s="325"/>
      <c r="AC2" s="325"/>
      <c r="AD2" s="325"/>
      <c r="AE2" s="325"/>
      <c r="AF2" s="325"/>
    </row>
    <row r="3" spans="1:32" s="170" customFormat="1" ht="23" thickBot="1" x14ac:dyDescent="0.5">
      <c r="A3" s="211"/>
      <c r="B3" s="211"/>
      <c r="C3" s="211"/>
      <c r="D3" s="211"/>
      <c r="E3" s="211"/>
      <c r="F3" s="211"/>
      <c r="G3" s="211"/>
      <c r="H3" s="211"/>
      <c r="I3" s="211"/>
      <c r="J3" s="211"/>
      <c r="K3" s="211"/>
      <c r="L3" s="211"/>
      <c r="M3" s="211"/>
      <c r="N3" s="211" t="s">
        <v>237</v>
      </c>
      <c r="O3" s="211"/>
      <c r="P3" s="213" t="s">
        <v>238</v>
      </c>
      <c r="Q3" s="314">
        <f>'Tab 1 Savings Calculator'!B5-1</f>
        <v>2022</v>
      </c>
      <c r="R3" s="315"/>
      <c r="S3" s="211"/>
      <c r="T3" s="211"/>
      <c r="U3" s="211"/>
      <c r="V3" s="211"/>
      <c r="W3" s="211"/>
      <c r="X3" s="211"/>
      <c r="Y3" s="211"/>
      <c r="Z3" s="211"/>
      <c r="AA3" s="214"/>
      <c r="AB3" s="214"/>
      <c r="AC3" s="214"/>
      <c r="AD3" s="214"/>
      <c r="AE3" s="214"/>
      <c r="AF3" s="214"/>
    </row>
    <row r="4" spans="1:32" ht="18" customHeight="1" x14ac:dyDescent="0.35">
      <c r="A4" s="168"/>
      <c r="B4" s="168"/>
      <c r="C4" s="168"/>
      <c r="D4" s="168"/>
      <c r="E4" s="168"/>
      <c r="F4" s="168"/>
      <c r="G4" s="171"/>
      <c r="H4" s="212"/>
      <c r="I4" s="212"/>
      <c r="J4" s="212"/>
      <c r="K4" s="328" t="s">
        <v>204</v>
      </c>
      <c r="L4" s="328"/>
      <c r="M4" s="328"/>
      <c r="N4" s="328"/>
      <c r="O4" s="328"/>
      <c r="P4" s="328"/>
      <c r="Q4" s="328"/>
      <c r="R4" s="328"/>
      <c r="S4" s="328"/>
      <c r="T4" s="328"/>
      <c r="U4" s="212"/>
      <c r="V4" s="212"/>
      <c r="W4" s="212"/>
      <c r="X4" s="168"/>
      <c r="Y4" s="168"/>
      <c r="Z4" s="168"/>
      <c r="AA4" s="215"/>
      <c r="AB4" s="215"/>
      <c r="AC4" s="215"/>
      <c r="AD4" s="215"/>
      <c r="AE4" s="215"/>
      <c r="AF4" s="215"/>
    </row>
    <row r="5" spans="1:32" ht="18" customHeight="1" x14ac:dyDescent="0.35">
      <c r="A5" s="169"/>
      <c r="B5" s="169"/>
      <c r="C5" s="169"/>
      <c r="D5" s="169"/>
      <c r="E5" s="167"/>
      <c r="F5" s="167"/>
      <c r="G5" s="171"/>
      <c r="H5" s="212"/>
      <c r="I5" s="212"/>
      <c r="J5" s="212"/>
      <c r="K5" s="328"/>
      <c r="L5" s="328"/>
      <c r="M5" s="328"/>
      <c r="N5" s="328"/>
      <c r="O5" s="328"/>
      <c r="P5" s="328"/>
      <c r="Q5" s="328"/>
      <c r="R5" s="328"/>
      <c r="S5" s="328"/>
      <c r="T5" s="328"/>
      <c r="U5" s="212"/>
      <c r="V5" s="212"/>
      <c r="W5" s="212"/>
      <c r="X5" s="167"/>
      <c r="Y5" s="167"/>
      <c r="Z5" s="167"/>
      <c r="AA5" s="215"/>
      <c r="AB5" s="215"/>
      <c r="AC5" s="215"/>
      <c r="AD5" s="215"/>
      <c r="AE5" s="215"/>
      <c r="AF5" s="215"/>
    </row>
    <row r="6" spans="1:32" ht="25.5" customHeight="1" x14ac:dyDescent="0.35">
      <c r="A6" s="169"/>
      <c r="B6" s="169"/>
      <c r="C6" s="169"/>
      <c r="D6" s="169"/>
      <c r="E6" s="167"/>
      <c r="F6" s="167"/>
      <c r="G6" s="171"/>
      <c r="H6" s="212"/>
      <c r="I6" s="212"/>
      <c r="J6" s="212"/>
      <c r="K6" s="328"/>
      <c r="L6" s="328"/>
      <c r="M6" s="328"/>
      <c r="N6" s="328"/>
      <c r="O6" s="328"/>
      <c r="P6" s="328"/>
      <c r="Q6" s="328"/>
      <c r="R6" s="328"/>
      <c r="S6" s="328"/>
      <c r="T6" s="328"/>
      <c r="U6" s="212"/>
      <c r="V6" s="212"/>
      <c r="W6" s="212"/>
      <c r="X6" s="167"/>
      <c r="Y6" s="167"/>
      <c r="Z6" s="167"/>
      <c r="AA6" s="215"/>
      <c r="AB6" s="215"/>
      <c r="AC6" s="215"/>
      <c r="AD6" s="215"/>
      <c r="AE6" s="215"/>
      <c r="AF6" s="215"/>
    </row>
    <row r="7" spans="1:32" ht="17.5" x14ac:dyDescent="0.35">
      <c r="A7" s="230"/>
      <c r="B7" s="230"/>
      <c r="C7" s="230"/>
      <c r="D7" s="230"/>
      <c r="E7" s="231"/>
      <c r="F7" s="231"/>
      <c r="G7" s="232"/>
      <c r="H7" s="233"/>
      <c r="I7" s="233"/>
      <c r="J7" s="233"/>
      <c r="K7" s="234"/>
      <c r="L7" s="234"/>
      <c r="M7" s="234"/>
      <c r="N7" s="234"/>
      <c r="O7" s="234"/>
      <c r="P7" s="234"/>
      <c r="Q7" s="234"/>
      <c r="R7" s="234"/>
      <c r="S7" s="234"/>
      <c r="T7" s="234"/>
      <c r="U7" s="233"/>
      <c r="V7" s="233"/>
      <c r="W7" s="233"/>
      <c r="X7" s="231"/>
      <c r="Y7" s="231"/>
      <c r="Z7" s="231"/>
    </row>
    <row r="9" spans="1:32" s="173" customFormat="1" ht="14.25" customHeight="1" x14ac:dyDescent="0.25">
      <c r="A9" s="153"/>
      <c r="B9" s="195"/>
      <c r="C9" s="195"/>
      <c r="D9" s="153"/>
      <c r="E9" s="153"/>
      <c r="F9" s="312" t="s">
        <v>292</v>
      </c>
      <c r="G9" s="312"/>
      <c r="H9" s="312"/>
      <c r="I9" s="312"/>
      <c r="J9" s="312"/>
      <c r="K9" s="312"/>
      <c r="L9" s="195"/>
      <c r="M9" s="312" t="s">
        <v>292</v>
      </c>
      <c r="N9" s="312"/>
      <c r="O9" s="312"/>
      <c r="P9" s="312"/>
      <c r="Q9" s="312"/>
      <c r="R9" s="312"/>
      <c r="S9" s="153"/>
      <c r="T9" s="312" t="s">
        <v>292</v>
      </c>
      <c r="U9" s="312"/>
      <c r="V9" s="312"/>
      <c r="W9" s="312"/>
      <c r="X9" s="312"/>
      <c r="Y9" s="312"/>
      <c r="Z9" s="153"/>
      <c r="AA9" s="312" t="s">
        <v>292</v>
      </c>
      <c r="AB9" s="312"/>
      <c r="AC9" s="312"/>
      <c r="AD9" s="312"/>
      <c r="AE9" s="312"/>
      <c r="AF9" s="312"/>
    </row>
    <row r="10" spans="1:32" s="173" customFormat="1" ht="27" customHeight="1" x14ac:dyDescent="0.25">
      <c r="A10" s="319" t="s">
        <v>201</v>
      </c>
      <c r="B10" s="319" t="s">
        <v>202</v>
      </c>
      <c r="C10" s="319" t="s">
        <v>134</v>
      </c>
      <c r="D10" s="322" t="s">
        <v>198</v>
      </c>
      <c r="E10" s="216"/>
      <c r="F10" s="305" t="s">
        <v>264</v>
      </c>
      <c r="G10" s="305" t="s">
        <v>265</v>
      </c>
      <c r="H10" s="305" t="s">
        <v>266</v>
      </c>
      <c r="I10" s="313" t="s">
        <v>133</v>
      </c>
      <c r="J10" s="305" t="s">
        <v>166</v>
      </c>
      <c r="K10" s="305" t="s">
        <v>180</v>
      </c>
      <c r="L10" s="172"/>
      <c r="M10" s="305" t="s">
        <v>264</v>
      </c>
      <c r="N10" s="305" t="s">
        <v>265</v>
      </c>
      <c r="O10" s="305" t="s">
        <v>266</v>
      </c>
      <c r="P10" s="313" t="s">
        <v>133</v>
      </c>
      <c r="Q10" s="305" t="s">
        <v>166</v>
      </c>
      <c r="R10" s="305" t="s">
        <v>180</v>
      </c>
      <c r="S10" s="172"/>
      <c r="T10" s="305" t="s">
        <v>264</v>
      </c>
      <c r="U10" s="305" t="s">
        <v>265</v>
      </c>
      <c r="V10" s="305" t="s">
        <v>266</v>
      </c>
      <c r="W10" s="313" t="s">
        <v>133</v>
      </c>
      <c r="X10" s="316" t="s">
        <v>166</v>
      </c>
      <c r="Y10" s="305" t="s">
        <v>180</v>
      </c>
      <c r="Z10" s="172"/>
      <c r="AA10" s="305" t="s">
        <v>264</v>
      </c>
      <c r="AB10" s="305" t="s">
        <v>265</v>
      </c>
      <c r="AC10" s="305" t="s">
        <v>266</v>
      </c>
      <c r="AD10" s="313" t="s">
        <v>133</v>
      </c>
      <c r="AE10" s="316" t="s">
        <v>166</v>
      </c>
      <c r="AF10" s="305" t="s">
        <v>180</v>
      </c>
    </row>
    <row r="11" spans="1:32" s="173" customFormat="1" ht="24.75" customHeight="1" x14ac:dyDescent="0.25">
      <c r="A11" s="320"/>
      <c r="B11" s="320"/>
      <c r="C11" s="320"/>
      <c r="D11" s="323"/>
      <c r="E11" s="216"/>
      <c r="F11" s="306"/>
      <c r="G11" s="306"/>
      <c r="H11" s="307"/>
      <c r="I11" s="313"/>
      <c r="J11" s="307"/>
      <c r="K11" s="307"/>
      <c r="L11" s="172"/>
      <c r="M11" s="306"/>
      <c r="N11" s="306"/>
      <c r="O11" s="307"/>
      <c r="P11" s="313"/>
      <c r="Q11" s="307"/>
      <c r="R11" s="307"/>
      <c r="S11" s="172"/>
      <c r="T11" s="306"/>
      <c r="U11" s="306"/>
      <c r="V11" s="307"/>
      <c r="W11" s="313"/>
      <c r="X11" s="317"/>
      <c r="Y11" s="307"/>
      <c r="Z11" s="172"/>
      <c r="AA11" s="306"/>
      <c r="AB11" s="306"/>
      <c r="AC11" s="307"/>
      <c r="AD11" s="313"/>
      <c r="AE11" s="317"/>
      <c r="AF11" s="307"/>
    </row>
    <row r="12" spans="1:32" s="173" customFormat="1" ht="35.25" customHeight="1" x14ac:dyDescent="0.25">
      <c r="A12" s="320"/>
      <c r="B12" s="320"/>
      <c r="C12" s="320"/>
      <c r="D12" s="323"/>
      <c r="E12" s="216"/>
      <c r="F12" s="308" t="s">
        <v>179</v>
      </c>
      <c r="G12" s="309"/>
      <c r="H12" s="307"/>
      <c r="I12" s="172" t="str">
        <f>P3</f>
        <v xml:space="preserve">June 30, </v>
      </c>
      <c r="J12" s="307"/>
      <c r="K12" s="307"/>
      <c r="L12" s="172"/>
      <c r="M12" s="308" t="s">
        <v>179</v>
      </c>
      <c r="N12" s="309"/>
      <c r="O12" s="307"/>
      <c r="P12" s="172" t="str">
        <f>P3</f>
        <v xml:space="preserve">June 30, </v>
      </c>
      <c r="Q12" s="307"/>
      <c r="R12" s="307"/>
      <c r="S12" s="172"/>
      <c r="T12" s="308" t="s">
        <v>179</v>
      </c>
      <c r="U12" s="309"/>
      <c r="V12" s="307"/>
      <c r="W12" s="172" t="str">
        <f>P3</f>
        <v xml:space="preserve">June 30, </v>
      </c>
      <c r="X12" s="317"/>
      <c r="Y12" s="307"/>
      <c r="Z12" s="172"/>
      <c r="AA12" s="308" t="s">
        <v>179</v>
      </c>
      <c r="AB12" s="309"/>
      <c r="AC12" s="307"/>
      <c r="AD12" s="172" t="str">
        <f>P3</f>
        <v xml:space="preserve">June 30, </v>
      </c>
      <c r="AE12" s="317"/>
      <c r="AF12" s="307"/>
    </row>
    <row r="13" spans="1:32" s="173" customFormat="1" ht="12.5" x14ac:dyDescent="0.25">
      <c r="A13" s="321"/>
      <c r="B13" s="321"/>
      <c r="C13" s="321"/>
      <c r="D13" s="324"/>
      <c r="E13" s="216"/>
      <c r="F13" s="310"/>
      <c r="G13" s="311"/>
      <c r="H13" s="306"/>
      <c r="I13" s="216">
        <f>Q3</f>
        <v>2022</v>
      </c>
      <c r="J13" s="306"/>
      <c r="K13" s="306"/>
      <c r="L13" s="172"/>
      <c r="M13" s="310"/>
      <c r="N13" s="311"/>
      <c r="O13" s="306"/>
      <c r="P13" s="216">
        <f>Q3</f>
        <v>2022</v>
      </c>
      <c r="Q13" s="306"/>
      <c r="R13" s="306"/>
      <c r="S13" s="172"/>
      <c r="T13" s="310"/>
      <c r="U13" s="311"/>
      <c r="V13" s="306"/>
      <c r="W13" s="216">
        <f>Q3</f>
        <v>2022</v>
      </c>
      <c r="X13" s="318"/>
      <c r="Y13" s="306"/>
      <c r="Z13" s="172"/>
      <c r="AA13" s="310"/>
      <c r="AB13" s="311"/>
      <c r="AC13" s="306"/>
      <c r="AD13" s="216">
        <f>Q3</f>
        <v>2022</v>
      </c>
      <c r="AE13" s="318"/>
      <c r="AF13" s="306"/>
    </row>
    <row r="14" spans="1:32" s="173" customFormat="1" ht="12.5" x14ac:dyDescent="0.25">
      <c r="A14" s="153" t="s">
        <v>203</v>
      </c>
      <c r="B14" s="153" t="s">
        <v>135</v>
      </c>
      <c r="C14" s="153" t="s">
        <v>136</v>
      </c>
      <c r="D14" s="153" t="s">
        <v>137</v>
      </c>
      <c r="E14" s="153"/>
      <c r="F14" s="302" t="s">
        <v>294</v>
      </c>
      <c r="G14" s="303"/>
      <c r="H14" s="304"/>
      <c r="I14" s="172" t="s">
        <v>138</v>
      </c>
      <c r="J14" s="172" t="s">
        <v>139</v>
      </c>
      <c r="K14" s="172" t="s">
        <v>138</v>
      </c>
      <c r="L14" s="172"/>
      <c r="M14" s="302" t="s">
        <v>294</v>
      </c>
      <c r="N14" s="303"/>
      <c r="O14" s="304"/>
      <c r="P14" s="172" t="s">
        <v>138</v>
      </c>
      <c r="Q14" s="172" t="s">
        <v>139</v>
      </c>
      <c r="R14" s="172" t="s">
        <v>138</v>
      </c>
      <c r="S14" s="172"/>
      <c r="T14" s="302" t="s">
        <v>293</v>
      </c>
      <c r="U14" s="303"/>
      <c r="V14" s="304"/>
      <c r="W14" s="172" t="s">
        <v>138</v>
      </c>
      <c r="X14" s="172" t="s">
        <v>139</v>
      </c>
      <c r="Y14" s="172" t="s">
        <v>138</v>
      </c>
      <c r="Z14" s="172"/>
      <c r="AA14" s="302" t="s">
        <v>294</v>
      </c>
      <c r="AB14" s="303"/>
      <c r="AC14" s="304"/>
      <c r="AD14" s="172" t="s">
        <v>138</v>
      </c>
      <c r="AE14" s="172" t="s">
        <v>139</v>
      </c>
      <c r="AF14" s="172" t="s">
        <v>138</v>
      </c>
    </row>
    <row r="15" spans="1:32" s="173" customFormat="1" ht="12.5" x14ac:dyDescent="0.25">
      <c r="A15" s="188" t="s">
        <v>205</v>
      </c>
      <c r="B15" s="188" t="s">
        <v>220</v>
      </c>
      <c r="C15" s="188" t="s">
        <v>141</v>
      </c>
      <c r="D15" s="188">
        <v>0</v>
      </c>
      <c r="E15" s="188"/>
      <c r="F15" s="189">
        <v>5.867</v>
      </c>
      <c r="G15" s="189">
        <v>5.2916666666666696</v>
      </c>
      <c r="H15" s="142">
        <f>IF(F15-G15=0,"",F15-G15)</f>
        <v>0.57533333333333037</v>
      </c>
      <c r="I15" s="202">
        <v>7.5410000000000004</v>
      </c>
      <c r="J15" s="201">
        <f>H15*I15</f>
        <v>4.3385886666666442</v>
      </c>
      <c r="K15" s="201">
        <f>D15*J15</f>
        <v>0</v>
      </c>
      <c r="L15" s="140"/>
      <c r="M15" s="193">
        <v>381.14583333333331</v>
      </c>
      <c r="N15" s="193">
        <v>302.67083333333341</v>
      </c>
      <c r="O15" s="209">
        <f>IF(M15-N15=0,"",M15-N15)</f>
        <v>78.474999999999909</v>
      </c>
      <c r="P15" s="204">
        <v>0.129</v>
      </c>
      <c r="Q15" s="201">
        <f>O15*P15</f>
        <v>10.123274999999989</v>
      </c>
      <c r="R15" s="201">
        <f>D15*Q15</f>
        <v>0</v>
      </c>
      <c r="S15" s="140"/>
      <c r="T15" s="141"/>
      <c r="U15" s="141"/>
      <c r="V15" s="209" t="str">
        <f>IF(T15-U15=0,"",T15-U15)</f>
        <v/>
      </c>
      <c r="W15" s="206"/>
      <c r="X15" s="210">
        <f>IFERROR(V15*W15,0)</f>
        <v>0</v>
      </c>
      <c r="Y15" s="201">
        <f>D15*X15</f>
        <v>0</v>
      </c>
      <c r="Z15" s="201"/>
      <c r="AA15" s="141"/>
      <c r="AB15" s="141"/>
      <c r="AC15" s="209" t="str">
        <f>IF(AA15-AB15=0,"",AA15-AB15)</f>
        <v/>
      </c>
      <c r="AD15" s="206"/>
      <c r="AE15" s="210">
        <f>IFERROR(AC15*AD15,0)</f>
        <v>0</v>
      </c>
      <c r="AF15" s="201">
        <f>D15*AE15</f>
        <v>0</v>
      </c>
    </row>
    <row r="16" spans="1:32" s="173" customFormat="1" ht="12.5" x14ac:dyDescent="0.25">
      <c r="A16" s="188"/>
      <c r="B16" s="188"/>
      <c r="C16" s="188" t="s">
        <v>142</v>
      </c>
      <c r="D16" s="188">
        <v>0</v>
      </c>
      <c r="E16" s="188"/>
      <c r="F16" s="189">
        <v>6.9580000000000002</v>
      </c>
      <c r="G16" s="189">
        <v>6.19166666666667</v>
      </c>
      <c r="H16" s="142">
        <f>IF(F16-G16=0,"",F16-G16)</f>
        <v>0.7663333333333302</v>
      </c>
      <c r="I16" s="202">
        <v>7.3620000000000001</v>
      </c>
      <c r="J16" s="201">
        <f t="shared" ref="J16:J65" si="0">H16*I16</f>
        <v>5.6417459999999773</v>
      </c>
      <c r="K16" s="201">
        <f t="shared" ref="K16:K79" si="1">D16*J16</f>
        <v>0</v>
      </c>
      <c r="L16" s="140"/>
      <c r="M16" s="193">
        <v>486.00166666666672</v>
      </c>
      <c r="N16" s="193">
        <v>405.80305555555555</v>
      </c>
      <c r="O16" s="209">
        <f t="shared" ref="O16:O79" si="2">IF(M16-N16=0,"",M16-N16)</f>
        <v>80.198611111111177</v>
      </c>
      <c r="P16" s="204">
        <v>0.125</v>
      </c>
      <c r="Q16" s="201">
        <f t="shared" ref="Q16:Q17" si="3">O16*P16</f>
        <v>10.024826388888897</v>
      </c>
      <c r="R16" s="201">
        <f t="shared" ref="R16:R79" si="4">D16*Q16</f>
        <v>0</v>
      </c>
      <c r="S16" s="140"/>
      <c r="T16" s="141"/>
      <c r="U16" s="141"/>
      <c r="V16" s="209" t="str">
        <f t="shared" ref="V16:V79" si="5">IF(T16-U16=0,"",T16-U16)</f>
        <v/>
      </c>
      <c r="W16" s="206"/>
      <c r="X16" s="210">
        <f t="shared" ref="X16:X79" si="6">IFERROR(V16*W16,0)</f>
        <v>0</v>
      </c>
      <c r="Y16" s="201">
        <f t="shared" ref="Y16:Y79" si="7">D16*X16</f>
        <v>0</v>
      </c>
      <c r="Z16" s="201"/>
      <c r="AA16" s="141"/>
      <c r="AB16" s="141"/>
      <c r="AC16" s="209" t="str">
        <f t="shared" ref="AC16:AC79" si="8">IF(AA16-AB16=0,"",AA16-AB16)</f>
        <v/>
      </c>
      <c r="AD16" s="206"/>
      <c r="AE16" s="210">
        <f t="shared" ref="AE16:AE79" si="9">IFERROR(AC16*AD16,0)</f>
        <v>0</v>
      </c>
      <c r="AF16" s="201">
        <f t="shared" ref="AF16:AF79" si="10">D16*AE16</f>
        <v>0</v>
      </c>
    </row>
    <row r="17" spans="1:32" s="173" customFormat="1" ht="12.5" x14ac:dyDescent="0.25">
      <c r="A17" s="188"/>
      <c r="B17" s="188"/>
      <c r="C17" s="188" t="s">
        <v>143</v>
      </c>
      <c r="D17" s="188">
        <v>0</v>
      </c>
      <c r="E17" s="188"/>
      <c r="F17" s="189">
        <v>8.0169999999999995</v>
      </c>
      <c r="G17" s="189">
        <v>7.05833333333333</v>
      </c>
      <c r="H17" s="142">
        <f>IF(F17-G17=0,"",F17-G17)</f>
        <v>0.95866666666666944</v>
      </c>
      <c r="I17" s="202">
        <v>7.2329999999999997</v>
      </c>
      <c r="J17" s="201">
        <f t="shared" si="0"/>
        <v>6.9340360000000194</v>
      </c>
      <c r="K17" s="201">
        <f t="shared" si="1"/>
        <v>0</v>
      </c>
      <c r="L17" s="140"/>
      <c r="M17" s="193">
        <v>619.30833333333339</v>
      </c>
      <c r="N17" s="193">
        <v>499.22333333333336</v>
      </c>
      <c r="O17" s="209">
        <f t="shared" si="2"/>
        <v>120.08500000000004</v>
      </c>
      <c r="P17" s="204">
        <v>0.123</v>
      </c>
      <c r="Q17" s="201">
        <f t="shared" si="3"/>
        <v>14.770455000000004</v>
      </c>
      <c r="R17" s="201">
        <f t="shared" si="4"/>
        <v>0</v>
      </c>
      <c r="S17" s="140"/>
      <c r="T17" s="141"/>
      <c r="U17" s="141"/>
      <c r="V17" s="209" t="str">
        <f t="shared" si="5"/>
        <v/>
      </c>
      <c r="W17" s="206"/>
      <c r="X17" s="210">
        <f t="shared" si="6"/>
        <v>0</v>
      </c>
      <c r="Y17" s="201">
        <f t="shared" si="7"/>
        <v>0</v>
      </c>
      <c r="Z17" s="201"/>
      <c r="AA17" s="141"/>
      <c r="AB17" s="141"/>
      <c r="AC17" s="209" t="str">
        <f t="shared" si="8"/>
        <v/>
      </c>
      <c r="AD17" s="206"/>
      <c r="AE17" s="210">
        <f t="shared" si="9"/>
        <v>0</v>
      </c>
      <c r="AF17" s="201">
        <f t="shared" si="10"/>
        <v>0</v>
      </c>
    </row>
    <row r="18" spans="1:32" s="173" customFormat="1" ht="12.5" x14ac:dyDescent="0.25">
      <c r="A18" s="188"/>
      <c r="B18" s="188"/>
      <c r="C18" s="188"/>
      <c r="D18" s="188"/>
      <c r="E18" s="188"/>
      <c r="F18" s="189"/>
      <c r="G18" s="189"/>
      <c r="H18" s="142" t="str">
        <f t="shared" ref="H18:H81" si="11">IF(F18-G18=0,"",F18-G18)</f>
        <v/>
      </c>
      <c r="I18" s="202"/>
      <c r="J18" s="201"/>
      <c r="K18" s="201">
        <f t="shared" si="1"/>
        <v>0</v>
      </c>
      <c r="L18" s="140"/>
      <c r="M18" s="193"/>
      <c r="N18" s="193"/>
      <c r="O18" s="209" t="str">
        <f t="shared" si="2"/>
        <v/>
      </c>
      <c r="P18" s="204"/>
      <c r="Q18" s="201"/>
      <c r="R18" s="201">
        <f t="shared" si="4"/>
        <v>0</v>
      </c>
      <c r="S18" s="140"/>
      <c r="T18" s="141"/>
      <c r="U18" s="141"/>
      <c r="V18" s="209" t="str">
        <f t="shared" si="5"/>
        <v/>
      </c>
      <c r="W18" s="206"/>
      <c r="X18" s="210">
        <f t="shared" si="6"/>
        <v>0</v>
      </c>
      <c r="Y18" s="201">
        <f t="shared" si="7"/>
        <v>0</v>
      </c>
      <c r="Z18" s="201"/>
      <c r="AA18" s="141"/>
      <c r="AB18" s="141"/>
      <c r="AC18" s="209" t="str">
        <f t="shared" si="8"/>
        <v/>
      </c>
      <c r="AD18" s="206"/>
      <c r="AE18" s="210">
        <f t="shared" si="9"/>
        <v>0</v>
      </c>
      <c r="AF18" s="201">
        <f t="shared" si="10"/>
        <v>0</v>
      </c>
    </row>
    <row r="19" spans="1:32" s="173" customFormat="1" ht="12.5" x14ac:dyDescent="0.25">
      <c r="A19" s="188"/>
      <c r="B19" s="188"/>
      <c r="C19" s="188"/>
      <c r="D19" s="188"/>
      <c r="E19" s="188"/>
      <c r="F19" s="189"/>
      <c r="G19" s="189"/>
      <c r="H19" s="142" t="str">
        <f t="shared" si="11"/>
        <v/>
      </c>
      <c r="I19" s="202"/>
      <c r="J19" s="201"/>
      <c r="K19" s="201">
        <f t="shared" si="1"/>
        <v>0</v>
      </c>
      <c r="L19" s="140"/>
      <c r="M19" s="193"/>
      <c r="N19" s="193"/>
      <c r="O19" s="209" t="str">
        <f t="shared" si="2"/>
        <v/>
      </c>
      <c r="P19" s="204"/>
      <c r="Q19" s="201"/>
      <c r="R19" s="201">
        <f t="shared" si="4"/>
        <v>0</v>
      </c>
      <c r="S19" s="140"/>
      <c r="T19" s="141"/>
      <c r="U19" s="141"/>
      <c r="V19" s="209" t="str">
        <f t="shared" si="5"/>
        <v/>
      </c>
      <c r="W19" s="206"/>
      <c r="X19" s="210">
        <f t="shared" si="6"/>
        <v>0</v>
      </c>
      <c r="Y19" s="201">
        <f t="shared" si="7"/>
        <v>0</v>
      </c>
      <c r="Z19" s="201"/>
      <c r="AA19" s="141"/>
      <c r="AB19" s="141"/>
      <c r="AC19" s="209" t="str">
        <f t="shared" si="8"/>
        <v/>
      </c>
      <c r="AD19" s="206"/>
      <c r="AE19" s="210">
        <f t="shared" si="9"/>
        <v>0</v>
      </c>
      <c r="AF19" s="201">
        <f t="shared" si="10"/>
        <v>0</v>
      </c>
    </row>
    <row r="20" spans="1:32" s="173" customFormat="1" ht="12.5" x14ac:dyDescent="0.25">
      <c r="A20" s="188" t="s">
        <v>206</v>
      </c>
      <c r="B20" s="188" t="s">
        <v>221</v>
      </c>
      <c r="C20" s="188" t="s">
        <v>140</v>
      </c>
      <c r="D20" s="188">
        <v>0</v>
      </c>
      <c r="E20" s="188"/>
      <c r="F20" s="189">
        <v>4.8583333333333298</v>
      </c>
      <c r="G20" s="189">
        <v>4.7</v>
      </c>
      <c r="H20" s="142">
        <f t="shared" si="11"/>
        <v>0.15833333333332966</v>
      </c>
      <c r="I20" s="202">
        <v>7.6950000000000003</v>
      </c>
      <c r="J20" s="201">
        <f t="shared" si="0"/>
        <v>1.2183749999999718</v>
      </c>
      <c r="K20" s="201">
        <f t="shared" si="1"/>
        <v>0</v>
      </c>
      <c r="L20" s="140"/>
      <c r="M20" s="193">
        <v>300.17500000000007</v>
      </c>
      <c r="N20" s="193">
        <v>229.42583333333326</v>
      </c>
      <c r="O20" s="209">
        <f t="shared" si="2"/>
        <v>70.74916666666681</v>
      </c>
      <c r="P20" s="204">
        <v>0.13400000000000001</v>
      </c>
      <c r="Q20" s="201">
        <f t="shared" ref="Q20:Q22" si="12">O20*P20</f>
        <v>9.4803883333333534</v>
      </c>
      <c r="R20" s="201">
        <f t="shared" si="4"/>
        <v>0</v>
      </c>
      <c r="S20" s="140"/>
      <c r="T20" s="141"/>
      <c r="U20" s="141"/>
      <c r="V20" s="209" t="str">
        <f t="shared" si="5"/>
        <v/>
      </c>
      <c r="W20" s="206"/>
      <c r="X20" s="210">
        <f t="shared" si="6"/>
        <v>0</v>
      </c>
      <c r="Y20" s="201">
        <f t="shared" si="7"/>
        <v>0</v>
      </c>
      <c r="Z20" s="201"/>
      <c r="AA20" s="141"/>
      <c r="AB20" s="141"/>
      <c r="AC20" s="209" t="str">
        <f t="shared" si="8"/>
        <v/>
      </c>
      <c r="AD20" s="206"/>
      <c r="AE20" s="210">
        <f t="shared" si="9"/>
        <v>0</v>
      </c>
      <c r="AF20" s="201">
        <f t="shared" si="10"/>
        <v>0</v>
      </c>
    </row>
    <row r="21" spans="1:32" s="173" customFormat="1" ht="12.5" x14ac:dyDescent="0.25">
      <c r="A21" s="188"/>
      <c r="B21" s="188"/>
      <c r="C21" s="188" t="s">
        <v>141</v>
      </c>
      <c r="D21" s="188">
        <v>0</v>
      </c>
      <c r="E21" s="188"/>
      <c r="F21" s="189">
        <v>6.8250000000000002</v>
      </c>
      <c r="G21" s="189">
        <v>6.35</v>
      </c>
      <c r="H21" s="142">
        <f t="shared" si="11"/>
        <v>0.47500000000000053</v>
      </c>
      <c r="I21" s="202">
        <v>7.3360000000000003</v>
      </c>
      <c r="J21" s="201">
        <f t="shared" si="0"/>
        <v>3.4846000000000039</v>
      </c>
      <c r="K21" s="201">
        <f t="shared" si="1"/>
        <v>0</v>
      </c>
      <c r="L21" s="140"/>
      <c r="M21" s="193">
        <v>373.05000000000013</v>
      </c>
      <c r="N21" s="193">
        <v>293.35833333333323</v>
      </c>
      <c r="O21" s="209">
        <f t="shared" si="2"/>
        <v>79.69166666666689</v>
      </c>
      <c r="P21" s="204">
        <v>0.129</v>
      </c>
      <c r="Q21" s="201">
        <f t="shared" si="12"/>
        <v>10.28022500000003</v>
      </c>
      <c r="R21" s="201">
        <f t="shared" si="4"/>
        <v>0</v>
      </c>
      <c r="S21" s="140"/>
      <c r="T21" s="141"/>
      <c r="U21" s="141"/>
      <c r="V21" s="209" t="str">
        <f t="shared" si="5"/>
        <v/>
      </c>
      <c r="W21" s="206"/>
      <c r="X21" s="210">
        <f t="shared" si="6"/>
        <v>0</v>
      </c>
      <c r="Y21" s="201">
        <f t="shared" si="7"/>
        <v>0</v>
      </c>
      <c r="Z21" s="201"/>
      <c r="AA21" s="141"/>
      <c r="AB21" s="141"/>
      <c r="AC21" s="209" t="str">
        <f t="shared" si="8"/>
        <v/>
      </c>
      <c r="AD21" s="206"/>
      <c r="AE21" s="210">
        <f t="shared" si="9"/>
        <v>0</v>
      </c>
      <c r="AF21" s="201">
        <f t="shared" si="10"/>
        <v>0</v>
      </c>
    </row>
    <row r="22" spans="1:32" s="173" customFormat="1" ht="12.5" x14ac:dyDescent="0.25">
      <c r="A22" s="188"/>
      <c r="B22" s="188"/>
      <c r="C22" s="188" t="s">
        <v>142</v>
      </c>
      <c r="D22" s="188">
        <v>0</v>
      </c>
      <c r="E22" s="188"/>
      <c r="F22" s="189">
        <v>7.2083333333333304</v>
      </c>
      <c r="G22" s="189">
        <v>6.5750000000000002</v>
      </c>
      <c r="H22" s="142">
        <f t="shared" si="11"/>
        <v>0.6333333333333302</v>
      </c>
      <c r="I22" s="202">
        <v>7.3010000000000002</v>
      </c>
      <c r="J22" s="201">
        <f t="shared" si="0"/>
        <v>4.6239666666666439</v>
      </c>
      <c r="K22" s="201">
        <f t="shared" si="1"/>
        <v>0</v>
      </c>
      <c r="L22" s="140"/>
      <c r="M22" s="193">
        <v>474.92500000000013</v>
      </c>
      <c r="N22" s="193">
        <v>387.93333333333334</v>
      </c>
      <c r="O22" s="209">
        <f t="shared" si="2"/>
        <v>86.991666666666788</v>
      </c>
      <c r="P22" s="204">
        <v>0.126</v>
      </c>
      <c r="Q22" s="201">
        <f t="shared" si="12"/>
        <v>10.960950000000015</v>
      </c>
      <c r="R22" s="201">
        <f t="shared" si="4"/>
        <v>0</v>
      </c>
      <c r="S22" s="140"/>
      <c r="T22" s="141"/>
      <c r="U22" s="141"/>
      <c r="V22" s="209" t="str">
        <f t="shared" si="5"/>
        <v/>
      </c>
      <c r="W22" s="206"/>
      <c r="X22" s="210">
        <f t="shared" si="6"/>
        <v>0</v>
      </c>
      <c r="Y22" s="201">
        <f t="shared" si="7"/>
        <v>0</v>
      </c>
      <c r="Z22" s="201"/>
      <c r="AA22" s="141"/>
      <c r="AB22" s="141"/>
      <c r="AC22" s="209" t="str">
        <f t="shared" si="8"/>
        <v/>
      </c>
      <c r="AD22" s="206"/>
      <c r="AE22" s="210">
        <f t="shared" si="9"/>
        <v>0</v>
      </c>
      <c r="AF22" s="201">
        <f t="shared" si="10"/>
        <v>0</v>
      </c>
    </row>
    <row r="23" spans="1:32" s="173" customFormat="1" ht="12.5" x14ac:dyDescent="0.25">
      <c r="A23" s="188"/>
      <c r="B23" s="188"/>
      <c r="C23" s="188"/>
      <c r="D23" s="188"/>
      <c r="E23" s="188"/>
      <c r="F23" s="189"/>
      <c r="G23" s="189"/>
      <c r="H23" s="142" t="str">
        <f t="shared" si="11"/>
        <v/>
      </c>
      <c r="I23" s="202"/>
      <c r="J23" s="201"/>
      <c r="K23" s="201">
        <f t="shared" si="1"/>
        <v>0</v>
      </c>
      <c r="L23" s="140"/>
      <c r="M23" s="193"/>
      <c r="N23" s="193"/>
      <c r="O23" s="209" t="str">
        <f t="shared" si="2"/>
        <v/>
      </c>
      <c r="P23" s="204"/>
      <c r="Q23" s="201"/>
      <c r="R23" s="201">
        <f t="shared" si="4"/>
        <v>0</v>
      </c>
      <c r="S23" s="140"/>
      <c r="T23" s="141"/>
      <c r="U23" s="141"/>
      <c r="V23" s="209" t="str">
        <f t="shared" si="5"/>
        <v/>
      </c>
      <c r="W23" s="206"/>
      <c r="X23" s="210">
        <f t="shared" si="6"/>
        <v>0</v>
      </c>
      <c r="Y23" s="201">
        <f t="shared" si="7"/>
        <v>0</v>
      </c>
      <c r="Z23" s="201"/>
      <c r="AA23" s="141"/>
      <c r="AB23" s="141"/>
      <c r="AC23" s="209" t="str">
        <f t="shared" si="8"/>
        <v/>
      </c>
      <c r="AD23" s="206"/>
      <c r="AE23" s="210">
        <f t="shared" si="9"/>
        <v>0</v>
      </c>
      <c r="AF23" s="201">
        <f t="shared" si="10"/>
        <v>0</v>
      </c>
    </row>
    <row r="24" spans="1:32" s="173" customFormat="1" ht="12.5" x14ac:dyDescent="0.25">
      <c r="A24" s="188" t="s">
        <v>213</v>
      </c>
      <c r="B24" s="188" t="s">
        <v>222</v>
      </c>
      <c r="C24" s="188"/>
      <c r="D24" s="188">
        <v>0</v>
      </c>
      <c r="E24" s="188"/>
      <c r="F24" s="189"/>
      <c r="G24" s="189"/>
      <c r="H24" s="142" t="str">
        <f t="shared" si="11"/>
        <v/>
      </c>
      <c r="I24" s="202"/>
      <c r="J24" s="201"/>
      <c r="K24" s="201">
        <f t="shared" si="1"/>
        <v>0</v>
      </c>
      <c r="L24" s="140"/>
      <c r="M24" s="193"/>
      <c r="N24" s="193"/>
      <c r="O24" s="209" t="str">
        <f t="shared" si="2"/>
        <v/>
      </c>
      <c r="P24" s="204"/>
      <c r="Q24" s="201"/>
      <c r="R24" s="201">
        <f t="shared" si="4"/>
        <v>0</v>
      </c>
      <c r="S24" s="140"/>
      <c r="T24" s="141"/>
      <c r="U24" s="141"/>
      <c r="V24" s="209" t="str">
        <f t="shared" si="5"/>
        <v/>
      </c>
      <c r="W24" s="206"/>
      <c r="X24" s="210">
        <f t="shared" si="6"/>
        <v>0</v>
      </c>
      <c r="Y24" s="201">
        <f t="shared" si="7"/>
        <v>0</v>
      </c>
      <c r="Z24" s="201"/>
      <c r="AA24" s="141"/>
      <c r="AB24" s="141"/>
      <c r="AC24" s="209" t="str">
        <f t="shared" si="8"/>
        <v/>
      </c>
      <c r="AD24" s="206"/>
      <c r="AE24" s="210">
        <f t="shared" si="9"/>
        <v>0</v>
      </c>
      <c r="AF24" s="201">
        <f t="shared" si="10"/>
        <v>0</v>
      </c>
    </row>
    <row r="25" spans="1:32" s="173" customFormat="1" ht="12.5" x14ac:dyDescent="0.25">
      <c r="A25" s="188"/>
      <c r="B25" s="188"/>
      <c r="C25" s="188"/>
      <c r="D25" s="188"/>
      <c r="E25" s="188"/>
      <c r="F25" s="189"/>
      <c r="G25" s="189"/>
      <c r="H25" s="142" t="str">
        <f t="shared" si="11"/>
        <v/>
      </c>
      <c r="I25" s="202"/>
      <c r="J25" s="201"/>
      <c r="K25" s="201">
        <f t="shared" si="1"/>
        <v>0</v>
      </c>
      <c r="L25" s="140"/>
      <c r="M25" s="193"/>
      <c r="N25" s="193"/>
      <c r="O25" s="209" t="str">
        <f t="shared" si="2"/>
        <v/>
      </c>
      <c r="P25" s="204"/>
      <c r="Q25" s="201"/>
      <c r="R25" s="201">
        <f t="shared" si="4"/>
        <v>0</v>
      </c>
      <c r="S25" s="140"/>
      <c r="T25" s="141"/>
      <c r="U25" s="141"/>
      <c r="V25" s="209" t="str">
        <f t="shared" si="5"/>
        <v/>
      </c>
      <c r="W25" s="206"/>
      <c r="X25" s="210">
        <f t="shared" si="6"/>
        <v>0</v>
      </c>
      <c r="Y25" s="201">
        <f t="shared" si="7"/>
        <v>0</v>
      </c>
      <c r="Z25" s="201"/>
      <c r="AA25" s="141"/>
      <c r="AB25" s="141"/>
      <c r="AC25" s="209" t="str">
        <f t="shared" si="8"/>
        <v/>
      </c>
      <c r="AD25" s="206"/>
      <c r="AE25" s="210">
        <f t="shared" si="9"/>
        <v>0</v>
      </c>
      <c r="AF25" s="201">
        <f t="shared" si="10"/>
        <v>0</v>
      </c>
    </row>
    <row r="26" spans="1:32" s="173" customFormat="1" ht="12.5" x14ac:dyDescent="0.25">
      <c r="A26" s="188" t="s">
        <v>207</v>
      </c>
      <c r="B26" s="188" t="s">
        <v>223</v>
      </c>
      <c r="C26" s="188" t="s">
        <v>141</v>
      </c>
      <c r="D26" s="188">
        <v>0</v>
      </c>
      <c r="E26" s="188"/>
      <c r="F26" s="189">
        <v>5.9833333333333298</v>
      </c>
      <c r="G26" s="189">
        <v>5.6166666666666698</v>
      </c>
      <c r="H26" s="142">
        <f t="shared" si="11"/>
        <v>0.36666666666666003</v>
      </c>
      <c r="I26" s="202">
        <v>7.47</v>
      </c>
      <c r="J26" s="201">
        <f t="shared" si="0"/>
        <v>2.7389999999999506</v>
      </c>
      <c r="K26" s="201">
        <f t="shared" si="1"/>
        <v>0</v>
      </c>
      <c r="L26" s="140"/>
      <c r="M26" s="193">
        <v>460.22916666666674</v>
      </c>
      <c r="N26" s="193">
        <v>317.41277777777771</v>
      </c>
      <c r="O26" s="209">
        <f t="shared" si="2"/>
        <v>142.81638888888904</v>
      </c>
      <c r="P26" s="204">
        <v>0.128</v>
      </c>
      <c r="Q26" s="201">
        <f t="shared" ref="Q26:Q27" si="13">O26*P26</f>
        <v>18.280497777777796</v>
      </c>
      <c r="R26" s="201">
        <f t="shared" si="4"/>
        <v>0</v>
      </c>
      <c r="S26" s="140"/>
      <c r="T26" s="141"/>
      <c r="U26" s="141"/>
      <c r="V26" s="209" t="str">
        <f t="shared" si="5"/>
        <v/>
      </c>
      <c r="W26" s="206"/>
      <c r="X26" s="210">
        <f t="shared" si="6"/>
        <v>0</v>
      </c>
      <c r="Y26" s="201">
        <f t="shared" si="7"/>
        <v>0</v>
      </c>
      <c r="Z26" s="201"/>
      <c r="AA26" s="141"/>
      <c r="AB26" s="141"/>
      <c r="AC26" s="209" t="str">
        <f t="shared" si="8"/>
        <v/>
      </c>
      <c r="AD26" s="206"/>
      <c r="AE26" s="210">
        <f t="shared" si="9"/>
        <v>0</v>
      </c>
      <c r="AF26" s="201">
        <f t="shared" si="10"/>
        <v>0</v>
      </c>
    </row>
    <row r="27" spans="1:32" s="173" customFormat="1" ht="12.5" x14ac:dyDescent="0.25">
      <c r="A27" s="188"/>
      <c r="B27" s="188"/>
      <c r="C27" s="188" t="s">
        <v>142</v>
      </c>
      <c r="D27" s="188">
        <v>0</v>
      </c>
      <c r="E27" s="188"/>
      <c r="F27" s="189">
        <v>8.9166666666666696</v>
      </c>
      <c r="G27" s="189">
        <v>8.4250000000000007</v>
      </c>
      <c r="H27" s="142">
        <f t="shared" si="11"/>
        <v>0.49166666666666892</v>
      </c>
      <c r="I27" s="202">
        <v>7.0839999999999996</v>
      </c>
      <c r="J27" s="201">
        <f t="shared" si="0"/>
        <v>3.4829666666666825</v>
      </c>
      <c r="K27" s="201">
        <f t="shared" si="1"/>
        <v>0</v>
      </c>
      <c r="L27" s="140"/>
      <c r="M27" s="193">
        <v>577.00833333333333</v>
      </c>
      <c r="N27" s="193">
        <v>414.82666666666677</v>
      </c>
      <c r="O27" s="209">
        <f t="shared" si="2"/>
        <v>162.18166666666656</v>
      </c>
      <c r="P27" s="204">
        <v>0.125</v>
      </c>
      <c r="Q27" s="201">
        <f t="shared" si="13"/>
        <v>20.27270833333332</v>
      </c>
      <c r="R27" s="201">
        <f t="shared" si="4"/>
        <v>0</v>
      </c>
      <c r="S27" s="140"/>
      <c r="T27" s="141"/>
      <c r="U27" s="141"/>
      <c r="V27" s="209" t="str">
        <f t="shared" si="5"/>
        <v/>
      </c>
      <c r="W27" s="206"/>
      <c r="X27" s="210">
        <f t="shared" si="6"/>
        <v>0</v>
      </c>
      <c r="Y27" s="201">
        <f t="shared" si="7"/>
        <v>0</v>
      </c>
      <c r="Z27" s="201"/>
      <c r="AA27" s="141"/>
      <c r="AB27" s="141"/>
      <c r="AC27" s="209" t="str">
        <f t="shared" si="8"/>
        <v/>
      </c>
      <c r="AD27" s="206"/>
      <c r="AE27" s="210">
        <f t="shared" si="9"/>
        <v>0</v>
      </c>
      <c r="AF27" s="201">
        <f t="shared" si="10"/>
        <v>0</v>
      </c>
    </row>
    <row r="28" spans="1:32" s="173" customFormat="1" ht="12.5" x14ac:dyDescent="0.25">
      <c r="A28" s="188"/>
      <c r="B28" s="188"/>
      <c r="C28" s="188"/>
      <c r="D28" s="188"/>
      <c r="E28" s="188"/>
      <c r="F28" s="189"/>
      <c r="G28" s="189"/>
      <c r="H28" s="142" t="str">
        <f t="shared" si="11"/>
        <v/>
      </c>
      <c r="I28" s="202"/>
      <c r="J28" s="201"/>
      <c r="K28" s="201">
        <f t="shared" si="1"/>
        <v>0</v>
      </c>
      <c r="L28" s="140"/>
      <c r="M28" s="193"/>
      <c r="N28" s="193"/>
      <c r="O28" s="209" t="str">
        <f t="shared" si="2"/>
        <v/>
      </c>
      <c r="P28" s="204"/>
      <c r="Q28" s="201"/>
      <c r="R28" s="201">
        <f t="shared" si="4"/>
        <v>0</v>
      </c>
      <c r="S28" s="140"/>
      <c r="T28" s="141"/>
      <c r="U28" s="141"/>
      <c r="V28" s="209" t="str">
        <f t="shared" si="5"/>
        <v/>
      </c>
      <c r="W28" s="206"/>
      <c r="X28" s="210">
        <f t="shared" si="6"/>
        <v>0</v>
      </c>
      <c r="Y28" s="201">
        <f t="shared" si="7"/>
        <v>0</v>
      </c>
      <c r="Z28" s="201"/>
      <c r="AA28" s="141"/>
      <c r="AB28" s="141"/>
      <c r="AC28" s="209" t="str">
        <f t="shared" si="8"/>
        <v/>
      </c>
      <c r="AD28" s="206"/>
      <c r="AE28" s="210">
        <f t="shared" si="9"/>
        <v>0</v>
      </c>
      <c r="AF28" s="201">
        <f t="shared" si="10"/>
        <v>0</v>
      </c>
    </row>
    <row r="29" spans="1:32" s="173" customFormat="1" ht="12.5" x14ac:dyDescent="0.25">
      <c r="A29" s="188"/>
      <c r="B29" s="188"/>
      <c r="C29" s="188"/>
      <c r="D29" s="188"/>
      <c r="E29" s="188"/>
      <c r="F29" s="189"/>
      <c r="G29" s="189"/>
      <c r="H29" s="142" t="str">
        <f t="shared" si="11"/>
        <v/>
      </c>
      <c r="I29" s="202"/>
      <c r="J29" s="201"/>
      <c r="K29" s="201">
        <f t="shared" si="1"/>
        <v>0</v>
      </c>
      <c r="L29" s="140"/>
      <c r="M29" s="193"/>
      <c r="N29" s="193"/>
      <c r="O29" s="209" t="str">
        <f t="shared" si="2"/>
        <v/>
      </c>
      <c r="P29" s="204"/>
      <c r="Q29" s="201"/>
      <c r="R29" s="201">
        <f t="shared" si="4"/>
        <v>0</v>
      </c>
      <c r="S29" s="140"/>
      <c r="T29" s="141"/>
      <c r="U29" s="141"/>
      <c r="V29" s="209" t="str">
        <f t="shared" si="5"/>
        <v/>
      </c>
      <c r="W29" s="206"/>
      <c r="X29" s="210">
        <f t="shared" si="6"/>
        <v>0</v>
      </c>
      <c r="Y29" s="201">
        <f t="shared" si="7"/>
        <v>0</v>
      </c>
      <c r="Z29" s="201"/>
      <c r="AA29" s="141"/>
      <c r="AB29" s="141"/>
      <c r="AC29" s="209" t="str">
        <f t="shared" si="8"/>
        <v/>
      </c>
      <c r="AD29" s="206"/>
      <c r="AE29" s="210">
        <f t="shared" si="9"/>
        <v>0</v>
      </c>
      <c r="AF29" s="201">
        <f t="shared" si="10"/>
        <v>0</v>
      </c>
    </row>
    <row r="30" spans="1:32" s="173" customFormat="1" ht="12.5" x14ac:dyDescent="0.25">
      <c r="A30" s="188" t="s">
        <v>208</v>
      </c>
      <c r="B30" s="188" t="s">
        <v>224</v>
      </c>
      <c r="C30" s="188" t="s">
        <v>141</v>
      </c>
      <c r="D30" s="188">
        <v>0</v>
      </c>
      <c r="E30" s="188"/>
      <c r="F30" s="189">
        <v>6.9166666666666696</v>
      </c>
      <c r="G30" s="189">
        <v>6.1666666666666696</v>
      </c>
      <c r="H30" s="142">
        <f t="shared" si="11"/>
        <v>0.75</v>
      </c>
      <c r="I30" s="202">
        <v>7.3659999999999997</v>
      </c>
      <c r="J30" s="201">
        <f t="shared" si="0"/>
        <v>5.5244999999999997</v>
      </c>
      <c r="K30" s="201">
        <f t="shared" si="1"/>
        <v>0</v>
      </c>
      <c r="L30" s="140"/>
      <c r="M30" s="193">
        <v>387.6165789473684</v>
      </c>
      <c r="N30" s="193">
        <v>306.81870614035091</v>
      </c>
      <c r="O30" s="209">
        <f t="shared" si="2"/>
        <v>80.797872807017484</v>
      </c>
      <c r="P30" s="204">
        <v>0.129</v>
      </c>
      <c r="Q30" s="201">
        <f t="shared" ref="Q30:Q31" si="14">O30*P30</f>
        <v>10.422925592105255</v>
      </c>
      <c r="R30" s="201">
        <f t="shared" si="4"/>
        <v>0</v>
      </c>
      <c r="S30" s="140"/>
      <c r="T30" s="141"/>
      <c r="U30" s="141"/>
      <c r="V30" s="209" t="str">
        <f t="shared" si="5"/>
        <v/>
      </c>
      <c r="W30" s="206"/>
      <c r="X30" s="210">
        <f t="shared" si="6"/>
        <v>0</v>
      </c>
      <c r="Y30" s="201">
        <f t="shared" si="7"/>
        <v>0</v>
      </c>
      <c r="Z30" s="201"/>
      <c r="AA30" s="141"/>
      <c r="AB30" s="141"/>
      <c r="AC30" s="209" t="str">
        <f t="shared" si="8"/>
        <v/>
      </c>
      <c r="AD30" s="206"/>
      <c r="AE30" s="210">
        <f t="shared" si="9"/>
        <v>0</v>
      </c>
      <c r="AF30" s="201">
        <f t="shared" si="10"/>
        <v>0</v>
      </c>
    </row>
    <row r="31" spans="1:32" s="173" customFormat="1" ht="12.5" x14ac:dyDescent="0.25">
      <c r="A31" s="188"/>
      <c r="B31" s="188"/>
      <c r="C31" s="188" t="s">
        <v>142</v>
      </c>
      <c r="D31" s="188">
        <v>0</v>
      </c>
      <c r="E31" s="188"/>
      <c r="F31" s="189">
        <v>9.43333333333333</v>
      </c>
      <c r="G31" s="189">
        <v>8.4166666666666696</v>
      </c>
      <c r="H31" s="142">
        <f t="shared" si="11"/>
        <v>1.0166666666666604</v>
      </c>
      <c r="I31" s="202">
        <v>7.085</v>
      </c>
      <c r="J31" s="201">
        <f t="shared" si="0"/>
        <v>7.2030833333332884</v>
      </c>
      <c r="K31" s="201">
        <f t="shared" si="1"/>
        <v>0</v>
      </c>
      <c r="L31" s="140"/>
      <c r="M31" s="193">
        <v>490.50333333333316</v>
      </c>
      <c r="N31" s="193">
        <v>409.8383333333332</v>
      </c>
      <c r="O31" s="209">
        <f t="shared" si="2"/>
        <v>80.664999999999964</v>
      </c>
      <c r="P31" s="204">
        <v>0.125</v>
      </c>
      <c r="Q31" s="201">
        <f t="shared" si="14"/>
        <v>10.083124999999995</v>
      </c>
      <c r="R31" s="201">
        <f t="shared" si="4"/>
        <v>0</v>
      </c>
      <c r="S31" s="140"/>
      <c r="T31" s="141"/>
      <c r="U31" s="141"/>
      <c r="V31" s="209" t="str">
        <f t="shared" si="5"/>
        <v/>
      </c>
      <c r="W31" s="206"/>
      <c r="X31" s="210">
        <f t="shared" si="6"/>
        <v>0</v>
      </c>
      <c r="Y31" s="201">
        <f t="shared" si="7"/>
        <v>0</v>
      </c>
      <c r="Z31" s="201"/>
      <c r="AA31" s="141"/>
      <c r="AB31" s="141"/>
      <c r="AC31" s="209" t="str">
        <f t="shared" si="8"/>
        <v/>
      </c>
      <c r="AD31" s="206"/>
      <c r="AE31" s="210">
        <f t="shared" si="9"/>
        <v>0</v>
      </c>
      <c r="AF31" s="201">
        <f t="shared" si="10"/>
        <v>0</v>
      </c>
    </row>
    <row r="32" spans="1:32" s="173" customFormat="1" ht="12.5" x14ac:dyDescent="0.25">
      <c r="A32" s="188"/>
      <c r="B32" s="188"/>
      <c r="C32" s="188"/>
      <c r="D32" s="188"/>
      <c r="E32" s="188"/>
      <c r="F32" s="189"/>
      <c r="G32" s="189"/>
      <c r="H32" s="142" t="str">
        <f t="shared" si="11"/>
        <v/>
      </c>
      <c r="I32" s="202"/>
      <c r="J32" s="201"/>
      <c r="K32" s="201">
        <f t="shared" si="1"/>
        <v>0</v>
      </c>
      <c r="L32" s="140"/>
      <c r="M32" s="193"/>
      <c r="N32" s="193"/>
      <c r="O32" s="209" t="str">
        <f t="shared" si="2"/>
        <v/>
      </c>
      <c r="P32" s="204"/>
      <c r="Q32" s="201"/>
      <c r="R32" s="201">
        <f t="shared" si="4"/>
        <v>0</v>
      </c>
      <c r="S32" s="140"/>
      <c r="T32" s="141"/>
      <c r="U32" s="141"/>
      <c r="V32" s="209" t="str">
        <f t="shared" si="5"/>
        <v/>
      </c>
      <c r="W32" s="206"/>
      <c r="X32" s="210">
        <f t="shared" si="6"/>
        <v>0</v>
      </c>
      <c r="Y32" s="201">
        <f t="shared" si="7"/>
        <v>0</v>
      </c>
      <c r="Z32" s="201"/>
      <c r="AA32" s="141"/>
      <c r="AB32" s="141"/>
      <c r="AC32" s="209" t="str">
        <f t="shared" si="8"/>
        <v/>
      </c>
      <c r="AD32" s="206"/>
      <c r="AE32" s="210">
        <f t="shared" si="9"/>
        <v>0</v>
      </c>
      <c r="AF32" s="201">
        <f t="shared" si="10"/>
        <v>0</v>
      </c>
    </row>
    <row r="33" spans="1:32" s="173" customFormat="1" ht="12.5" x14ac:dyDescent="0.25">
      <c r="A33" s="188"/>
      <c r="B33" s="188"/>
      <c r="C33" s="188"/>
      <c r="D33" s="188"/>
      <c r="E33" s="188"/>
      <c r="F33" s="189"/>
      <c r="G33" s="189"/>
      <c r="H33" s="142" t="str">
        <f t="shared" si="11"/>
        <v/>
      </c>
      <c r="I33" s="202"/>
      <c r="J33" s="201"/>
      <c r="K33" s="201">
        <f t="shared" si="1"/>
        <v>0</v>
      </c>
      <c r="L33" s="140"/>
      <c r="M33" s="193"/>
      <c r="N33" s="193"/>
      <c r="O33" s="209" t="str">
        <f t="shared" si="2"/>
        <v/>
      </c>
      <c r="P33" s="204"/>
      <c r="Q33" s="201"/>
      <c r="R33" s="201">
        <f t="shared" si="4"/>
        <v>0</v>
      </c>
      <c r="S33" s="140"/>
      <c r="T33" s="141"/>
      <c r="U33" s="141"/>
      <c r="V33" s="209" t="str">
        <f t="shared" si="5"/>
        <v/>
      </c>
      <c r="W33" s="206"/>
      <c r="X33" s="210">
        <f t="shared" si="6"/>
        <v>0</v>
      </c>
      <c r="Y33" s="201">
        <f t="shared" si="7"/>
        <v>0</v>
      </c>
      <c r="Z33" s="201"/>
      <c r="AA33" s="141"/>
      <c r="AB33" s="141"/>
      <c r="AC33" s="209" t="str">
        <f t="shared" si="8"/>
        <v/>
      </c>
      <c r="AD33" s="206"/>
      <c r="AE33" s="210">
        <f t="shared" si="9"/>
        <v>0</v>
      </c>
      <c r="AF33" s="201">
        <f t="shared" si="10"/>
        <v>0</v>
      </c>
    </row>
    <row r="34" spans="1:32" s="173" customFormat="1" ht="12.5" x14ac:dyDescent="0.25">
      <c r="A34" s="188" t="s">
        <v>209</v>
      </c>
      <c r="B34" s="188" t="s">
        <v>225</v>
      </c>
      <c r="C34" s="188" t="s">
        <v>140</v>
      </c>
      <c r="D34" s="188">
        <v>0</v>
      </c>
      <c r="E34" s="188"/>
      <c r="F34" s="189">
        <v>4.1666666666666696</v>
      </c>
      <c r="G34" s="189">
        <v>3.708333333333333</v>
      </c>
      <c r="H34" s="142">
        <f t="shared" si="11"/>
        <v>0.45833333333333659</v>
      </c>
      <c r="I34" s="202">
        <v>8.0649999999999995</v>
      </c>
      <c r="J34" s="201">
        <f t="shared" si="0"/>
        <v>3.6964583333333594</v>
      </c>
      <c r="K34" s="201">
        <f t="shared" si="1"/>
        <v>0</v>
      </c>
      <c r="L34" s="140"/>
      <c r="M34" s="193">
        <v>256.09999999999997</v>
      </c>
      <c r="N34" s="193">
        <v>202.38416666666669</v>
      </c>
      <c r="O34" s="209">
        <f t="shared" si="2"/>
        <v>53.715833333333279</v>
      </c>
      <c r="P34" s="204">
        <v>0.13600000000000001</v>
      </c>
      <c r="Q34" s="201">
        <f t="shared" ref="Q34" si="15">O34*P34</f>
        <v>7.3053533333333265</v>
      </c>
      <c r="R34" s="201">
        <f t="shared" si="4"/>
        <v>0</v>
      </c>
      <c r="S34" s="140"/>
      <c r="T34" s="141"/>
      <c r="U34" s="141"/>
      <c r="V34" s="209" t="str">
        <f t="shared" si="5"/>
        <v/>
      </c>
      <c r="W34" s="206"/>
      <c r="X34" s="210">
        <f t="shared" si="6"/>
        <v>0</v>
      </c>
      <c r="Y34" s="201">
        <f t="shared" si="7"/>
        <v>0</v>
      </c>
      <c r="Z34" s="201"/>
      <c r="AA34" s="141"/>
      <c r="AB34" s="141"/>
      <c r="AC34" s="209" t="str">
        <f t="shared" si="8"/>
        <v/>
      </c>
      <c r="AD34" s="206"/>
      <c r="AE34" s="210">
        <f t="shared" si="9"/>
        <v>0</v>
      </c>
      <c r="AF34" s="201">
        <f t="shared" si="10"/>
        <v>0</v>
      </c>
    </row>
    <row r="35" spans="1:32" s="173" customFormat="1" ht="12.5" x14ac:dyDescent="0.25">
      <c r="A35" s="188"/>
      <c r="B35" s="188"/>
      <c r="C35" s="188"/>
      <c r="D35" s="188"/>
      <c r="E35" s="188"/>
      <c r="F35" s="189"/>
      <c r="G35" s="189"/>
      <c r="H35" s="142" t="str">
        <f t="shared" si="11"/>
        <v/>
      </c>
      <c r="I35" s="202"/>
      <c r="J35" s="201"/>
      <c r="K35" s="201">
        <f t="shared" si="1"/>
        <v>0</v>
      </c>
      <c r="L35" s="140"/>
      <c r="M35" s="193"/>
      <c r="N35" s="193"/>
      <c r="O35" s="209" t="str">
        <f t="shared" si="2"/>
        <v/>
      </c>
      <c r="P35" s="204"/>
      <c r="Q35" s="201"/>
      <c r="R35" s="201">
        <f t="shared" si="4"/>
        <v>0</v>
      </c>
      <c r="S35" s="140"/>
      <c r="T35" s="141"/>
      <c r="U35" s="141"/>
      <c r="V35" s="209" t="str">
        <f t="shared" si="5"/>
        <v/>
      </c>
      <c r="W35" s="206"/>
      <c r="X35" s="210">
        <f t="shared" si="6"/>
        <v>0</v>
      </c>
      <c r="Y35" s="201">
        <f t="shared" si="7"/>
        <v>0</v>
      </c>
      <c r="Z35" s="201"/>
      <c r="AA35" s="141"/>
      <c r="AB35" s="141"/>
      <c r="AC35" s="209" t="str">
        <f t="shared" si="8"/>
        <v/>
      </c>
      <c r="AD35" s="206"/>
      <c r="AE35" s="210">
        <f t="shared" si="9"/>
        <v>0</v>
      </c>
      <c r="AF35" s="201">
        <f t="shared" si="10"/>
        <v>0</v>
      </c>
    </row>
    <row r="36" spans="1:32" s="173" customFormat="1" ht="12.5" x14ac:dyDescent="0.25">
      <c r="A36" s="188"/>
      <c r="B36" s="188"/>
      <c r="C36" s="188"/>
      <c r="D36" s="188"/>
      <c r="E36" s="188"/>
      <c r="F36" s="189"/>
      <c r="G36" s="189"/>
      <c r="H36" s="142" t="str">
        <f t="shared" si="11"/>
        <v/>
      </c>
      <c r="I36" s="202"/>
      <c r="J36" s="201"/>
      <c r="K36" s="201">
        <f t="shared" si="1"/>
        <v>0</v>
      </c>
      <c r="L36" s="140"/>
      <c r="M36" s="193"/>
      <c r="N36" s="193"/>
      <c r="O36" s="209" t="str">
        <f t="shared" si="2"/>
        <v/>
      </c>
      <c r="P36" s="204"/>
      <c r="Q36" s="201"/>
      <c r="R36" s="201">
        <f t="shared" si="4"/>
        <v>0</v>
      </c>
      <c r="S36" s="140"/>
      <c r="T36" s="141"/>
      <c r="U36" s="141"/>
      <c r="V36" s="209" t="str">
        <f t="shared" si="5"/>
        <v/>
      </c>
      <c r="W36" s="206"/>
      <c r="X36" s="210">
        <f t="shared" si="6"/>
        <v>0</v>
      </c>
      <c r="Y36" s="201">
        <f t="shared" si="7"/>
        <v>0</v>
      </c>
      <c r="Z36" s="201"/>
      <c r="AA36" s="141"/>
      <c r="AB36" s="141"/>
      <c r="AC36" s="209" t="str">
        <f t="shared" si="8"/>
        <v/>
      </c>
      <c r="AD36" s="206"/>
      <c r="AE36" s="210">
        <f t="shared" si="9"/>
        <v>0</v>
      </c>
      <c r="AF36" s="201">
        <f t="shared" si="10"/>
        <v>0</v>
      </c>
    </row>
    <row r="37" spans="1:32" s="173" customFormat="1" ht="12.5" x14ac:dyDescent="0.25">
      <c r="A37" s="188" t="s">
        <v>210</v>
      </c>
      <c r="B37" s="188" t="s">
        <v>226</v>
      </c>
      <c r="C37" s="188" t="s">
        <v>141</v>
      </c>
      <c r="D37" s="188">
        <v>0</v>
      </c>
      <c r="E37" s="188"/>
      <c r="F37" s="189">
        <v>6.19166666666667</v>
      </c>
      <c r="G37" s="189">
        <v>5.7166666666666703</v>
      </c>
      <c r="H37" s="142">
        <f t="shared" si="11"/>
        <v>0.47499999999999964</v>
      </c>
      <c r="I37" s="202">
        <v>7.4489999999999998</v>
      </c>
      <c r="J37" s="201">
        <f t="shared" si="0"/>
        <v>3.5382749999999974</v>
      </c>
      <c r="K37" s="201">
        <f t="shared" si="1"/>
        <v>0</v>
      </c>
      <c r="L37" s="140"/>
      <c r="M37" s="193">
        <v>358.27249999999998</v>
      </c>
      <c r="N37" s="193">
        <v>308.02416666666664</v>
      </c>
      <c r="O37" s="209">
        <f t="shared" si="2"/>
        <v>50.248333333333335</v>
      </c>
      <c r="P37" s="204">
        <v>0.129</v>
      </c>
      <c r="Q37" s="201">
        <f t="shared" ref="Q37:Q38" si="16">O37*P37</f>
        <v>6.4820350000000007</v>
      </c>
      <c r="R37" s="201">
        <f t="shared" si="4"/>
        <v>0</v>
      </c>
      <c r="S37" s="140"/>
      <c r="T37" s="141"/>
      <c r="U37" s="141"/>
      <c r="V37" s="209" t="str">
        <f t="shared" si="5"/>
        <v/>
      </c>
      <c r="W37" s="206"/>
      <c r="X37" s="210">
        <f t="shared" si="6"/>
        <v>0</v>
      </c>
      <c r="Y37" s="201">
        <f t="shared" si="7"/>
        <v>0</v>
      </c>
      <c r="Z37" s="201"/>
      <c r="AA37" s="141"/>
      <c r="AB37" s="141"/>
      <c r="AC37" s="209" t="str">
        <f t="shared" si="8"/>
        <v/>
      </c>
      <c r="AD37" s="206"/>
      <c r="AE37" s="210">
        <f t="shared" si="9"/>
        <v>0</v>
      </c>
      <c r="AF37" s="201">
        <f t="shared" si="10"/>
        <v>0</v>
      </c>
    </row>
    <row r="38" spans="1:32" s="173" customFormat="1" ht="12.5" x14ac:dyDescent="0.25">
      <c r="A38" s="188"/>
      <c r="B38" s="188"/>
      <c r="C38" s="188" t="s">
        <v>142</v>
      </c>
      <c r="D38" s="188">
        <v>0</v>
      </c>
      <c r="E38" s="188"/>
      <c r="F38" s="189">
        <v>6.8916666666666702</v>
      </c>
      <c r="G38" s="189">
        <v>6.2583333333333302</v>
      </c>
      <c r="H38" s="142">
        <f t="shared" si="11"/>
        <v>0.63333333333333997</v>
      </c>
      <c r="I38" s="202">
        <v>7.351</v>
      </c>
      <c r="J38" s="201">
        <f t="shared" si="0"/>
        <v>4.6556333333333821</v>
      </c>
      <c r="K38" s="201">
        <f t="shared" si="1"/>
        <v>0</v>
      </c>
      <c r="L38" s="140"/>
      <c r="M38" s="193">
        <v>453.6991666666666</v>
      </c>
      <c r="N38" s="193">
        <v>403.32916666666659</v>
      </c>
      <c r="O38" s="209">
        <f t="shared" si="2"/>
        <v>50.370000000000005</v>
      </c>
      <c r="P38" s="204">
        <v>0.126</v>
      </c>
      <c r="Q38" s="201">
        <f t="shared" si="16"/>
        <v>6.3466200000000006</v>
      </c>
      <c r="R38" s="201">
        <f t="shared" si="4"/>
        <v>0</v>
      </c>
      <c r="S38" s="140"/>
      <c r="T38" s="141"/>
      <c r="U38" s="141"/>
      <c r="V38" s="209" t="str">
        <f t="shared" si="5"/>
        <v/>
      </c>
      <c r="W38" s="206"/>
      <c r="X38" s="210">
        <f t="shared" si="6"/>
        <v>0</v>
      </c>
      <c r="Y38" s="201">
        <f t="shared" si="7"/>
        <v>0</v>
      </c>
      <c r="Z38" s="201"/>
      <c r="AA38" s="141"/>
      <c r="AB38" s="141"/>
      <c r="AC38" s="209" t="str">
        <f t="shared" si="8"/>
        <v/>
      </c>
      <c r="AD38" s="206"/>
      <c r="AE38" s="210">
        <f t="shared" si="9"/>
        <v>0</v>
      </c>
      <c r="AF38" s="201">
        <f t="shared" si="10"/>
        <v>0</v>
      </c>
    </row>
    <row r="39" spans="1:32" s="173" customFormat="1" ht="12.5" x14ac:dyDescent="0.25">
      <c r="A39" s="188"/>
      <c r="B39" s="188"/>
      <c r="C39" s="188"/>
      <c r="D39" s="188"/>
      <c r="E39" s="188"/>
      <c r="F39" s="189"/>
      <c r="G39" s="189"/>
      <c r="H39" s="142" t="str">
        <f t="shared" si="11"/>
        <v/>
      </c>
      <c r="I39" s="202"/>
      <c r="J39" s="201"/>
      <c r="K39" s="201">
        <f t="shared" si="1"/>
        <v>0</v>
      </c>
      <c r="L39" s="140"/>
      <c r="M39" s="193"/>
      <c r="N39" s="193"/>
      <c r="O39" s="209" t="str">
        <f t="shared" si="2"/>
        <v/>
      </c>
      <c r="P39" s="204"/>
      <c r="Q39" s="201"/>
      <c r="R39" s="201">
        <f t="shared" si="4"/>
        <v>0</v>
      </c>
      <c r="S39" s="140"/>
      <c r="T39" s="141"/>
      <c r="U39" s="141"/>
      <c r="V39" s="209" t="str">
        <f t="shared" si="5"/>
        <v/>
      </c>
      <c r="W39" s="206"/>
      <c r="X39" s="210">
        <f t="shared" si="6"/>
        <v>0</v>
      </c>
      <c r="Y39" s="201">
        <f t="shared" si="7"/>
        <v>0</v>
      </c>
      <c r="Z39" s="201"/>
      <c r="AA39" s="141"/>
      <c r="AB39" s="141"/>
      <c r="AC39" s="209" t="str">
        <f t="shared" si="8"/>
        <v/>
      </c>
      <c r="AD39" s="206"/>
      <c r="AE39" s="210">
        <f t="shared" si="9"/>
        <v>0</v>
      </c>
      <c r="AF39" s="201">
        <f t="shared" si="10"/>
        <v>0</v>
      </c>
    </row>
    <row r="40" spans="1:32" s="173" customFormat="1" ht="12.5" x14ac:dyDescent="0.25">
      <c r="A40" s="188"/>
      <c r="B40" s="188"/>
      <c r="C40" s="188"/>
      <c r="D40" s="188"/>
      <c r="E40" s="188"/>
      <c r="F40" s="189"/>
      <c r="G40" s="189"/>
      <c r="H40" s="142" t="str">
        <f t="shared" si="11"/>
        <v/>
      </c>
      <c r="I40" s="202"/>
      <c r="J40" s="201"/>
      <c r="K40" s="201">
        <f t="shared" si="1"/>
        <v>0</v>
      </c>
      <c r="L40" s="140"/>
      <c r="M40" s="193"/>
      <c r="N40" s="193"/>
      <c r="O40" s="209" t="str">
        <f t="shared" si="2"/>
        <v/>
      </c>
      <c r="P40" s="204"/>
      <c r="Q40" s="201"/>
      <c r="R40" s="201">
        <f t="shared" si="4"/>
        <v>0</v>
      </c>
      <c r="S40" s="140"/>
      <c r="T40" s="141"/>
      <c r="U40" s="141"/>
      <c r="V40" s="209" t="str">
        <f t="shared" si="5"/>
        <v/>
      </c>
      <c r="W40" s="206"/>
      <c r="X40" s="210">
        <f t="shared" si="6"/>
        <v>0</v>
      </c>
      <c r="Y40" s="201">
        <f t="shared" si="7"/>
        <v>0</v>
      </c>
      <c r="Z40" s="201"/>
      <c r="AA40" s="141"/>
      <c r="AB40" s="141"/>
      <c r="AC40" s="209" t="str">
        <f t="shared" si="8"/>
        <v/>
      </c>
      <c r="AD40" s="206"/>
      <c r="AE40" s="210">
        <f t="shared" si="9"/>
        <v>0</v>
      </c>
      <c r="AF40" s="201">
        <f t="shared" si="10"/>
        <v>0</v>
      </c>
    </row>
    <row r="41" spans="1:32" s="173" customFormat="1" ht="12.5" x14ac:dyDescent="0.25">
      <c r="A41" s="188" t="s">
        <v>214</v>
      </c>
      <c r="B41" s="188" t="s">
        <v>227</v>
      </c>
      <c r="C41" s="188" t="s">
        <v>142</v>
      </c>
      <c r="D41" s="188">
        <v>0</v>
      </c>
      <c r="E41" s="188"/>
      <c r="F41" s="189">
        <v>8.6666666666666696</v>
      </c>
      <c r="G41" s="189">
        <v>7.4749999999999996</v>
      </c>
      <c r="H41" s="142">
        <f t="shared" si="11"/>
        <v>1.19166666666667</v>
      </c>
      <c r="I41" s="202">
        <v>7.1820000000000004</v>
      </c>
      <c r="J41" s="201">
        <f t="shared" si="0"/>
        <v>8.5585500000000234</v>
      </c>
      <c r="K41" s="201">
        <f t="shared" si="1"/>
        <v>0</v>
      </c>
      <c r="L41" s="140"/>
      <c r="M41" s="193">
        <v>620.4041666666667</v>
      </c>
      <c r="N41" s="193">
        <v>440.09416666666675</v>
      </c>
      <c r="O41" s="209">
        <f t="shared" si="2"/>
        <v>180.30999999999995</v>
      </c>
      <c r="P41" s="204">
        <v>0.125</v>
      </c>
      <c r="Q41" s="201">
        <f t="shared" ref="Q41" si="17">O41*P41</f>
        <v>22.538749999999993</v>
      </c>
      <c r="R41" s="201">
        <f t="shared" si="4"/>
        <v>0</v>
      </c>
      <c r="S41" s="140"/>
      <c r="T41" s="143">
        <v>21.39329601158645</v>
      </c>
      <c r="U41" s="143">
        <v>17.978943850267378</v>
      </c>
      <c r="V41" s="209">
        <f t="shared" si="5"/>
        <v>3.4143521613190728</v>
      </c>
      <c r="W41" s="207">
        <v>6.1349999999999998</v>
      </c>
      <c r="X41" s="210">
        <f t="shared" si="6"/>
        <v>20.947050509692509</v>
      </c>
      <c r="Y41" s="201">
        <f>D41*X41</f>
        <v>0</v>
      </c>
      <c r="Z41" s="201"/>
      <c r="AA41" s="143">
        <v>21.39329601158645</v>
      </c>
      <c r="AB41" s="143">
        <v>17.978943850267378</v>
      </c>
      <c r="AC41" s="209">
        <f t="shared" si="8"/>
        <v>3.4143521613190728</v>
      </c>
      <c r="AD41" s="207">
        <v>6.1349999999999998</v>
      </c>
      <c r="AE41" s="210">
        <f t="shared" si="9"/>
        <v>20.947050509692509</v>
      </c>
      <c r="AF41" s="201">
        <f t="shared" si="10"/>
        <v>0</v>
      </c>
    </row>
    <row r="42" spans="1:32" s="173" customFormat="1" ht="12.5" x14ac:dyDescent="0.25">
      <c r="A42" s="188"/>
      <c r="B42" s="188"/>
      <c r="C42" s="188"/>
      <c r="D42" s="188"/>
      <c r="E42" s="188"/>
      <c r="F42" s="189"/>
      <c r="G42" s="189"/>
      <c r="H42" s="142" t="str">
        <f t="shared" si="11"/>
        <v/>
      </c>
      <c r="I42" s="202"/>
      <c r="J42" s="201"/>
      <c r="K42" s="201">
        <f t="shared" si="1"/>
        <v>0</v>
      </c>
      <c r="L42" s="140"/>
      <c r="M42" s="193"/>
      <c r="N42" s="193"/>
      <c r="O42" s="209" t="str">
        <f t="shared" si="2"/>
        <v/>
      </c>
      <c r="P42" s="204"/>
      <c r="Q42" s="201"/>
      <c r="R42" s="201">
        <f t="shared" si="4"/>
        <v>0</v>
      </c>
      <c r="S42" s="140"/>
      <c r="T42" s="143"/>
      <c r="U42" s="143"/>
      <c r="V42" s="209" t="str">
        <f t="shared" si="5"/>
        <v/>
      </c>
      <c r="W42" s="207"/>
      <c r="X42" s="210">
        <f t="shared" si="6"/>
        <v>0</v>
      </c>
      <c r="Y42" s="201">
        <f t="shared" si="7"/>
        <v>0</v>
      </c>
      <c r="Z42" s="201"/>
      <c r="AA42" s="143"/>
      <c r="AB42" s="143"/>
      <c r="AC42" s="209" t="str">
        <f t="shared" si="8"/>
        <v/>
      </c>
      <c r="AD42" s="207"/>
      <c r="AE42" s="210">
        <f t="shared" si="9"/>
        <v>0</v>
      </c>
      <c r="AF42" s="201">
        <f t="shared" si="10"/>
        <v>0</v>
      </c>
    </row>
    <row r="43" spans="1:32" s="173" customFormat="1" ht="12.5" x14ac:dyDescent="0.25">
      <c r="A43" s="188"/>
      <c r="B43" s="188"/>
      <c r="C43" s="188"/>
      <c r="D43" s="188"/>
      <c r="E43" s="188"/>
      <c r="F43" s="189"/>
      <c r="G43" s="189"/>
      <c r="H43" s="142" t="str">
        <f t="shared" si="11"/>
        <v/>
      </c>
      <c r="I43" s="202"/>
      <c r="J43" s="201"/>
      <c r="K43" s="201">
        <f t="shared" si="1"/>
        <v>0</v>
      </c>
      <c r="L43" s="140"/>
      <c r="M43" s="193"/>
      <c r="N43" s="193"/>
      <c r="O43" s="209" t="str">
        <f t="shared" si="2"/>
        <v/>
      </c>
      <c r="P43" s="204"/>
      <c r="Q43" s="201"/>
      <c r="R43" s="201">
        <f t="shared" si="4"/>
        <v>0</v>
      </c>
      <c r="S43" s="140"/>
      <c r="T43" s="143"/>
      <c r="U43" s="143"/>
      <c r="V43" s="209" t="str">
        <f t="shared" si="5"/>
        <v/>
      </c>
      <c r="W43" s="207"/>
      <c r="X43" s="210">
        <f t="shared" si="6"/>
        <v>0</v>
      </c>
      <c r="Y43" s="201">
        <f t="shared" si="7"/>
        <v>0</v>
      </c>
      <c r="Z43" s="201"/>
      <c r="AA43" s="143"/>
      <c r="AB43" s="143"/>
      <c r="AC43" s="209" t="str">
        <f t="shared" si="8"/>
        <v/>
      </c>
      <c r="AD43" s="207"/>
      <c r="AE43" s="210">
        <f t="shared" si="9"/>
        <v>0</v>
      </c>
      <c r="AF43" s="201">
        <f t="shared" si="10"/>
        <v>0</v>
      </c>
    </row>
    <row r="44" spans="1:32" s="173" customFormat="1" ht="12.5" x14ac:dyDescent="0.25">
      <c r="A44" s="188" t="s">
        <v>215</v>
      </c>
      <c r="B44" s="188" t="s">
        <v>228</v>
      </c>
      <c r="C44" s="188" t="s">
        <v>142</v>
      </c>
      <c r="D44" s="188">
        <v>0</v>
      </c>
      <c r="E44" s="188"/>
      <c r="F44" s="189">
        <v>7.9666666666666668</v>
      </c>
      <c r="G44" s="189">
        <v>7.4749999999999996</v>
      </c>
      <c r="H44" s="142">
        <f t="shared" si="11"/>
        <v>0.49166666666666714</v>
      </c>
      <c r="I44" s="202">
        <v>7.1820000000000004</v>
      </c>
      <c r="J44" s="201">
        <f t="shared" si="0"/>
        <v>3.5311500000000038</v>
      </c>
      <c r="K44" s="201">
        <f t="shared" si="1"/>
        <v>0</v>
      </c>
      <c r="L44" s="140"/>
      <c r="M44" s="193">
        <v>620.4041666666667</v>
      </c>
      <c r="N44" s="193">
        <v>440.09416666666675</v>
      </c>
      <c r="O44" s="209">
        <f t="shared" si="2"/>
        <v>180.30999999999995</v>
      </c>
      <c r="P44" s="204">
        <v>0.125</v>
      </c>
      <c r="Q44" s="201">
        <f t="shared" ref="Q44:Q45" si="18">O44*P44</f>
        <v>22.538749999999993</v>
      </c>
      <c r="R44" s="201">
        <f t="shared" si="4"/>
        <v>0</v>
      </c>
      <c r="S44" s="140"/>
      <c r="T44" s="143">
        <v>21.39329601158645</v>
      </c>
      <c r="U44" s="143">
        <v>17.978943850267378</v>
      </c>
      <c r="V44" s="209">
        <f t="shared" si="5"/>
        <v>3.4143521613190728</v>
      </c>
      <c r="W44" s="207">
        <v>6.1349999999999998</v>
      </c>
      <c r="X44" s="210">
        <f t="shared" si="6"/>
        <v>20.947050509692509</v>
      </c>
      <c r="Y44" s="201">
        <f t="shared" si="7"/>
        <v>0</v>
      </c>
      <c r="Z44" s="201"/>
      <c r="AA44" s="143">
        <v>21.39329601158645</v>
      </c>
      <c r="AB44" s="143">
        <v>17.978943850267378</v>
      </c>
      <c r="AC44" s="209">
        <f t="shared" si="8"/>
        <v>3.4143521613190728</v>
      </c>
      <c r="AD44" s="207">
        <v>6.1349999999999998</v>
      </c>
      <c r="AE44" s="210">
        <f t="shared" si="9"/>
        <v>20.947050509692509</v>
      </c>
      <c r="AF44" s="201">
        <f t="shared" si="10"/>
        <v>0</v>
      </c>
    </row>
    <row r="45" spans="1:32" s="173" customFormat="1" ht="12.5" x14ac:dyDescent="0.25">
      <c r="A45" s="188"/>
      <c r="B45" s="188"/>
      <c r="C45" s="188" t="s">
        <v>143</v>
      </c>
      <c r="D45" s="188">
        <v>0</v>
      </c>
      <c r="E45" s="188"/>
      <c r="F45" s="189">
        <v>9.1166666666666671</v>
      </c>
      <c r="G45" s="189">
        <v>8.5</v>
      </c>
      <c r="H45" s="142">
        <f t="shared" si="11"/>
        <v>0.61666666666666714</v>
      </c>
      <c r="I45" s="202">
        <v>7.077</v>
      </c>
      <c r="J45" s="201">
        <f t="shared" si="0"/>
        <v>4.3641500000000031</v>
      </c>
      <c r="K45" s="201">
        <f t="shared" si="1"/>
        <v>0</v>
      </c>
      <c r="L45" s="140"/>
      <c r="M45" s="193">
        <v>724.4375</v>
      </c>
      <c r="N45" s="193">
        <v>535.36749999999995</v>
      </c>
      <c r="O45" s="209">
        <f t="shared" si="2"/>
        <v>189.07000000000005</v>
      </c>
      <c r="P45" s="204">
        <v>0.123</v>
      </c>
      <c r="Q45" s="201">
        <f t="shared" si="18"/>
        <v>23.255610000000004</v>
      </c>
      <c r="R45" s="201">
        <f t="shared" si="4"/>
        <v>0</v>
      </c>
      <c r="S45" s="140"/>
      <c r="T45" s="143">
        <v>23.600995014483061</v>
      </c>
      <c r="U45" s="143">
        <v>19.33305481283422</v>
      </c>
      <c r="V45" s="209">
        <f t="shared" si="5"/>
        <v>4.267940201648841</v>
      </c>
      <c r="W45" s="207">
        <v>6.1630000000000003</v>
      </c>
      <c r="X45" s="210">
        <f t="shared" si="6"/>
        <v>26.303315462761809</v>
      </c>
      <c r="Y45" s="201">
        <f t="shared" si="7"/>
        <v>0</v>
      </c>
      <c r="Z45" s="201"/>
      <c r="AA45" s="143">
        <v>23.600995014483061</v>
      </c>
      <c r="AB45" s="143">
        <v>19.33305481283422</v>
      </c>
      <c r="AC45" s="209">
        <f t="shared" si="8"/>
        <v>4.267940201648841</v>
      </c>
      <c r="AD45" s="207">
        <v>6.1630000000000003</v>
      </c>
      <c r="AE45" s="210">
        <f t="shared" si="9"/>
        <v>26.303315462761809</v>
      </c>
      <c r="AF45" s="201">
        <f t="shared" si="10"/>
        <v>0</v>
      </c>
    </row>
    <row r="46" spans="1:32" s="173" customFormat="1" ht="12.5" x14ac:dyDescent="0.25">
      <c r="A46" s="188"/>
      <c r="B46" s="188"/>
      <c r="C46" s="188"/>
      <c r="D46" s="188"/>
      <c r="E46" s="188"/>
      <c r="F46" s="189"/>
      <c r="G46" s="189"/>
      <c r="H46" s="142" t="str">
        <f t="shared" si="11"/>
        <v/>
      </c>
      <c r="I46" s="202"/>
      <c r="J46" s="201"/>
      <c r="K46" s="201">
        <f t="shared" si="1"/>
        <v>0</v>
      </c>
      <c r="L46" s="140"/>
      <c r="M46" s="193"/>
      <c r="N46" s="193"/>
      <c r="O46" s="209" t="str">
        <f t="shared" si="2"/>
        <v/>
      </c>
      <c r="P46" s="204"/>
      <c r="Q46" s="201"/>
      <c r="R46" s="201">
        <f t="shared" si="4"/>
        <v>0</v>
      </c>
      <c r="S46" s="140"/>
      <c r="T46" s="143"/>
      <c r="U46" s="143"/>
      <c r="V46" s="209" t="str">
        <f t="shared" si="5"/>
        <v/>
      </c>
      <c r="W46" s="207"/>
      <c r="X46" s="210">
        <f t="shared" si="6"/>
        <v>0</v>
      </c>
      <c r="Y46" s="201">
        <f t="shared" si="7"/>
        <v>0</v>
      </c>
      <c r="Z46" s="201"/>
      <c r="AA46" s="143"/>
      <c r="AB46" s="143"/>
      <c r="AC46" s="209" t="str">
        <f t="shared" si="8"/>
        <v/>
      </c>
      <c r="AD46" s="207"/>
      <c r="AE46" s="210">
        <f t="shared" si="9"/>
        <v>0</v>
      </c>
      <c r="AF46" s="201">
        <f t="shared" si="10"/>
        <v>0</v>
      </c>
    </row>
    <row r="47" spans="1:32" s="173" customFormat="1" ht="12.5" x14ac:dyDescent="0.25">
      <c r="A47" s="188"/>
      <c r="B47" s="188"/>
      <c r="C47" s="188"/>
      <c r="D47" s="188"/>
      <c r="E47" s="188"/>
      <c r="F47" s="189"/>
      <c r="G47" s="189"/>
      <c r="H47" s="142" t="str">
        <f t="shared" si="11"/>
        <v/>
      </c>
      <c r="I47" s="202"/>
      <c r="J47" s="201"/>
      <c r="K47" s="201">
        <f t="shared" si="1"/>
        <v>0</v>
      </c>
      <c r="L47" s="140"/>
      <c r="M47" s="193"/>
      <c r="N47" s="193"/>
      <c r="O47" s="209" t="str">
        <f t="shared" si="2"/>
        <v/>
      </c>
      <c r="P47" s="204"/>
      <c r="Q47" s="201"/>
      <c r="R47" s="201">
        <f t="shared" si="4"/>
        <v>0</v>
      </c>
      <c r="S47" s="140"/>
      <c r="T47" s="143"/>
      <c r="U47" s="143"/>
      <c r="V47" s="209" t="str">
        <f t="shared" si="5"/>
        <v/>
      </c>
      <c r="W47" s="207"/>
      <c r="X47" s="210">
        <f t="shared" si="6"/>
        <v>0</v>
      </c>
      <c r="Y47" s="201">
        <f t="shared" si="7"/>
        <v>0</v>
      </c>
      <c r="Z47" s="201"/>
      <c r="AA47" s="143"/>
      <c r="AB47" s="143"/>
      <c r="AC47" s="209" t="str">
        <f t="shared" si="8"/>
        <v/>
      </c>
      <c r="AD47" s="207"/>
      <c r="AE47" s="210">
        <f t="shared" si="9"/>
        <v>0</v>
      </c>
      <c r="AF47" s="201">
        <f t="shared" si="10"/>
        <v>0</v>
      </c>
    </row>
    <row r="48" spans="1:32" s="173" customFormat="1" ht="12.5" x14ac:dyDescent="0.25">
      <c r="A48" s="188" t="s">
        <v>216</v>
      </c>
      <c r="B48" s="188" t="s">
        <v>229</v>
      </c>
      <c r="C48" s="188" t="s">
        <v>142</v>
      </c>
      <c r="D48" s="188">
        <v>0</v>
      </c>
      <c r="E48" s="188"/>
      <c r="F48" s="189">
        <v>8.6666666666666696</v>
      </c>
      <c r="G48" s="189">
        <v>7.4749999999999996</v>
      </c>
      <c r="H48" s="142">
        <f t="shared" si="11"/>
        <v>1.19166666666667</v>
      </c>
      <c r="I48" s="202">
        <v>7.1820000000000004</v>
      </c>
      <c r="J48" s="201">
        <f t="shared" si="0"/>
        <v>8.5585500000000234</v>
      </c>
      <c r="K48" s="201">
        <f t="shared" si="1"/>
        <v>0</v>
      </c>
      <c r="L48" s="140"/>
      <c r="M48" s="193">
        <v>620.4041666666667</v>
      </c>
      <c r="N48" s="193">
        <v>440.09416666666675</v>
      </c>
      <c r="O48" s="209">
        <f t="shared" si="2"/>
        <v>180.30999999999995</v>
      </c>
      <c r="P48" s="204">
        <v>0.125</v>
      </c>
      <c r="Q48" s="201">
        <f t="shared" ref="Q48" si="19">O48*P48</f>
        <v>22.538749999999993</v>
      </c>
      <c r="R48" s="201">
        <f t="shared" si="4"/>
        <v>0</v>
      </c>
      <c r="S48" s="140"/>
      <c r="T48" s="143">
        <v>21.39329601158645</v>
      </c>
      <c r="U48" s="143">
        <v>17.978943850267378</v>
      </c>
      <c r="V48" s="209">
        <f t="shared" si="5"/>
        <v>3.4143521613190728</v>
      </c>
      <c r="W48" s="207">
        <v>6.1349999999999998</v>
      </c>
      <c r="X48" s="210">
        <f t="shared" si="6"/>
        <v>20.947050509692509</v>
      </c>
      <c r="Y48" s="201">
        <f t="shared" si="7"/>
        <v>0</v>
      </c>
      <c r="Z48" s="201"/>
      <c r="AA48" s="143">
        <v>21.39329601158645</v>
      </c>
      <c r="AB48" s="143">
        <v>17.978943850267378</v>
      </c>
      <c r="AC48" s="209">
        <f t="shared" si="8"/>
        <v>3.4143521613190728</v>
      </c>
      <c r="AD48" s="207">
        <v>6.1349999999999998</v>
      </c>
      <c r="AE48" s="210">
        <f t="shared" si="9"/>
        <v>20.947050509692509</v>
      </c>
      <c r="AF48" s="201">
        <f t="shared" si="10"/>
        <v>0</v>
      </c>
    </row>
    <row r="49" spans="1:32" s="173" customFormat="1" ht="12.5" x14ac:dyDescent="0.25">
      <c r="A49" s="188"/>
      <c r="B49" s="188"/>
      <c r="C49" s="188"/>
      <c r="D49" s="188"/>
      <c r="E49" s="188"/>
      <c r="F49" s="189"/>
      <c r="G49" s="189"/>
      <c r="H49" s="142" t="str">
        <f t="shared" si="11"/>
        <v/>
      </c>
      <c r="I49" s="202"/>
      <c r="J49" s="201"/>
      <c r="K49" s="201">
        <f t="shared" si="1"/>
        <v>0</v>
      </c>
      <c r="L49" s="140"/>
      <c r="M49" s="193"/>
      <c r="N49" s="193"/>
      <c r="O49" s="209" t="str">
        <f t="shared" si="2"/>
        <v/>
      </c>
      <c r="P49" s="204"/>
      <c r="Q49" s="201"/>
      <c r="R49" s="201">
        <f t="shared" si="4"/>
        <v>0</v>
      </c>
      <c r="S49" s="140"/>
      <c r="T49" s="143"/>
      <c r="U49" s="143"/>
      <c r="V49" s="209" t="str">
        <f t="shared" si="5"/>
        <v/>
      </c>
      <c r="W49" s="207"/>
      <c r="X49" s="210">
        <f t="shared" si="6"/>
        <v>0</v>
      </c>
      <c r="Y49" s="201">
        <f t="shared" si="7"/>
        <v>0</v>
      </c>
      <c r="Z49" s="201"/>
      <c r="AA49" s="143"/>
      <c r="AB49" s="143"/>
      <c r="AC49" s="209" t="str">
        <f t="shared" si="8"/>
        <v/>
      </c>
      <c r="AD49" s="207"/>
      <c r="AE49" s="210">
        <f t="shared" si="9"/>
        <v>0</v>
      </c>
      <c r="AF49" s="201">
        <f t="shared" si="10"/>
        <v>0</v>
      </c>
    </row>
    <row r="50" spans="1:32" s="173" customFormat="1" ht="12.5" x14ac:dyDescent="0.25">
      <c r="A50" s="188"/>
      <c r="B50" s="188"/>
      <c r="C50" s="188"/>
      <c r="D50" s="188"/>
      <c r="E50" s="188"/>
      <c r="F50" s="189"/>
      <c r="G50" s="189"/>
      <c r="H50" s="142" t="str">
        <f t="shared" si="11"/>
        <v/>
      </c>
      <c r="I50" s="202"/>
      <c r="J50" s="201"/>
      <c r="K50" s="201">
        <f t="shared" si="1"/>
        <v>0</v>
      </c>
      <c r="L50" s="140"/>
      <c r="M50" s="193"/>
      <c r="N50" s="193"/>
      <c r="O50" s="209" t="str">
        <f t="shared" si="2"/>
        <v/>
      </c>
      <c r="P50" s="204"/>
      <c r="Q50" s="201"/>
      <c r="R50" s="201">
        <f t="shared" si="4"/>
        <v>0</v>
      </c>
      <c r="S50" s="140"/>
      <c r="T50" s="143"/>
      <c r="U50" s="143"/>
      <c r="V50" s="209" t="str">
        <f t="shared" si="5"/>
        <v/>
      </c>
      <c r="W50" s="207"/>
      <c r="X50" s="210">
        <f t="shared" si="6"/>
        <v>0</v>
      </c>
      <c r="Y50" s="201">
        <f t="shared" si="7"/>
        <v>0</v>
      </c>
      <c r="Z50" s="201"/>
      <c r="AA50" s="143"/>
      <c r="AB50" s="143"/>
      <c r="AC50" s="209" t="str">
        <f t="shared" si="8"/>
        <v/>
      </c>
      <c r="AD50" s="207"/>
      <c r="AE50" s="210">
        <f t="shared" si="9"/>
        <v>0</v>
      </c>
      <c r="AF50" s="201">
        <f t="shared" si="10"/>
        <v>0</v>
      </c>
    </row>
    <row r="51" spans="1:32" s="173" customFormat="1" ht="12.5" x14ac:dyDescent="0.25">
      <c r="A51" s="188" t="s">
        <v>217</v>
      </c>
      <c r="B51" s="188" t="s">
        <v>230</v>
      </c>
      <c r="C51" s="188" t="s">
        <v>142</v>
      </c>
      <c r="D51" s="188">
        <v>0</v>
      </c>
      <c r="E51" s="188"/>
      <c r="F51" s="189">
        <v>7.9666666666666668</v>
      </c>
      <c r="G51" s="189">
        <v>7.4749999999999996</v>
      </c>
      <c r="H51" s="142">
        <f t="shared" si="11"/>
        <v>0.49166666666666714</v>
      </c>
      <c r="I51" s="202">
        <v>7.1280000000000001</v>
      </c>
      <c r="J51" s="201">
        <f t="shared" si="0"/>
        <v>3.5046000000000035</v>
      </c>
      <c r="K51" s="201">
        <f t="shared" si="1"/>
        <v>0</v>
      </c>
      <c r="L51" s="140"/>
      <c r="M51" s="193">
        <v>620.4041666666667</v>
      </c>
      <c r="N51" s="193">
        <v>440.09416666666675</v>
      </c>
      <c r="O51" s="209">
        <f t="shared" si="2"/>
        <v>180.30999999999995</v>
      </c>
      <c r="P51" s="204">
        <v>0.125</v>
      </c>
      <c r="Q51" s="201">
        <f t="shared" ref="Q51:Q52" si="20">O51*P51</f>
        <v>22.538749999999993</v>
      </c>
      <c r="R51" s="201">
        <f t="shared" si="4"/>
        <v>0</v>
      </c>
      <c r="S51" s="140"/>
      <c r="T51" s="143">
        <v>21.39329601158645</v>
      </c>
      <c r="U51" s="143">
        <v>17.978943850267378</v>
      </c>
      <c r="V51" s="209">
        <f t="shared" si="5"/>
        <v>3.4143521613190728</v>
      </c>
      <c r="W51" s="207">
        <v>6.1349999999999998</v>
      </c>
      <c r="X51" s="210">
        <f t="shared" si="6"/>
        <v>20.947050509692509</v>
      </c>
      <c r="Y51" s="201">
        <f t="shared" si="7"/>
        <v>0</v>
      </c>
      <c r="Z51" s="201"/>
      <c r="AA51" s="143">
        <v>21.39329601158645</v>
      </c>
      <c r="AB51" s="143">
        <v>17.978943850267378</v>
      </c>
      <c r="AC51" s="209">
        <f t="shared" si="8"/>
        <v>3.4143521613190728</v>
      </c>
      <c r="AD51" s="207">
        <v>6.1349999999999998</v>
      </c>
      <c r="AE51" s="210">
        <f t="shared" si="9"/>
        <v>20.947050509692509</v>
      </c>
      <c r="AF51" s="201">
        <f t="shared" si="10"/>
        <v>0</v>
      </c>
    </row>
    <row r="52" spans="1:32" s="173" customFormat="1" ht="12.5" x14ac:dyDescent="0.25">
      <c r="A52" s="188"/>
      <c r="B52" s="188"/>
      <c r="C52" s="188" t="s">
        <v>143</v>
      </c>
      <c r="D52" s="188">
        <v>0</v>
      </c>
      <c r="E52" s="188"/>
      <c r="F52" s="189">
        <v>9.1166666666666671</v>
      </c>
      <c r="G52" s="189">
        <v>8.5</v>
      </c>
      <c r="H52" s="142">
        <f t="shared" si="11"/>
        <v>0.61666666666666714</v>
      </c>
      <c r="I52" s="202">
        <v>7.077</v>
      </c>
      <c r="J52" s="201">
        <f t="shared" si="0"/>
        <v>4.3641500000000031</v>
      </c>
      <c r="K52" s="201">
        <f t="shared" si="1"/>
        <v>0</v>
      </c>
      <c r="L52" s="140"/>
      <c r="M52" s="193">
        <v>724.4375</v>
      </c>
      <c r="N52" s="193">
        <v>535.36749999999995</v>
      </c>
      <c r="O52" s="209">
        <f t="shared" si="2"/>
        <v>189.07000000000005</v>
      </c>
      <c r="P52" s="204">
        <v>0.123</v>
      </c>
      <c r="Q52" s="201">
        <f t="shared" si="20"/>
        <v>23.255610000000004</v>
      </c>
      <c r="R52" s="201">
        <f t="shared" si="4"/>
        <v>0</v>
      </c>
      <c r="S52" s="140"/>
      <c r="T52" s="143">
        <v>23.600995014483061</v>
      </c>
      <c r="U52" s="143">
        <v>19.33305481283422</v>
      </c>
      <c r="V52" s="209">
        <f t="shared" si="5"/>
        <v>4.267940201648841</v>
      </c>
      <c r="W52" s="207">
        <v>6.1630000000000003</v>
      </c>
      <c r="X52" s="210">
        <f t="shared" si="6"/>
        <v>26.303315462761809</v>
      </c>
      <c r="Y52" s="201">
        <f t="shared" si="7"/>
        <v>0</v>
      </c>
      <c r="Z52" s="201"/>
      <c r="AA52" s="143">
        <v>23.600995014483061</v>
      </c>
      <c r="AB52" s="143">
        <v>19.33305481283422</v>
      </c>
      <c r="AC52" s="209">
        <f t="shared" si="8"/>
        <v>4.267940201648841</v>
      </c>
      <c r="AD52" s="207">
        <v>6.1630000000000003</v>
      </c>
      <c r="AE52" s="210">
        <f t="shared" si="9"/>
        <v>26.303315462761809</v>
      </c>
      <c r="AF52" s="201">
        <f t="shared" si="10"/>
        <v>0</v>
      </c>
    </row>
    <row r="53" spans="1:32" s="173" customFormat="1" ht="12.5" x14ac:dyDescent="0.25">
      <c r="A53" s="188"/>
      <c r="B53" s="188"/>
      <c r="C53" s="188"/>
      <c r="D53" s="188"/>
      <c r="E53" s="188"/>
      <c r="F53" s="189"/>
      <c r="G53" s="189"/>
      <c r="H53" s="142" t="str">
        <f t="shared" si="11"/>
        <v/>
      </c>
      <c r="I53" s="202"/>
      <c r="J53" s="201"/>
      <c r="K53" s="201">
        <f t="shared" si="1"/>
        <v>0</v>
      </c>
      <c r="L53" s="140"/>
      <c r="M53" s="193"/>
      <c r="N53" s="193"/>
      <c r="O53" s="209" t="str">
        <f t="shared" si="2"/>
        <v/>
      </c>
      <c r="P53" s="204"/>
      <c r="Q53" s="201"/>
      <c r="R53" s="201">
        <f t="shared" si="4"/>
        <v>0</v>
      </c>
      <c r="S53" s="140"/>
      <c r="T53" s="143"/>
      <c r="U53" s="143"/>
      <c r="V53" s="209" t="str">
        <f t="shared" si="5"/>
        <v/>
      </c>
      <c r="W53" s="207"/>
      <c r="X53" s="210">
        <f t="shared" si="6"/>
        <v>0</v>
      </c>
      <c r="Y53" s="201">
        <f t="shared" si="7"/>
        <v>0</v>
      </c>
      <c r="Z53" s="201"/>
      <c r="AA53" s="143"/>
      <c r="AB53" s="143"/>
      <c r="AC53" s="209" t="str">
        <f t="shared" si="8"/>
        <v/>
      </c>
      <c r="AD53" s="207"/>
      <c r="AE53" s="210">
        <f t="shared" si="9"/>
        <v>0</v>
      </c>
      <c r="AF53" s="201">
        <f t="shared" si="10"/>
        <v>0</v>
      </c>
    </row>
    <row r="54" spans="1:32" s="173" customFormat="1" ht="12.5" x14ac:dyDescent="0.25">
      <c r="A54" s="188"/>
      <c r="B54" s="188"/>
      <c r="C54" s="188"/>
      <c r="D54" s="188"/>
      <c r="E54" s="188"/>
      <c r="F54" s="189"/>
      <c r="G54" s="189"/>
      <c r="H54" s="142" t="str">
        <f t="shared" si="11"/>
        <v/>
      </c>
      <c r="I54" s="202"/>
      <c r="J54" s="201"/>
      <c r="K54" s="201">
        <f t="shared" si="1"/>
        <v>0</v>
      </c>
      <c r="L54" s="140"/>
      <c r="M54" s="193"/>
      <c r="N54" s="193"/>
      <c r="O54" s="209" t="str">
        <f t="shared" si="2"/>
        <v/>
      </c>
      <c r="P54" s="204"/>
      <c r="Q54" s="201"/>
      <c r="R54" s="201">
        <f t="shared" si="4"/>
        <v>0</v>
      </c>
      <c r="S54" s="140"/>
      <c r="T54" s="143"/>
      <c r="U54" s="143"/>
      <c r="V54" s="209" t="str">
        <f t="shared" si="5"/>
        <v/>
      </c>
      <c r="W54" s="207"/>
      <c r="X54" s="210">
        <f t="shared" si="6"/>
        <v>0</v>
      </c>
      <c r="Y54" s="201">
        <f t="shared" si="7"/>
        <v>0</v>
      </c>
      <c r="Z54" s="201"/>
      <c r="AA54" s="143"/>
      <c r="AB54" s="143"/>
      <c r="AC54" s="209" t="str">
        <f t="shared" si="8"/>
        <v/>
      </c>
      <c r="AD54" s="207"/>
      <c r="AE54" s="210">
        <f t="shared" si="9"/>
        <v>0</v>
      </c>
      <c r="AF54" s="201">
        <f t="shared" si="10"/>
        <v>0</v>
      </c>
    </row>
    <row r="55" spans="1:32" s="173" customFormat="1" ht="12.5" x14ac:dyDescent="0.25">
      <c r="A55" s="188" t="s">
        <v>211</v>
      </c>
      <c r="B55" s="188" t="s">
        <v>231</v>
      </c>
      <c r="C55" s="188" t="s">
        <v>142</v>
      </c>
      <c r="D55" s="188">
        <v>0</v>
      </c>
      <c r="E55" s="188" t="s">
        <v>128</v>
      </c>
      <c r="F55" s="189">
        <v>8.6666666666666696</v>
      </c>
      <c r="G55" s="189">
        <v>7.4749999999999996</v>
      </c>
      <c r="H55" s="142">
        <f t="shared" si="11"/>
        <v>1.19166666666667</v>
      </c>
      <c r="I55" s="202">
        <v>7.1820000000000004</v>
      </c>
      <c r="J55" s="201">
        <f t="shared" si="0"/>
        <v>8.5585500000000234</v>
      </c>
      <c r="K55" s="201">
        <f t="shared" si="1"/>
        <v>0</v>
      </c>
      <c r="L55" s="140"/>
      <c r="M55" s="193">
        <v>620.4041666666667</v>
      </c>
      <c r="N55" s="193">
        <v>440.09416666666675</v>
      </c>
      <c r="O55" s="209">
        <f t="shared" si="2"/>
        <v>180.30999999999995</v>
      </c>
      <c r="P55" s="204">
        <v>0.125</v>
      </c>
      <c r="Q55" s="201">
        <f t="shared" ref="Q55" si="21">O55*P55</f>
        <v>22.538749999999993</v>
      </c>
      <c r="R55" s="201">
        <f t="shared" si="4"/>
        <v>0</v>
      </c>
      <c r="S55" s="140"/>
      <c r="T55" s="143">
        <v>21.39329601158645</v>
      </c>
      <c r="U55" s="143">
        <v>17.978943850267378</v>
      </c>
      <c r="V55" s="209">
        <f t="shared" si="5"/>
        <v>3.4143521613190728</v>
      </c>
      <c r="W55" s="207">
        <v>6.1349999999999998</v>
      </c>
      <c r="X55" s="210">
        <f t="shared" si="6"/>
        <v>20.947050509692509</v>
      </c>
      <c r="Y55" s="201">
        <f t="shared" si="7"/>
        <v>0</v>
      </c>
      <c r="Z55" s="201"/>
      <c r="AA55" s="143">
        <v>21.39329601158645</v>
      </c>
      <c r="AB55" s="143">
        <v>17.978943850267378</v>
      </c>
      <c r="AC55" s="209">
        <f t="shared" si="8"/>
        <v>3.4143521613190728</v>
      </c>
      <c r="AD55" s="207">
        <v>6.1349999999999998</v>
      </c>
      <c r="AE55" s="210">
        <f t="shared" si="9"/>
        <v>20.947050509692509</v>
      </c>
      <c r="AF55" s="201">
        <f t="shared" si="10"/>
        <v>0</v>
      </c>
    </row>
    <row r="56" spans="1:32" s="173" customFormat="1" ht="12.5" x14ac:dyDescent="0.25">
      <c r="A56" s="188"/>
      <c r="B56" s="188"/>
      <c r="C56" s="188"/>
      <c r="D56" s="188"/>
      <c r="E56" s="188"/>
      <c r="F56" s="189"/>
      <c r="G56" s="189"/>
      <c r="H56" s="142" t="str">
        <f t="shared" si="11"/>
        <v/>
      </c>
      <c r="I56" s="202"/>
      <c r="J56" s="201"/>
      <c r="K56" s="201">
        <f t="shared" si="1"/>
        <v>0</v>
      </c>
      <c r="L56" s="140"/>
      <c r="M56" s="193"/>
      <c r="N56" s="193"/>
      <c r="O56" s="209" t="str">
        <f t="shared" si="2"/>
        <v/>
      </c>
      <c r="P56" s="204"/>
      <c r="Q56" s="201"/>
      <c r="R56" s="201">
        <f t="shared" si="4"/>
        <v>0</v>
      </c>
      <c r="S56" s="140"/>
      <c r="T56" s="143"/>
      <c r="U56" s="143"/>
      <c r="V56" s="209" t="str">
        <f t="shared" si="5"/>
        <v/>
      </c>
      <c r="W56" s="207"/>
      <c r="X56" s="210">
        <f t="shared" si="6"/>
        <v>0</v>
      </c>
      <c r="Y56" s="201">
        <f t="shared" si="7"/>
        <v>0</v>
      </c>
      <c r="Z56" s="201"/>
      <c r="AA56" s="143"/>
      <c r="AB56" s="143"/>
      <c r="AC56" s="209" t="str">
        <f t="shared" si="8"/>
        <v/>
      </c>
      <c r="AD56" s="207"/>
      <c r="AE56" s="210">
        <f t="shared" si="9"/>
        <v>0</v>
      </c>
      <c r="AF56" s="201">
        <f t="shared" si="10"/>
        <v>0</v>
      </c>
    </row>
    <row r="57" spans="1:32" s="173" customFormat="1" ht="12.5" x14ac:dyDescent="0.25">
      <c r="A57" s="188"/>
      <c r="B57" s="188"/>
      <c r="C57" s="188"/>
      <c r="D57" s="188"/>
      <c r="E57" s="188"/>
      <c r="F57" s="189"/>
      <c r="G57" s="189"/>
      <c r="H57" s="142" t="str">
        <f t="shared" si="11"/>
        <v/>
      </c>
      <c r="I57" s="202"/>
      <c r="J57" s="201"/>
      <c r="K57" s="201">
        <f t="shared" si="1"/>
        <v>0</v>
      </c>
      <c r="L57" s="140"/>
      <c r="M57" s="193"/>
      <c r="N57" s="193"/>
      <c r="O57" s="209" t="str">
        <f t="shared" si="2"/>
        <v/>
      </c>
      <c r="P57" s="204"/>
      <c r="Q57" s="201"/>
      <c r="R57" s="201">
        <f t="shared" si="4"/>
        <v>0</v>
      </c>
      <c r="S57" s="140"/>
      <c r="T57" s="143"/>
      <c r="U57" s="143"/>
      <c r="V57" s="209" t="str">
        <f t="shared" si="5"/>
        <v/>
      </c>
      <c r="W57" s="207"/>
      <c r="X57" s="210">
        <f t="shared" si="6"/>
        <v>0</v>
      </c>
      <c r="Y57" s="201">
        <f t="shared" si="7"/>
        <v>0</v>
      </c>
      <c r="Z57" s="201"/>
      <c r="AA57" s="143"/>
      <c r="AB57" s="143"/>
      <c r="AC57" s="209" t="str">
        <f t="shared" si="8"/>
        <v/>
      </c>
      <c r="AD57" s="207"/>
      <c r="AE57" s="210">
        <f t="shared" si="9"/>
        <v>0</v>
      </c>
      <c r="AF57" s="201">
        <f t="shared" si="10"/>
        <v>0</v>
      </c>
    </row>
    <row r="58" spans="1:32" s="173" customFormat="1" ht="12.5" x14ac:dyDescent="0.25">
      <c r="A58" s="188" t="s">
        <v>218</v>
      </c>
      <c r="B58" s="188" t="s">
        <v>232</v>
      </c>
      <c r="C58" s="188" t="s">
        <v>142</v>
      </c>
      <c r="D58" s="188">
        <v>0</v>
      </c>
      <c r="E58" s="188"/>
      <c r="F58" s="189">
        <v>7.9666666666666668</v>
      </c>
      <c r="G58" s="189">
        <v>7.4749999999999996</v>
      </c>
      <c r="H58" s="142">
        <f t="shared" si="11"/>
        <v>0.49166666666666714</v>
      </c>
      <c r="I58" s="202">
        <v>7.1820000000000004</v>
      </c>
      <c r="J58" s="201">
        <f t="shared" si="0"/>
        <v>3.5311500000000038</v>
      </c>
      <c r="K58" s="201">
        <f t="shared" si="1"/>
        <v>0</v>
      </c>
      <c r="L58" s="140"/>
      <c r="M58" s="193">
        <v>620.4041666666667</v>
      </c>
      <c r="N58" s="193">
        <v>440.09416666666675</v>
      </c>
      <c r="O58" s="209">
        <f t="shared" si="2"/>
        <v>180.30999999999995</v>
      </c>
      <c r="P58" s="204">
        <v>0.125</v>
      </c>
      <c r="Q58" s="201">
        <f t="shared" ref="Q58" si="22">O58*P58</f>
        <v>22.538749999999993</v>
      </c>
      <c r="R58" s="201">
        <f t="shared" si="4"/>
        <v>0</v>
      </c>
      <c r="S58" s="140"/>
      <c r="T58" s="143">
        <v>21.39329601158645</v>
      </c>
      <c r="U58" s="143">
        <v>17.978943850267378</v>
      </c>
      <c r="V58" s="209">
        <f t="shared" si="5"/>
        <v>3.4143521613190728</v>
      </c>
      <c r="W58" s="207">
        <v>6.1349999999999998</v>
      </c>
      <c r="X58" s="210">
        <f t="shared" si="6"/>
        <v>20.947050509692509</v>
      </c>
      <c r="Y58" s="201">
        <f t="shared" si="7"/>
        <v>0</v>
      </c>
      <c r="Z58" s="201"/>
      <c r="AA58" s="143">
        <v>21.39329601158645</v>
      </c>
      <c r="AB58" s="143">
        <v>17.978943850267378</v>
      </c>
      <c r="AC58" s="209">
        <f t="shared" si="8"/>
        <v>3.4143521613190728</v>
      </c>
      <c r="AD58" s="207">
        <v>6.1349999999999998</v>
      </c>
      <c r="AE58" s="210">
        <f t="shared" si="9"/>
        <v>20.947050509692509</v>
      </c>
      <c r="AF58" s="201">
        <f t="shared" si="10"/>
        <v>0</v>
      </c>
    </row>
    <row r="59" spans="1:32" s="173" customFormat="1" ht="12.5" x14ac:dyDescent="0.25">
      <c r="A59" s="188"/>
      <c r="B59" s="188"/>
      <c r="C59" s="188"/>
      <c r="D59" s="188"/>
      <c r="E59" s="188"/>
      <c r="F59" s="189"/>
      <c r="G59" s="189"/>
      <c r="H59" s="142" t="str">
        <f t="shared" si="11"/>
        <v/>
      </c>
      <c r="I59" s="202"/>
      <c r="J59" s="201"/>
      <c r="K59" s="201">
        <f t="shared" si="1"/>
        <v>0</v>
      </c>
      <c r="L59" s="140"/>
      <c r="M59" s="193"/>
      <c r="N59" s="193"/>
      <c r="O59" s="209" t="str">
        <f t="shared" si="2"/>
        <v/>
      </c>
      <c r="P59" s="204"/>
      <c r="Q59" s="201"/>
      <c r="R59" s="201">
        <f t="shared" si="4"/>
        <v>0</v>
      </c>
      <c r="S59" s="140"/>
      <c r="T59" s="143"/>
      <c r="U59" s="143"/>
      <c r="V59" s="209" t="str">
        <f t="shared" si="5"/>
        <v/>
      </c>
      <c r="W59" s="207"/>
      <c r="X59" s="210">
        <f t="shared" si="6"/>
        <v>0</v>
      </c>
      <c r="Y59" s="201">
        <f t="shared" si="7"/>
        <v>0</v>
      </c>
      <c r="Z59" s="201"/>
      <c r="AA59" s="143"/>
      <c r="AB59" s="143"/>
      <c r="AC59" s="209" t="str">
        <f t="shared" si="8"/>
        <v/>
      </c>
      <c r="AD59" s="207"/>
      <c r="AE59" s="210">
        <f t="shared" si="9"/>
        <v>0</v>
      </c>
      <c r="AF59" s="201">
        <f t="shared" si="10"/>
        <v>0</v>
      </c>
    </row>
    <row r="60" spans="1:32" s="173" customFormat="1" ht="12.5" x14ac:dyDescent="0.25">
      <c r="A60" s="188"/>
      <c r="B60" s="188"/>
      <c r="C60" s="188"/>
      <c r="D60" s="188"/>
      <c r="E60" s="188"/>
      <c r="F60" s="189"/>
      <c r="G60" s="189"/>
      <c r="H60" s="142" t="str">
        <f t="shared" si="11"/>
        <v/>
      </c>
      <c r="I60" s="202"/>
      <c r="J60" s="201"/>
      <c r="K60" s="201">
        <f t="shared" si="1"/>
        <v>0</v>
      </c>
      <c r="L60" s="140"/>
      <c r="M60" s="193"/>
      <c r="N60" s="193"/>
      <c r="O60" s="209" t="str">
        <f t="shared" si="2"/>
        <v/>
      </c>
      <c r="P60" s="204"/>
      <c r="Q60" s="201"/>
      <c r="R60" s="201">
        <f t="shared" si="4"/>
        <v>0</v>
      </c>
      <c r="S60" s="140"/>
      <c r="T60" s="143"/>
      <c r="U60" s="143"/>
      <c r="V60" s="209" t="str">
        <f t="shared" si="5"/>
        <v/>
      </c>
      <c r="W60" s="207"/>
      <c r="X60" s="210">
        <f t="shared" si="6"/>
        <v>0</v>
      </c>
      <c r="Y60" s="201">
        <f t="shared" si="7"/>
        <v>0</v>
      </c>
      <c r="Z60" s="201"/>
      <c r="AA60" s="143"/>
      <c r="AB60" s="143"/>
      <c r="AC60" s="209" t="str">
        <f t="shared" si="8"/>
        <v/>
      </c>
      <c r="AD60" s="207"/>
      <c r="AE60" s="210">
        <f t="shared" si="9"/>
        <v>0</v>
      </c>
      <c r="AF60" s="201">
        <f t="shared" si="10"/>
        <v>0</v>
      </c>
    </row>
    <row r="61" spans="1:32" s="173" customFormat="1" ht="12.5" x14ac:dyDescent="0.25">
      <c r="A61" s="188" t="s">
        <v>212</v>
      </c>
      <c r="B61" s="188" t="s">
        <v>233</v>
      </c>
      <c r="C61" s="188" t="s">
        <v>142</v>
      </c>
      <c r="D61" s="188">
        <v>0</v>
      </c>
      <c r="E61" s="188"/>
      <c r="F61" s="189">
        <v>8.6666666666666696</v>
      </c>
      <c r="G61" s="189">
        <v>7.4749999999999996</v>
      </c>
      <c r="H61" s="142">
        <f t="shared" si="11"/>
        <v>1.19166666666667</v>
      </c>
      <c r="I61" s="202">
        <v>7.1820000000000004</v>
      </c>
      <c r="J61" s="201">
        <f t="shared" si="0"/>
        <v>8.5585500000000234</v>
      </c>
      <c r="K61" s="201">
        <f t="shared" si="1"/>
        <v>0</v>
      </c>
      <c r="L61" s="140"/>
      <c r="M61" s="193">
        <v>620.4041666666667</v>
      </c>
      <c r="N61" s="193">
        <v>440.09416666666675</v>
      </c>
      <c r="O61" s="209">
        <f t="shared" si="2"/>
        <v>180.30999999999995</v>
      </c>
      <c r="P61" s="204">
        <v>0.125</v>
      </c>
      <c r="Q61" s="201">
        <f t="shared" ref="Q61" si="23">O61*P61</f>
        <v>22.538749999999993</v>
      </c>
      <c r="R61" s="201">
        <f t="shared" si="4"/>
        <v>0</v>
      </c>
      <c r="S61" s="140"/>
      <c r="T61" s="143">
        <v>21.39329601158645</v>
      </c>
      <c r="U61" s="143">
        <v>17.978943850267378</v>
      </c>
      <c r="V61" s="209">
        <f t="shared" si="5"/>
        <v>3.4143521613190728</v>
      </c>
      <c r="W61" s="207">
        <v>6.1349999999999998</v>
      </c>
      <c r="X61" s="210">
        <f t="shared" si="6"/>
        <v>20.947050509692509</v>
      </c>
      <c r="Y61" s="201">
        <f t="shared" si="7"/>
        <v>0</v>
      </c>
      <c r="Z61" s="201"/>
      <c r="AA61" s="143">
        <v>21.39329601158645</v>
      </c>
      <c r="AB61" s="143">
        <v>17.978943850267378</v>
      </c>
      <c r="AC61" s="209">
        <f t="shared" si="8"/>
        <v>3.4143521613190728</v>
      </c>
      <c r="AD61" s="207">
        <v>6.1349999999999998</v>
      </c>
      <c r="AE61" s="210">
        <f t="shared" si="9"/>
        <v>20.947050509692509</v>
      </c>
      <c r="AF61" s="201">
        <f t="shared" si="10"/>
        <v>0</v>
      </c>
    </row>
    <row r="62" spans="1:32" s="173" customFormat="1" ht="12.5" x14ac:dyDescent="0.25">
      <c r="A62" s="188"/>
      <c r="B62" s="188"/>
      <c r="C62" s="188"/>
      <c r="D62" s="188"/>
      <c r="E62" s="188"/>
      <c r="F62" s="189"/>
      <c r="G62" s="189"/>
      <c r="H62" s="142" t="str">
        <f t="shared" si="11"/>
        <v/>
      </c>
      <c r="I62" s="202"/>
      <c r="J62" s="201"/>
      <c r="K62" s="201">
        <f t="shared" si="1"/>
        <v>0</v>
      </c>
      <c r="L62" s="140"/>
      <c r="M62" s="193"/>
      <c r="N62" s="193"/>
      <c r="O62" s="209" t="str">
        <f t="shared" si="2"/>
        <v/>
      </c>
      <c r="P62" s="204"/>
      <c r="Q62" s="201"/>
      <c r="R62" s="201">
        <f t="shared" si="4"/>
        <v>0</v>
      </c>
      <c r="S62" s="140"/>
      <c r="T62" s="143"/>
      <c r="U62" s="143"/>
      <c r="V62" s="209" t="str">
        <f t="shared" si="5"/>
        <v/>
      </c>
      <c r="W62" s="207"/>
      <c r="X62" s="210">
        <f t="shared" si="6"/>
        <v>0</v>
      </c>
      <c r="Y62" s="201">
        <f t="shared" si="7"/>
        <v>0</v>
      </c>
      <c r="Z62" s="201"/>
      <c r="AA62" s="143"/>
      <c r="AB62" s="143"/>
      <c r="AC62" s="209" t="str">
        <f t="shared" si="8"/>
        <v/>
      </c>
      <c r="AD62" s="207"/>
      <c r="AE62" s="210">
        <f t="shared" si="9"/>
        <v>0</v>
      </c>
      <c r="AF62" s="201">
        <f t="shared" si="10"/>
        <v>0</v>
      </c>
    </row>
    <row r="63" spans="1:32" s="173" customFormat="1" ht="12.5" x14ac:dyDescent="0.25">
      <c r="A63" s="188"/>
      <c r="B63" s="188"/>
      <c r="C63" s="188"/>
      <c r="D63" s="188"/>
      <c r="E63" s="188"/>
      <c r="F63" s="189"/>
      <c r="G63" s="189"/>
      <c r="H63" s="142" t="str">
        <f t="shared" si="11"/>
        <v/>
      </c>
      <c r="I63" s="202"/>
      <c r="J63" s="201"/>
      <c r="K63" s="201">
        <f t="shared" si="1"/>
        <v>0</v>
      </c>
      <c r="L63" s="140"/>
      <c r="M63" s="193"/>
      <c r="N63" s="193"/>
      <c r="O63" s="209" t="str">
        <f t="shared" si="2"/>
        <v/>
      </c>
      <c r="P63" s="204"/>
      <c r="Q63" s="201"/>
      <c r="R63" s="201">
        <f t="shared" si="4"/>
        <v>0</v>
      </c>
      <c r="S63" s="140"/>
      <c r="T63" s="143"/>
      <c r="U63" s="143"/>
      <c r="V63" s="209" t="str">
        <f t="shared" si="5"/>
        <v/>
      </c>
      <c r="W63" s="207"/>
      <c r="X63" s="210">
        <f t="shared" si="6"/>
        <v>0</v>
      </c>
      <c r="Y63" s="201">
        <f t="shared" si="7"/>
        <v>0</v>
      </c>
      <c r="Z63" s="201"/>
      <c r="AA63" s="143"/>
      <c r="AB63" s="143"/>
      <c r="AC63" s="209" t="str">
        <f t="shared" si="8"/>
        <v/>
      </c>
      <c r="AD63" s="207"/>
      <c r="AE63" s="210">
        <f t="shared" si="9"/>
        <v>0</v>
      </c>
      <c r="AF63" s="201">
        <f t="shared" si="10"/>
        <v>0</v>
      </c>
    </row>
    <row r="64" spans="1:32" s="173" customFormat="1" ht="12.5" x14ac:dyDescent="0.25">
      <c r="A64" s="188" t="s">
        <v>219</v>
      </c>
      <c r="B64" s="188" t="s">
        <v>234</v>
      </c>
      <c r="C64" s="188" t="s">
        <v>142</v>
      </c>
      <c r="D64" s="188">
        <v>0</v>
      </c>
      <c r="E64" s="188"/>
      <c r="F64" s="189">
        <v>7.9666666666666668</v>
      </c>
      <c r="G64" s="189">
        <v>7.4749999999999996</v>
      </c>
      <c r="H64" s="142">
        <f t="shared" si="11"/>
        <v>0.49166666666666714</v>
      </c>
      <c r="I64" s="202">
        <v>7.1820000000000004</v>
      </c>
      <c r="J64" s="201">
        <f t="shared" si="0"/>
        <v>3.5311500000000038</v>
      </c>
      <c r="K64" s="201">
        <f t="shared" si="1"/>
        <v>0</v>
      </c>
      <c r="L64" s="140"/>
      <c r="M64" s="193">
        <v>620.4041666666667</v>
      </c>
      <c r="N64" s="193">
        <v>440.09416666666675</v>
      </c>
      <c r="O64" s="209">
        <f t="shared" si="2"/>
        <v>180.30999999999995</v>
      </c>
      <c r="P64" s="204">
        <v>0.125</v>
      </c>
      <c r="Q64" s="201">
        <f>O64*P64</f>
        <v>22.538749999999993</v>
      </c>
      <c r="R64" s="201">
        <f t="shared" si="4"/>
        <v>0</v>
      </c>
      <c r="S64" s="140"/>
      <c r="T64" s="143">
        <v>21.39329601158645</v>
      </c>
      <c r="U64" s="143">
        <v>17.978943850267378</v>
      </c>
      <c r="V64" s="209">
        <f t="shared" si="5"/>
        <v>3.4143521613190728</v>
      </c>
      <c r="W64" s="207">
        <v>6.1349999999999998</v>
      </c>
      <c r="X64" s="210">
        <f t="shared" si="6"/>
        <v>20.947050509692509</v>
      </c>
      <c r="Y64" s="201">
        <f t="shared" si="7"/>
        <v>0</v>
      </c>
      <c r="Z64" s="201"/>
      <c r="AA64" s="143">
        <v>21.39329601158645</v>
      </c>
      <c r="AB64" s="143">
        <v>17.978943850267378</v>
      </c>
      <c r="AC64" s="209">
        <f t="shared" si="8"/>
        <v>3.4143521613190728</v>
      </c>
      <c r="AD64" s="207">
        <v>6.1349999999999998</v>
      </c>
      <c r="AE64" s="210">
        <f t="shared" si="9"/>
        <v>20.947050509692509</v>
      </c>
      <c r="AF64" s="201">
        <f t="shared" si="10"/>
        <v>0</v>
      </c>
    </row>
    <row r="65" spans="1:32" s="173" customFormat="1" ht="12.5" x14ac:dyDescent="0.25">
      <c r="A65" s="188"/>
      <c r="B65" s="188"/>
      <c r="C65" s="188" t="s">
        <v>143</v>
      </c>
      <c r="D65" s="188">
        <v>0</v>
      </c>
      <c r="E65" s="188"/>
      <c r="F65" s="189">
        <v>9.1166666666666671</v>
      </c>
      <c r="G65" s="189">
        <v>8.5</v>
      </c>
      <c r="H65" s="142">
        <f t="shared" si="11"/>
        <v>0.61666666666666714</v>
      </c>
      <c r="I65" s="202">
        <v>7.077</v>
      </c>
      <c r="J65" s="201">
        <f t="shared" si="0"/>
        <v>4.3641500000000031</v>
      </c>
      <c r="K65" s="201">
        <f t="shared" si="1"/>
        <v>0</v>
      </c>
      <c r="L65" s="140"/>
      <c r="M65" s="193">
        <v>724.4375</v>
      </c>
      <c r="N65" s="193">
        <v>535.36749999999995</v>
      </c>
      <c r="O65" s="209">
        <f t="shared" si="2"/>
        <v>189.07000000000005</v>
      </c>
      <c r="P65" s="204">
        <v>0.123</v>
      </c>
      <c r="Q65" s="201">
        <f t="shared" ref="Q65" si="24">O65*P65</f>
        <v>23.255610000000004</v>
      </c>
      <c r="R65" s="201">
        <f t="shared" si="4"/>
        <v>0</v>
      </c>
      <c r="S65" s="140"/>
      <c r="T65" s="143">
        <v>23.600995014483061</v>
      </c>
      <c r="U65" s="143">
        <v>19.33305481283422</v>
      </c>
      <c r="V65" s="209">
        <f t="shared" si="5"/>
        <v>4.267940201648841</v>
      </c>
      <c r="W65" s="207">
        <v>6.1360000000000001</v>
      </c>
      <c r="X65" s="210">
        <f t="shared" si="6"/>
        <v>26.188081077317289</v>
      </c>
      <c r="Y65" s="201">
        <f t="shared" si="7"/>
        <v>0</v>
      </c>
      <c r="Z65" s="201"/>
      <c r="AA65" s="143">
        <v>23.600995014483061</v>
      </c>
      <c r="AB65" s="143">
        <v>19.33305481283422</v>
      </c>
      <c r="AC65" s="209">
        <f t="shared" si="8"/>
        <v>4.267940201648841</v>
      </c>
      <c r="AD65" s="207">
        <v>6.1360000000000001</v>
      </c>
      <c r="AE65" s="210">
        <f t="shared" si="9"/>
        <v>26.188081077317289</v>
      </c>
      <c r="AF65" s="201">
        <f t="shared" si="10"/>
        <v>0</v>
      </c>
    </row>
    <row r="66" spans="1:32" s="173" customFormat="1" ht="12.5" x14ac:dyDescent="0.25">
      <c r="A66" s="188"/>
      <c r="B66" s="188"/>
      <c r="C66" s="188"/>
      <c r="D66" s="188"/>
      <c r="E66" s="188"/>
      <c r="F66" s="189"/>
      <c r="G66" s="189"/>
      <c r="H66" s="142" t="str">
        <f t="shared" si="11"/>
        <v/>
      </c>
      <c r="I66" s="202"/>
      <c r="J66" s="201"/>
      <c r="K66" s="201">
        <f t="shared" si="1"/>
        <v>0</v>
      </c>
      <c r="L66" s="140"/>
      <c r="M66" s="193"/>
      <c r="N66" s="193"/>
      <c r="O66" s="209" t="str">
        <f t="shared" si="2"/>
        <v/>
      </c>
      <c r="P66" s="204"/>
      <c r="Q66" s="201"/>
      <c r="R66" s="201">
        <f t="shared" si="4"/>
        <v>0</v>
      </c>
      <c r="S66" s="140"/>
      <c r="T66" s="143"/>
      <c r="U66" s="143"/>
      <c r="V66" s="209" t="str">
        <f t="shared" si="5"/>
        <v/>
      </c>
      <c r="W66" s="207"/>
      <c r="X66" s="210">
        <f t="shared" si="6"/>
        <v>0</v>
      </c>
      <c r="Y66" s="201">
        <f t="shared" si="7"/>
        <v>0</v>
      </c>
      <c r="Z66" s="201"/>
      <c r="AA66" s="143"/>
      <c r="AB66" s="143"/>
      <c r="AC66" s="209" t="str">
        <f t="shared" si="8"/>
        <v/>
      </c>
      <c r="AD66" s="207"/>
      <c r="AE66" s="210">
        <f t="shared" si="9"/>
        <v>0</v>
      </c>
      <c r="AF66" s="201">
        <f t="shared" si="10"/>
        <v>0</v>
      </c>
    </row>
    <row r="67" spans="1:32" s="173" customFormat="1" ht="12.5" x14ac:dyDescent="0.25">
      <c r="A67" s="188"/>
      <c r="B67" s="188"/>
      <c r="C67" s="188"/>
      <c r="D67" s="188"/>
      <c r="E67" s="188"/>
      <c r="F67" s="189"/>
      <c r="G67" s="189"/>
      <c r="H67" s="142" t="str">
        <f t="shared" si="11"/>
        <v/>
      </c>
      <c r="I67" s="202"/>
      <c r="J67" s="201"/>
      <c r="K67" s="201">
        <f t="shared" si="1"/>
        <v>0</v>
      </c>
      <c r="L67" s="140"/>
      <c r="M67" s="193"/>
      <c r="N67" s="193"/>
      <c r="O67" s="209" t="str">
        <f t="shared" si="2"/>
        <v/>
      </c>
      <c r="P67" s="204"/>
      <c r="Q67" s="201"/>
      <c r="R67" s="201">
        <f t="shared" si="4"/>
        <v>0</v>
      </c>
      <c r="S67" s="140"/>
      <c r="T67" s="143"/>
      <c r="U67" s="143"/>
      <c r="V67" s="209" t="str">
        <f t="shared" si="5"/>
        <v/>
      </c>
      <c r="W67" s="207"/>
      <c r="X67" s="210">
        <f t="shared" si="6"/>
        <v>0</v>
      </c>
      <c r="Y67" s="201">
        <f t="shared" si="7"/>
        <v>0</v>
      </c>
      <c r="Z67" s="201"/>
      <c r="AA67" s="143"/>
      <c r="AB67" s="143"/>
      <c r="AC67" s="209" t="str">
        <f t="shared" si="8"/>
        <v/>
      </c>
      <c r="AD67" s="207"/>
      <c r="AE67" s="210">
        <f t="shared" si="9"/>
        <v>0</v>
      </c>
      <c r="AF67" s="201">
        <f t="shared" si="10"/>
        <v>0</v>
      </c>
    </row>
    <row r="68" spans="1:32" s="173" customFormat="1" ht="12.5" x14ac:dyDescent="0.25">
      <c r="A68" s="188"/>
      <c r="B68" s="188"/>
      <c r="C68" s="188"/>
      <c r="D68" s="188"/>
      <c r="E68" s="188"/>
      <c r="F68" s="189"/>
      <c r="G68" s="189"/>
      <c r="H68" s="142" t="str">
        <f t="shared" si="11"/>
        <v/>
      </c>
      <c r="I68" s="202"/>
      <c r="J68" s="201"/>
      <c r="K68" s="201">
        <f t="shared" si="1"/>
        <v>0</v>
      </c>
      <c r="L68" s="140"/>
      <c r="M68" s="193"/>
      <c r="N68" s="193"/>
      <c r="O68" s="209" t="str">
        <f t="shared" si="2"/>
        <v/>
      </c>
      <c r="P68" s="204"/>
      <c r="Q68" s="201"/>
      <c r="R68" s="201">
        <f t="shared" si="4"/>
        <v>0</v>
      </c>
      <c r="S68" s="140"/>
      <c r="T68" s="143"/>
      <c r="U68" s="143"/>
      <c r="V68" s="209" t="str">
        <f t="shared" si="5"/>
        <v/>
      </c>
      <c r="W68" s="207"/>
      <c r="X68" s="210">
        <f t="shared" si="6"/>
        <v>0</v>
      </c>
      <c r="Y68" s="201">
        <f t="shared" si="7"/>
        <v>0</v>
      </c>
      <c r="Z68" s="201"/>
      <c r="AA68" s="143"/>
      <c r="AB68" s="143"/>
      <c r="AC68" s="209" t="str">
        <f t="shared" si="8"/>
        <v/>
      </c>
      <c r="AD68" s="207"/>
      <c r="AE68" s="210">
        <f t="shared" si="9"/>
        <v>0</v>
      </c>
      <c r="AF68" s="201">
        <f t="shared" si="10"/>
        <v>0</v>
      </c>
    </row>
    <row r="69" spans="1:32" s="173" customFormat="1" ht="12.5" x14ac:dyDescent="0.25">
      <c r="A69" s="188"/>
      <c r="B69" s="188"/>
      <c r="C69" s="188"/>
      <c r="D69" s="188"/>
      <c r="E69" s="188"/>
      <c r="F69" s="189"/>
      <c r="G69" s="189"/>
      <c r="H69" s="142" t="str">
        <f t="shared" si="11"/>
        <v/>
      </c>
      <c r="I69" s="202"/>
      <c r="J69" s="201"/>
      <c r="K69" s="201">
        <f t="shared" si="1"/>
        <v>0</v>
      </c>
      <c r="L69" s="140"/>
      <c r="M69" s="193"/>
      <c r="N69" s="193"/>
      <c r="O69" s="209" t="str">
        <f t="shared" si="2"/>
        <v/>
      </c>
      <c r="P69" s="204"/>
      <c r="Q69" s="201"/>
      <c r="R69" s="201">
        <f t="shared" si="4"/>
        <v>0</v>
      </c>
      <c r="S69" s="140"/>
      <c r="T69" s="143"/>
      <c r="U69" s="143"/>
      <c r="V69" s="209" t="str">
        <f t="shared" si="5"/>
        <v/>
      </c>
      <c r="W69" s="207"/>
      <c r="X69" s="210">
        <f t="shared" si="6"/>
        <v>0</v>
      </c>
      <c r="Y69" s="201">
        <f t="shared" si="7"/>
        <v>0</v>
      </c>
      <c r="Z69" s="201"/>
      <c r="AA69" s="143"/>
      <c r="AB69" s="143"/>
      <c r="AC69" s="209" t="str">
        <f t="shared" si="8"/>
        <v/>
      </c>
      <c r="AD69" s="207"/>
      <c r="AE69" s="210">
        <f t="shared" si="9"/>
        <v>0</v>
      </c>
      <c r="AF69" s="201">
        <f t="shared" si="10"/>
        <v>0</v>
      </c>
    </row>
    <row r="70" spans="1:32" s="173" customFormat="1" ht="12.5" x14ac:dyDescent="0.25">
      <c r="A70" s="188"/>
      <c r="B70" s="188"/>
      <c r="C70" s="188"/>
      <c r="D70" s="188"/>
      <c r="E70" s="188"/>
      <c r="F70" s="189"/>
      <c r="G70" s="189"/>
      <c r="H70" s="142" t="str">
        <f t="shared" si="11"/>
        <v/>
      </c>
      <c r="I70" s="202"/>
      <c r="J70" s="201"/>
      <c r="K70" s="201">
        <f t="shared" si="1"/>
        <v>0</v>
      </c>
      <c r="L70" s="140"/>
      <c r="M70" s="193"/>
      <c r="N70" s="193"/>
      <c r="O70" s="209" t="str">
        <f t="shared" si="2"/>
        <v/>
      </c>
      <c r="P70" s="204"/>
      <c r="Q70" s="201"/>
      <c r="R70" s="201">
        <f t="shared" si="4"/>
        <v>0</v>
      </c>
      <c r="S70" s="140"/>
      <c r="T70" s="143"/>
      <c r="U70" s="143"/>
      <c r="V70" s="209" t="str">
        <f t="shared" si="5"/>
        <v/>
      </c>
      <c r="W70" s="207"/>
      <c r="X70" s="210">
        <f t="shared" si="6"/>
        <v>0</v>
      </c>
      <c r="Y70" s="201">
        <f t="shared" si="7"/>
        <v>0</v>
      </c>
      <c r="Z70" s="201"/>
      <c r="AA70" s="143"/>
      <c r="AB70" s="143"/>
      <c r="AC70" s="209" t="str">
        <f t="shared" si="8"/>
        <v/>
      </c>
      <c r="AD70" s="207"/>
      <c r="AE70" s="210">
        <f t="shared" si="9"/>
        <v>0</v>
      </c>
      <c r="AF70" s="201">
        <f t="shared" si="10"/>
        <v>0</v>
      </c>
    </row>
    <row r="71" spans="1:32" s="173" customFormat="1" ht="12.5" x14ac:dyDescent="0.25">
      <c r="A71" s="188"/>
      <c r="B71" s="188"/>
      <c r="C71" s="188"/>
      <c r="D71" s="188"/>
      <c r="E71" s="188"/>
      <c r="F71" s="189"/>
      <c r="G71" s="189"/>
      <c r="H71" s="142" t="str">
        <f t="shared" si="11"/>
        <v/>
      </c>
      <c r="I71" s="202"/>
      <c r="J71" s="201"/>
      <c r="K71" s="201">
        <f t="shared" si="1"/>
        <v>0</v>
      </c>
      <c r="L71" s="140"/>
      <c r="M71" s="193"/>
      <c r="N71" s="193"/>
      <c r="O71" s="209" t="str">
        <f t="shared" si="2"/>
        <v/>
      </c>
      <c r="P71" s="204"/>
      <c r="Q71" s="201"/>
      <c r="R71" s="201">
        <f t="shared" si="4"/>
        <v>0</v>
      </c>
      <c r="S71" s="140"/>
      <c r="T71" s="143"/>
      <c r="U71" s="143"/>
      <c r="V71" s="209" t="str">
        <f t="shared" si="5"/>
        <v/>
      </c>
      <c r="W71" s="207"/>
      <c r="X71" s="210">
        <f t="shared" si="6"/>
        <v>0</v>
      </c>
      <c r="Y71" s="201">
        <f t="shared" si="7"/>
        <v>0</v>
      </c>
      <c r="Z71" s="201"/>
      <c r="AA71" s="143"/>
      <c r="AB71" s="143"/>
      <c r="AC71" s="209" t="str">
        <f t="shared" si="8"/>
        <v/>
      </c>
      <c r="AD71" s="207"/>
      <c r="AE71" s="210">
        <f t="shared" si="9"/>
        <v>0</v>
      </c>
      <c r="AF71" s="201">
        <f t="shared" si="10"/>
        <v>0</v>
      </c>
    </row>
    <row r="72" spans="1:32" s="173" customFormat="1" ht="12.5" x14ac:dyDescent="0.25">
      <c r="A72" s="188"/>
      <c r="B72" s="188"/>
      <c r="C72" s="188"/>
      <c r="D72" s="188"/>
      <c r="E72" s="188"/>
      <c r="F72" s="189"/>
      <c r="G72" s="189"/>
      <c r="H72" s="142" t="str">
        <f t="shared" si="11"/>
        <v/>
      </c>
      <c r="I72" s="202"/>
      <c r="J72" s="201"/>
      <c r="K72" s="201">
        <f t="shared" si="1"/>
        <v>0</v>
      </c>
      <c r="L72" s="140"/>
      <c r="M72" s="193"/>
      <c r="N72" s="193"/>
      <c r="O72" s="209" t="str">
        <f t="shared" si="2"/>
        <v/>
      </c>
      <c r="P72" s="204"/>
      <c r="Q72" s="201"/>
      <c r="R72" s="201">
        <f t="shared" si="4"/>
        <v>0</v>
      </c>
      <c r="S72" s="140"/>
      <c r="T72" s="143"/>
      <c r="U72" s="143"/>
      <c r="V72" s="209" t="str">
        <f t="shared" si="5"/>
        <v/>
      </c>
      <c r="W72" s="207"/>
      <c r="X72" s="210">
        <f t="shared" si="6"/>
        <v>0</v>
      </c>
      <c r="Y72" s="201">
        <f t="shared" si="7"/>
        <v>0</v>
      </c>
      <c r="Z72" s="201"/>
      <c r="AA72" s="143"/>
      <c r="AB72" s="143"/>
      <c r="AC72" s="209" t="str">
        <f t="shared" si="8"/>
        <v/>
      </c>
      <c r="AD72" s="207"/>
      <c r="AE72" s="210">
        <f t="shared" si="9"/>
        <v>0</v>
      </c>
      <c r="AF72" s="201">
        <f t="shared" si="10"/>
        <v>0</v>
      </c>
    </row>
    <row r="73" spans="1:32" s="173" customFormat="1" ht="12.5" x14ac:dyDescent="0.25">
      <c r="A73" s="188"/>
      <c r="B73" s="188"/>
      <c r="C73" s="188"/>
      <c r="D73" s="188"/>
      <c r="E73" s="188"/>
      <c r="F73" s="189"/>
      <c r="G73" s="189"/>
      <c r="H73" s="142" t="str">
        <f t="shared" si="11"/>
        <v/>
      </c>
      <c r="I73" s="202"/>
      <c r="J73" s="201"/>
      <c r="K73" s="201">
        <f t="shared" si="1"/>
        <v>0</v>
      </c>
      <c r="L73" s="140"/>
      <c r="M73" s="193"/>
      <c r="N73" s="193"/>
      <c r="O73" s="209" t="str">
        <f t="shared" si="2"/>
        <v/>
      </c>
      <c r="P73" s="204"/>
      <c r="Q73" s="201"/>
      <c r="R73" s="201">
        <f t="shared" si="4"/>
        <v>0</v>
      </c>
      <c r="S73" s="140"/>
      <c r="T73" s="143"/>
      <c r="U73" s="143"/>
      <c r="V73" s="209" t="str">
        <f t="shared" si="5"/>
        <v/>
      </c>
      <c r="W73" s="207"/>
      <c r="X73" s="210">
        <f t="shared" si="6"/>
        <v>0</v>
      </c>
      <c r="Y73" s="201">
        <f t="shared" si="7"/>
        <v>0</v>
      </c>
      <c r="Z73" s="201"/>
      <c r="AA73" s="143"/>
      <c r="AB73" s="143"/>
      <c r="AC73" s="209" t="str">
        <f t="shared" si="8"/>
        <v/>
      </c>
      <c r="AD73" s="207"/>
      <c r="AE73" s="210">
        <f t="shared" si="9"/>
        <v>0</v>
      </c>
      <c r="AF73" s="201">
        <f t="shared" si="10"/>
        <v>0</v>
      </c>
    </row>
    <row r="74" spans="1:32" s="173" customFormat="1" ht="12.5" x14ac:dyDescent="0.25">
      <c r="A74" s="188"/>
      <c r="B74" s="188"/>
      <c r="C74" s="188"/>
      <c r="D74" s="188"/>
      <c r="E74" s="188"/>
      <c r="F74" s="189"/>
      <c r="G74" s="189"/>
      <c r="H74" s="142" t="str">
        <f t="shared" si="11"/>
        <v/>
      </c>
      <c r="I74" s="202"/>
      <c r="J74" s="201"/>
      <c r="K74" s="201">
        <f t="shared" si="1"/>
        <v>0</v>
      </c>
      <c r="L74" s="140"/>
      <c r="M74" s="193"/>
      <c r="N74" s="193"/>
      <c r="O74" s="209" t="str">
        <f t="shared" si="2"/>
        <v/>
      </c>
      <c r="P74" s="204"/>
      <c r="Q74" s="201"/>
      <c r="R74" s="201">
        <f t="shared" si="4"/>
        <v>0</v>
      </c>
      <c r="S74" s="140"/>
      <c r="T74" s="143"/>
      <c r="U74" s="143"/>
      <c r="V74" s="209" t="str">
        <f t="shared" si="5"/>
        <v/>
      </c>
      <c r="W74" s="207"/>
      <c r="X74" s="210">
        <f t="shared" si="6"/>
        <v>0</v>
      </c>
      <c r="Y74" s="201">
        <f t="shared" si="7"/>
        <v>0</v>
      </c>
      <c r="Z74" s="201"/>
      <c r="AA74" s="143"/>
      <c r="AB74" s="143"/>
      <c r="AC74" s="209" t="str">
        <f t="shared" si="8"/>
        <v/>
      </c>
      <c r="AD74" s="207"/>
      <c r="AE74" s="210">
        <f t="shared" si="9"/>
        <v>0</v>
      </c>
      <c r="AF74" s="201">
        <f t="shared" si="10"/>
        <v>0</v>
      </c>
    </row>
    <row r="75" spans="1:32" s="173" customFormat="1" ht="12.5" x14ac:dyDescent="0.25">
      <c r="A75" s="188"/>
      <c r="B75" s="188"/>
      <c r="C75" s="188"/>
      <c r="D75" s="188"/>
      <c r="E75" s="188"/>
      <c r="F75" s="189"/>
      <c r="G75" s="189"/>
      <c r="H75" s="142" t="str">
        <f t="shared" si="11"/>
        <v/>
      </c>
      <c r="I75" s="202"/>
      <c r="J75" s="201"/>
      <c r="K75" s="201">
        <f t="shared" si="1"/>
        <v>0</v>
      </c>
      <c r="L75" s="140"/>
      <c r="M75" s="193"/>
      <c r="N75" s="193"/>
      <c r="O75" s="209" t="str">
        <f t="shared" si="2"/>
        <v/>
      </c>
      <c r="P75" s="204"/>
      <c r="Q75" s="201"/>
      <c r="R75" s="201">
        <f t="shared" si="4"/>
        <v>0</v>
      </c>
      <c r="S75" s="140"/>
      <c r="T75" s="143"/>
      <c r="U75" s="143"/>
      <c r="V75" s="209" t="str">
        <f t="shared" si="5"/>
        <v/>
      </c>
      <c r="W75" s="207"/>
      <c r="X75" s="210">
        <f t="shared" si="6"/>
        <v>0</v>
      </c>
      <c r="Y75" s="201">
        <f t="shared" si="7"/>
        <v>0</v>
      </c>
      <c r="Z75" s="201"/>
      <c r="AA75" s="143"/>
      <c r="AB75" s="143"/>
      <c r="AC75" s="209" t="str">
        <f t="shared" si="8"/>
        <v/>
      </c>
      <c r="AD75" s="207"/>
      <c r="AE75" s="210">
        <f t="shared" si="9"/>
        <v>0</v>
      </c>
      <c r="AF75" s="201">
        <f t="shared" si="10"/>
        <v>0</v>
      </c>
    </row>
    <row r="76" spans="1:32" s="173" customFormat="1" ht="12.5" x14ac:dyDescent="0.25">
      <c r="A76" s="188"/>
      <c r="B76" s="188"/>
      <c r="C76" s="188"/>
      <c r="D76" s="188"/>
      <c r="E76" s="188"/>
      <c r="F76" s="189"/>
      <c r="G76" s="189"/>
      <c r="H76" s="142" t="str">
        <f t="shared" si="11"/>
        <v/>
      </c>
      <c r="I76" s="202"/>
      <c r="J76" s="201"/>
      <c r="K76" s="201">
        <f t="shared" si="1"/>
        <v>0</v>
      </c>
      <c r="L76" s="140"/>
      <c r="M76" s="193"/>
      <c r="N76" s="193"/>
      <c r="O76" s="209" t="str">
        <f t="shared" si="2"/>
        <v/>
      </c>
      <c r="P76" s="204"/>
      <c r="Q76" s="201"/>
      <c r="R76" s="201">
        <f t="shared" si="4"/>
        <v>0</v>
      </c>
      <c r="S76" s="140"/>
      <c r="T76" s="143"/>
      <c r="U76" s="143"/>
      <c r="V76" s="209" t="str">
        <f t="shared" si="5"/>
        <v/>
      </c>
      <c r="W76" s="207"/>
      <c r="X76" s="210">
        <f t="shared" si="6"/>
        <v>0</v>
      </c>
      <c r="Y76" s="201">
        <f t="shared" si="7"/>
        <v>0</v>
      </c>
      <c r="Z76" s="201"/>
      <c r="AA76" s="143"/>
      <c r="AB76" s="143"/>
      <c r="AC76" s="209" t="str">
        <f t="shared" si="8"/>
        <v/>
      </c>
      <c r="AD76" s="207"/>
      <c r="AE76" s="210">
        <f t="shared" si="9"/>
        <v>0</v>
      </c>
      <c r="AF76" s="201">
        <f t="shared" si="10"/>
        <v>0</v>
      </c>
    </row>
    <row r="77" spans="1:32" s="173" customFormat="1" ht="12.5" x14ac:dyDescent="0.25">
      <c r="A77" s="188"/>
      <c r="B77" s="188"/>
      <c r="C77" s="188"/>
      <c r="D77" s="188"/>
      <c r="E77" s="188"/>
      <c r="F77" s="189"/>
      <c r="G77" s="189"/>
      <c r="H77" s="142" t="str">
        <f t="shared" si="11"/>
        <v/>
      </c>
      <c r="I77" s="202"/>
      <c r="J77" s="201"/>
      <c r="K77" s="201">
        <f t="shared" si="1"/>
        <v>0</v>
      </c>
      <c r="L77" s="140"/>
      <c r="M77" s="193"/>
      <c r="N77" s="193"/>
      <c r="O77" s="209" t="str">
        <f t="shared" si="2"/>
        <v/>
      </c>
      <c r="P77" s="204"/>
      <c r="Q77" s="201"/>
      <c r="R77" s="201">
        <f t="shared" si="4"/>
        <v>0</v>
      </c>
      <c r="S77" s="140"/>
      <c r="T77" s="143"/>
      <c r="U77" s="143"/>
      <c r="V77" s="209" t="str">
        <f t="shared" si="5"/>
        <v/>
      </c>
      <c r="W77" s="207"/>
      <c r="X77" s="210">
        <f t="shared" si="6"/>
        <v>0</v>
      </c>
      <c r="Y77" s="201">
        <f t="shared" si="7"/>
        <v>0</v>
      </c>
      <c r="Z77" s="201"/>
      <c r="AA77" s="143"/>
      <c r="AB77" s="143"/>
      <c r="AC77" s="209" t="str">
        <f t="shared" si="8"/>
        <v/>
      </c>
      <c r="AD77" s="207"/>
      <c r="AE77" s="210">
        <f t="shared" si="9"/>
        <v>0</v>
      </c>
      <c r="AF77" s="201">
        <f t="shared" si="10"/>
        <v>0</v>
      </c>
    </row>
    <row r="78" spans="1:32" s="173" customFormat="1" ht="12.5" x14ac:dyDescent="0.25">
      <c r="A78" s="188"/>
      <c r="B78" s="188"/>
      <c r="C78" s="188"/>
      <c r="D78" s="188"/>
      <c r="E78" s="188"/>
      <c r="F78" s="189"/>
      <c r="G78" s="189"/>
      <c r="H78" s="142" t="str">
        <f t="shared" si="11"/>
        <v/>
      </c>
      <c r="I78" s="202"/>
      <c r="J78" s="201"/>
      <c r="K78" s="201">
        <f t="shared" si="1"/>
        <v>0</v>
      </c>
      <c r="L78" s="140"/>
      <c r="M78" s="193"/>
      <c r="N78" s="193"/>
      <c r="O78" s="209" t="str">
        <f t="shared" si="2"/>
        <v/>
      </c>
      <c r="P78" s="204"/>
      <c r="Q78" s="201"/>
      <c r="R78" s="201">
        <f t="shared" si="4"/>
        <v>0</v>
      </c>
      <c r="S78" s="140"/>
      <c r="T78" s="143"/>
      <c r="U78" s="143"/>
      <c r="V78" s="209" t="str">
        <f t="shared" si="5"/>
        <v/>
      </c>
      <c r="W78" s="207"/>
      <c r="X78" s="210">
        <f t="shared" si="6"/>
        <v>0</v>
      </c>
      <c r="Y78" s="201">
        <f t="shared" si="7"/>
        <v>0</v>
      </c>
      <c r="Z78" s="201"/>
      <c r="AA78" s="143"/>
      <c r="AB78" s="143"/>
      <c r="AC78" s="209" t="str">
        <f t="shared" si="8"/>
        <v/>
      </c>
      <c r="AD78" s="207"/>
      <c r="AE78" s="210">
        <f t="shared" si="9"/>
        <v>0</v>
      </c>
      <c r="AF78" s="201">
        <f t="shared" si="10"/>
        <v>0</v>
      </c>
    </row>
    <row r="79" spans="1:32" s="173" customFormat="1" ht="12.5" x14ac:dyDescent="0.25">
      <c r="A79" s="188"/>
      <c r="B79" s="188"/>
      <c r="C79" s="188"/>
      <c r="D79" s="188"/>
      <c r="E79" s="188"/>
      <c r="F79" s="189"/>
      <c r="G79" s="189"/>
      <c r="H79" s="142" t="str">
        <f t="shared" si="11"/>
        <v/>
      </c>
      <c r="I79" s="202"/>
      <c r="J79" s="201"/>
      <c r="K79" s="201">
        <f t="shared" si="1"/>
        <v>0</v>
      </c>
      <c r="L79" s="140"/>
      <c r="M79" s="193"/>
      <c r="N79" s="193"/>
      <c r="O79" s="209" t="str">
        <f t="shared" si="2"/>
        <v/>
      </c>
      <c r="P79" s="204"/>
      <c r="Q79" s="201"/>
      <c r="R79" s="201">
        <f t="shared" si="4"/>
        <v>0</v>
      </c>
      <c r="S79" s="140"/>
      <c r="T79" s="143"/>
      <c r="U79" s="143"/>
      <c r="V79" s="209" t="str">
        <f t="shared" si="5"/>
        <v/>
      </c>
      <c r="W79" s="207"/>
      <c r="X79" s="210">
        <f t="shared" si="6"/>
        <v>0</v>
      </c>
      <c r="Y79" s="201">
        <f t="shared" si="7"/>
        <v>0</v>
      </c>
      <c r="Z79" s="201"/>
      <c r="AA79" s="143"/>
      <c r="AB79" s="143"/>
      <c r="AC79" s="209" t="str">
        <f t="shared" si="8"/>
        <v/>
      </c>
      <c r="AD79" s="207"/>
      <c r="AE79" s="210">
        <f t="shared" si="9"/>
        <v>0</v>
      </c>
      <c r="AF79" s="201">
        <f t="shared" si="10"/>
        <v>0</v>
      </c>
    </row>
    <row r="80" spans="1:32" s="173" customFormat="1" ht="12.5" x14ac:dyDescent="0.25">
      <c r="A80" s="188"/>
      <c r="B80" s="188"/>
      <c r="C80" s="188"/>
      <c r="D80" s="188"/>
      <c r="E80" s="188"/>
      <c r="F80" s="189"/>
      <c r="G80" s="189"/>
      <c r="H80" s="142" t="str">
        <f t="shared" si="11"/>
        <v/>
      </c>
      <c r="I80" s="202"/>
      <c r="J80" s="201"/>
      <c r="K80" s="201">
        <f t="shared" ref="K80:K124" si="25">D80*J80</f>
        <v>0</v>
      </c>
      <c r="L80" s="140"/>
      <c r="M80" s="193"/>
      <c r="N80" s="193"/>
      <c r="O80" s="209" t="str">
        <f t="shared" ref="O80:O124" si="26">IF(M80-N80=0,"",M80-N80)</f>
        <v/>
      </c>
      <c r="P80" s="204"/>
      <c r="Q80" s="201"/>
      <c r="R80" s="201">
        <f t="shared" ref="R80:R124" si="27">D80*Q80</f>
        <v>0</v>
      </c>
      <c r="S80" s="140"/>
      <c r="T80" s="143"/>
      <c r="U80" s="143"/>
      <c r="V80" s="209" t="str">
        <f t="shared" ref="V80:V124" si="28">IF(T80-U80=0,"",T80-U80)</f>
        <v/>
      </c>
      <c r="W80" s="207"/>
      <c r="X80" s="210">
        <f t="shared" ref="X80:X124" si="29">IFERROR(V80*W80,0)</f>
        <v>0</v>
      </c>
      <c r="Y80" s="201">
        <f t="shared" ref="Y80:Y124" si="30">D80*X80</f>
        <v>0</v>
      </c>
      <c r="Z80" s="201"/>
      <c r="AA80" s="143"/>
      <c r="AB80" s="143"/>
      <c r="AC80" s="209" t="str">
        <f t="shared" ref="AC80:AC124" si="31">IF(AA80-AB80=0,"",AA80-AB80)</f>
        <v/>
      </c>
      <c r="AD80" s="207"/>
      <c r="AE80" s="210">
        <f t="shared" ref="AE80:AE124" si="32">IFERROR(AC80*AD80,0)</f>
        <v>0</v>
      </c>
      <c r="AF80" s="201">
        <f t="shared" ref="AF80:AF124" si="33">D80*AE80</f>
        <v>0</v>
      </c>
    </row>
    <row r="81" spans="1:32" s="173" customFormat="1" ht="12.5" x14ac:dyDescent="0.25">
      <c r="A81" s="188"/>
      <c r="B81" s="188"/>
      <c r="C81" s="188"/>
      <c r="D81" s="188"/>
      <c r="E81" s="188"/>
      <c r="F81" s="189"/>
      <c r="G81" s="189"/>
      <c r="H81" s="142" t="str">
        <f t="shared" si="11"/>
        <v/>
      </c>
      <c r="I81" s="202"/>
      <c r="J81" s="201"/>
      <c r="K81" s="201">
        <f t="shared" si="25"/>
        <v>0</v>
      </c>
      <c r="L81" s="140"/>
      <c r="M81" s="193"/>
      <c r="N81" s="193"/>
      <c r="O81" s="209" t="str">
        <f t="shared" si="26"/>
        <v/>
      </c>
      <c r="P81" s="204"/>
      <c r="Q81" s="201"/>
      <c r="R81" s="201">
        <f t="shared" si="27"/>
        <v>0</v>
      </c>
      <c r="S81" s="140"/>
      <c r="T81" s="143"/>
      <c r="U81" s="143"/>
      <c r="V81" s="209" t="str">
        <f t="shared" si="28"/>
        <v/>
      </c>
      <c r="W81" s="207"/>
      <c r="X81" s="210">
        <f t="shared" si="29"/>
        <v>0</v>
      </c>
      <c r="Y81" s="201">
        <f t="shared" si="30"/>
        <v>0</v>
      </c>
      <c r="Z81" s="201"/>
      <c r="AA81" s="143"/>
      <c r="AB81" s="143"/>
      <c r="AC81" s="209" t="str">
        <f t="shared" si="31"/>
        <v/>
      </c>
      <c r="AD81" s="207"/>
      <c r="AE81" s="210">
        <f t="shared" si="32"/>
        <v>0</v>
      </c>
      <c r="AF81" s="201">
        <f t="shared" si="33"/>
        <v>0</v>
      </c>
    </row>
    <row r="82" spans="1:32" s="173" customFormat="1" ht="12.5" x14ac:dyDescent="0.25">
      <c r="A82" s="188"/>
      <c r="B82" s="188"/>
      <c r="C82" s="188"/>
      <c r="D82" s="188"/>
      <c r="E82" s="188"/>
      <c r="F82" s="189"/>
      <c r="G82" s="189"/>
      <c r="H82" s="142" t="str">
        <f t="shared" ref="H82:H124" si="34">IF(F82-G82=0,"",F82-G82)</f>
        <v/>
      </c>
      <c r="I82" s="202"/>
      <c r="J82" s="201"/>
      <c r="K82" s="201">
        <f t="shared" si="25"/>
        <v>0</v>
      </c>
      <c r="L82" s="140"/>
      <c r="M82" s="193"/>
      <c r="N82" s="193"/>
      <c r="O82" s="209" t="str">
        <f t="shared" si="26"/>
        <v/>
      </c>
      <c r="P82" s="204"/>
      <c r="Q82" s="201"/>
      <c r="R82" s="201">
        <f t="shared" si="27"/>
        <v>0</v>
      </c>
      <c r="S82" s="140"/>
      <c r="T82" s="143"/>
      <c r="U82" s="143"/>
      <c r="V82" s="209" t="str">
        <f t="shared" si="28"/>
        <v/>
      </c>
      <c r="W82" s="207"/>
      <c r="X82" s="210">
        <f t="shared" si="29"/>
        <v>0</v>
      </c>
      <c r="Y82" s="201">
        <f t="shared" si="30"/>
        <v>0</v>
      </c>
      <c r="Z82" s="201"/>
      <c r="AA82" s="143"/>
      <c r="AB82" s="143"/>
      <c r="AC82" s="209" t="str">
        <f t="shared" si="31"/>
        <v/>
      </c>
      <c r="AD82" s="207"/>
      <c r="AE82" s="210">
        <f t="shared" si="32"/>
        <v>0</v>
      </c>
      <c r="AF82" s="201">
        <f t="shared" si="33"/>
        <v>0</v>
      </c>
    </row>
    <row r="83" spans="1:32" s="173" customFormat="1" ht="12.5" x14ac:dyDescent="0.25">
      <c r="A83" s="188"/>
      <c r="B83" s="188"/>
      <c r="C83" s="188"/>
      <c r="D83" s="188"/>
      <c r="E83" s="188"/>
      <c r="F83" s="189"/>
      <c r="G83" s="189"/>
      <c r="H83" s="142" t="str">
        <f t="shared" si="34"/>
        <v/>
      </c>
      <c r="I83" s="202"/>
      <c r="J83" s="201"/>
      <c r="K83" s="201">
        <f t="shared" si="25"/>
        <v>0</v>
      </c>
      <c r="L83" s="140"/>
      <c r="M83" s="193"/>
      <c r="N83" s="193"/>
      <c r="O83" s="209" t="str">
        <f t="shared" si="26"/>
        <v/>
      </c>
      <c r="P83" s="204"/>
      <c r="Q83" s="201"/>
      <c r="R83" s="201">
        <f t="shared" si="27"/>
        <v>0</v>
      </c>
      <c r="S83" s="140"/>
      <c r="T83" s="143"/>
      <c r="U83" s="143"/>
      <c r="V83" s="209" t="str">
        <f t="shared" si="28"/>
        <v/>
      </c>
      <c r="W83" s="207"/>
      <c r="X83" s="210">
        <f t="shared" si="29"/>
        <v>0</v>
      </c>
      <c r="Y83" s="201">
        <f t="shared" si="30"/>
        <v>0</v>
      </c>
      <c r="Z83" s="201"/>
      <c r="AA83" s="143"/>
      <c r="AB83" s="143"/>
      <c r="AC83" s="209" t="str">
        <f t="shared" si="31"/>
        <v/>
      </c>
      <c r="AD83" s="207"/>
      <c r="AE83" s="210">
        <f t="shared" si="32"/>
        <v>0</v>
      </c>
      <c r="AF83" s="201">
        <f t="shared" si="33"/>
        <v>0</v>
      </c>
    </row>
    <row r="84" spans="1:32" s="173" customFormat="1" ht="12.5" x14ac:dyDescent="0.25">
      <c r="A84" s="188"/>
      <c r="B84" s="188"/>
      <c r="C84" s="188"/>
      <c r="D84" s="188"/>
      <c r="E84" s="188"/>
      <c r="F84" s="189"/>
      <c r="G84" s="189"/>
      <c r="H84" s="142" t="str">
        <f t="shared" si="34"/>
        <v/>
      </c>
      <c r="I84" s="202"/>
      <c r="J84" s="201"/>
      <c r="K84" s="201">
        <f t="shared" si="25"/>
        <v>0</v>
      </c>
      <c r="L84" s="140"/>
      <c r="M84" s="193"/>
      <c r="N84" s="193"/>
      <c r="O84" s="209" t="str">
        <f t="shared" si="26"/>
        <v/>
      </c>
      <c r="P84" s="204"/>
      <c r="Q84" s="201"/>
      <c r="R84" s="201">
        <f t="shared" si="27"/>
        <v>0</v>
      </c>
      <c r="S84" s="140"/>
      <c r="T84" s="143"/>
      <c r="U84" s="143"/>
      <c r="V84" s="209" t="str">
        <f t="shared" si="28"/>
        <v/>
      </c>
      <c r="W84" s="207"/>
      <c r="X84" s="210">
        <f t="shared" si="29"/>
        <v>0</v>
      </c>
      <c r="Y84" s="201">
        <f t="shared" si="30"/>
        <v>0</v>
      </c>
      <c r="Z84" s="201"/>
      <c r="AA84" s="143"/>
      <c r="AB84" s="143"/>
      <c r="AC84" s="209" t="str">
        <f t="shared" si="31"/>
        <v/>
      </c>
      <c r="AD84" s="207"/>
      <c r="AE84" s="210">
        <f t="shared" si="32"/>
        <v>0</v>
      </c>
      <c r="AF84" s="201">
        <f t="shared" si="33"/>
        <v>0</v>
      </c>
    </row>
    <row r="85" spans="1:32" s="173" customFormat="1" ht="12.5" x14ac:dyDescent="0.25">
      <c r="A85" s="188"/>
      <c r="B85" s="188"/>
      <c r="C85" s="188"/>
      <c r="D85" s="188"/>
      <c r="E85" s="188"/>
      <c r="F85" s="189"/>
      <c r="G85" s="189"/>
      <c r="H85" s="142" t="str">
        <f t="shared" si="34"/>
        <v/>
      </c>
      <c r="I85" s="202"/>
      <c r="J85" s="201"/>
      <c r="K85" s="201">
        <f t="shared" si="25"/>
        <v>0</v>
      </c>
      <c r="L85" s="140"/>
      <c r="M85" s="193"/>
      <c r="N85" s="193"/>
      <c r="O85" s="209" t="str">
        <f t="shared" si="26"/>
        <v/>
      </c>
      <c r="P85" s="204"/>
      <c r="Q85" s="201"/>
      <c r="R85" s="201">
        <f t="shared" si="27"/>
        <v>0</v>
      </c>
      <c r="S85" s="140"/>
      <c r="T85" s="143"/>
      <c r="U85" s="143"/>
      <c r="V85" s="209" t="str">
        <f t="shared" si="28"/>
        <v/>
      </c>
      <c r="W85" s="207"/>
      <c r="X85" s="210">
        <f t="shared" si="29"/>
        <v>0</v>
      </c>
      <c r="Y85" s="201">
        <f t="shared" si="30"/>
        <v>0</v>
      </c>
      <c r="Z85" s="201"/>
      <c r="AA85" s="143"/>
      <c r="AB85" s="143"/>
      <c r="AC85" s="209" t="str">
        <f t="shared" si="31"/>
        <v/>
      </c>
      <c r="AD85" s="207"/>
      <c r="AE85" s="210">
        <f t="shared" si="32"/>
        <v>0</v>
      </c>
      <c r="AF85" s="201">
        <f t="shared" si="33"/>
        <v>0</v>
      </c>
    </row>
    <row r="86" spans="1:32" s="173" customFormat="1" ht="12.5" x14ac:dyDescent="0.25">
      <c r="A86" s="188"/>
      <c r="B86" s="188"/>
      <c r="C86" s="188"/>
      <c r="D86" s="188"/>
      <c r="E86" s="188"/>
      <c r="F86" s="189"/>
      <c r="G86" s="189"/>
      <c r="H86" s="142" t="str">
        <f t="shared" si="34"/>
        <v/>
      </c>
      <c r="I86" s="202"/>
      <c r="J86" s="201"/>
      <c r="K86" s="201">
        <f t="shared" si="25"/>
        <v>0</v>
      </c>
      <c r="L86" s="140"/>
      <c r="M86" s="193"/>
      <c r="N86" s="193"/>
      <c r="O86" s="209" t="str">
        <f t="shared" si="26"/>
        <v/>
      </c>
      <c r="P86" s="204"/>
      <c r="Q86" s="201"/>
      <c r="R86" s="201">
        <f t="shared" si="27"/>
        <v>0</v>
      </c>
      <c r="S86" s="140"/>
      <c r="T86" s="143"/>
      <c r="U86" s="143"/>
      <c r="V86" s="209" t="str">
        <f t="shared" si="28"/>
        <v/>
      </c>
      <c r="W86" s="207"/>
      <c r="X86" s="210">
        <f t="shared" si="29"/>
        <v>0</v>
      </c>
      <c r="Y86" s="201">
        <f t="shared" si="30"/>
        <v>0</v>
      </c>
      <c r="Z86" s="201"/>
      <c r="AA86" s="143"/>
      <c r="AB86" s="143"/>
      <c r="AC86" s="209" t="str">
        <f t="shared" si="31"/>
        <v/>
      </c>
      <c r="AD86" s="207"/>
      <c r="AE86" s="210">
        <f t="shared" si="32"/>
        <v>0</v>
      </c>
      <c r="AF86" s="201">
        <f t="shared" si="33"/>
        <v>0</v>
      </c>
    </row>
    <row r="87" spans="1:32" s="173" customFormat="1" ht="12.5" x14ac:dyDescent="0.25">
      <c r="A87" s="188"/>
      <c r="B87" s="188"/>
      <c r="C87" s="188"/>
      <c r="D87" s="188"/>
      <c r="E87" s="188"/>
      <c r="F87" s="189"/>
      <c r="G87" s="189"/>
      <c r="H87" s="142" t="str">
        <f t="shared" si="34"/>
        <v/>
      </c>
      <c r="I87" s="202"/>
      <c r="J87" s="201"/>
      <c r="K87" s="201">
        <f t="shared" si="25"/>
        <v>0</v>
      </c>
      <c r="L87" s="140"/>
      <c r="M87" s="193"/>
      <c r="N87" s="193"/>
      <c r="O87" s="209" t="str">
        <f t="shared" si="26"/>
        <v/>
      </c>
      <c r="P87" s="204"/>
      <c r="Q87" s="201"/>
      <c r="R87" s="201">
        <f t="shared" si="27"/>
        <v>0</v>
      </c>
      <c r="S87" s="140"/>
      <c r="T87" s="143"/>
      <c r="U87" s="143"/>
      <c r="V87" s="209" t="str">
        <f t="shared" si="28"/>
        <v/>
      </c>
      <c r="W87" s="207"/>
      <c r="X87" s="210">
        <f t="shared" si="29"/>
        <v>0</v>
      </c>
      <c r="Y87" s="201">
        <f t="shared" si="30"/>
        <v>0</v>
      </c>
      <c r="Z87" s="201"/>
      <c r="AA87" s="143"/>
      <c r="AB87" s="143"/>
      <c r="AC87" s="209" t="str">
        <f t="shared" si="31"/>
        <v/>
      </c>
      <c r="AD87" s="207"/>
      <c r="AE87" s="210">
        <f t="shared" si="32"/>
        <v>0</v>
      </c>
      <c r="AF87" s="201">
        <f t="shared" si="33"/>
        <v>0</v>
      </c>
    </row>
    <row r="88" spans="1:32" s="173" customFormat="1" ht="12.5" x14ac:dyDescent="0.25">
      <c r="A88" s="188"/>
      <c r="B88" s="188"/>
      <c r="C88" s="188"/>
      <c r="D88" s="188"/>
      <c r="E88" s="188"/>
      <c r="F88" s="189"/>
      <c r="G88" s="189"/>
      <c r="H88" s="142" t="str">
        <f t="shared" si="34"/>
        <v/>
      </c>
      <c r="I88" s="202"/>
      <c r="J88" s="201"/>
      <c r="K88" s="201">
        <f t="shared" si="25"/>
        <v>0</v>
      </c>
      <c r="L88" s="140"/>
      <c r="M88" s="193"/>
      <c r="N88" s="193"/>
      <c r="O88" s="209" t="str">
        <f t="shared" si="26"/>
        <v/>
      </c>
      <c r="P88" s="204"/>
      <c r="Q88" s="201"/>
      <c r="R88" s="201">
        <f t="shared" si="27"/>
        <v>0</v>
      </c>
      <c r="S88" s="140"/>
      <c r="T88" s="143"/>
      <c r="U88" s="143"/>
      <c r="V88" s="209" t="str">
        <f t="shared" si="28"/>
        <v/>
      </c>
      <c r="W88" s="207"/>
      <c r="X88" s="210">
        <f t="shared" si="29"/>
        <v>0</v>
      </c>
      <c r="Y88" s="201">
        <f t="shared" si="30"/>
        <v>0</v>
      </c>
      <c r="Z88" s="201"/>
      <c r="AA88" s="143"/>
      <c r="AB88" s="143"/>
      <c r="AC88" s="209" t="str">
        <f t="shared" si="31"/>
        <v/>
      </c>
      <c r="AD88" s="207"/>
      <c r="AE88" s="210">
        <f t="shared" si="32"/>
        <v>0</v>
      </c>
      <c r="AF88" s="201">
        <f t="shared" si="33"/>
        <v>0</v>
      </c>
    </row>
    <row r="89" spans="1:32" s="173" customFormat="1" ht="12.5" x14ac:dyDescent="0.25">
      <c r="A89" s="188"/>
      <c r="B89" s="188"/>
      <c r="C89" s="188"/>
      <c r="D89" s="188"/>
      <c r="E89" s="188"/>
      <c r="F89" s="189"/>
      <c r="G89" s="189"/>
      <c r="H89" s="142" t="str">
        <f t="shared" si="34"/>
        <v/>
      </c>
      <c r="I89" s="202"/>
      <c r="J89" s="201"/>
      <c r="K89" s="201">
        <f t="shared" si="25"/>
        <v>0</v>
      </c>
      <c r="L89" s="140"/>
      <c r="M89" s="193"/>
      <c r="N89" s="193"/>
      <c r="O89" s="209" t="str">
        <f t="shared" si="26"/>
        <v/>
      </c>
      <c r="P89" s="204"/>
      <c r="Q89" s="201"/>
      <c r="R89" s="201">
        <f t="shared" si="27"/>
        <v>0</v>
      </c>
      <c r="S89" s="140"/>
      <c r="T89" s="143"/>
      <c r="U89" s="143"/>
      <c r="V89" s="209" t="str">
        <f t="shared" si="28"/>
        <v/>
      </c>
      <c r="W89" s="207"/>
      <c r="X89" s="210">
        <f t="shared" si="29"/>
        <v>0</v>
      </c>
      <c r="Y89" s="201">
        <f t="shared" si="30"/>
        <v>0</v>
      </c>
      <c r="Z89" s="201"/>
      <c r="AA89" s="143"/>
      <c r="AB89" s="143"/>
      <c r="AC89" s="209" t="str">
        <f t="shared" si="31"/>
        <v/>
      </c>
      <c r="AD89" s="207"/>
      <c r="AE89" s="210">
        <f t="shared" si="32"/>
        <v>0</v>
      </c>
      <c r="AF89" s="201">
        <f t="shared" si="33"/>
        <v>0</v>
      </c>
    </row>
    <row r="90" spans="1:32" s="173" customFormat="1" ht="12.5" x14ac:dyDescent="0.25">
      <c r="A90" s="188"/>
      <c r="B90" s="188"/>
      <c r="C90" s="188"/>
      <c r="D90" s="188"/>
      <c r="E90" s="188"/>
      <c r="F90" s="189"/>
      <c r="G90" s="189"/>
      <c r="H90" s="142" t="str">
        <f t="shared" si="34"/>
        <v/>
      </c>
      <c r="I90" s="202"/>
      <c r="J90" s="201"/>
      <c r="K90" s="201">
        <f t="shared" si="25"/>
        <v>0</v>
      </c>
      <c r="L90" s="140"/>
      <c r="M90" s="193"/>
      <c r="N90" s="193"/>
      <c r="O90" s="209" t="str">
        <f t="shared" si="26"/>
        <v/>
      </c>
      <c r="P90" s="204"/>
      <c r="Q90" s="201"/>
      <c r="R90" s="201">
        <f t="shared" si="27"/>
        <v>0</v>
      </c>
      <c r="S90" s="140"/>
      <c r="T90" s="143"/>
      <c r="U90" s="143"/>
      <c r="V90" s="209" t="str">
        <f t="shared" si="28"/>
        <v/>
      </c>
      <c r="W90" s="207"/>
      <c r="X90" s="210">
        <f t="shared" si="29"/>
        <v>0</v>
      </c>
      <c r="Y90" s="201">
        <f t="shared" si="30"/>
        <v>0</v>
      </c>
      <c r="Z90" s="201"/>
      <c r="AA90" s="143"/>
      <c r="AB90" s="143"/>
      <c r="AC90" s="209" t="str">
        <f t="shared" si="31"/>
        <v/>
      </c>
      <c r="AD90" s="207"/>
      <c r="AE90" s="210">
        <f t="shared" si="32"/>
        <v>0</v>
      </c>
      <c r="AF90" s="201">
        <f t="shared" si="33"/>
        <v>0</v>
      </c>
    </row>
    <row r="91" spans="1:32" s="173" customFormat="1" ht="12.5" x14ac:dyDescent="0.25">
      <c r="A91" s="188"/>
      <c r="B91" s="188"/>
      <c r="C91" s="188"/>
      <c r="D91" s="188"/>
      <c r="E91" s="188"/>
      <c r="F91" s="189"/>
      <c r="G91" s="189"/>
      <c r="H91" s="142" t="str">
        <f t="shared" si="34"/>
        <v/>
      </c>
      <c r="I91" s="202"/>
      <c r="J91" s="201"/>
      <c r="K91" s="201">
        <f t="shared" si="25"/>
        <v>0</v>
      </c>
      <c r="L91" s="140"/>
      <c r="M91" s="193"/>
      <c r="N91" s="193"/>
      <c r="O91" s="209" t="str">
        <f t="shared" si="26"/>
        <v/>
      </c>
      <c r="P91" s="204"/>
      <c r="Q91" s="201"/>
      <c r="R91" s="201">
        <f t="shared" si="27"/>
        <v>0</v>
      </c>
      <c r="S91" s="140"/>
      <c r="T91" s="143"/>
      <c r="U91" s="143"/>
      <c r="V91" s="209" t="str">
        <f t="shared" si="28"/>
        <v/>
      </c>
      <c r="W91" s="207"/>
      <c r="X91" s="210">
        <f t="shared" si="29"/>
        <v>0</v>
      </c>
      <c r="Y91" s="201">
        <f t="shared" si="30"/>
        <v>0</v>
      </c>
      <c r="Z91" s="201"/>
      <c r="AA91" s="143"/>
      <c r="AB91" s="143"/>
      <c r="AC91" s="209" t="str">
        <f t="shared" si="31"/>
        <v/>
      </c>
      <c r="AD91" s="207"/>
      <c r="AE91" s="210">
        <f t="shared" si="32"/>
        <v>0</v>
      </c>
      <c r="AF91" s="201">
        <f t="shared" si="33"/>
        <v>0</v>
      </c>
    </row>
    <row r="92" spans="1:32" s="173" customFormat="1" ht="12.5" x14ac:dyDescent="0.25">
      <c r="A92" s="188"/>
      <c r="B92" s="188"/>
      <c r="C92" s="188"/>
      <c r="D92" s="188"/>
      <c r="E92" s="188"/>
      <c r="F92" s="189"/>
      <c r="G92" s="189"/>
      <c r="H92" s="142" t="str">
        <f t="shared" si="34"/>
        <v/>
      </c>
      <c r="I92" s="202"/>
      <c r="J92" s="201"/>
      <c r="K92" s="201">
        <f t="shared" si="25"/>
        <v>0</v>
      </c>
      <c r="L92" s="140"/>
      <c r="M92" s="193"/>
      <c r="N92" s="193"/>
      <c r="O92" s="209" t="str">
        <f t="shared" si="26"/>
        <v/>
      </c>
      <c r="P92" s="204"/>
      <c r="Q92" s="201"/>
      <c r="R92" s="201">
        <f t="shared" si="27"/>
        <v>0</v>
      </c>
      <c r="S92" s="140"/>
      <c r="T92" s="143"/>
      <c r="U92" s="143"/>
      <c r="V92" s="209" t="str">
        <f t="shared" si="28"/>
        <v/>
      </c>
      <c r="W92" s="207"/>
      <c r="X92" s="210">
        <f t="shared" si="29"/>
        <v>0</v>
      </c>
      <c r="Y92" s="201">
        <f t="shared" si="30"/>
        <v>0</v>
      </c>
      <c r="Z92" s="201"/>
      <c r="AA92" s="143"/>
      <c r="AB92" s="143"/>
      <c r="AC92" s="209" t="str">
        <f t="shared" si="31"/>
        <v/>
      </c>
      <c r="AD92" s="207"/>
      <c r="AE92" s="210">
        <f t="shared" si="32"/>
        <v>0</v>
      </c>
      <c r="AF92" s="201">
        <f t="shared" si="33"/>
        <v>0</v>
      </c>
    </row>
    <row r="93" spans="1:32" s="173" customFormat="1" ht="12.5" x14ac:dyDescent="0.25">
      <c r="A93" s="188"/>
      <c r="B93" s="188"/>
      <c r="C93" s="188"/>
      <c r="D93" s="188"/>
      <c r="E93" s="188"/>
      <c r="F93" s="189"/>
      <c r="G93" s="189"/>
      <c r="H93" s="142" t="str">
        <f t="shared" si="34"/>
        <v/>
      </c>
      <c r="I93" s="202"/>
      <c r="J93" s="201"/>
      <c r="K93" s="201">
        <f t="shared" si="25"/>
        <v>0</v>
      </c>
      <c r="L93" s="140"/>
      <c r="M93" s="193"/>
      <c r="N93" s="193"/>
      <c r="O93" s="209" t="str">
        <f t="shared" si="26"/>
        <v/>
      </c>
      <c r="P93" s="204"/>
      <c r="Q93" s="201"/>
      <c r="R93" s="201">
        <f t="shared" si="27"/>
        <v>0</v>
      </c>
      <c r="S93" s="140"/>
      <c r="T93" s="143"/>
      <c r="U93" s="143"/>
      <c r="V93" s="209" t="str">
        <f t="shared" si="28"/>
        <v/>
      </c>
      <c r="W93" s="207"/>
      <c r="X93" s="210">
        <f t="shared" si="29"/>
        <v>0</v>
      </c>
      <c r="Y93" s="201">
        <f t="shared" si="30"/>
        <v>0</v>
      </c>
      <c r="Z93" s="201"/>
      <c r="AA93" s="143"/>
      <c r="AB93" s="143"/>
      <c r="AC93" s="209" t="str">
        <f t="shared" si="31"/>
        <v/>
      </c>
      <c r="AD93" s="207"/>
      <c r="AE93" s="210">
        <f t="shared" si="32"/>
        <v>0</v>
      </c>
      <c r="AF93" s="201">
        <f t="shared" si="33"/>
        <v>0</v>
      </c>
    </row>
    <row r="94" spans="1:32" s="173" customFormat="1" ht="12.5" x14ac:dyDescent="0.25">
      <c r="A94" s="188"/>
      <c r="B94" s="188"/>
      <c r="C94" s="188"/>
      <c r="D94" s="188"/>
      <c r="E94" s="188"/>
      <c r="F94" s="189"/>
      <c r="G94" s="189"/>
      <c r="H94" s="142" t="str">
        <f t="shared" si="34"/>
        <v/>
      </c>
      <c r="I94" s="202"/>
      <c r="J94" s="201"/>
      <c r="K94" s="201">
        <f t="shared" si="25"/>
        <v>0</v>
      </c>
      <c r="L94" s="140"/>
      <c r="M94" s="193"/>
      <c r="N94" s="193"/>
      <c r="O94" s="209" t="str">
        <f t="shared" si="26"/>
        <v/>
      </c>
      <c r="P94" s="204"/>
      <c r="Q94" s="201"/>
      <c r="R94" s="201">
        <f t="shared" si="27"/>
        <v>0</v>
      </c>
      <c r="S94" s="140"/>
      <c r="T94" s="143"/>
      <c r="U94" s="143"/>
      <c r="V94" s="209" t="str">
        <f t="shared" si="28"/>
        <v/>
      </c>
      <c r="W94" s="207"/>
      <c r="X94" s="210">
        <f t="shared" si="29"/>
        <v>0</v>
      </c>
      <c r="Y94" s="201">
        <f t="shared" si="30"/>
        <v>0</v>
      </c>
      <c r="Z94" s="201"/>
      <c r="AA94" s="143"/>
      <c r="AB94" s="143"/>
      <c r="AC94" s="209" t="str">
        <f t="shared" si="31"/>
        <v/>
      </c>
      <c r="AD94" s="207"/>
      <c r="AE94" s="210">
        <f t="shared" si="32"/>
        <v>0</v>
      </c>
      <c r="AF94" s="201">
        <f t="shared" si="33"/>
        <v>0</v>
      </c>
    </row>
    <row r="95" spans="1:32" s="173" customFormat="1" ht="12.5" x14ac:dyDescent="0.25">
      <c r="A95" s="188"/>
      <c r="B95" s="188"/>
      <c r="C95" s="188"/>
      <c r="D95" s="188"/>
      <c r="E95" s="188"/>
      <c r="F95" s="189"/>
      <c r="G95" s="189"/>
      <c r="H95" s="142" t="str">
        <f t="shared" si="34"/>
        <v/>
      </c>
      <c r="I95" s="202"/>
      <c r="J95" s="201"/>
      <c r="K95" s="201">
        <f t="shared" si="25"/>
        <v>0</v>
      </c>
      <c r="L95" s="140"/>
      <c r="M95" s="193"/>
      <c r="N95" s="193"/>
      <c r="O95" s="209" t="str">
        <f t="shared" si="26"/>
        <v/>
      </c>
      <c r="P95" s="204"/>
      <c r="Q95" s="201"/>
      <c r="R95" s="201">
        <f t="shared" si="27"/>
        <v>0</v>
      </c>
      <c r="S95" s="140"/>
      <c r="T95" s="143"/>
      <c r="U95" s="143"/>
      <c r="V95" s="209" t="str">
        <f t="shared" si="28"/>
        <v/>
      </c>
      <c r="W95" s="207"/>
      <c r="X95" s="210">
        <f t="shared" si="29"/>
        <v>0</v>
      </c>
      <c r="Y95" s="201">
        <f t="shared" si="30"/>
        <v>0</v>
      </c>
      <c r="Z95" s="201"/>
      <c r="AA95" s="143"/>
      <c r="AB95" s="143"/>
      <c r="AC95" s="209" t="str">
        <f t="shared" si="31"/>
        <v/>
      </c>
      <c r="AD95" s="207"/>
      <c r="AE95" s="210">
        <f t="shared" si="32"/>
        <v>0</v>
      </c>
      <c r="AF95" s="201">
        <f t="shared" si="33"/>
        <v>0</v>
      </c>
    </row>
    <row r="96" spans="1:32" s="173" customFormat="1" ht="12.5" x14ac:dyDescent="0.25">
      <c r="A96" s="188"/>
      <c r="B96" s="188"/>
      <c r="C96" s="188"/>
      <c r="D96" s="188"/>
      <c r="E96" s="188"/>
      <c r="F96" s="189"/>
      <c r="G96" s="189"/>
      <c r="H96" s="142" t="str">
        <f t="shared" si="34"/>
        <v/>
      </c>
      <c r="I96" s="202"/>
      <c r="J96" s="201"/>
      <c r="K96" s="201">
        <f t="shared" si="25"/>
        <v>0</v>
      </c>
      <c r="L96" s="140"/>
      <c r="M96" s="193"/>
      <c r="N96" s="193"/>
      <c r="O96" s="209" t="str">
        <f t="shared" si="26"/>
        <v/>
      </c>
      <c r="P96" s="204"/>
      <c r="Q96" s="201"/>
      <c r="R96" s="201">
        <f t="shared" si="27"/>
        <v>0</v>
      </c>
      <c r="S96" s="140"/>
      <c r="T96" s="143"/>
      <c r="U96" s="143"/>
      <c r="V96" s="209" t="str">
        <f t="shared" si="28"/>
        <v/>
      </c>
      <c r="W96" s="207"/>
      <c r="X96" s="210">
        <f t="shared" si="29"/>
        <v>0</v>
      </c>
      <c r="Y96" s="201">
        <f t="shared" si="30"/>
        <v>0</v>
      </c>
      <c r="Z96" s="201"/>
      <c r="AA96" s="143"/>
      <c r="AB96" s="143"/>
      <c r="AC96" s="209" t="str">
        <f t="shared" si="31"/>
        <v/>
      </c>
      <c r="AD96" s="207"/>
      <c r="AE96" s="210">
        <f t="shared" si="32"/>
        <v>0</v>
      </c>
      <c r="AF96" s="201">
        <f t="shared" si="33"/>
        <v>0</v>
      </c>
    </row>
    <row r="97" spans="1:32" s="173" customFormat="1" ht="12.5" x14ac:dyDescent="0.25">
      <c r="A97" s="188"/>
      <c r="B97" s="188"/>
      <c r="C97" s="188"/>
      <c r="D97" s="188"/>
      <c r="E97" s="188"/>
      <c r="F97" s="189"/>
      <c r="G97" s="189"/>
      <c r="H97" s="142" t="str">
        <f t="shared" si="34"/>
        <v/>
      </c>
      <c r="I97" s="202"/>
      <c r="J97" s="201"/>
      <c r="K97" s="201">
        <f t="shared" si="25"/>
        <v>0</v>
      </c>
      <c r="L97" s="140"/>
      <c r="M97" s="193"/>
      <c r="N97" s="193"/>
      <c r="O97" s="209" t="str">
        <f t="shared" si="26"/>
        <v/>
      </c>
      <c r="P97" s="204"/>
      <c r="Q97" s="201"/>
      <c r="R97" s="201">
        <f t="shared" si="27"/>
        <v>0</v>
      </c>
      <c r="S97" s="140"/>
      <c r="T97" s="143"/>
      <c r="U97" s="143"/>
      <c r="V97" s="209" t="str">
        <f t="shared" si="28"/>
        <v/>
      </c>
      <c r="W97" s="207"/>
      <c r="X97" s="210">
        <f t="shared" si="29"/>
        <v>0</v>
      </c>
      <c r="Y97" s="201">
        <f t="shared" si="30"/>
        <v>0</v>
      </c>
      <c r="Z97" s="201"/>
      <c r="AA97" s="143"/>
      <c r="AB97" s="143"/>
      <c r="AC97" s="209" t="str">
        <f t="shared" si="31"/>
        <v/>
      </c>
      <c r="AD97" s="207"/>
      <c r="AE97" s="210">
        <f t="shared" si="32"/>
        <v>0</v>
      </c>
      <c r="AF97" s="201">
        <f t="shared" si="33"/>
        <v>0</v>
      </c>
    </row>
    <row r="98" spans="1:32" s="173" customFormat="1" ht="12.5" x14ac:dyDescent="0.25">
      <c r="A98" s="188"/>
      <c r="B98" s="188"/>
      <c r="C98" s="188"/>
      <c r="D98" s="188"/>
      <c r="E98" s="188"/>
      <c r="F98" s="189"/>
      <c r="G98" s="189"/>
      <c r="H98" s="142" t="str">
        <f t="shared" si="34"/>
        <v/>
      </c>
      <c r="I98" s="202"/>
      <c r="J98" s="201"/>
      <c r="K98" s="201">
        <f t="shared" si="25"/>
        <v>0</v>
      </c>
      <c r="L98" s="140"/>
      <c r="M98" s="193"/>
      <c r="N98" s="193"/>
      <c r="O98" s="209" t="str">
        <f t="shared" si="26"/>
        <v/>
      </c>
      <c r="P98" s="204"/>
      <c r="Q98" s="201"/>
      <c r="R98" s="201">
        <f t="shared" si="27"/>
        <v>0</v>
      </c>
      <c r="S98" s="140"/>
      <c r="T98" s="143"/>
      <c r="U98" s="143"/>
      <c r="V98" s="209" t="str">
        <f t="shared" si="28"/>
        <v/>
      </c>
      <c r="W98" s="207"/>
      <c r="X98" s="210">
        <f t="shared" si="29"/>
        <v>0</v>
      </c>
      <c r="Y98" s="201">
        <f t="shared" si="30"/>
        <v>0</v>
      </c>
      <c r="Z98" s="201"/>
      <c r="AA98" s="143"/>
      <c r="AB98" s="143"/>
      <c r="AC98" s="209" t="str">
        <f t="shared" si="31"/>
        <v/>
      </c>
      <c r="AD98" s="207"/>
      <c r="AE98" s="210">
        <f t="shared" si="32"/>
        <v>0</v>
      </c>
      <c r="AF98" s="201">
        <f t="shared" si="33"/>
        <v>0</v>
      </c>
    </row>
    <row r="99" spans="1:32" s="173" customFormat="1" ht="12.5" x14ac:dyDescent="0.25">
      <c r="A99" s="188"/>
      <c r="B99" s="188"/>
      <c r="C99" s="188"/>
      <c r="D99" s="188"/>
      <c r="E99" s="188"/>
      <c r="F99" s="189"/>
      <c r="G99" s="189"/>
      <c r="H99" s="142" t="str">
        <f t="shared" si="34"/>
        <v/>
      </c>
      <c r="I99" s="202"/>
      <c r="J99" s="201"/>
      <c r="K99" s="201">
        <f t="shared" si="25"/>
        <v>0</v>
      </c>
      <c r="L99" s="140"/>
      <c r="M99" s="193"/>
      <c r="N99" s="193"/>
      <c r="O99" s="209" t="str">
        <f t="shared" si="26"/>
        <v/>
      </c>
      <c r="P99" s="204"/>
      <c r="Q99" s="201"/>
      <c r="R99" s="201">
        <f t="shared" si="27"/>
        <v>0</v>
      </c>
      <c r="S99" s="140"/>
      <c r="T99" s="143"/>
      <c r="U99" s="143"/>
      <c r="V99" s="209" t="str">
        <f t="shared" si="28"/>
        <v/>
      </c>
      <c r="W99" s="207"/>
      <c r="X99" s="210">
        <f t="shared" si="29"/>
        <v>0</v>
      </c>
      <c r="Y99" s="201">
        <f t="shared" si="30"/>
        <v>0</v>
      </c>
      <c r="Z99" s="201"/>
      <c r="AA99" s="143"/>
      <c r="AB99" s="143"/>
      <c r="AC99" s="209" t="str">
        <f t="shared" si="31"/>
        <v/>
      </c>
      <c r="AD99" s="207"/>
      <c r="AE99" s="210">
        <f t="shared" si="32"/>
        <v>0</v>
      </c>
      <c r="AF99" s="201">
        <f t="shared" si="33"/>
        <v>0</v>
      </c>
    </row>
    <row r="100" spans="1:32" s="173" customFormat="1" ht="12.5" x14ac:dyDescent="0.25">
      <c r="A100" s="188"/>
      <c r="B100" s="188"/>
      <c r="C100" s="188"/>
      <c r="D100" s="188"/>
      <c r="E100" s="188"/>
      <c r="F100" s="189"/>
      <c r="G100" s="189"/>
      <c r="H100" s="142" t="str">
        <f t="shared" si="34"/>
        <v/>
      </c>
      <c r="I100" s="202"/>
      <c r="J100" s="201"/>
      <c r="K100" s="201">
        <f t="shared" si="25"/>
        <v>0</v>
      </c>
      <c r="L100" s="140"/>
      <c r="M100" s="193"/>
      <c r="N100" s="193"/>
      <c r="O100" s="209" t="str">
        <f t="shared" si="26"/>
        <v/>
      </c>
      <c r="P100" s="204"/>
      <c r="Q100" s="201"/>
      <c r="R100" s="201">
        <f t="shared" si="27"/>
        <v>0</v>
      </c>
      <c r="S100" s="140"/>
      <c r="T100" s="143"/>
      <c r="U100" s="143"/>
      <c r="V100" s="209" t="str">
        <f t="shared" si="28"/>
        <v/>
      </c>
      <c r="W100" s="207"/>
      <c r="X100" s="210">
        <f t="shared" si="29"/>
        <v>0</v>
      </c>
      <c r="Y100" s="201">
        <f t="shared" si="30"/>
        <v>0</v>
      </c>
      <c r="Z100" s="201"/>
      <c r="AA100" s="143"/>
      <c r="AB100" s="143"/>
      <c r="AC100" s="209" t="str">
        <f t="shared" si="31"/>
        <v/>
      </c>
      <c r="AD100" s="207"/>
      <c r="AE100" s="210">
        <f t="shared" si="32"/>
        <v>0</v>
      </c>
      <c r="AF100" s="201">
        <f t="shared" si="33"/>
        <v>0</v>
      </c>
    </row>
    <row r="101" spans="1:32" s="173" customFormat="1" ht="12.5" x14ac:dyDescent="0.25">
      <c r="A101" s="188"/>
      <c r="B101" s="188"/>
      <c r="C101" s="188"/>
      <c r="D101" s="188"/>
      <c r="E101" s="188"/>
      <c r="F101" s="189"/>
      <c r="G101" s="189"/>
      <c r="H101" s="142" t="str">
        <f t="shared" si="34"/>
        <v/>
      </c>
      <c r="I101" s="202"/>
      <c r="J101" s="201"/>
      <c r="K101" s="201">
        <f t="shared" si="25"/>
        <v>0</v>
      </c>
      <c r="L101" s="140"/>
      <c r="M101" s="193"/>
      <c r="N101" s="193"/>
      <c r="O101" s="209" t="str">
        <f t="shared" si="26"/>
        <v/>
      </c>
      <c r="P101" s="204"/>
      <c r="Q101" s="201"/>
      <c r="R101" s="201">
        <f t="shared" si="27"/>
        <v>0</v>
      </c>
      <c r="S101" s="140"/>
      <c r="T101" s="143"/>
      <c r="U101" s="143"/>
      <c r="V101" s="209" t="str">
        <f t="shared" si="28"/>
        <v/>
      </c>
      <c r="W101" s="207"/>
      <c r="X101" s="210">
        <f t="shared" si="29"/>
        <v>0</v>
      </c>
      <c r="Y101" s="201">
        <f t="shared" si="30"/>
        <v>0</v>
      </c>
      <c r="Z101" s="201"/>
      <c r="AA101" s="143"/>
      <c r="AB101" s="143"/>
      <c r="AC101" s="209" t="str">
        <f t="shared" si="31"/>
        <v/>
      </c>
      <c r="AD101" s="207"/>
      <c r="AE101" s="210">
        <f t="shared" si="32"/>
        <v>0</v>
      </c>
      <c r="AF101" s="201">
        <f t="shared" si="33"/>
        <v>0</v>
      </c>
    </row>
    <row r="102" spans="1:32" s="173" customFormat="1" ht="12.5" x14ac:dyDescent="0.25">
      <c r="A102" s="188"/>
      <c r="B102" s="188"/>
      <c r="C102" s="188"/>
      <c r="D102" s="188"/>
      <c r="E102" s="188"/>
      <c r="F102" s="189"/>
      <c r="G102" s="189"/>
      <c r="H102" s="142" t="str">
        <f t="shared" si="34"/>
        <v/>
      </c>
      <c r="I102" s="202"/>
      <c r="J102" s="201"/>
      <c r="K102" s="201">
        <f t="shared" si="25"/>
        <v>0</v>
      </c>
      <c r="L102" s="140"/>
      <c r="M102" s="193"/>
      <c r="N102" s="193"/>
      <c r="O102" s="209" t="str">
        <f t="shared" si="26"/>
        <v/>
      </c>
      <c r="P102" s="204"/>
      <c r="Q102" s="201"/>
      <c r="R102" s="201">
        <f t="shared" si="27"/>
        <v>0</v>
      </c>
      <c r="S102" s="140"/>
      <c r="T102" s="143"/>
      <c r="U102" s="143"/>
      <c r="V102" s="209" t="str">
        <f t="shared" si="28"/>
        <v/>
      </c>
      <c r="W102" s="207"/>
      <c r="X102" s="210">
        <f t="shared" si="29"/>
        <v>0</v>
      </c>
      <c r="Y102" s="201">
        <f t="shared" si="30"/>
        <v>0</v>
      </c>
      <c r="Z102" s="201"/>
      <c r="AA102" s="143"/>
      <c r="AB102" s="143"/>
      <c r="AC102" s="209" t="str">
        <f t="shared" si="31"/>
        <v/>
      </c>
      <c r="AD102" s="207"/>
      <c r="AE102" s="210">
        <f t="shared" si="32"/>
        <v>0</v>
      </c>
      <c r="AF102" s="201">
        <f t="shared" si="33"/>
        <v>0</v>
      </c>
    </row>
    <row r="103" spans="1:32" s="173" customFormat="1" ht="12.5" x14ac:dyDescent="0.25">
      <c r="A103" s="188"/>
      <c r="B103" s="188"/>
      <c r="C103" s="188"/>
      <c r="D103" s="188"/>
      <c r="E103" s="188"/>
      <c r="F103" s="189"/>
      <c r="G103" s="189"/>
      <c r="H103" s="142" t="str">
        <f t="shared" si="34"/>
        <v/>
      </c>
      <c r="I103" s="202"/>
      <c r="J103" s="201"/>
      <c r="K103" s="201">
        <f t="shared" si="25"/>
        <v>0</v>
      </c>
      <c r="L103" s="140"/>
      <c r="M103" s="193"/>
      <c r="N103" s="193"/>
      <c r="O103" s="209" t="str">
        <f t="shared" si="26"/>
        <v/>
      </c>
      <c r="P103" s="204"/>
      <c r="Q103" s="201"/>
      <c r="R103" s="201">
        <f t="shared" si="27"/>
        <v>0</v>
      </c>
      <c r="S103" s="140"/>
      <c r="T103" s="143"/>
      <c r="U103" s="143"/>
      <c r="V103" s="209" t="str">
        <f t="shared" si="28"/>
        <v/>
      </c>
      <c r="W103" s="207"/>
      <c r="X103" s="210">
        <f t="shared" si="29"/>
        <v>0</v>
      </c>
      <c r="Y103" s="201">
        <f t="shared" si="30"/>
        <v>0</v>
      </c>
      <c r="Z103" s="201"/>
      <c r="AA103" s="143"/>
      <c r="AB103" s="143"/>
      <c r="AC103" s="209" t="str">
        <f t="shared" si="31"/>
        <v/>
      </c>
      <c r="AD103" s="207"/>
      <c r="AE103" s="210">
        <f t="shared" si="32"/>
        <v>0</v>
      </c>
      <c r="AF103" s="201">
        <f t="shared" si="33"/>
        <v>0</v>
      </c>
    </row>
    <row r="104" spans="1:32" s="173" customFormat="1" ht="12.5" x14ac:dyDescent="0.25">
      <c r="A104" s="188"/>
      <c r="B104" s="188"/>
      <c r="C104" s="188"/>
      <c r="D104" s="188"/>
      <c r="E104" s="188"/>
      <c r="F104" s="189"/>
      <c r="G104" s="189"/>
      <c r="H104" s="142" t="str">
        <f t="shared" si="34"/>
        <v/>
      </c>
      <c r="I104" s="202"/>
      <c r="J104" s="201"/>
      <c r="K104" s="201">
        <f t="shared" si="25"/>
        <v>0</v>
      </c>
      <c r="L104" s="140"/>
      <c r="M104" s="193"/>
      <c r="N104" s="193"/>
      <c r="O104" s="209" t="str">
        <f t="shared" si="26"/>
        <v/>
      </c>
      <c r="P104" s="204"/>
      <c r="Q104" s="201"/>
      <c r="R104" s="201">
        <f t="shared" si="27"/>
        <v>0</v>
      </c>
      <c r="S104" s="140"/>
      <c r="T104" s="143"/>
      <c r="U104" s="143"/>
      <c r="V104" s="209" t="str">
        <f t="shared" si="28"/>
        <v/>
      </c>
      <c r="W104" s="207"/>
      <c r="X104" s="210">
        <f t="shared" si="29"/>
        <v>0</v>
      </c>
      <c r="Y104" s="201">
        <f t="shared" si="30"/>
        <v>0</v>
      </c>
      <c r="Z104" s="201"/>
      <c r="AA104" s="143"/>
      <c r="AB104" s="143"/>
      <c r="AC104" s="209" t="str">
        <f t="shared" si="31"/>
        <v/>
      </c>
      <c r="AD104" s="207"/>
      <c r="AE104" s="210">
        <f t="shared" si="32"/>
        <v>0</v>
      </c>
      <c r="AF104" s="201">
        <f t="shared" si="33"/>
        <v>0</v>
      </c>
    </row>
    <row r="105" spans="1:32" s="173" customFormat="1" ht="12.5" x14ac:dyDescent="0.25">
      <c r="A105" s="188"/>
      <c r="B105" s="188"/>
      <c r="C105" s="188"/>
      <c r="D105" s="188"/>
      <c r="E105" s="188"/>
      <c r="F105" s="189"/>
      <c r="G105" s="189"/>
      <c r="H105" s="142" t="str">
        <f t="shared" si="34"/>
        <v/>
      </c>
      <c r="I105" s="202"/>
      <c r="J105" s="201"/>
      <c r="K105" s="201">
        <f t="shared" si="25"/>
        <v>0</v>
      </c>
      <c r="L105" s="140"/>
      <c r="M105" s="193"/>
      <c r="N105" s="193"/>
      <c r="O105" s="209" t="str">
        <f t="shared" si="26"/>
        <v/>
      </c>
      <c r="P105" s="204"/>
      <c r="Q105" s="201"/>
      <c r="R105" s="201">
        <f t="shared" si="27"/>
        <v>0</v>
      </c>
      <c r="S105" s="140"/>
      <c r="T105" s="143"/>
      <c r="U105" s="143"/>
      <c r="V105" s="209" t="str">
        <f t="shared" si="28"/>
        <v/>
      </c>
      <c r="W105" s="207"/>
      <c r="X105" s="210">
        <f t="shared" si="29"/>
        <v>0</v>
      </c>
      <c r="Y105" s="201">
        <f t="shared" si="30"/>
        <v>0</v>
      </c>
      <c r="Z105" s="201"/>
      <c r="AA105" s="143"/>
      <c r="AB105" s="143"/>
      <c r="AC105" s="209" t="str">
        <f t="shared" si="31"/>
        <v/>
      </c>
      <c r="AD105" s="207"/>
      <c r="AE105" s="210">
        <f t="shared" si="32"/>
        <v>0</v>
      </c>
      <c r="AF105" s="201">
        <f t="shared" si="33"/>
        <v>0</v>
      </c>
    </row>
    <row r="106" spans="1:32" s="173" customFormat="1" ht="12.5" x14ac:dyDescent="0.25">
      <c r="A106" s="188"/>
      <c r="B106" s="188"/>
      <c r="C106" s="188"/>
      <c r="D106" s="188"/>
      <c r="E106" s="188"/>
      <c r="F106" s="189"/>
      <c r="G106" s="189"/>
      <c r="H106" s="142" t="str">
        <f t="shared" si="34"/>
        <v/>
      </c>
      <c r="I106" s="202"/>
      <c r="J106" s="201"/>
      <c r="K106" s="201">
        <f t="shared" si="25"/>
        <v>0</v>
      </c>
      <c r="L106" s="140"/>
      <c r="M106" s="193"/>
      <c r="N106" s="193"/>
      <c r="O106" s="209" t="str">
        <f t="shared" si="26"/>
        <v/>
      </c>
      <c r="P106" s="204"/>
      <c r="Q106" s="201"/>
      <c r="R106" s="201">
        <f t="shared" si="27"/>
        <v>0</v>
      </c>
      <c r="S106" s="140"/>
      <c r="T106" s="143"/>
      <c r="U106" s="143"/>
      <c r="V106" s="209" t="str">
        <f t="shared" si="28"/>
        <v/>
      </c>
      <c r="W106" s="207"/>
      <c r="X106" s="210">
        <f t="shared" si="29"/>
        <v>0</v>
      </c>
      <c r="Y106" s="201">
        <f t="shared" si="30"/>
        <v>0</v>
      </c>
      <c r="Z106" s="201"/>
      <c r="AA106" s="143"/>
      <c r="AB106" s="143"/>
      <c r="AC106" s="209" t="str">
        <f t="shared" si="31"/>
        <v/>
      </c>
      <c r="AD106" s="207"/>
      <c r="AE106" s="210">
        <f t="shared" si="32"/>
        <v>0</v>
      </c>
      <c r="AF106" s="201">
        <f t="shared" si="33"/>
        <v>0</v>
      </c>
    </row>
    <row r="107" spans="1:32" s="173" customFormat="1" ht="12.5" x14ac:dyDescent="0.25">
      <c r="A107" s="188"/>
      <c r="B107" s="188"/>
      <c r="C107" s="188"/>
      <c r="D107" s="188"/>
      <c r="E107" s="188"/>
      <c r="F107" s="189"/>
      <c r="G107" s="189"/>
      <c r="H107" s="142" t="str">
        <f t="shared" si="34"/>
        <v/>
      </c>
      <c r="I107" s="202"/>
      <c r="J107" s="201"/>
      <c r="K107" s="201">
        <f t="shared" si="25"/>
        <v>0</v>
      </c>
      <c r="L107" s="140"/>
      <c r="M107" s="193"/>
      <c r="N107" s="193"/>
      <c r="O107" s="209" t="str">
        <f t="shared" si="26"/>
        <v/>
      </c>
      <c r="P107" s="204"/>
      <c r="Q107" s="201"/>
      <c r="R107" s="201">
        <f t="shared" si="27"/>
        <v>0</v>
      </c>
      <c r="S107" s="140"/>
      <c r="T107" s="143"/>
      <c r="U107" s="143"/>
      <c r="V107" s="209" t="str">
        <f t="shared" si="28"/>
        <v/>
      </c>
      <c r="W107" s="207"/>
      <c r="X107" s="210">
        <f t="shared" si="29"/>
        <v>0</v>
      </c>
      <c r="Y107" s="201">
        <f t="shared" si="30"/>
        <v>0</v>
      </c>
      <c r="Z107" s="201"/>
      <c r="AA107" s="143"/>
      <c r="AB107" s="143"/>
      <c r="AC107" s="209" t="str">
        <f t="shared" si="31"/>
        <v/>
      </c>
      <c r="AD107" s="207"/>
      <c r="AE107" s="210">
        <f t="shared" si="32"/>
        <v>0</v>
      </c>
      <c r="AF107" s="201">
        <f t="shared" si="33"/>
        <v>0</v>
      </c>
    </row>
    <row r="108" spans="1:32" s="173" customFormat="1" ht="12.5" x14ac:dyDescent="0.25">
      <c r="A108" s="188"/>
      <c r="B108" s="188"/>
      <c r="C108" s="188"/>
      <c r="D108" s="188"/>
      <c r="E108" s="188"/>
      <c r="F108" s="189"/>
      <c r="G108" s="189"/>
      <c r="H108" s="142" t="str">
        <f t="shared" si="34"/>
        <v/>
      </c>
      <c r="I108" s="202"/>
      <c r="J108" s="201"/>
      <c r="K108" s="201">
        <f t="shared" si="25"/>
        <v>0</v>
      </c>
      <c r="L108" s="140"/>
      <c r="M108" s="193"/>
      <c r="N108" s="193"/>
      <c r="O108" s="209" t="str">
        <f t="shared" si="26"/>
        <v/>
      </c>
      <c r="P108" s="204"/>
      <c r="Q108" s="201"/>
      <c r="R108" s="201">
        <f t="shared" si="27"/>
        <v>0</v>
      </c>
      <c r="S108" s="140"/>
      <c r="T108" s="143"/>
      <c r="U108" s="143"/>
      <c r="V108" s="209" t="str">
        <f t="shared" si="28"/>
        <v/>
      </c>
      <c r="W108" s="207"/>
      <c r="X108" s="210">
        <f t="shared" si="29"/>
        <v>0</v>
      </c>
      <c r="Y108" s="201">
        <f t="shared" si="30"/>
        <v>0</v>
      </c>
      <c r="Z108" s="201"/>
      <c r="AA108" s="143"/>
      <c r="AB108" s="143"/>
      <c r="AC108" s="209" t="str">
        <f t="shared" si="31"/>
        <v/>
      </c>
      <c r="AD108" s="207"/>
      <c r="AE108" s="210">
        <f t="shared" si="32"/>
        <v>0</v>
      </c>
      <c r="AF108" s="201">
        <f t="shared" si="33"/>
        <v>0</v>
      </c>
    </row>
    <row r="109" spans="1:32" s="173" customFormat="1" ht="12.5" x14ac:dyDescent="0.25">
      <c r="A109" s="188"/>
      <c r="B109" s="188"/>
      <c r="C109" s="188"/>
      <c r="D109" s="188"/>
      <c r="E109" s="188"/>
      <c r="F109" s="189"/>
      <c r="G109" s="189"/>
      <c r="H109" s="142" t="str">
        <f t="shared" si="34"/>
        <v/>
      </c>
      <c r="I109" s="202"/>
      <c r="J109" s="201"/>
      <c r="K109" s="201">
        <f t="shared" si="25"/>
        <v>0</v>
      </c>
      <c r="L109" s="140"/>
      <c r="M109" s="193"/>
      <c r="N109" s="193"/>
      <c r="O109" s="209" t="str">
        <f t="shared" si="26"/>
        <v/>
      </c>
      <c r="P109" s="204"/>
      <c r="Q109" s="201"/>
      <c r="R109" s="201">
        <f t="shared" si="27"/>
        <v>0</v>
      </c>
      <c r="S109" s="140"/>
      <c r="T109" s="143"/>
      <c r="U109" s="143"/>
      <c r="V109" s="209" t="str">
        <f t="shared" si="28"/>
        <v/>
      </c>
      <c r="W109" s="207"/>
      <c r="X109" s="210">
        <f t="shared" si="29"/>
        <v>0</v>
      </c>
      <c r="Y109" s="201">
        <f t="shared" si="30"/>
        <v>0</v>
      </c>
      <c r="Z109" s="201"/>
      <c r="AA109" s="143"/>
      <c r="AB109" s="143"/>
      <c r="AC109" s="209" t="str">
        <f t="shared" si="31"/>
        <v/>
      </c>
      <c r="AD109" s="207"/>
      <c r="AE109" s="210">
        <f t="shared" si="32"/>
        <v>0</v>
      </c>
      <c r="AF109" s="201">
        <f t="shared" si="33"/>
        <v>0</v>
      </c>
    </row>
    <row r="110" spans="1:32" s="173" customFormat="1" ht="12.5" x14ac:dyDescent="0.25">
      <c r="A110" s="188"/>
      <c r="B110" s="188"/>
      <c r="C110" s="188"/>
      <c r="D110" s="188"/>
      <c r="E110" s="188"/>
      <c r="F110" s="189"/>
      <c r="G110" s="189"/>
      <c r="H110" s="142" t="str">
        <f t="shared" si="34"/>
        <v/>
      </c>
      <c r="I110" s="202"/>
      <c r="J110" s="201"/>
      <c r="K110" s="201">
        <f t="shared" si="25"/>
        <v>0</v>
      </c>
      <c r="L110" s="140"/>
      <c r="M110" s="193"/>
      <c r="N110" s="193"/>
      <c r="O110" s="209" t="str">
        <f t="shared" si="26"/>
        <v/>
      </c>
      <c r="P110" s="204"/>
      <c r="Q110" s="201"/>
      <c r="R110" s="201">
        <f t="shared" si="27"/>
        <v>0</v>
      </c>
      <c r="S110" s="140"/>
      <c r="T110" s="143"/>
      <c r="U110" s="143"/>
      <c r="V110" s="209" t="str">
        <f t="shared" si="28"/>
        <v/>
      </c>
      <c r="W110" s="207"/>
      <c r="X110" s="210">
        <f t="shared" si="29"/>
        <v>0</v>
      </c>
      <c r="Y110" s="201">
        <f t="shared" si="30"/>
        <v>0</v>
      </c>
      <c r="Z110" s="201"/>
      <c r="AA110" s="143"/>
      <c r="AB110" s="143"/>
      <c r="AC110" s="209" t="str">
        <f t="shared" si="31"/>
        <v/>
      </c>
      <c r="AD110" s="207"/>
      <c r="AE110" s="210">
        <f t="shared" si="32"/>
        <v>0</v>
      </c>
      <c r="AF110" s="201">
        <f t="shared" si="33"/>
        <v>0</v>
      </c>
    </row>
    <row r="111" spans="1:32" s="173" customFormat="1" ht="12.5" x14ac:dyDescent="0.25">
      <c r="A111" s="188"/>
      <c r="B111" s="188"/>
      <c r="C111" s="188"/>
      <c r="D111" s="188"/>
      <c r="E111" s="188"/>
      <c r="F111" s="189"/>
      <c r="G111" s="189"/>
      <c r="H111" s="142" t="str">
        <f t="shared" si="34"/>
        <v/>
      </c>
      <c r="I111" s="202"/>
      <c r="J111" s="201"/>
      <c r="K111" s="201">
        <f t="shared" si="25"/>
        <v>0</v>
      </c>
      <c r="L111" s="140"/>
      <c r="M111" s="193"/>
      <c r="N111" s="193"/>
      <c r="O111" s="209" t="str">
        <f t="shared" si="26"/>
        <v/>
      </c>
      <c r="P111" s="204"/>
      <c r="Q111" s="201"/>
      <c r="R111" s="201">
        <f t="shared" si="27"/>
        <v>0</v>
      </c>
      <c r="S111" s="140"/>
      <c r="T111" s="143"/>
      <c r="U111" s="143"/>
      <c r="V111" s="209" t="str">
        <f t="shared" si="28"/>
        <v/>
      </c>
      <c r="W111" s="207"/>
      <c r="X111" s="210">
        <f t="shared" si="29"/>
        <v>0</v>
      </c>
      <c r="Y111" s="201">
        <f t="shared" si="30"/>
        <v>0</v>
      </c>
      <c r="Z111" s="201"/>
      <c r="AA111" s="143"/>
      <c r="AB111" s="143"/>
      <c r="AC111" s="209" t="str">
        <f t="shared" si="31"/>
        <v/>
      </c>
      <c r="AD111" s="207"/>
      <c r="AE111" s="210">
        <f t="shared" si="32"/>
        <v>0</v>
      </c>
      <c r="AF111" s="201">
        <f t="shared" si="33"/>
        <v>0</v>
      </c>
    </row>
    <row r="112" spans="1:32" s="173" customFormat="1" ht="12.5" x14ac:dyDescent="0.25">
      <c r="A112" s="188"/>
      <c r="B112" s="188"/>
      <c r="C112" s="188"/>
      <c r="D112" s="188"/>
      <c r="E112" s="188"/>
      <c r="F112" s="189"/>
      <c r="G112" s="189"/>
      <c r="H112" s="142" t="str">
        <f t="shared" si="34"/>
        <v/>
      </c>
      <c r="I112" s="202"/>
      <c r="J112" s="201"/>
      <c r="K112" s="201">
        <f t="shared" si="25"/>
        <v>0</v>
      </c>
      <c r="L112" s="140"/>
      <c r="M112" s="193"/>
      <c r="N112" s="193"/>
      <c r="O112" s="209" t="str">
        <f t="shared" si="26"/>
        <v/>
      </c>
      <c r="P112" s="204"/>
      <c r="Q112" s="201"/>
      <c r="R112" s="201">
        <f t="shared" si="27"/>
        <v>0</v>
      </c>
      <c r="S112" s="140"/>
      <c r="T112" s="143"/>
      <c r="U112" s="143"/>
      <c r="V112" s="209" t="str">
        <f t="shared" si="28"/>
        <v/>
      </c>
      <c r="W112" s="207"/>
      <c r="X112" s="210">
        <f t="shared" si="29"/>
        <v>0</v>
      </c>
      <c r="Y112" s="201">
        <f t="shared" si="30"/>
        <v>0</v>
      </c>
      <c r="Z112" s="201"/>
      <c r="AA112" s="143"/>
      <c r="AB112" s="143"/>
      <c r="AC112" s="209" t="str">
        <f t="shared" si="31"/>
        <v/>
      </c>
      <c r="AD112" s="207"/>
      <c r="AE112" s="210">
        <f t="shared" si="32"/>
        <v>0</v>
      </c>
      <c r="AF112" s="201">
        <f t="shared" si="33"/>
        <v>0</v>
      </c>
    </row>
    <row r="113" spans="1:32" s="173" customFormat="1" ht="12.5" x14ac:dyDescent="0.25">
      <c r="A113" s="188"/>
      <c r="B113" s="188"/>
      <c r="C113" s="188"/>
      <c r="D113" s="188"/>
      <c r="E113" s="188"/>
      <c r="F113" s="189"/>
      <c r="G113" s="189"/>
      <c r="H113" s="142" t="str">
        <f t="shared" si="34"/>
        <v/>
      </c>
      <c r="I113" s="202"/>
      <c r="J113" s="201"/>
      <c r="K113" s="201">
        <f t="shared" si="25"/>
        <v>0</v>
      </c>
      <c r="L113" s="140"/>
      <c r="M113" s="193"/>
      <c r="N113" s="193"/>
      <c r="O113" s="209" t="str">
        <f t="shared" si="26"/>
        <v/>
      </c>
      <c r="P113" s="204"/>
      <c r="Q113" s="201"/>
      <c r="R113" s="201">
        <f t="shared" si="27"/>
        <v>0</v>
      </c>
      <c r="S113" s="140"/>
      <c r="T113" s="143"/>
      <c r="U113" s="143"/>
      <c r="V113" s="209" t="str">
        <f t="shared" si="28"/>
        <v/>
      </c>
      <c r="W113" s="207"/>
      <c r="X113" s="210">
        <f t="shared" si="29"/>
        <v>0</v>
      </c>
      <c r="Y113" s="201">
        <f t="shared" si="30"/>
        <v>0</v>
      </c>
      <c r="Z113" s="201"/>
      <c r="AA113" s="143"/>
      <c r="AB113" s="143"/>
      <c r="AC113" s="209" t="str">
        <f t="shared" si="31"/>
        <v/>
      </c>
      <c r="AD113" s="207"/>
      <c r="AE113" s="210">
        <f t="shared" si="32"/>
        <v>0</v>
      </c>
      <c r="AF113" s="201">
        <f t="shared" si="33"/>
        <v>0</v>
      </c>
    </row>
    <row r="114" spans="1:32" s="173" customFormat="1" ht="12.5" x14ac:dyDescent="0.25">
      <c r="A114" s="188"/>
      <c r="B114" s="188"/>
      <c r="C114" s="188"/>
      <c r="D114" s="188"/>
      <c r="E114" s="188"/>
      <c r="F114" s="189"/>
      <c r="G114" s="189"/>
      <c r="H114" s="142" t="str">
        <f t="shared" si="34"/>
        <v/>
      </c>
      <c r="I114" s="202"/>
      <c r="J114" s="201"/>
      <c r="K114" s="201">
        <f t="shared" si="25"/>
        <v>0</v>
      </c>
      <c r="L114" s="140"/>
      <c r="M114" s="193"/>
      <c r="N114" s="193"/>
      <c r="O114" s="209" t="str">
        <f t="shared" si="26"/>
        <v/>
      </c>
      <c r="P114" s="204"/>
      <c r="Q114" s="201"/>
      <c r="R114" s="201">
        <f t="shared" si="27"/>
        <v>0</v>
      </c>
      <c r="S114" s="140"/>
      <c r="T114" s="143"/>
      <c r="U114" s="143"/>
      <c r="V114" s="209" t="str">
        <f t="shared" si="28"/>
        <v/>
      </c>
      <c r="W114" s="207"/>
      <c r="X114" s="210">
        <f t="shared" si="29"/>
        <v>0</v>
      </c>
      <c r="Y114" s="201">
        <f t="shared" si="30"/>
        <v>0</v>
      </c>
      <c r="Z114" s="201"/>
      <c r="AA114" s="143"/>
      <c r="AB114" s="143"/>
      <c r="AC114" s="209" t="str">
        <f t="shared" si="31"/>
        <v/>
      </c>
      <c r="AD114" s="207"/>
      <c r="AE114" s="210">
        <f t="shared" si="32"/>
        <v>0</v>
      </c>
      <c r="AF114" s="201">
        <f t="shared" si="33"/>
        <v>0</v>
      </c>
    </row>
    <row r="115" spans="1:32" s="173" customFormat="1" ht="12.5" x14ac:dyDescent="0.25">
      <c r="A115" s="188"/>
      <c r="B115" s="188"/>
      <c r="C115" s="188"/>
      <c r="D115" s="188"/>
      <c r="E115" s="188"/>
      <c r="F115" s="189"/>
      <c r="G115" s="189"/>
      <c r="H115" s="142" t="str">
        <f t="shared" si="34"/>
        <v/>
      </c>
      <c r="I115" s="202"/>
      <c r="J115" s="201"/>
      <c r="K115" s="201">
        <f t="shared" si="25"/>
        <v>0</v>
      </c>
      <c r="L115" s="140"/>
      <c r="M115" s="193"/>
      <c r="N115" s="193"/>
      <c r="O115" s="209" t="str">
        <f t="shared" si="26"/>
        <v/>
      </c>
      <c r="P115" s="204"/>
      <c r="Q115" s="201"/>
      <c r="R115" s="201">
        <f t="shared" si="27"/>
        <v>0</v>
      </c>
      <c r="S115" s="140"/>
      <c r="T115" s="143"/>
      <c r="U115" s="143"/>
      <c r="V115" s="209" t="str">
        <f t="shared" si="28"/>
        <v/>
      </c>
      <c r="W115" s="207"/>
      <c r="X115" s="210">
        <f t="shared" si="29"/>
        <v>0</v>
      </c>
      <c r="Y115" s="201">
        <f t="shared" si="30"/>
        <v>0</v>
      </c>
      <c r="Z115" s="201"/>
      <c r="AA115" s="143"/>
      <c r="AB115" s="143"/>
      <c r="AC115" s="209" t="str">
        <f t="shared" si="31"/>
        <v/>
      </c>
      <c r="AD115" s="207"/>
      <c r="AE115" s="210">
        <f t="shared" si="32"/>
        <v>0</v>
      </c>
      <c r="AF115" s="201">
        <f t="shared" si="33"/>
        <v>0</v>
      </c>
    </row>
    <row r="116" spans="1:32" s="173" customFormat="1" ht="12.5" x14ac:dyDescent="0.25">
      <c r="A116" s="188"/>
      <c r="B116" s="188"/>
      <c r="C116" s="188"/>
      <c r="D116" s="188"/>
      <c r="E116" s="188"/>
      <c r="F116" s="189"/>
      <c r="G116" s="189"/>
      <c r="H116" s="142" t="str">
        <f t="shared" si="34"/>
        <v/>
      </c>
      <c r="I116" s="202"/>
      <c r="J116" s="201"/>
      <c r="K116" s="201">
        <f t="shared" si="25"/>
        <v>0</v>
      </c>
      <c r="L116" s="140"/>
      <c r="M116" s="193"/>
      <c r="N116" s="193"/>
      <c r="O116" s="209" t="str">
        <f t="shared" si="26"/>
        <v/>
      </c>
      <c r="P116" s="204"/>
      <c r="Q116" s="201"/>
      <c r="R116" s="201">
        <f t="shared" si="27"/>
        <v>0</v>
      </c>
      <c r="S116" s="140"/>
      <c r="T116" s="143"/>
      <c r="U116" s="143"/>
      <c r="V116" s="209" t="str">
        <f t="shared" si="28"/>
        <v/>
      </c>
      <c r="W116" s="207"/>
      <c r="X116" s="210">
        <f t="shared" si="29"/>
        <v>0</v>
      </c>
      <c r="Y116" s="201">
        <f t="shared" si="30"/>
        <v>0</v>
      </c>
      <c r="Z116" s="201"/>
      <c r="AA116" s="143"/>
      <c r="AB116" s="143"/>
      <c r="AC116" s="209" t="str">
        <f t="shared" si="31"/>
        <v/>
      </c>
      <c r="AD116" s="207"/>
      <c r="AE116" s="210">
        <f t="shared" si="32"/>
        <v>0</v>
      </c>
      <c r="AF116" s="201">
        <f t="shared" si="33"/>
        <v>0</v>
      </c>
    </row>
    <row r="117" spans="1:32" s="173" customFormat="1" ht="12.5" x14ac:dyDescent="0.25">
      <c r="A117" s="188"/>
      <c r="B117" s="188"/>
      <c r="C117" s="188"/>
      <c r="D117" s="188"/>
      <c r="E117" s="188"/>
      <c r="F117" s="189"/>
      <c r="G117" s="189"/>
      <c r="H117" s="142" t="str">
        <f t="shared" si="34"/>
        <v/>
      </c>
      <c r="I117" s="202"/>
      <c r="J117" s="201"/>
      <c r="K117" s="201">
        <f t="shared" si="25"/>
        <v>0</v>
      </c>
      <c r="L117" s="140"/>
      <c r="M117" s="193"/>
      <c r="N117" s="193"/>
      <c r="O117" s="209" t="str">
        <f t="shared" si="26"/>
        <v/>
      </c>
      <c r="P117" s="204"/>
      <c r="Q117" s="201"/>
      <c r="R117" s="201">
        <f t="shared" si="27"/>
        <v>0</v>
      </c>
      <c r="S117" s="140"/>
      <c r="T117" s="143"/>
      <c r="U117" s="143"/>
      <c r="V117" s="209" t="str">
        <f t="shared" si="28"/>
        <v/>
      </c>
      <c r="W117" s="207"/>
      <c r="X117" s="210">
        <f t="shared" si="29"/>
        <v>0</v>
      </c>
      <c r="Y117" s="201">
        <f t="shared" si="30"/>
        <v>0</v>
      </c>
      <c r="Z117" s="201"/>
      <c r="AA117" s="143"/>
      <c r="AB117" s="143"/>
      <c r="AC117" s="209" t="str">
        <f t="shared" si="31"/>
        <v/>
      </c>
      <c r="AD117" s="207"/>
      <c r="AE117" s="210">
        <f t="shared" si="32"/>
        <v>0</v>
      </c>
      <c r="AF117" s="201">
        <f t="shared" si="33"/>
        <v>0</v>
      </c>
    </row>
    <row r="118" spans="1:32" s="173" customFormat="1" ht="12.5" x14ac:dyDescent="0.25">
      <c r="A118" s="188"/>
      <c r="B118" s="188"/>
      <c r="C118" s="188"/>
      <c r="D118" s="188"/>
      <c r="E118" s="188"/>
      <c r="F118" s="189"/>
      <c r="G118" s="189"/>
      <c r="H118" s="142" t="str">
        <f t="shared" si="34"/>
        <v/>
      </c>
      <c r="I118" s="202"/>
      <c r="J118" s="201"/>
      <c r="K118" s="201">
        <f t="shared" si="25"/>
        <v>0</v>
      </c>
      <c r="L118" s="140"/>
      <c r="M118" s="193"/>
      <c r="N118" s="193"/>
      <c r="O118" s="209" t="str">
        <f t="shared" si="26"/>
        <v/>
      </c>
      <c r="P118" s="204"/>
      <c r="Q118" s="201"/>
      <c r="R118" s="201">
        <f t="shared" si="27"/>
        <v>0</v>
      </c>
      <c r="S118" s="140"/>
      <c r="T118" s="143"/>
      <c r="U118" s="143"/>
      <c r="V118" s="209" t="str">
        <f t="shared" si="28"/>
        <v/>
      </c>
      <c r="W118" s="207"/>
      <c r="X118" s="210">
        <f t="shared" si="29"/>
        <v>0</v>
      </c>
      <c r="Y118" s="201">
        <f t="shared" si="30"/>
        <v>0</v>
      </c>
      <c r="Z118" s="201"/>
      <c r="AA118" s="143"/>
      <c r="AB118" s="143"/>
      <c r="AC118" s="209" t="str">
        <f t="shared" si="31"/>
        <v/>
      </c>
      <c r="AD118" s="207"/>
      <c r="AE118" s="210">
        <f t="shared" si="32"/>
        <v>0</v>
      </c>
      <c r="AF118" s="201">
        <f t="shared" si="33"/>
        <v>0</v>
      </c>
    </row>
    <row r="119" spans="1:32" s="173" customFormat="1" ht="12.5" x14ac:dyDescent="0.25">
      <c r="A119" s="188"/>
      <c r="B119" s="188"/>
      <c r="C119" s="188"/>
      <c r="D119" s="188"/>
      <c r="E119" s="188"/>
      <c r="F119" s="189"/>
      <c r="G119" s="189"/>
      <c r="H119" s="142" t="str">
        <f t="shared" si="34"/>
        <v/>
      </c>
      <c r="I119" s="202"/>
      <c r="J119" s="201"/>
      <c r="K119" s="201">
        <f t="shared" si="25"/>
        <v>0</v>
      </c>
      <c r="L119" s="140"/>
      <c r="M119" s="193"/>
      <c r="N119" s="193"/>
      <c r="O119" s="209" t="str">
        <f t="shared" si="26"/>
        <v/>
      </c>
      <c r="P119" s="204"/>
      <c r="Q119" s="201"/>
      <c r="R119" s="201">
        <f t="shared" si="27"/>
        <v>0</v>
      </c>
      <c r="S119" s="140"/>
      <c r="T119" s="143"/>
      <c r="U119" s="143"/>
      <c r="V119" s="209" t="str">
        <f t="shared" si="28"/>
        <v/>
      </c>
      <c r="W119" s="207"/>
      <c r="X119" s="210">
        <f t="shared" si="29"/>
        <v>0</v>
      </c>
      <c r="Y119" s="201">
        <f t="shared" si="30"/>
        <v>0</v>
      </c>
      <c r="Z119" s="201"/>
      <c r="AA119" s="143"/>
      <c r="AB119" s="143"/>
      <c r="AC119" s="209" t="str">
        <f t="shared" si="31"/>
        <v/>
      </c>
      <c r="AD119" s="207"/>
      <c r="AE119" s="210">
        <f t="shared" si="32"/>
        <v>0</v>
      </c>
      <c r="AF119" s="201">
        <f t="shared" si="33"/>
        <v>0</v>
      </c>
    </row>
    <row r="120" spans="1:32" s="173" customFormat="1" ht="12.5" x14ac:dyDescent="0.25">
      <c r="A120" s="188"/>
      <c r="B120" s="188"/>
      <c r="C120" s="188"/>
      <c r="D120" s="188"/>
      <c r="E120" s="188"/>
      <c r="F120" s="189"/>
      <c r="G120" s="189"/>
      <c r="H120" s="142" t="str">
        <f t="shared" si="34"/>
        <v/>
      </c>
      <c r="I120" s="202"/>
      <c r="J120" s="201"/>
      <c r="K120" s="201">
        <f t="shared" si="25"/>
        <v>0</v>
      </c>
      <c r="L120" s="140"/>
      <c r="M120" s="193"/>
      <c r="N120" s="193"/>
      <c r="O120" s="209" t="str">
        <f t="shared" si="26"/>
        <v/>
      </c>
      <c r="P120" s="204"/>
      <c r="Q120" s="201"/>
      <c r="R120" s="201">
        <f t="shared" si="27"/>
        <v>0</v>
      </c>
      <c r="S120" s="140"/>
      <c r="T120" s="143"/>
      <c r="U120" s="143"/>
      <c r="V120" s="209" t="str">
        <f t="shared" si="28"/>
        <v/>
      </c>
      <c r="W120" s="207"/>
      <c r="X120" s="210">
        <f t="shared" si="29"/>
        <v>0</v>
      </c>
      <c r="Y120" s="201">
        <f t="shared" si="30"/>
        <v>0</v>
      </c>
      <c r="Z120" s="201"/>
      <c r="AA120" s="143"/>
      <c r="AB120" s="143"/>
      <c r="AC120" s="209" t="str">
        <f t="shared" si="31"/>
        <v/>
      </c>
      <c r="AD120" s="207"/>
      <c r="AE120" s="210">
        <f t="shared" si="32"/>
        <v>0</v>
      </c>
      <c r="AF120" s="201">
        <f t="shared" si="33"/>
        <v>0</v>
      </c>
    </row>
    <row r="121" spans="1:32" s="173" customFormat="1" ht="12.5" x14ac:dyDescent="0.25">
      <c r="A121" s="188"/>
      <c r="B121" s="188"/>
      <c r="C121" s="188"/>
      <c r="D121" s="188"/>
      <c r="E121" s="188"/>
      <c r="F121" s="189"/>
      <c r="G121" s="189"/>
      <c r="H121" s="142" t="str">
        <f t="shared" si="34"/>
        <v/>
      </c>
      <c r="I121" s="202"/>
      <c r="J121" s="201"/>
      <c r="K121" s="201">
        <f t="shared" si="25"/>
        <v>0</v>
      </c>
      <c r="L121" s="140"/>
      <c r="M121" s="193"/>
      <c r="N121" s="193"/>
      <c r="O121" s="209" t="str">
        <f t="shared" si="26"/>
        <v/>
      </c>
      <c r="P121" s="204"/>
      <c r="Q121" s="201"/>
      <c r="R121" s="201">
        <f t="shared" si="27"/>
        <v>0</v>
      </c>
      <c r="S121" s="140"/>
      <c r="T121" s="143"/>
      <c r="U121" s="143"/>
      <c r="V121" s="209" t="str">
        <f t="shared" si="28"/>
        <v/>
      </c>
      <c r="W121" s="207"/>
      <c r="X121" s="210">
        <f t="shared" si="29"/>
        <v>0</v>
      </c>
      <c r="Y121" s="201">
        <f t="shared" si="30"/>
        <v>0</v>
      </c>
      <c r="Z121" s="201"/>
      <c r="AA121" s="143"/>
      <c r="AB121" s="143"/>
      <c r="AC121" s="209" t="str">
        <f t="shared" si="31"/>
        <v/>
      </c>
      <c r="AD121" s="207"/>
      <c r="AE121" s="210">
        <f t="shared" si="32"/>
        <v>0</v>
      </c>
      <c r="AF121" s="201">
        <f t="shared" si="33"/>
        <v>0</v>
      </c>
    </row>
    <row r="122" spans="1:32" s="173" customFormat="1" ht="12.5" x14ac:dyDescent="0.25">
      <c r="A122" s="188"/>
      <c r="B122" s="188"/>
      <c r="C122" s="188"/>
      <c r="D122" s="188"/>
      <c r="E122" s="188"/>
      <c r="F122" s="189"/>
      <c r="G122" s="189"/>
      <c r="H122" s="142" t="str">
        <f t="shared" si="34"/>
        <v/>
      </c>
      <c r="I122" s="202"/>
      <c r="J122" s="201"/>
      <c r="K122" s="201">
        <f t="shared" si="25"/>
        <v>0</v>
      </c>
      <c r="L122" s="140"/>
      <c r="M122" s="193"/>
      <c r="N122" s="193"/>
      <c r="O122" s="209" t="str">
        <f t="shared" si="26"/>
        <v/>
      </c>
      <c r="P122" s="204"/>
      <c r="Q122" s="201"/>
      <c r="R122" s="201">
        <f t="shared" si="27"/>
        <v>0</v>
      </c>
      <c r="S122" s="140"/>
      <c r="T122" s="143"/>
      <c r="U122" s="143"/>
      <c r="V122" s="209" t="str">
        <f t="shared" si="28"/>
        <v/>
      </c>
      <c r="W122" s="207"/>
      <c r="X122" s="210">
        <f t="shared" si="29"/>
        <v>0</v>
      </c>
      <c r="Y122" s="201">
        <f t="shared" si="30"/>
        <v>0</v>
      </c>
      <c r="Z122" s="201"/>
      <c r="AA122" s="143"/>
      <c r="AB122" s="143"/>
      <c r="AC122" s="209" t="str">
        <f t="shared" si="31"/>
        <v/>
      </c>
      <c r="AD122" s="207"/>
      <c r="AE122" s="210">
        <f t="shared" si="32"/>
        <v>0</v>
      </c>
      <c r="AF122" s="201">
        <f t="shared" si="33"/>
        <v>0</v>
      </c>
    </row>
    <row r="123" spans="1:32" s="173" customFormat="1" ht="12.5" x14ac:dyDescent="0.25">
      <c r="A123" s="188"/>
      <c r="B123" s="188"/>
      <c r="C123" s="188"/>
      <c r="D123" s="188"/>
      <c r="E123" s="188"/>
      <c r="F123" s="189"/>
      <c r="G123" s="189"/>
      <c r="H123" s="142" t="str">
        <f t="shared" si="34"/>
        <v/>
      </c>
      <c r="I123" s="202"/>
      <c r="J123" s="201"/>
      <c r="K123" s="201">
        <f t="shared" si="25"/>
        <v>0</v>
      </c>
      <c r="L123" s="140"/>
      <c r="M123" s="193"/>
      <c r="N123" s="193"/>
      <c r="O123" s="209" t="str">
        <f t="shared" si="26"/>
        <v/>
      </c>
      <c r="P123" s="204"/>
      <c r="Q123" s="201"/>
      <c r="R123" s="201">
        <f t="shared" si="27"/>
        <v>0</v>
      </c>
      <c r="S123" s="140"/>
      <c r="T123" s="143"/>
      <c r="U123" s="143"/>
      <c r="V123" s="209" t="str">
        <f t="shared" si="28"/>
        <v/>
      </c>
      <c r="W123" s="207"/>
      <c r="X123" s="210">
        <f t="shared" si="29"/>
        <v>0</v>
      </c>
      <c r="Y123" s="201">
        <f t="shared" si="30"/>
        <v>0</v>
      </c>
      <c r="Z123" s="201"/>
      <c r="AA123" s="143"/>
      <c r="AB123" s="143"/>
      <c r="AC123" s="209" t="str">
        <f t="shared" si="31"/>
        <v/>
      </c>
      <c r="AD123" s="207"/>
      <c r="AE123" s="210">
        <f t="shared" si="32"/>
        <v>0</v>
      </c>
      <c r="AF123" s="201">
        <f t="shared" si="33"/>
        <v>0</v>
      </c>
    </row>
    <row r="124" spans="1:32" s="173" customFormat="1" ht="12.5" x14ac:dyDescent="0.25">
      <c r="A124" s="188"/>
      <c r="B124" s="190"/>
      <c r="C124" s="188"/>
      <c r="D124" s="191"/>
      <c r="E124" s="188"/>
      <c r="F124" s="192"/>
      <c r="G124" s="192"/>
      <c r="H124" s="142" t="str">
        <f t="shared" si="34"/>
        <v/>
      </c>
      <c r="I124" s="203"/>
      <c r="J124" s="125"/>
      <c r="K124" s="201">
        <f t="shared" si="25"/>
        <v>0</v>
      </c>
      <c r="L124" s="123"/>
      <c r="M124" s="192"/>
      <c r="N124" s="194"/>
      <c r="O124" s="209" t="str">
        <f t="shared" si="26"/>
        <v/>
      </c>
      <c r="P124" s="205"/>
      <c r="Q124" s="125"/>
      <c r="R124" s="201">
        <f t="shared" si="27"/>
        <v>0</v>
      </c>
      <c r="S124" s="125"/>
      <c r="T124" s="125"/>
      <c r="U124" s="125"/>
      <c r="V124" s="209" t="str">
        <f t="shared" si="28"/>
        <v/>
      </c>
      <c r="W124" s="208"/>
      <c r="X124" s="210">
        <f t="shared" si="29"/>
        <v>0</v>
      </c>
      <c r="Y124" s="201">
        <f t="shared" si="30"/>
        <v>0</v>
      </c>
      <c r="Z124" s="201"/>
      <c r="AA124" s="125"/>
      <c r="AB124" s="125"/>
      <c r="AC124" s="209" t="str">
        <f t="shared" si="31"/>
        <v/>
      </c>
      <c r="AD124" s="208"/>
      <c r="AE124" s="210">
        <f t="shared" si="32"/>
        <v>0</v>
      </c>
      <c r="AF124" s="201">
        <f t="shared" si="33"/>
        <v>0</v>
      </c>
    </row>
    <row r="125" spans="1:32" s="177" customFormat="1" ht="13.5" thickBot="1" x14ac:dyDescent="0.35">
      <c r="A125" s="174"/>
      <c r="B125" s="173"/>
      <c r="C125" s="174"/>
      <c r="D125" s="175">
        <f>SUM(D15:D124)</f>
        <v>0</v>
      </c>
      <c r="E125" s="174"/>
      <c r="F125" s="123"/>
      <c r="G125" s="123"/>
      <c r="H125" s="124"/>
      <c r="I125" s="154"/>
      <c r="J125" s="155" t="s">
        <v>144</v>
      </c>
      <c r="K125" s="156">
        <f>SUM(K15:K65)</f>
        <v>0</v>
      </c>
      <c r="L125" s="157"/>
      <c r="M125" s="123"/>
      <c r="N125" s="127"/>
      <c r="O125" s="124"/>
      <c r="P125" s="176"/>
      <c r="Q125" s="155" t="s">
        <v>144</v>
      </c>
      <c r="R125" s="156">
        <f>SUM(R15:R65)</f>
        <v>0</v>
      </c>
      <c r="S125" s="125"/>
      <c r="T125" s="125"/>
      <c r="U125" s="125"/>
      <c r="V125" s="125"/>
      <c r="W125" s="176"/>
      <c r="X125" s="155" t="s">
        <v>144</v>
      </c>
      <c r="Y125" s="156">
        <f>SUM(Y15:Y65)</f>
        <v>0</v>
      </c>
      <c r="Z125" s="236"/>
      <c r="AA125" s="125"/>
      <c r="AB125" s="125"/>
      <c r="AC125" s="125"/>
      <c r="AD125" s="176"/>
      <c r="AE125" s="155" t="s">
        <v>144</v>
      </c>
      <c r="AF125" s="156">
        <f>SUM(AF15:AF65)</f>
        <v>0</v>
      </c>
    </row>
    <row r="126" spans="1:32" ht="14.5" thickTop="1" x14ac:dyDescent="0.3">
      <c r="C126" s="126"/>
      <c r="F126" s="123"/>
      <c r="G126" s="123"/>
      <c r="H126" s="123"/>
      <c r="I126" s="123"/>
      <c r="J126" s="123"/>
      <c r="K126" s="123"/>
      <c r="L126" s="123"/>
      <c r="M126" s="123"/>
      <c r="N126" s="127"/>
      <c r="O126" s="123"/>
      <c r="P126" s="128"/>
      <c r="Q126" s="125"/>
      <c r="R126" s="129"/>
      <c r="S126" s="125"/>
      <c r="T126" s="125"/>
      <c r="U126" s="125"/>
      <c r="V126" s="125"/>
      <c r="W126" s="125"/>
      <c r="X126" s="125"/>
      <c r="Y126" s="125"/>
      <c r="Z126" s="125"/>
    </row>
    <row r="128" spans="1:32" s="131" customFormat="1" ht="15" customHeight="1" x14ac:dyDescent="0.35">
      <c r="A128" s="130"/>
      <c r="B128" s="327"/>
      <c r="C128" s="327"/>
      <c r="D128" s="327"/>
      <c r="E128" s="327"/>
      <c r="F128" s="327"/>
      <c r="G128" s="327"/>
      <c r="H128" s="327"/>
      <c r="I128" s="327"/>
      <c r="J128" s="327"/>
      <c r="K128" s="327"/>
      <c r="L128" s="327"/>
      <c r="M128" s="327"/>
    </row>
    <row r="129" spans="4:21" x14ac:dyDescent="0.3">
      <c r="D129" s="137"/>
    </row>
    <row r="130" spans="4:21" x14ac:dyDescent="0.3">
      <c r="D130" s="126" t="s">
        <v>121</v>
      </c>
      <c r="F130" s="122" t="s">
        <v>145</v>
      </c>
    </row>
    <row r="131" spans="4:21" ht="13.5" customHeight="1" x14ac:dyDescent="0.3">
      <c r="D131" s="137"/>
    </row>
    <row r="132" spans="4:21" ht="68.25" customHeight="1" x14ac:dyDescent="0.3">
      <c r="D132" s="137"/>
      <c r="F132" s="326" t="s">
        <v>186</v>
      </c>
      <c r="G132" s="326"/>
      <c r="H132" s="326"/>
      <c r="I132" s="326"/>
      <c r="J132" s="326"/>
      <c r="K132" s="326"/>
      <c r="L132" s="326"/>
      <c r="M132" s="326"/>
    </row>
    <row r="133" spans="4:21" ht="18.75" customHeight="1" x14ac:dyDescent="0.3">
      <c r="D133" s="137"/>
      <c r="F133" s="132"/>
      <c r="G133" s="132"/>
      <c r="H133" s="132"/>
      <c r="I133" s="132"/>
      <c r="J133" s="132"/>
      <c r="K133" s="132"/>
      <c r="L133" s="132"/>
      <c r="M133" s="132"/>
    </row>
    <row r="134" spans="4:21" x14ac:dyDescent="0.3">
      <c r="D134" s="137"/>
      <c r="F134" s="122" t="s">
        <v>189</v>
      </c>
    </row>
    <row r="135" spans="4:21" x14ac:dyDescent="0.3">
      <c r="D135" s="137"/>
      <c r="F135" s="133" t="s">
        <v>187</v>
      </c>
    </row>
    <row r="136" spans="4:21" x14ac:dyDescent="0.3">
      <c r="D136" s="137"/>
      <c r="F136" s="133" t="s">
        <v>188</v>
      </c>
    </row>
    <row r="137" spans="4:21" x14ac:dyDescent="0.3">
      <c r="D137" s="137"/>
      <c r="F137" s="133" t="s">
        <v>146</v>
      </c>
    </row>
    <row r="138" spans="4:21" x14ac:dyDescent="0.3">
      <c r="D138" s="137"/>
      <c r="F138" s="133" t="s">
        <v>147</v>
      </c>
    </row>
    <row r="139" spans="4:21" x14ac:dyDescent="0.3">
      <c r="D139" s="137"/>
      <c r="F139" s="133" t="s">
        <v>148</v>
      </c>
    </row>
    <row r="140" spans="4:21" x14ac:dyDescent="0.3">
      <c r="D140" s="137"/>
      <c r="G140" s="134"/>
    </row>
    <row r="141" spans="4:21" x14ac:dyDescent="0.3">
      <c r="D141" s="137" t="s">
        <v>183</v>
      </c>
      <c r="F141" s="199" t="str">
        <f>F9</f>
        <v>Select Utility Type</v>
      </c>
      <c r="G141" s="196">
        <f>K125</f>
        <v>0</v>
      </c>
      <c r="I141" s="199" t="str">
        <f>M9</f>
        <v>Select Utility Type</v>
      </c>
      <c r="J141" s="197">
        <f>R125</f>
        <v>0</v>
      </c>
      <c r="M141" s="217" t="str">
        <f>T9</f>
        <v>Select Utility Type</v>
      </c>
      <c r="N141" s="197">
        <f>Y125</f>
        <v>0</v>
      </c>
      <c r="P141" s="199" t="str">
        <f>AA9</f>
        <v>Select Utility Type</v>
      </c>
      <c r="Q141" s="197">
        <f>AF125</f>
        <v>0</v>
      </c>
      <c r="T141" s="199" t="s">
        <v>185</v>
      </c>
      <c r="U141" s="197">
        <f>G141+J141+N141</f>
        <v>0</v>
      </c>
    </row>
    <row r="142" spans="4:21" x14ac:dyDescent="0.3">
      <c r="D142" s="137" t="s">
        <v>184</v>
      </c>
      <c r="F142" s="199" t="str">
        <f>F9</f>
        <v>Select Utility Type</v>
      </c>
      <c r="G142" s="196">
        <f>G141*12</f>
        <v>0</v>
      </c>
      <c r="I142" s="199" t="str">
        <f>M9</f>
        <v>Select Utility Type</v>
      </c>
      <c r="J142" s="196">
        <f>J141*12</f>
        <v>0</v>
      </c>
      <c r="M142" s="217" t="str">
        <f>T9</f>
        <v>Select Utility Type</v>
      </c>
      <c r="N142" s="197">
        <f>N141*12</f>
        <v>0</v>
      </c>
      <c r="P142" s="199" t="str">
        <f>AA9</f>
        <v>Select Utility Type</v>
      </c>
      <c r="Q142" s="197">
        <f>Q141*12</f>
        <v>0</v>
      </c>
      <c r="T142" s="218" t="s">
        <v>185</v>
      </c>
      <c r="U142" s="198">
        <f>G142+J142+N142</f>
        <v>0</v>
      </c>
    </row>
    <row r="143" spans="4:21" x14ac:dyDescent="0.3">
      <c r="D143" s="137"/>
      <c r="F143" s="133"/>
    </row>
    <row r="144" spans="4:21" x14ac:dyDescent="0.3">
      <c r="D144" s="126" t="s">
        <v>129</v>
      </c>
      <c r="F144" s="122" t="s">
        <v>190</v>
      </c>
    </row>
    <row r="145" spans="1:16" x14ac:dyDescent="0.3">
      <c r="D145" s="137"/>
      <c r="F145" s="133"/>
      <c r="G145" s="135" t="s">
        <v>194</v>
      </c>
    </row>
    <row r="146" spans="1:16" x14ac:dyDescent="0.3">
      <c r="D146" s="137"/>
      <c r="F146" s="133"/>
      <c r="G146" s="163" t="s">
        <v>185</v>
      </c>
      <c r="H146" s="198">
        <f>U142</f>
        <v>0</v>
      </c>
    </row>
    <row r="147" spans="1:16" x14ac:dyDescent="0.3">
      <c r="D147" s="137"/>
      <c r="F147" s="133"/>
      <c r="G147" s="161"/>
      <c r="H147" s="162"/>
    </row>
    <row r="148" spans="1:16" x14ac:dyDescent="0.3">
      <c r="D148" s="137"/>
      <c r="F148" s="133"/>
      <c r="G148" s="122" t="s">
        <v>193</v>
      </c>
    </row>
    <row r="149" spans="1:16" x14ac:dyDescent="0.3">
      <c r="D149" s="137"/>
      <c r="F149" s="133"/>
      <c r="G149" s="159" t="s">
        <v>192</v>
      </c>
      <c r="H149" s="159"/>
      <c r="I149" s="200">
        <v>3288</v>
      </c>
    </row>
    <row r="150" spans="1:16" x14ac:dyDescent="0.3">
      <c r="D150" s="137"/>
      <c r="F150" s="133"/>
      <c r="G150" s="160"/>
      <c r="H150" s="160"/>
      <c r="I150" s="164"/>
    </row>
    <row r="151" spans="1:16" x14ac:dyDescent="0.3">
      <c r="D151" s="137"/>
      <c r="F151" s="133"/>
      <c r="G151" s="122" t="s">
        <v>199</v>
      </c>
      <c r="H151" s="160"/>
      <c r="I151" s="160"/>
    </row>
    <row r="152" spans="1:16" x14ac:dyDescent="0.3">
      <c r="D152" s="137"/>
      <c r="F152" s="122" t="s">
        <v>149</v>
      </c>
      <c r="G152" s="166">
        <f>(H146/I149)*-1</f>
        <v>0</v>
      </c>
    </row>
    <row r="153" spans="1:16" x14ac:dyDescent="0.3">
      <c r="D153" s="137"/>
      <c r="G153" s="165"/>
    </row>
    <row r="154" spans="1:16" x14ac:dyDescent="0.3">
      <c r="D154" s="137"/>
      <c r="G154" s="135" t="s">
        <v>200</v>
      </c>
    </row>
    <row r="155" spans="1:16" s="131" customFormat="1" x14ac:dyDescent="0.3">
      <c r="A155" s="136"/>
      <c r="D155" s="137"/>
      <c r="E155" s="126"/>
      <c r="F155" s="122"/>
      <c r="G155" s="122"/>
      <c r="H155" s="122"/>
      <c r="I155" s="122"/>
      <c r="J155" s="122"/>
      <c r="K155" s="122"/>
      <c r="L155" s="122"/>
      <c r="M155" s="122"/>
      <c r="N155" s="122"/>
      <c r="O155" s="122"/>
      <c r="P155" s="122"/>
    </row>
    <row r="156" spans="1:16" s="131" customFormat="1" x14ac:dyDescent="0.3">
      <c r="A156" s="136"/>
      <c r="D156" s="126" t="s">
        <v>150</v>
      </c>
      <c r="E156" s="126"/>
      <c r="F156" s="122" t="s">
        <v>191</v>
      </c>
      <c r="G156" s="122"/>
      <c r="H156" s="122"/>
      <c r="I156" s="122"/>
      <c r="J156" s="122"/>
      <c r="K156" s="122"/>
      <c r="L156" s="122"/>
      <c r="M156" s="122"/>
      <c r="N156" s="122"/>
      <c r="O156" s="122"/>
      <c r="P156" s="122"/>
    </row>
    <row r="157" spans="1:16" s="131" customFormat="1" x14ac:dyDescent="0.3">
      <c r="A157" s="136"/>
      <c r="D157" s="137"/>
      <c r="E157" s="126"/>
      <c r="F157" s="122"/>
      <c r="G157" s="122"/>
      <c r="H157" s="122"/>
      <c r="I157" s="122"/>
      <c r="J157" s="122"/>
      <c r="K157" s="122"/>
      <c r="L157" s="122"/>
      <c r="M157" s="122"/>
      <c r="N157" s="122"/>
      <c r="O157" s="122"/>
      <c r="P157" s="122"/>
    </row>
    <row r="158" spans="1:16" x14ac:dyDescent="0.3">
      <c r="A158" s="136"/>
      <c r="B158" s="131"/>
      <c r="C158" s="131"/>
      <c r="D158" s="137"/>
    </row>
    <row r="159" spans="1:16" x14ac:dyDescent="0.3">
      <c r="A159" s="136"/>
      <c r="B159" s="131"/>
      <c r="C159" s="131"/>
    </row>
    <row r="160" spans="1:16" x14ac:dyDescent="0.3">
      <c r="A160" s="136"/>
      <c r="B160" s="131"/>
      <c r="C160" s="131"/>
    </row>
    <row r="164" spans="4:5" x14ac:dyDescent="0.3">
      <c r="D164" s="138"/>
      <c r="E164" s="122"/>
    </row>
    <row r="165" spans="4:5" x14ac:dyDescent="0.3">
      <c r="D165" s="138"/>
      <c r="E165" s="122"/>
    </row>
    <row r="166" spans="4:5" x14ac:dyDescent="0.3">
      <c r="D166" s="158"/>
      <c r="E166" s="122"/>
    </row>
  </sheetData>
  <mergeCells count="46">
    <mergeCell ref="F14:H14"/>
    <mergeCell ref="M14:O14"/>
    <mergeCell ref="T14:V14"/>
    <mergeCell ref="AA14:AC14"/>
    <mergeCell ref="B128:M128"/>
    <mergeCell ref="F132:M132"/>
    <mergeCell ref="AC10:AC13"/>
    <mergeCell ref="AD10:AD11"/>
    <mergeCell ref="AE10:AE13"/>
    <mergeCell ref="AF10:AF13"/>
    <mergeCell ref="F12:G13"/>
    <mergeCell ref="M12:N13"/>
    <mergeCell ref="T12:U13"/>
    <mergeCell ref="AA12:AB13"/>
    <mergeCell ref="V10:V13"/>
    <mergeCell ref="W10:W11"/>
    <mergeCell ref="X10:X13"/>
    <mergeCell ref="Y10:Y13"/>
    <mergeCell ref="AA10:AA11"/>
    <mergeCell ref="AB10:AB11"/>
    <mergeCell ref="O10:O13"/>
    <mergeCell ref="P10:P11"/>
    <mergeCell ref="Q10:Q13"/>
    <mergeCell ref="R10:R13"/>
    <mergeCell ref="T10:T11"/>
    <mergeCell ref="U10:U11"/>
    <mergeCell ref="N10:N11"/>
    <mergeCell ref="A10:A13"/>
    <mergeCell ref="B10:B13"/>
    <mergeCell ref="C10:C13"/>
    <mergeCell ref="D10:D13"/>
    <mergeCell ref="F10:F11"/>
    <mergeCell ref="G10:G11"/>
    <mergeCell ref="H10:H13"/>
    <mergeCell ref="I10:I11"/>
    <mergeCell ref="J10:J13"/>
    <mergeCell ref="K10:K13"/>
    <mergeCell ref="M10:M11"/>
    <mergeCell ref="A1:AF1"/>
    <mergeCell ref="A2:AF2"/>
    <mergeCell ref="Q3:R3"/>
    <mergeCell ref="K4:T6"/>
    <mergeCell ref="F9:K9"/>
    <mergeCell ref="M9:R9"/>
    <mergeCell ref="T9:Y9"/>
    <mergeCell ref="AA9:AF9"/>
  </mergeCells>
  <pageMargins left="0.7" right="0.7" top="0.75" bottom="0.75" header="0.3" footer="0.3"/>
  <pageSetup paperSize="17" scale="82"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DD1D5910-95E9-4410-B3C1-17966C1EE57F}">
          <x14:formula1>
            <xm:f>Units!$A$16:$A$27</xm:f>
          </x14:formula1>
          <xm:sqref>F9:K9 M9:R9 T9:Y9 AA9:AF9</xm:sqref>
        </x14:dataValidation>
        <x14:dataValidation type="list" allowBlank="1" showInputMessage="1" showErrorMessage="1" xr:uid="{BE157753-0DFF-4161-B710-72E444735AA2}">
          <x14:formula1>
            <xm:f>Units!$B$16:$B$28</xm:f>
          </x14:formula1>
          <xm:sqref>F14:H14 AA14:AC14 T14:V14 M14:O14</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2141D-726C-4070-BD9F-43704E3C10D0}">
  <sheetPr>
    <pageSetUpPr fitToPage="1"/>
  </sheetPr>
  <dimension ref="A1:AF166"/>
  <sheetViews>
    <sheetView zoomScaleNormal="100" workbookViewId="0">
      <pane xSplit="4" ySplit="14" topLeftCell="E141" activePane="bottomRight" state="frozen"/>
      <selection pane="topRight" activeCell="E1" sqref="E1"/>
      <selection pane="bottomLeft" activeCell="A7" sqref="A7"/>
      <selection pane="bottomRight" activeCell="I153" sqref="I153"/>
    </sheetView>
  </sheetViews>
  <sheetFormatPr defaultColWidth="9.1796875" defaultRowHeight="14" x14ac:dyDescent="0.3"/>
  <cols>
    <col min="1" max="1" width="13.1796875" style="126" customWidth="1"/>
    <col min="2" max="2" width="23" style="122" bestFit="1" customWidth="1"/>
    <col min="3" max="3" width="13.26953125" style="122" customWidth="1"/>
    <col min="4" max="4" width="18" style="126" customWidth="1"/>
    <col min="5" max="5" width="2.453125" style="126" customWidth="1"/>
    <col min="6" max="6" width="17.7265625" style="122" customWidth="1"/>
    <col min="7" max="7" width="12.81640625" style="122" bestFit="1" customWidth="1"/>
    <col min="8" max="8" width="13.453125" style="122" bestFit="1" customWidth="1"/>
    <col min="9" max="9" width="17.7265625" style="122" customWidth="1"/>
    <col min="10" max="10" width="12" style="122" bestFit="1" customWidth="1"/>
    <col min="11" max="11" width="13.453125" style="122" bestFit="1" customWidth="1"/>
    <col min="12" max="12" width="2.1796875" style="122" customWidth="1"/>
    <col min="13" max="13" width="17.7265625" style="122" customWidth="1"/>
    <col min="14" max="14" width="13.54296875" style="122" customWidth="1"/>
    <col min="15" max="15" width="13.453125" style="122" customWidth="1"/>
    <col min="16" max="16" width="17.7265625" style="122" customWidth="1"/>
    <col min="17" max="17" width="12.7265625" style="122" bestFit="1" customWidth="1"/>
    <col min="18" max="18" width="14" style="122" bestFit="1" customWidth="1"/>
    <col min="19" max="19" width="1.81640625" style="122" customWidth="1"/>
    <col min="20" max="25" width="13.81640625" style="122" customWidth="1"/>
    <col min="26" max="26" width="1.81640625" style="122" customWidth="1"/>
    <col min="27" max="32" width="13.81640625" style="121" customWidth="1"/>
    <col min="33" max="16384" width="9.1796875" style="121"/>
  </cols>
  <sheetData>
    <row r="1" spans="1:32" s="170" customFormat="1" ht="22.5" x14ac:dyDescent="0.45">
      <c r="A1" s="325" t="s">
        <v>236</v>
      </c>
      <c r="B1" s="325"/>
      <c r="C1" s="325"/>
      <c r="D1" s="325"/>
      <c r="E1" s="325"/>
      <c r="F1" s="325"/>
      <c r="G1" s="325"/>
      <c r="H1" s="325"/>
      <c r="I1" s="325"/>
      <c r="J1" s="325"/>
      <c r="K1" s="325"/>
      <c r="L1" s="325"/>
      <c r="M1" s="325"/>
      <c r="N1" s="325"/>
      <c r="O1" s="325"/>
      <c r="P1" s="325"/>
      <c r="Q1" s="325"/>
      <c r="R1" s="325"/>
      <c r="S1" s="325"/>
      <c r="T1" s="325"/>
      <c r="U1" s="325"/>
      <c r="V1" s="325"/>
      <c r="W1" s="325"/>
      <c r="X1" s="325"/>
      <c r="Y1" s="325"/>
      <c r="Z1" s="325"/>
      <c r="AA1" s="325"/>
      <c r="AB1" s="325"/>
      <c r="AC1" s="325"/>
      <c r="AD1" s="325"/>
      <c r="AE1" s="325"/>
      <c r="AF1" s="325"/>
    </row>
    <row r="2" spans="1:32" s="170" customFormat="1" ht="23" thickBot="1" x14ac:dyDescent="0.5">
      <c r="A2" s="325" t="s">
        <v>181</v>
      </c>
      <c r="B2" s="325"/>
      <c r="C2" s="325"/>
      <c r="D2" s="325"/>
      <c r="E2" s="325"/>
      <c r="F2" s="325"/>
      <c r="G2" s="325"/>
      <c r="H2" s="325"/>
      <c r="I2" s="325"/>
      <c r="J2" s="325"/>
      <c r="K2" s="325"/>
      <c r="L2" s="325"/>
      <c r="M2" s="325"/>
      <c r="N2" s="325"/>
      <c r="O2" s="325"/>
      <c r="P2" s="325"/>
      <c r="Q2" s="325"/>
      <c r="R2" s="325"/>
      <c r="S2" s="325"/>
      <c r="T2" s="325"/>
      <c r="U2" s="325"/>
      <c r="V2" s="325"/>
      <c r="W2" s="325"/>
      <c r="X2" s="325"/>
      <c r="Y2" s="325"/>
      <c r="Z2" s="325"/>
      <c r="AA2" s="325"/>
      <c r="AB2" s="325"/>
      <c r="AC2" s="325"/>
      <c r="AD2" s="325"/>
      <c r="AE2" s="325"/>
      <c r="AF2" s="325"/>
    </row>
    <row r="3" spans="1:32" s="170" customFormat="1" ht="23" thickBot="1" x14ac:dyDescent="0.5">
      <c r="A3" s="211"/>
      <c r="B3" s="211"/>
      <c r="C3" s="211"/>
      <c r="D3" s="211"/>
      <c r="E3" s="211"/>
      <c r="F3" s="211"/>
      <c r="G3" s="211"/>
      <c r="H3" s="211"/>
      <c r="I3" s="211"/>
      <c r="J3" s="211"/>
      <c r="K3" s="211"/>
      <c r="L3" s="211"/>
      <c r="M3" s="211"/>
      <c r="N3" s="211" t="s">
        <v>237</v>
      </c>
      <c r="O3" s="211"/>
      <c r="P3" s="213" t="s">
        <v>238</v>
      </c>
      <c r="Q3" s="314">
        <f>'Tab 1 Savings Calculator'!B5-1</f>
        <v>2022</v>
      </c>
      <c r="R3" s="315"/>
      <c r="S3" s="211"/>
      <c r="T3" s="211"/>
      <c r="U3" s="211"/>
      <c r="V3" s="211"/>
      <c r="W3" s="211"/>
      <c r="X3" s="211"/>
      <c r="Y3" s="211"/>
      <c r="Z3" s="211"/>
      <c r="AA3" s="214"/>
      <c r="AB3" s="214"/>
      <c r="AC3" s="214"/>
      <c r="AD3" s="214"/>
      <c r="AE3" s="214"/>
      <c r="AF3" s="214"/>
    </row>
    <row r="4" spans="1:32" ht="18" customHeight="1" x14ac:dyDescent="0.35">
      <c r="A4" s="168"/>
      <c r="B4" s="168"/>
      <c r="C4" s="168"/>
      <c r="D4" s="168"/>
      <c r="E4" s="168"/>
      <c r="F4" s="168"/>
      <c r="G4" s="171"/>
      <c r="H4" s="212"/>
      <c r="I4" s="212"/>
      <c r="J4" s="212"/>
      <c r="K4" s="328" t="s">
        <v>204</v>
      </c>
      <c r="L4" s="328"/>
      <c r="M4" s="328"/>
      <c r="N4" s="328"/>
      <c r="O4" s="328"/>
      <c r="P4" s="328"/>
      <c r="Q4" s="328"/>
      <c r="R4" s="328"/>
      <c r="S4" s="328"/>
      <c r="T4" s="328"/>
      <c r="U4" s="212"/>
      <c r="V4" s="212"/>
      <c r="W4" s="212"/>
      <c r="X4" s="168"/>
      <c r="Y4" s="168"/>
      <c r="Z4" s="168"/>
      <c r="AA4" s="215"/>
      <c r="AB4" s="215"/>
      <c r="AC4" s="215"/>
      <c r="AD4" s="215"/>
      <c r="AE4" s="215"/>
      <c r="AF4" s="215"/>
    </row>
    <row r="5" spans="1:32" ht="18" customHeight="1" x14ac:dyDescent="0.35">
      <c r="A5" s="169"/>
      <c r="B5" s="169"/>
      <c r="C5" s="169"/>
      <c r="D5" s="169"/>
      <c r="E5" s="167"/>
      <c r="F5" s="167"/>
      <c r="G5" s="171"/>
      <c r="H5" s="212"/>
      <c r="I5" s="212"/>
      <c r="J5" s="212"/>
      <c r="K5" s="328"/>
      <c r="L5" s="328"/>
      <c r="M5" s="328"/>
      <c r="N5" s="328"/>
      <c r="O5" s="328"/>
      <c r="P5" s="328"/>
      <c r="Q5" s="328"/>
      <c r="R5" s="328"/>
      <c r="S5" s="328"/>
      <c r="T5" s="328"/>
      <c r="U5" s="212"/>
      <c r="V5" s="212"/>
      <c r="W5" s="212"/>
      <c r="X5" s="167"/>
      <c r="Y5" s="167"/>
      <c r="Z5" s="167"/>
      <c r="AA5" s="215"/>
      <c r="AB5" s="215"/>
      <c r="AC5" s="215"/>
      <c r="AD5" s="215"/>
      <c r="AE5" s="215"/>
      <c r="AF5" s="215"/>
    </row>
    <row r="6" spans="1:32" ht="25.5" customHeight="1" x14ac:dyDescent="0.35">
      <c r="A6" s="169"/>
      <c r="B6" s="169"/>
      <c r="C6" s="169"/>
      <c r="D6" s="169"/>
      <c r="E6" s="167"/>
      <c r="F6" s="167"/>
      <c r="G6" s="171"/>
      <c r="H6" s="212"/>
      <c r="I6" s="212"/>
      <c r="J6" s="212"/>
      <c r="K6" s="328"/>
      <c r="L6" s="328"/>
      <c r="M6" s="328"/>
      <c r="N6" s="328"/>
      <c r="O6" s="328"/>
      <c r="P6" s="328"/>
      <c r="Q6" s="328"/>
      <c r="R6" s="328"/>
      <c r="S6" s="328"/>
      <c r="T6" s="328"/>
      <c r="U6" s="212"/>
      <c r="V6" s="212"/>
      <c r="W6" s="212"/>
      <c r="X6" s="167"/>
      <c r="Y6" s="167"/>
      <c r="Z6" s="167"/>
      <c r="AA6" s="215"/>
      <c r="AB6" s="215"/>
      <c r="AC6" s="215"/>
      <c r="AD6" s="215"/>
      <c r="AE6" s="215"/>
      <c r="AF6" s="215"/>
    </row>
    <row r="7" spans="1:32" ht="17.5" x14ac:dyDescent="0.35">
      <c r="A7" s="230"/>
      <c r="B7" s="230"/>
      <c r="C7" s="230"/>
      <c r="D7" s="230"/>
      <c r="E7" s="231"/>
      <c r="F7" s="231"/>
      <c r="G7" s="232"/>
      <c r="H7" s="233"/>
      <c r="I7" s="233"/>
      <c r="J7" s="233"/>
      <c r="K7" s="234"/>
      <c r="L7" s="234"/>
      <c r="M7" s="234"/>
      <c r="N7" s="234"/>
      <c r="O7" s="234"/>
      <c r="P7" s="234"/>
      <c r="Q7" s="234"/>
      <c r="R7" s="234"/>
      <c r="S7" s="234"/>
      <c r="T7" s="234"/>
      <c r="U7" s="233"/>
      <c r="V7" s="233"/>
      <c r="W7" s="233"/>
      <c r="X7" s="231"/>
      <c r="Y7" s="231"/>
      <c r="Z7" s="231"/>
    </row>
    <row r="9" spans="1:32" s="173" customFormat="1" ht="14.25" customHeight="1" x14ac:dyDescent="0.25">
      <c r="A9" s="153"/>
      <c r="B9" s="195"/>
      <c r="C9" s="195"/>
      <c r="D9" s="153"/>
      <c r="E9" s="153"/>
      <c r="F9" s="312" t="s">
        <v>292</v>
      </c>
      <c r="G9" s="312"/>
      <c r="H9" s="312"/>
      <c r="I9" s="312"/>
      <c r="J9" s="312"/>
      <c r="K9" s="312"/>
      <c r="L9" s="195"/>
      <c r="M9" s="312" t="s">
        <v>292</v>
      </c>
      <c r="N9" s="312"/>
      <c r="O9" s="312"/>
      <c r="P9" s="312"/>
      <c r="Q9" s="312"/>
      <c r="R9" s="312"/>
      <c r="S9" s="153"/>
      <c r="T9" s="312" t="s">
        <v>292</v>
      </c>
      <c r="U9" s="312"/>
      <c r="V9" s="312"/>
      <c r="W9" s="312"/>
      <c r="X9" s="312"/>
      <c r="Y9" s="312"/>
      <c r="Z9" s="153"/>
      <c r="AA9" s="312" t="s">
        <v>292</v>
      </c>
      <c r="AB9" s="312"/>
      <c r="AC9" s="312"/>
      <c r="AD9" s="312"/>
      <c r="AE9" s="312"/>
      <c r="AF9" s="312"/>
    </row>
    <row r="10" spans="1:32" s="173" customFormat="1" ht="27" customHeight="1" x14ac:dyDescent="0.25">
      <c r="A10" s="319" t="s">
        <v>201</v>
      </c>
      <c r="B10" s="319" t="s">
        <v>202</v>
      </c>
      <c r="C10" s="319" t="s">
        <v>134</v>
      </c>
      <c r="D10" s="322" t="s">
        <v>198</v>
      </c>
      <c r="E10" s="216"/>
      <c r="F10" s="305" t="s">
        <v>264</v>
      </c>
      <c r="G10" s="305" t="s">
        <v>265</v>
      </c>
      <c r="H10" s="305" t="s">
        <v>266</v>
      </c>
      <c r="I10" s="313" t="s">
        <v>133</v>
      </c>
      <c r="J10" s="305" t="s">
        <v>166</v>
      </c>
      <c r="K10" s="305" t="s">
        <v>180</v>
      </c>
      <c r="L10" s="172"/>
      <c r="M10" s="305" t="s">
        <v>264</v>
      </c>
      <c r="N10" s="305" t="s">
        <v>265</v>
      </c>
      <c r="O10" s="305" t="s">
        <v>266</v>
      </c>
      <c r="P10" s="313" t="s">
        <v>133</v>
      </c>
      <c r="Q10" s="305" t="s">
        <v>166</v>
      </c>
      <c r="R10" s="305" t="s">
        <v>180</v>
      </c>
      <c r="S10" s="172"/>
      <c r="T10" s="305" t="s">
        <v>264</v>
      </c>
      <c r="U10" s="305" t="s">
        <v>265</v>
      </c>
      <c r="V10" s="305" t="s">
        <v>266</v>
      </c>
      <c r="W10" s="313" t="s">
        <v>133</v>
      </c>
      <c r="X10" s="316" t="s">
        <v>166</v>
      </c>
      <c r="Y10" s="305" t="s">
        <v>180</v>
      </c>
      <c r="Z10" s="172"/>
      <c r="AA10" s="305" t="s">
        <v>264</v>
      </c>
      <c r="AB10" s="305" t="s">
        <v>265</v>
      </c>
      <c r="AC10" s="305" t="s">
        <v>266</v>
      </c>
      <c r="AD10" s="313" t="s">
        <v>133</v>
      </c>
      <c r="AE10" s="316" t="s">
        <v>166</v>
      </c>
      <c r="AF10" s="305" t="s">
        <v>180</v>
      </c>
    </row>
    <row r="11" spans="1:32" s="173" customFormat="1" ht="24.75" customHeight="1" x14ac:dyDescent="0.25">
      <c r="A11" s="320"/>
      <c r="B11" s="320"/>
      <c r="C11" s="320"/>
      <c r="D11" s="323"/>
      <c r="E11" s="216"/>
      <c r="F11" s="306"/>
      <c r="G11" s="306"/>
      <c r="H11" s="307"/>
      <c r="I11" s="313"/>
      <c r="J11" s="307"/>
      <c r="K11" s="307"/>
      <c r="L11" s="172"/>
      <c r="M11" s="306"/>
      <c r="N11" s="306"/>
      <c r="O11" s="307"/>
      <c r="P11" s="313"/>
      <c r="Q11" s="307"/>
      <c r="R11" s="307"/>
      <c r="S11" s="172"/>
      <c r="T11" s="306"/>
      <c r="U11" s="306"/>
      <c r="V11" s="307"/>
      <c r="W11" s="313"/>
      <c r="X11" s="317"/>
      <c r="Y11" s="307"/>
      <c r="Z11" s="172"/>
      <c r="AA11" s="306"/>
      <c r="AB11" s="306"/>
      <c r="AC11" s="307"/>
      <c r="AD11" s="313"/>
      <c r="AE11" s="317"/>
      <c r="AF11" s="307"/>
    </row>
    <row r="12" spans="1:32" s="173" customFormat="1" ht="35.25" customHeight="1" x14ac:dyDescent="0.25">
      <c r="A12" s="320"/>
      <c r="B12" s="320"/>
      <c r="C12" s="320"/>
      <c r="D12" s="323"/>
      <c r="E12" s="216"/>
      <c r="F12" s="308" t="s">
        <v>179</v>
      </c>
      <c r="G12" s="309"/>
      <c r="H12" s="307"/>
      <c r="I12" s="172" t="str">
        <f>P3</f>
        <v xml:space="preserve">June 30, </v>
      </c>
      <c r="J12" s="307"/>
      <c r="K12" s="307"/>
      <c r="L12" s="172"/>
      <c r="M12" s="308" t="s">
        <v>179</v>
      </c>
      <c r="N12" s="309"/>
      <c r="O12" s="307"/>
      <c r="P12" s="172" t="str">
        <f>P3</f>
        <v xml:space="preserve">June 30, </v>
      </c>
      <c r="Q12" s="307"/>
      <c r="R12" s="307"/>
      <c r="S12" s="172"/>
      <c r="T12" s="308" t="s">
        <v>179</v>
      </c>
      <c r="U12" s="309"/>
      <c r="V12" s="307"/>
      <c r="W12" s="172" t="str">
        <f>P3</f>
        <v xml:space="preserve">June 30, </v>
      </c>
      <c r="X12" s="317"/>
      <c r="Y12" s="307"/>
      <c r="Z12" s="172"/>
      <c r="AA12" s="308" t="s">
        <v>179</v>
      </c>
      <c r="AB12" s="309"/>
      <c r="AC12" s="307"/>
      <c r="AD12" s="172" t="str">
        <f>P3</f>
        <v xml:space="preserve">June 30, </v>
      </c>
      <c r="AE12" s="317"/>
      <c r="AF12" s="307"/>
    </row>
    <row r="13" spans="1:32" s="173" customFormat="1" ht="12.5" x14ac:dyDescent="0.25">
      <c r="A13" s="321"/>
      <c r="B13" s="321"/>
      <c r="C13" s="321"/>
      <c r="D13" s="324"/>
      <c r="E13" s="216"/>
      <c r="F13" s="310"/>
      <c r="G13" s="311"/>
      <c r="H13" s="306"/>
      <c r="I13" s="216">
        <f>Q3</f>
        <v>2022</v>
      </c>
      <c r="J13" s="306"/>
      <c r="K13" s="306"/>
      <c r="L13" s="172"/>
      <c r="M13" s="310"/>
      <c r="N13" s="311"/>
      <c r="O13" s="306"/>
      <c r="P13" s="216">
        <f>Q3</f>
        <v>2022</v>
      </c>
      <c r="Q13" s="306"/>
      <c r="R13" s="306"/>
      <c r="S13" s="172"/>
      <c r="T13" s="310"/>
      <c r="U13" s="311"/>
      <c r="V13" s="306"/>
      <c r="W13" s="216">
        <f>Q3</f>
        <v>2022</v>
      </c>
      <c r="X13" s="318"/>
      <c r="Y13" s="306"/>
      <c r="Z13" s="172"/>
      <c r="AA13" s="310"/>
      <c r="AB13" s="311"/>
      <c r="AC13" s="306"/>
      <c r="AD13" s="216">
        <f>Q3</f>
        <v>2022</v>
      </c>
      <c r="AE13" s="318"/>
      <c r="AF13" s="306"/>
    </row>
    <row r="14" spans="1:32" s="173" customFormat="1" ht="12.5" x14ac:dyDescent="0.25">
      <c r="A14" s="153" t="s">
        <v>203</v>
      </c>
      <c r="B14" s="153" t="s">
        <v>135</v>
      </c>
      <c r="C14" s="153" t="s">
        <v>136</v>
      </c>
      <c r="D14" s="153" t="s">
        <v>137</v>
      </c>
      <c r="E14" s="153"/>
      <c r="F14" s="302" t="s">
        <v>294</v>
      </c>
      <c r="G14" s="303"/>
      <c r="H14" s="304"/>
      <c r="I14" s="172" t="s">
        <v>138</v>
      </c>
      <c r="J14" s="172" t="s">
        <v>139</v>
      </c>
      <c r="K14" s="172" t="s">
        <v>138</v>
      </c>
      <c r="L14" s="172"/>
      <c r="M14" s="302" t="s">
        <v>294</v>
      </c>
      <c r="N14" s="303"/>
      <c r="O14" s="304"/>
      <c r="P14" s="172" t="s">
        <v>138</v>
      </c>
      <c r="Q14" s="172" t="s">
        <v>139</v>
      </c>
      <c r="R14" s="172" t="s">
        <v>138</v>
      </c>
      <c r="S14" s="172"/>
      <c r="T14" s="302" t="s">
        <v>293</v>
      </c>
      <c r="U14" s="303"/>
      <c r="V14" s="304"/>
      <c r="W14" s="172" t="s">
        <v>138</v>
      </c>
      <c r="X14" s="172" t="s">
        <v>139</v>
      </c>
      <c r="Y14" s="172" t="s">
        <v>138</v>
      </c>
      <c r="Z14" s="172"/>
      <c r="AA14" s="302" t="s">
        <v>294</v>
      </c>
      <c r="AB14" s="303"/>
      <c r="AC14" s="304"/>
      <c r="AD14" s="172" t="s">
        <v>138</v>
      </c>
      <c r="AE14" s="172" t="s">
        <v>139</v>
      </c>
      <c r="AF14" s="172" t="s">
        <v>138</v>
      </c>
    </row>
    <row r="15" spans="1:32" s="173" customFormat="1" ht="12.5" x14ac:dyDescent="0.25">
      <c r="A15" s="188" t="s">
        <v>205</v>
      </c>
      <c r="B15" s="188" t="s">
        <v>220</v>
      </c>
      <c r="C15" s="188" t="s">
        <v>141</v>
      </c>
      <c r="D15" s="188">
        <v>0</v>
      </c>
      <c r="E15" s="188"/>
      <c r="F15" s="189">
        <v>5.867</v>
      </c>
      <c r="G15" s="189">
        <v>5.2916666666666696</v>
      </c>
      <c r="H15" s="142">
        <f>IF(F15-G15=0,"",F15-G15)</f>
        <v>0.57533333333333037</v>
      </c>
      <c r="I15" s="202">
        <v>7.5410000000000004</v>
      </c>
      <c r="J15" s="201">
        <f>H15*I15</f>
        <v>4.3385886666666442</v>
      </c>
      <c r="K15" s="201">
        <f>D15*J15</f>
        <v>0</v>
      </c>
      <c r="L15" s="140"/>
      <c r="M15" s="193">
        <v>381.14583333333331</v>
      </c>
      <c r="N15" s="193">
        <v>302.67083333333341</v>
      </c>
      <c r="O15" s="209">
        <f>IF(M15-N15=0,"",M15-N15)</f>
        <v>78.474999999999909</v>
      </c>
      <c r="P15" s="204">
        <v>0.129</v>
      </c>
      <c r="Q15" s="201">
        <f>O15*P15</f>
        <v>10.123274999999989</v>
      </c>
      <c r="R15" s="201">
        <f>D15*Q15</f>
        <v>0</v>
      </c>
      <c r="S15" s="140"/>
      <c r="T15" s="141"/>
      <c r="U15" s="141"/>
      <c r="V15" s="209" t="str">
        <f>IF(T15-U15=0,"",T15-U15)</f>
        <v/>
      </c>
      <c r="W15" s="206"/>
      <c r="X15" s="210">
        <f>IFERROR(V15*W15,0)</f>
        <v>0</v>
      </c>
      <c r="Y15" s="201">
        <f>D15*X15</f>
        <v>0</v>
      </c>
      <c r="Z15" s="201"/>
      <c r="AA15" s="141"/>
      <c r="AB15" s="141"/>
      <c r="AC15" s="209" t="str">
        <f>IF(AA15-AB15=0,"",AA15-AB15)</f>
        <v/>
      </c>
      <c r="AD15" s="206"/>
      <c r="AE15" s="210">
        <f>IFERROR(AC15*AD15,0)</f>
        <v>0</v>
      </c>
      <c r="AF15" s="201">
        <f>D15*AE15</f>
        <v>0</v>
      </c>
    </row>
    <row r="16" spans="1:32" s="173" customFormat="1" ht="12.5" x14ac:dyDescent="0.25">
      <c r="A16" s="188"/>
      <c r="B16" s="188"/>
      <c r="C16" s="188" t="s">
        <v>142</v>
      </c>
      <c r="D16" s="188">
        <v>0</v>
      </c>
      <c r="E16" s="188"/>
      <c r="F16" s="189">
        <v>6.9580000000000002</v>
      </c>
      <c r="G16" s="189">
        <v>6.19166666666667</v>
      </c>
      <c r="H16" s="142">
        <f>IF(F16-G16=0,"",F16-G16)</f>
        <v>0.7663333333333302</v>
      </c>
      <c r="I16" s="202">
        <v>7.3620000000000001</v>
      </c>
      <c r="J16" s="201">
        <f t="shared" ref="J16:J65" si="0">H16*I16</f>
        <v>5.6417459999999773</v>
      </c>
      <c r="K16" s="201">
        <f t="shared" ref="K16:K79" si="1">D16*J16</f>
        <v>0</v>
      </c>
      <c r="L16" s="140"/>
      <c r="M16" s="193">
        <v>486.00166666666672</v>
      </c>
      <c r="N16" s="193">
        <v>405.80305555555555</v>
      </c>
      <c r="O16" s="209">
        <f t="shared" ref="O16:O79" si="2">IF(M16-N16=0,"",M16-N16)</f>
        <v>80.198611111111177</v>
      </c>
      <c r="P16" s="204">
        <v>0.125</v>
      </c>
      <c r="Q16" s="201">
        <f t="shared" ref="Q16:Q17" si="3">O16*P16</f>
        <v>10.024826388888897</v>
      </c>
      <c r="R16" s="201">
        <f t="shared" ref="R16:R79" si="4">D16*Q16</f>
        <v>0</v>
      </c>
      <c r="S16" s="140"/>
      <c r="T16" s="141"/>
      <c r="U16" s="141"/>
      <c r="V16" s="209" t="str">
        <f t="shared" ref="V16:V79" si="5">IF(T16-U16=0,"",T16-U16)</f>
        <v/>
      </c>
      <c r="W16" s="206"/>
      <c r="X16" s="210">
        <f t="shared" ref="X16:X79" si="6">IFERROR(V16*W16,0)</f>
        <v>0</v>
      </c>
      <c r="Y16" s="201">
        <f t="shared" ref="Y16:Y79" si="7">D16*X16</f>
        <v>0</v>
      </c>
      <c r="Z16" s="201"/>
      <c r="AA16" s="141"/>
      <c r="AB16" s="141"/>
      <c r="AC16" s="209" t="str">
        <f t="shared" ref="AC16:AC79" si="8">IF(AA16-AB16=0,"",AA16-AB16)</f>
        <v/>
      </c>
      <c r="AD16" s="206"/>
      <c r="AE16" s="210">
        <f t="shared" ref="AE16:AE79" si="9">IFERROR(AC16*AD16,0)</f>
        <v>0</v>
      </c>
      <c r="AF16" s="201">
        <f t="shared" ref="AF16:AF79" si="10">D16*AE16</f>
        <v>0</v>
      </c>
    </row>
    <row r="17" spans="1:32" s="173" customFormat="1" ht="12.5" x14ac:dyDescent="0.25">
      <c r="A17" s="188"/>
      <c r="B17" s="188"/>
      <c r="C17" s="188" t="s">
        <v>143</v>
      </c>
      <c r="D17" s="188">
        <v>0</v>
      </c>
      <c r="E17" s="188"/>
      <c r="F17" s="189">
        <v>8.0169999999999995</v>
      </c>
      <c r="G17" s="189">
        <v>7.05833333333333</v>
      </c>
      <c r="H17" s="142">
        <f>IF(F17-G17=0,"",F17-G17)</f>
        <v>0.95866666666666944</v>
      </c>
      <c r="I17" s="202">
        <v>7.2329999999999997</v>
      </c>
      <c r="J17" s="201">
        <f t="shared" si="0"/>
        <v>6.9340360000000194</v>
      </c>
      <c r="K17" s="201">
        <f t="shared" si="1"/>
        <v>0</v>
      </c>
      <c r="L17" s="140"/>
      <c r="M17" s="193">
        <v>619.30833333333339</v>
      </c>
      <c r="N17" s="193">
        <v>499.22333333333336</v>
      </c>
      <c r="O17" s="209">
        <f t="shared" si="2"/>
        <v>120.08500000000004</v>
      </c>
      <c r="P17" s="204">
        <v>0.123</v>
      </c>
      <c r="Q17" s="201">
        <f t="shared" si="3"/>
        <v>14.770455000000004</v>
      </c>
      <c r="R17" s="201">
        <f t="shared" si="4"/>
        <v>0</v>
      </c>
      <c r="S17" s="140"/>
      <c r="T17" s="141"/>
      <c r="U17" s="141"/>
      <c r="V17" s="209" t="str">
        <f t="shared" si="5"/>
        <v/>
      </c>
      <c r="W17" s="206"/>
      <c r="X17" s="210">
        <f t="shared" si="6"/>
        <v>0</v>
      </c>
      <c r="Y17" s="201">
        <f t="shared" si="7"/>
        <v>0</v>
      </c>
      <c r="Z17" s="201"/>
      <c r="AA17" s="141"/>
      <c r="AB17" s="141"/>
      <c r="AC17" s="209" t="str">
        <f t="shared" si="8"/>
        <v/>
      </c>
      <c r="AD17" s="206"/>
      <c r="AE17" s="210">
        <f t="shared" si="9"/>
        <v>0</v>
      </c>
      <c r="AF17" s="201">
        <f t="shared" si="10"/>
        <v>0</v>
      </c>
    </row>
    <row r="18" spans="1:32" s="173" customFormat="1" ht="12.5" x14ac:dyDescent="0.25">
      <c r="A18" s="188"/>
      <c r="B18" s="188"/>
      <c r="C18" s="188"/>
      <c r="D18" s="188"/>
      <c r="E18" s="188"/>
      <c r="F18" s="189"/>
      <c r="G18" s="189"/>
      <c r="H18" s="142" t="str">
        <f t="shared" ref="H18:H81" si="11">IF(F18-G18=0,"",F18-G18)</f>
        <v/>
      </c>
      <c r="I18" s="202"/>
      <c r="J18" s="201"/>
      <c r="K18" s="201">
        <f t="shared" si="1"/>
        <v>0</v>
      </c>
      <c r="L18" s="140"/>
      <c r="M18" s="193"/>
      <c r="N18" s="193"/>
      <c r="O18" s="209" t="str">
        <f t="shared" si="2"/>
        <v/>
      </c>
      <c r="P18" s="204"/>
      <c r="Q18" s="201"/>
      <c r="R18" s="201">
        <f t="shared" si="4"/>
        <v>0</v>
      </c>
      <c r="S18" s="140"/>
      <c r="T18" s="141"/>
      <c r="U18" s="141"/>
      <c r="V18" s="209" t="str">
        <f t="shared" si="5"/>
        <v/>
      </c>
      <c r="W18" s="206"/>
      <c r="X18" s="210">
        <f t="shared" si="6"/>
        <v>0</v>
      </c>
      <c r="Y18" s="201">
        <f t="shared" si="7"/>
        <v>0</v>
      </c>
      <c r="Z18" s="201"/>
      <c r="AA18" s="141"/>
      <c r="AB18" s="141"/>
      <c r="AC18" s="209" t="str">
        <f t="shared" si="8"/>
        <v/>
      </c>
      <c r="AD18" s="206"/>
      <c r="AE18" s="210">
        <f t="shared" si="9"/>
        <v>0</v>
      </c>
      <c r="AF18" s="201">
        <f t="shared" si="10"/>
        <v>0</v>
      </c>
    </row>
    <row r="19" spans="1:32" s="173" customFormat="1" ht="12.5" x14ac:dyDescent="0.25">
      <c r="A19" s="188"/>
      <c r="B19" s="188"/>
      <c r="C19" s="188"/>
      <c r="D19" s="188"/>
      <c r="E19" s="188"/>
      <c r="F19" s="189"/>
      <c r="G19" s="189"/>
      <c r="H19" s="142" t="str">
        <f t="shared" si="11"/>
        <v/>
      </c>
      <c r="I19" s="202"/>
      <c r="J19" s="201"/>
      <c r="K19" s="201">
        <f t="shared" si="1"/>
        <v>0</v>
      </c>
      <c r="L19" s="140"/>
      <c r="M19" s="193"/>
      <c r="N19" s="193"/>
      <c r="O19" s="209" t="str">
        <f t="shared" si="2"/>
        <v/>
      </c>
      <c r="P19" s="204"/>
      <c r="Q19" s="201"/>
      <c r="R19" s="201">
        <f t="shared" si="4"/>
        <v>0</v>
      </c>
      <c r="S19" s="140"/>
      <c r="T19" s="141"/>
      <c r="U19" s="141"/>
      <c r="V19" s="209" t="str">
        <f t="shared" si="5"/>
        <v/>
      </c>
      <c r="W19" s="206"/>
      <c r="X19" s="210">
        <f t="shared" si="6"/>
        <v>0</v>
      </c>
      <c r="Y19" s="201">
        <f t="shared" si="7"/>
        <v>0</v>
      </c>
      <c r="Z19" s="201"/>
      <c r="AA19" s="141"/>
      <c r="AB19" s="141"/>
      <c r="AC19" s="209" t="str">
        <f t="shared" si="8"/>
        <v/>
      </c>
      <c r="AD19" s="206"/>
      <c r="AE19" s="210">
        <f t="shared" si="9"/>
        <v>0</v>
      </c>
      <c r="AF19" s="201">
        <f t="shared" si="10"/>
        <v>0</v>
      </c>
    </row>
    <row r="20" spans="1:32" s="173" customFormat="1" ht="12.5" x14ac:dyDescent="0.25">
      <c r="A20" s="188" t="s">
        <v>206</v>
      </c>
      <c r="B20" s="188" t="s">
        <v>221</v>
      </c>
      <c r="C20" s="188" t="s">
        <v>140</v>
      </c>
      <c r="D20" s="188">
        <v>0</v>
      </c>
      <c r="E20" s="188"/>
      <c r="F20" s="189">
        <v>4.8583333333333298</v>
      </c>
      <c r="G20" s="189">
        <v>4.7</v>
      </c>
      <c r="H20" s="142">
        <f t="shared" si="11"/>
        <v>0.15833333333332966</v>
      </c>
      <c r="I20" s="202">
        <v>7.6950000000000003</v>
      </c>
      <c r="J20" s="201">
        <f t="shared" si="0"/>
        <v>1.2183749999999718</v>
      </c>
      <c r="K20" s="201">
        <f t="shared" si="1"/>
        <v>0</v>
      </c>
      <c r="L20" s="140"/>
      <c r="M20" s="193">
        <v>300.17500000000007</v>
      </c>
      <c r="N20" s="193">
        <v>229.42583333333326</v>
      </c>
      <c r="O20" s="209">
        <f t="shared" si="2"/>
        <v>70.74916666666681</v>
      </c>
      <c r="P20" s="204">
        <v>0.13400000000000001</v>
      </c>
      <c r="Q20" s="201">
        <f t="shared" ref="Q20:Q22" si="12">O20*P20</f>
        <v>9.4803883333333534</v>
      </c>
      <c r="R20" s="201">
        <f t="shared" si="4"/>
        <v>0</v>
      </c>
      <c r="S20" s="140"/>
      <c r="T20" s="141"/>
      <c r="U20" s="141"/>
      <c r="V20" s="209" t="str">
        <f t="shared" si="5"/>
        <v/>
      </c>
      <c r="W20" s="206"/>
      <c r="X20" s="210">
        <f t="shared" si="6"/>
        <v>0</v>
      </c>
      <c r="Y20" s="201">
        <f t="shared" si="7"/>
        <v>0</v>
      </c>
      <c r="Z20" s="201"/>
      <c r="AA20" s="141"/>
      <c r="AB20" s="141"/>
      <c r="AC20" s="209" t="str">
        <f t="shared" si="8"/>
        <v/>
      </c>
      <c r="AD20" s="206"/>
      <c r="AE20" s="210">
        <f t="shared" si="9"/>
        <v>0</v>
      </c>
      <c r="AF20" s="201">
        <f t="shared" si="10"/>
        <v>0</v>
      </c>
    </row>
    <row r="21" spans="1:32" s="173" customFormat="1" ht="12.5" x14ac:dyDescent="0.25">
      <c r="A21" s="188"/>
      <c r="B21" s="188"/>
      <c r="C21" s="188" t="s">
        <v>141</v>
      </c>
      <c r="D21" s="188">
        <v>0</v>
      </c>
      <c r="E21" s="188"/>
      <c r="F21" s="189">
        <v>6.8250000000000002</v>
      </c>
      <c r="G21" s="189">
        <v>6.35</v>
      </c>
      <c r="H21" s="142">
        <f t="shared" si="11"/>
        <v>0.47500000000000053</v>
      </c>
      <c r="I21" s="202">
        <v>7.3360000000000003</v>
      </c>
      <c r="J21" s="201">
        <f t="shared" si="0"/>
        <v>3.4846000000000039</v>
      </c>
      <c r="K21" s="201">
        <f t="shared" si="1"/>
        <v>0</v>
      </c>
      <c r="L21" s="140"/>
      <c r="M21" s="193">
        <v>373.05000000000013</v>
      </c>
      <c r="N21" s="193">
        <v>293.35833333333323</v>
      </c>
      <c r="O21" s="209">
        <f t="shared" si="2"/>
        <v>79.69166666666689</v>
      </c>
      <c r="P21" s="204">
        <v>0.129</v>
      </c>
      <c r="Q21" s="201">
        <f t="shared" si="12"/>
        <v>10.28022500000003</v>
      </c>
      <c r="R21" s="201">
        <f t="shared" si="4"/>
        <v>0</v>
      </c>
      <c r="S21" s="140"/>
      <c r="T21" s="141"/>
      <c r="U21" s="141"/>
      <c r="V21" s="209" t="str">
        <f t="shared" si="5"/>
        <v/>
      </c>
      <c r="W21" s="206"/>
      <c r="X21" s="210">
        <f t="shared" si="6"/>
        <v>0</v>
      </c>
      <c r="Y21" s="201">
        <f t="shared" si="7"/>
        <v>0</v>
      </c>
      <c r="Z21" s="201"/>
      <c r="AA21" s="141"/>
      <c r="AB21" s="141"/>
      <c r="AC21" s="209" t="str">
        <f t="shared" si="8"/>
        <v/>
      </c>
      <c r="AD21" s="206"/>
      <c r="AE21" s="210">
        <f t="shared" si="9"/>
        <v>0</v>
      </c>
      <c r="AF21" s="201">
        <f t="shared" si="10"/>
        <v>0</v>
      </c>
    </row>
    <row r="22" spans="1:32" s="173" customFormat="1" ht="12.5" x14ac:dyDescent="0.25">
      <c r="A22" s="188"/>
      <c r="B22" s="188"/>
      <c r="C22" s="188" t="s">
        <v>142</v>
      </c>
      <c r="D22" s="188">
        <v>0</v>
      </c>
      <c r="E22" s="188"/>
      <c r="F22" s="189">
        <v>7.2083333333333304</v>
      </c>
      <c r="G22" s="189">
        <v>6.5750000000000002</v>
      </c>
      <c r="H22" s="142">
        <f t="shared" si="11"/>
        <v>0.6333333333333302</v>
      </c>
      <c r="I22" s="202">
        <v>7.3010000000000002</v>
      </c>
      <c r="J22" s="201">
        <f t="shared" si="0"/>
        <v>4.6239666666666439</v>
      </c>
      <c r="K22" s="201">
        <f t="shared" si="1"/>
        <v>0</v>
      </c>
      <c r="L22" s="140"/>
      <c r="M22" s="193">
        <v>474.92500000000013</v>
      </c>
      <c r="N22" s="193">
        <v>387.93333333333334</v>
      </c>
      <c r="O22" s="209">
        <f t="shared" si="2"/>
        <v>86.991666666666788</v>
      </c>
      <c r="P22" s="204">
        <v>0.126</v>
      </c>
      <c r="Q22" s="201">
        <f t="shared" si="12"/>
        <v>10.960950000000015</v>
      </c>
      <c r="R22" s="201">
        <f t="shared" si="4"/>
        <v>0</v>
      </c>
      <c r="S22" s="140"/>
      <c r="T22" s="141"/>
      <c r="U22" s="141"/>
      <c r="V22" s="209" t="str">
        <f t="shared" si="5"/>
        <v/>
      </c>
      <c r="W22" s="206"/>
      <c r="X22" s="210">
        <f t="shared" si="6"/>
        <v>0</v>
      </c>
      <c r="Y22" s="201">
        <f t="shared" si="7"/>
        <v>0</v>
      </c>
      <c r="Z22" s="201"/>
      <c r="AA22" s="141"/>
      <c r="AB22" s="141"/>
      <c r="AC22" s="209" t="str">
        <f t="shared" si="8"/>
        <v/>
      </c>
      <c r="AD22" s="206"/>
      <c r="AE22" s="210">
        <f t="shared" si="9"/>
        <v>0</v>
      </c>
      <c r="AF22" s="201">
        <f t="shared" si="10"/>
        <v>0</v>
      </c>
    </row>
    <row r="23" spans="1:32" s="173" customFormat="1" ht="12.5" x14ac:dyDescent="0.25">
      <c r="A23" s="188"/>
      <c r="B23" s="188"/>
      <c r="C23" s="188"/>
      <c r="D23" s="188"/>
      <c r="E23" s="188"/>
      <c r="F23" s="189"/>
      <c r="G23" s="189"/>
      <c r="H23" s="142" t="str">
        <f t="shared" si="11"/>
        <v/>
      </c>
      <c r="I23" s="202"/>
      <c r="J23" s="201"/>
      <c r="K23" s="201">
        <f t="shared" si="1"/>
        <v>0</v>
      </c>
      <c r="L23" s="140"/>
      <c r="M23" s="193"/>
      <c r="N23" s="193"/>
      <c r="O23" s="209" t="str">
        <f t="shared" si="2"/>
        <v/>
      </c>
      <c r="P23" s="204"/>
      <c r="Q23" s="201"/>
      <c r="R23" s="201">
        <f t="shared" si="4"/>
        <v>0</v>
      </c>
      <c r="S23" s="140"/>
      <c r="T23" s="141"/>
      <c r="U23" s="141"/>
      <c r="V23" s="209" t="str">
        <f t="shared" si="5"/>
        <v/>
      </c>
      <c r="W23" s="206"/>
      <c r="X23" s="210">
        <f t="shared" si="6"/>
        <v>0</v>
      </c>
      <c r="Y23" s="201">
        <f t="shared" si="7"/>
        <v>0</v>
      </c>
      <c r="Z23" s="201"/>
      <c r="AA23" s="141"/>
      <c r="AB23" s="141"/>
      <c r="AC23" s="209" t="str">
        <f t="shared" si="8"/>
        <v/>
      </c>
      <c r="AD23" s="206"/>
      <c r="AE23" s="210">
        <f t="shared" si="9"/>
        <v>0</v>
      </c>
      <c r="AF23" s="201">
        <f t="shared" si="10"/>
        <v>0</v>
      </c>
    </row>
    <row r="24" spans="1:32" s="173" customFormat="1" ht="12.5" x14ac:dyDescent="0.25">
      <c r="A24" s="188" t="s">
        <v>213</v>
      </c>
      <c r="B24" s="188" t="s">
        <v>222</v>
      </c>
      <c r="C24" s="188"/>
      <c r="D24" s="188">
        <v>0</v>
      </c>
      <c r="E24" s="188"/>
      <c r="F24" s="189"/>
      <c r="G24" s="189"/>
      <c r="H24" s="142" t="str">
        <f t="shared" si="11"/>
        <v/>
      </c>
      <c r="I24" s="202"/>
      <c r="J24" s="201"/>
      <c r="K24" s="201">
        <f t="shared" si="1"/>
        <v>0</v>
      </c>
      <c r="L24" s="140"/>
      <c r="M24" s="193"/>
      <c r="N24" s="193"/>
      <c r="O24" s="209" t="str">
        <f t="shared" si="2"/>
        <v/>
      </c>
      <c r="P24" s="204"/>
      <c r="Q24" s="201"/>
      <c r="R24" s="201">
        <f t="shared" si="4"/>
        <v>0</v>
      </c>
      <c r="S24" s="140"/>
      <c r="T24" s="141"/>
      <c r="U24" s="141"/>
      <c r="V24" s="209" t="str">
        <f t="shared" si="5"/>
        <v/>
      </c>
      <c r="W24" s="206"/>
      <c r="X24" s="210">
        <f t="shared" si="6"/>
        <v>0</v>
      </c>
      <c r="Y24" s="201">
        <f t="shared" si="7"/>
        <v>0</v>
      </c>
      <c r="Z24" s="201"/>
      <c r="AA24" s="141"/>
      <c r="AB24" s="141"/>
      <c r="AC24" s="209" t="str">
        <f t="shared" si="8"/>
        <v/>
      </c>
      <c r="AD24" s="206"/>
      <c r="AE24" s="210">
        <f t="shared" si="9"/>
        <v>0</v>
      </c>
      <c r="AF24" s="201">
        <f t="shared" si="10"/>
        <v>0</v>
      </c>
    </row>
    <row r="25" spans="1:32" s="173" customFormat="1" ht="12.5" x14ac:dyDescent="0.25">
      <c r="A25" s="188"/>
      <c r="B25" s="188"/>
      <c r="C25" s="188"/>
      <c r="D25" s="188"/>
      <c r="E25" s="188"/>
      <c r="F25" s="189"/>
      <c r="G25" s="189"/>
      <c r="H25" s="142" t="str">
        <f t="shared" si="11"/>
        <v/>
      </c>
      <c r="I25" s="202"/>
      <c r="J25" s="201"/>
      <c r="K25" s="201">
        <f t="shared" si="1"/>
        <v>0</v>
      </c>
      <c r="L25" s="140"/>
      <c r="M25" s="193"/>
      <c r="N25" s="193"/>
      <c r="O25" s="209" t="str">
        <f t="shared" si="2"/>
        <v/>
      </c>
      <c r="P25" s="204"/>
      <c r="Q25" s="201"/>
      <c r="R25" s="201">
        <f t="shared" si="4"/>
        <v>0</v>
      </c>
      <c r="S25" s="140"/>
      <c r="T25" s="141"/>
      <c r="U25" s="141"/>
      <c r="V25" s="209" t="str">
        <f t="shared" si="5"/>
        <v/>
      </c>
      <c r="W25" s="206"/>
      <c r="X25" s="210">
        <f t="shared" si="6"/>
        <v>0</v>
      </c>
      <c r="Y25" s="201">
        <f t="shared" si="7"/>
        <v>0</v>
      </c>
      <c r="Z25" s="201"/>
      <c r="AA25" s="141"/>
      <c r="AB25" s="141"/>
      <c r="AC25" s="209" t="str">
        <f t="shared" si="8"/>
        <v/>
      </c>
      <c r="AD25" s="206"/>
      <c r="AE25" s="210">
        <f t="shared" si="9"/>
        <v>0</v>
      </c>
      <c r="AF25" s="201">
        <f t="shared" si="10"/>
        <v>0</v>
      </c>
    </row>
    <row r="26" spans="1:32" s="173" customFormat="1" ht="12.5" x14ac:dyDescent="0.25">
      <c r="A26" s="188" t="s">
        <v>207</v>
      </c>
      <c r="B26" s="188" t="s">
        <v>223</v>
      </c>
      <c r="C26" s="188" t="s">
        <v>141</v>
      </c>
      <c r="D26" s="188">
        <v>0</v>
      </c>
      <c r="E26" s="188"/>
      <c r="F26" s="189">
        <v>5.9833333333333298</v>
      </c>
      <c r="G26" s="189">
        <v>5.6166666666666698</v>
      </c>
      <c r="H26" s="142">
        <f t="shared" si="11"/>
        <v>0.36666666666666003</v>
      </c>
      <c r="I26" s="202">
        <v>7.47</v>
      </c>
      <c r="J26" s="201">
        <f t="shared" si="0"/>
        <v>2.7389999999999506</v>
      </c>
      <c r="K26" s="201">
        <f t="shared" si="1"/>
        <v>0</v>
      </c>
      <c r="L26" s="140"/>
      <c r="M26" s="193">
        <v>460.22916666666674</v>
      </c>
      <c r="N26" s="193">
        <v>317.41277777777771</v>
      </c>
      <c r="O26" s="209">
        <f t="shared" si="2"/>
        <v>142.81638888888904</v>
      </c>
      <c r="P26" s="204">
        <v>0.128</v>
      </c>
      <c r="Q26" s="201">
        <f t="shared" ref="Q26:Q27" si="13">O26*P26</f>
        <v>18.280497777777796</v>
      </c>
      <c r="R26" s="201">
        <f t="shared" si="4"/>
        <v>0</v>
      </c>
      <c r="S26" s="140"/>
      <c r="T26" s="141"/>
      <c r="U26" s="141"/>
      <c r="V26" s="209" t="str">
        <f t="shared" si="5"/>
        <v/>
      </c>
      <c r="W26" s="206"/>
      <c r="X26" s="210">
        <f t="shared" si="6"/>
        <v>0</v>
      </c>
      <c r="Y26" s="201">
        <f t="shared" si="7"/>
        <v>0</v>
      </c>
      <c r="Z26" s="201"/>
      <c r="AA26" s="141"/>
      <c r="AB26" s="141"/>
      <c r="AC26" s="209" t="str">
        <f t="shared" si="8"/>
        <v/>
      </c>
      <c r="AD26" s="206"/>
      <c r="AE26" s="210">
        <f t="shared" si="9"/>
        <v>0</v>
      </c>
      <c r="AF26" s="201">
        <f t="shared" si="10"/>
        <v>0</v>
      </c>
    </row>
    <row r="27" spans="1:32" s="173" customFormat="1" ht="12.5" x14ac:dyDescent="0.25">
      <c r="A27" s="188"/>
      <c r="B27" s="188"/>
      <c r="C27" s="188" t="s">
        <v>142</v>
      </c>
      <c r="D27" s="188">
        <v>0</v>
      </c>
      <c r="E27" s="188"/>
      <c r="F27" s="189">
        <v>8.9166666666666696</v>
      </c>
      <c r="G27" s="189">
        <v>8.4250000000000007</v>
      </c>
      <c r="H27" s="142">
        <f t="shared" si="11"/>
        <v>0.49166666666666892</v>
      </c>
      <c r="I27" s="202">
        <v>7.0839999999999996</v>
      </c>
      <c r="J27" s="201">
        <f t="shared" si="0"/>
        <v>3.4829666666666825</v>
      </c>
      <c r="K27" s="201">
        <f t="shared" si="1"/>
        <v>0</v>
      </c>
      <c r="L27" s="140"/>
      <c r="M27" s="193">
        <v>577.00833333333333</v>
      </c>
      <c r="N27" s="193">
        <v>414.82666666666677</v>
      </c>
      <c r="O27" s="209">
        <f t="shared" si="2"/>
        <v>162.18166666666656</v>
      </c>
      <c r="P27" s="204">
        <v>0.125</v>
      </c>
      <c r="Q27" s="201">
        <f t="shared" si="13"/>
        <v>20.27270833333332</v>
      </c>
      <c r="R27" s="201">
        <f t="shared" si="4"/>
        <v>0</v>
      </c>
      <c r="S27" s="140"/>
      <c r="T27" s="141"/>
      <c r="U27" s="141"/>
      <c r="V27" s="209" t="str">
        <f t="shared" si="5"/>
        <v/>
      </c>
      <c r="W27" s="206"/>
      <c r="X27" s="210">
        <f t="shared" si="6"/>
        <v>0</v>
      </c>
      <c r="Y27" s="201">
        <f t="shared" si="7"/>
        <v>0</v>
      </c>
      <c r="Z27" s="201"/>
      <c r="AA27" s="141"/>
      <c r="AB27" s="141"/>
      <c r="AC27" s="209" t="str">
        <f t="shared" si="8"/>
        <v/>
      </c>
      <c r="AD27" s="206"/>
      <c r="AE27" s="210">
        <f t="shared" si="9"/>
        <v>0</v>
      </c>
      <c r="AF27" s="201">
        <f t="shared" si="10"/>
        <v>0</v>
      </c>
    </row>
    <row r="28" spans="1:32" s="173" customFormat="1" ht="12.5" x14ac:dyDescent="0.25">
      <c r="A28" s="188"/>
      <c r="B28" s="188"/>
      <c r="C28" s="188"/>
      <c r="D28" s="188"/>
      <c r="E28" s="188"/>
      <c r="F28" s="189"/>
      <c r="G28" s="189"/>
      <c r="H28" s="142" t="str">
        <f t="shared" si="11"/>
        <v/>
      </c>
      <c r="I28" s="202"/>
      <c r="J28" s="201"/>
      <c r="K28" s="201">
        <f t="shared" si="1"/>
        <v>0</v>
      </c>
      <c r="L28" s="140"/>
      <c r="M28" s="193"/>
      <c r="N28" s="193"/>
      <c r="O28" s="209" t="str">
        <f t="shared" si="2"/>
        <v/>
      </c>
      <c r="P28" s="204"/>
      <c r="Q28" s="201"/>
      <c r="R28" s="201">
        <f t="shared" si="4"/>
        <v>0</v>
      </c>
      <c r="S28" s="140"/>
      <c r="T28" s="141"/>
      <c r="U28" s="141"/>
      <c r="V28" s="209" t="str">
        <f t="shared" si="5"/>
        <v/>
      </c>
      <c r="W28" s="206"/>
      <c r="X28" s="210">
        <f t="shared" si="6"/>
        <v>0</v>
      </c>
      <c r="Y28" s="201">
        <f t="shared" si="7"/>
        <v>0</v>
      </c>
      <c r="Z28" s="201"/>
      <c r="AA28" s="141"/>
      <c r="AB28" s="141"/>
      <c r="AC28" s="209" t="str">
        <f t="shared" si="8"/>
        <v/>
      </c>
      <c r="AD28" s="206"/>
      <c r="AE28" s="210">
        <f t="shared" si="9"/>
        <v>0</v>
      </c>
      <c r="AF28" s="201">
        <f t="shared" si="10"/>
        <v>0</v>
      </c>
    </row>
    <row r="29" spans="1:32" s="173" customFormat="1" ht="12.5" x14ac:dyDescent="0.25">
      <c r="A29" s="188"/>
      <c r="B29" s="188"/>
      <c r="C29" s="188"/>
      <c r="D29" s="188"/>
      <c r="E29" s="188"/>
      <c r="F29" s="189"/>
      <c r="G29" s="189"/>
      <c r="H29" s="142" t="str">
        <f t="shared" si="11"/>
        <v/>
      </c>
      <c r="I29" s="202"/>
      <c r="J29" s="201"/>
      <c r="K29" s="201">
        <f t="shared" si="1"/>
        <v>0</v>
      </c>
      <c r="L29" s="140"/>
      <c r="M29" s="193"/>
      <c r="N29" s="193"/>
      <c r="O29" s="209" t="str">
        <f t="shared" si="2"/>
        <v/>
      </c>
      <c r="P29" s="204"/>
      <c r="Q29" s="201"/>
      <c r="R29" s="201">
        <f t="shared" si="4"/>
        <v>0</v>
      </c>
      <c r="S29" s="140"/>
      <c r="T29" s="141"/>
      <c r="U29" s="141"/>
      <c r="V29" s="209" t="str">
        <f t="shared" si="5"/>
        <v/>
      </c>
      <c r="W29" s="206"/>
      <c r="X29" s="210">
        <f t="shared" si="6"/>
        <v>0</v>
      </c>
      <c r="Y29" s="201">
        <f t="shared" si="7"/>
        <v>0</v>
      </c>
      <c r="Z29" s="201"/>
      <c r="AA29" s="141"/>
      <c r="AB29" s="141"/>
      <c r="AC29" s="209" t="str">
        <f t="shared" si="8"/>
        <v/>
      </c>
      <c r="AD29" s="206"/>
      <c r="AE29" s="210">
        <f t="shared" si="9"/>
        <v>0</v>
      </c>
      <c r="AF29" s="201">
        <f t="shared" si="10"/>
        <v>0</v>
      </c>
    </row>
    <row r="30" spans="1:32" s="173" customFormat="1" ht="12.5" x14ac:dyDescent="0.25">
      <c r="A30" s="188" t="s">
        <v>208</v>
      </c>
      <c r="B30" s="188" t="s">
        <v>224</v>
      </c>
      <c r="C30" s="188" t="s">
        <v>141</v>
      </c>
      <c r="D30" s="188">
        <v>0</v>
      </c>
      <c r="E30" s="188"/>
      <c r="F30" s="189">
        <v>6.9166666666666696</v>
      </c>
      <c r="G30" s="189">
        <v>6.1666666666666696</v>
      </c>
      <c r="H30" s="142">
        <f t="shared" si="11"/>
        <v>0.75</v>
      </c>
      <c r="I30" s="202">
        <v>7.3659999999999997</v>
      </c>
      <c r="J30" s="201">
        <f t="shared" si="0"/>
        <v>5.5244999999999997</v>
      </c>
      <c r="K30" s="201">
        <f t="shared" si="1"/>
        <v>0</v>
      </c>
      <c r="L30" s="140"/>
      <c r="M30" s="193">
        <v>387.6165789473684</v>
      </c>
      <c r="N30" s="193">
        <v>306.81870614035091</v>
      </c>
      <c r="O30" s="209">
        <f t="shared" si="2"/>
        <v>80.797872807017484</v>
      </c>
      <c r="P30" s="204">
        <v>0.129</v>
      </c>
      <c r="Q30" s="201">
        <f t="shared" ref="Q30:Q31" si="14">O30*P30</f>
        <v>10.422925592105255</v>
      </c>
      <c r="R30" s="201">
        <f t="shared" si="4"/>
        <v>0</v>
      </c>
      <c r="S30" s="140"/>
      <c r="T30" s="141"/>
      <c r="U30" s="141"/>
      <c r="V30" s="209" t="str">
        <f t="shared" si="5"/>
        <v/>
      </c>
      <c r="W30" s="206"/>
      <c r="X30" s="210">
        <f t="shared" si="6"/>
        <v>0</v>
      </c>
      <c r="Y30" s="201">
        <f t="shared" si="7"/>
        <v>0</v>
      </c>
      <c r="Z30" s="201"/>
      <c r="AA30" s="141"/>
      <c r="AB30" s="141"/>
      <c r="AC30" s="209" t="str">
        <f t="shared" si="8"/>
        <v/>
      </c>
      <c r="AD30" s="206"/>
      <c r="AE30" s="210">
        <f t="shared" si="9"/>
        <v>0</v>
      </c>
      <c r="AF30" s="201">
        <f t="shared" si="10"/>
        <v>0</v>
      </c>
    </row>
    <row r="31" spans="1:32" s="173" customFormat="1" ht="12.5" x14ac:dyDescent="0.25">
      <c r="A31" s="188"/>
      <c r="B31" s="188"/>
      <c r="C31" s="188" t="s">
        <v>142</v>
      </c>
      <c r="D31" s="188">
        <v>0</v>
      </c>
      <c r="E31" s="188"/>
      <c r="F31" s="189">
        <v>9.43333333333333</v>
      </c>
      <c r="G31" s="189">
        <v>8.4166666666666696</v>
      </c>
      <c r="H31" s="142">
        <f t="shared" si="11"/>
        <v>1.0166666666666604</v>
      </c>
      <c r="I31" s="202">
        <v>7.085</v>
      </c>
      <c r="J31" s="201">
        <f t="shared" si="0"/>
        <v>7.2030833333332884</v>
      </c>
      <c r="K31" s="201">
        <f t="shared" si="1"/>
        <v>0</v>
      </c>
      <c r="L31" s="140"/>
      <c r="M31" s="193">
        <v>490.50333333333316</v>
      </c>
      <c r="N31" s="193">
        <v>409.8383333333332</v>
      </c>
      <c r="O31" s="209">
        <f t="shared" si="2"/>
        <v>80.664999999999964</v>
      </c>
      <c r="P31" s="204">
        <v>0.125</v>
      </c>
      <c r="Q31" s="201">
        <f t="shared" si="14"/>
        <v>10.083124999999995</v>
      </c>
      <c r="R31" s="201">
        <f t="shared" si="4"/>
        <v>0</v>
      </c>
      <c r="S31" s="140"/>
      <c r="T31" s="141"/>
      <c r="U31" s="141"/>
      <c r="V31" s="209" t="str">
        <f t="shared" si="5"/>
        <v/>
      </c>
      <c r="W31" s="206"/>
      <c r="X31" s="210">
        <f t="shared" si="6"/>
        <v>0</v>
      </c>
      <c r="Y31" s="201">
        <f t="shared" si="7"/>
        <v>0</v>
      </c>
      <c r="Z31" s="201"/>
      <c r="AA31" s="141"/>
      <c r="AB31" s="141"/>
      <c r="AC31" s="209" t="str">
        <f t="shared" si="8"/>
        <v/>
      </c>
      <c r="AD31" s="206"/>
      <c r="AE31" s="210">
        <f t="shared" si="9"/>
        <v>0</v>
      </c>
      <c r="AF31" s="201">
        <f t="shared" si="10"/>
        <v>0</v>
      </c>
    </row>
    <row r="32" spans="1:32" s="173" customFormat="1" ht="12.5" x14ac:dyDescent="0.25">
      <c r="A32" s="188"/>
      <c r="B32" s="188"/>
      <c r="C32" s="188"/>
      <c r="D32" s="188"/>
      <c r="E32" s="188"/>
      <c r="F32" s="189"/>
      <c r="G32" s="189"/>
      <c r="H32" s="142" t="str">
        <f t="shared" si="11"/>
        <v/>
      </c>
      <c r="I32" s="202"/>
      <c r="J32" s="201"/>
      <c r="K32" s="201">
        <f t="shared" si="1"/>
        <v>0</v>
      </c>
      <c r="L32" s="140"/>
      <c r="M32" s="193"/>
      <c r="N32" s="193"/>
      <c r="O32" s="209" t="str">
        <f t="shared" si="2"/>
        <v/>
      </c>
      <c r="P32" s="204"/>
      <c r="Q32" s="201"/>
      <c r="R32" s="201">
        <f t="shared" si="4"/>
        <v>0</v>
      </c>
      <c r="S32" s="140"/>
      <c r="T32" s="141"/>
      <c r="U32" s="141"/>
      <c r="V32" s="209" t="str">
        <f t="shared" si="5"/>
        <v/>
      </c>
      <c r="W32" s="206"/>
      <c r="X32" s="210">
        <f t="shared" si="6"/>
        <v>0</v>
      </c>
      <c r="Y32" s="201">
        <f t="shared" si="7"/>
        <v>0</v>
      </c>
      <c r="Z32" s="201"/>
      <c r="AA32" s="141"/>
      <c r="AB32" s="141"/>
      <c r="AC32" s="209" t="str">
        <f t="shared" si="8"/>
        <v/>
      </c>
      <c r="AD32" s="206"/>
      <c r="AE32" s="210">
        <f t="shared" si="9"/>
        <v>0</v>
      </c>
      <c r="AF32" s="201">
        <f t="shared" si="10"/>
        <v>0</v>
      </c>
    </row>
    <row r="33" spans="1:32" s="173" customFormat="1" ht="12.5" x14ac:dyDescent="0.25">
      <c r="A33" s="188"/>
      <c r="B33" s="188"/>
      <c r="C33" s="188"/>
      <c r="D33" s="188"/>
      <c r="E33" s="188"/>
      <c r="F33" s="189"/>
      <c r="G33" s="189"/>
      <c r="H33" s="142" t="str">
        <f t="shared" si="11"/>
        <v/>
      </c>
      <c r="I33" s="202"/>
      <c r="J33" s="201"/>
      <c r="K33" s="201">
        <f t="shared" si="1"/>
        <v>0</v>
      </c>
      <c r="L33" s="140"/>
      <c r="M33" s="193"/>
      <c r="N33" s="193"/>
      <c r="O33" s="209" t="str">
        <f t="shared" si="2"/>
        <v/>
      </c>
      <c r="P33" s="204"/>
      <c r="Q33" s="201"/>
      <c r="R33" s="201">
        <f t="shared" si="4"/>
        <v>0</v>
      </c>
      <c r="S33" s="140"/>
      <c r="T33" s="141"/>
      <c r="U33" s="141"/>
      <c r="V33" s="209" t="str">
        <f t="shared" si="5"/>
        <v/>
      </c>
      <c r="W33" s="206"/>
      <c r="X33" s="210">
        <f t="shared" si="6"/>
        <v>0</v>
      </c>
      <c r="Y33" s="201">
        <f t="shared" si="7"/>
        <v>0</v>
      </c>
      <c r="Z33" s="201"/>
      <c r="AA33" s="141"/>
      <c r="AB33" s="141"/>
      <c r="AC33" s="209" t="str">
        <f t="shared" si="8"/>
        <v/>
      </c>
      <c r="AD33" s="206"/>
      <c r="AE33" s="210">
        <f t="shared" si="9"/>
        <v>0</v>
      </c>
      <c r="AF33" s="201">
        <f t="shared" si="10"/>
        <v>0</v>
      </c>
    </row>
    <row r="34" spans="1:32" s="173" customFormat="1" ht="12.5" x14ac:dyDescent="0.25">
      <c r="A34" s="188" t="s">
        <v>209</v>
      </c>
      <c r="B34" s="188" t="s">
        <v>225</v>
      </c>
      <c r="C34" s="188" t="s">
        <v>140</v>
      </c>
      <c r="D34" s="188">
        <v>0</v>
      </c>
      <c r="E34" s="188"/>
      <c r="F34" s="189">
        <v>4.1666666666666696</v>
      </c>
      <c r="G34" s="189">
        <v>3.708333333333333</v>
      </c>
      <c r="H34" s="142">
        <f t="shared" si="11"/>
        <v>0.45833333333333659</v>
      </c>
      <c r="I34" s="202">
        <v>8.0649999999999995</v>
      </c>
      <c r="J34" s="201">
        <f t="shared" si="0"/>
        <v>3.6964583333333594</v>
      </c>
      <c r="K34" s="201">
        <f t="shared" si="1"/>
        <v>0</v>
      </c>
      <c r="L34" s="140"/>
      <c r="M34" s="193">
        <v>256.09999999999997</v>
      </c>
      <c r="N34" s="193">
        <v>202.38416666666669</v>
      </c>
      <c r="O34" s="209">
        <f t="shared" si="2"/>
        <v>53.715833333333279</v>
      </c>
      <c r="P34" s="204">
        <v>0.13600000000000001</v>
      </c>
      <c r="Q34" s="201">
        <f t="shared" ref="Q34" si="15">O34*P34</f>
        <v>7.3053533333333265</v>
      </c>
      <c r="R34" s="201">
        <f t="shared" si="4"/>
        <v>0</v>
      </c>
      <c r="S34" s="140"/>
      <c r="T34" s="141"/>
      <c r="U34" s="141"/>
      <c r="V34" s="209" t="str">
        <f t="shared" si="5"/>
        <v/>
      </c>
      <c r="W34" s="206"/>
      <c r="X34" s="210">
        <f t="shared" si="6"/>
        <v>0</v>
      </c>
      <c r="Y34" s="201">
        <f t="shared" si="7"/>
        <v>0</v>
      </c>
      <c r="Z34" s="201"/>
      <c r="AA34" s="141"/>
      <c r="AB34" s="141"/>
      <c r="AC34" s="209" t="str">
        <f t="shared" si="8"/>
        <v/>
      </c>
      <c r="AD34" s="206"/>
      <c r="AE34" s="210">
        <f t="shared" si="9"/>
        <v>0</v>
      </c>
      <c r="AF34" s="201">
        <f t="shared" si="10"/>
        <v>0</v>
      </c>
    </row>
    <row r="35" spans="1:32" s="173" customFormat="1" ht="12.5" x14ac:dyDescent="0.25">
      <c r="A35" s="188"/>
      <c r="B35" s="188"/>
      <c r="C35" s="188"/>
      <c r="D35" s="188"/>
      <c r="E35" s="188"/>
      <c r="F35" s="189"/>
      <c r="G35" s="189"/>
      <c r="H35" s="142" t="str">
        <f t="shared" si="11"/>
        <v/>
      </c>
      <c r="I35" s="202"/>
      <c r="J35" s="201"/>
      <c r="K35" s="201">
        <f t="shared" si="1"/>
        <v>0</v>
      </c>
      <c r="L35" s="140"/>
      <c r="M35" s="193"/>
      <c r="N35" s="193"/>
      <c r="O35" s="209" t="str">
        <f t="shared" si="2"/>
        <v/>
      </c>
      <c r="P35" s="204"/>
      <c r="Q35" s="201"/>
      <c r="R35" s="201">
        <f t="shared" si="4"/>
        <v>0</v>
      </c>
      <c r="S35" s="140"/>
      <c r="T35" s="141"/>
      <c r="U35" s="141"/>
      <c r="V35" s="209" t="str">
        <f t="shared" si="5"/>
        <v/>
      </c>
      <c r="W35" s="206"/>
      <c r="X35" s="210">
        <f t="shared" si="6"/>
        <v>0</v>
      </c>
      <c r="Y35" s="201">
        <f t="shared" si="7"/>
        <v>0</v>
      </c>
      <c r="Z35" s="201"/>
      <c r="AA35" s="141"/>
      <c r="AB35" s="141"/>
      <c r="AC35" s="209" t="str">
        <f t="shared" si="8"/>
        <v/>
      </c>
      <c r="AD35" s="206"/>
      <c r="AE35" s="210">
        <f t="shared" si="9"/>
        <v>0</v>
      </c>
      <c r="AF35" s="201">
        <f t="shared" si="10"/>
        <v>0</v>
      </c>
    </row>
    <row r="36" spans="1:32" s="173" customFormat="1" ht="12.5" x14ac:dyDescent="0.25">
      <c r="A36" s="188"/>
      <c r="B36" s="188"/>
      <c r="C36" s="188"/>
      <c r="D36" s="188"/>
      <c r="E36" s="188"/>
      <c r="F36" s="189"/>
      <c r="G36" s="189"/>
      <c r="H36" s="142" t="str">
        <f t="shared" si="11"/>
        <v/>
      </c>
      <c r="I36" s="202"/>
      <c r="J36" s="201"/>
      <c r="K36" s="201">
        <f t="shared" si="1"/>
        <v>0</v>
      </c>
      <c r="L36" s="140"/>
      <c r="M36" s="193"/>
      <c r="N36" s="193"/>
      <c r="O36" s="209" t="str">
        <f t="shared" si="2"/>
        <v/>
      </c>
      <c r="P36" s="204"/>
      <c r="Q36" s="201"/>
      <c r="R36" s="201">
        <f t="shared" si="4"/>
        <v>0</v>
      </c>
      <c r="S36" s="140"/>
      <c r="T36" s="141"/>
      <c r="U36" s="141"/>
      <c r="V36" s="209" t="str">
        <f t="shared" si="5"/>
        <v/>
      </c>
      <c r="W36" s="206"/>
      <c r="X36" s="210">
        <f t="shared" si="6"/>
        <v>0</v>
      </c>
      <c r="Y36" s="201">
        <f t="shared" si="7"/>
        <v>0</v>
      </c>
      <c r="Z36" s="201"/>
      <c r="AA36" s="141"/>
      <c r="AB36" s="141"/>
      <c r="AC36" s="209" t="str">
        <f t="shared" si="8"/>
        <v/>
      </c>
      <c r="AD36" s="206"/>
      <c r="AE36" s="210">
        <f t="shared" si="9"/>
        <v>0</v>
      </c>
      <c r="AF36" s="201">
        <f t="shared" si="10"/>
        <v>0</v>
      </c>
    </row>
    <row r="37" spans="1:32" s="173" customFormat="1" ht="12.5" x14ac:dyDescent="0.25">
      <c r="A37" s="188" t="s">
        <v>210</v>
      </c>
      <c r="B37" s="188" t="s">
        <v>226</v>
      </c>
      <c r="C37" s="188" t="s">
        <v>141</v>
      </c>
      <c r="D37" s="188">
        <v>0</v>
      </c>
      <c r="E37" s="188"/>
      <c r="F37" s="189">
        <v>6.19166666666667</v>
      </c>
      <c r="G37" s="189">
        <v>5.7166666666666703</v>
      </c>
      <c r="H37" s="142">
        <f t="shared" si="11"/>
        <v>0.47499999999999964</v>
      </c>
      <c r="I37" s="202">
        <v>7.4489999999999998</v>
      </c>
      <c r="J37" s="201">
        <f t="shared" si="0"/>
        <v>3.5382749999999974</v>
      </c>
      <c r="K37" s="201">
        <f t="shared" si="1"/>
        <v>0</v>
      </c>
      <c r="L37" s="140"/>
      <c r="M37" s="193">
        <v>358.27249999999998</v>
      </c>
      <c r="N37" s="193">
        <v>308.02416666666664</v>
      </c>
      <c r="O37" s="209">
        <f t="shared" si="2"/>
        <v>50.248333333333335</v>
      </c>
      <c r="P37" s="204">
        <v>0.129</v>
      </c>
      <c r="Q37" s="201">
        <f t="shared" ref="Q37:Q38" si="16">O37*P37</f>
        <v>6.4820350000000007</v>
      </c>
      <c r="R37" s="201">
        <f t="shared" si="4"/>
        <v>0</v>
      </c>
      <c r="S37" s="140"/>
      <c r="T37" s="141"/>
      <c r="U37" s="141"/>
      <c r="V37" s="209" t="str">
        <f t="shared" si="5"/>
        <v/>
      </c>
      <c r="W37" s="206"/>
      <c r="X37" s="210">
        <f t="shared" si="6"/>
        <v>0</v>
      </c>
      <c r="Y37" s="201">
        <f t="shared" si="7"/>
        <v>0</v>
      </c>
      <c r="Z37" s="201"/>
      <c r="AA37" s="141"/>
      <c r="AB37" s="141"/>
      <c r="AC37" s="209" t="str">
        <f t="shared" si="8"/>
        <v/>
      </c>
      <c r="AD37" s="206"/>
      <c r="AE37" s="210">
        <f t="shared" si="9"/>
        <v>0</v>
      </c>
      <c r="AF37" s="201">
        <f t="shared" si="10"/>
        <v>0</v>
      </c>
    </row>
    <row r="38" spans="1:32" s="173" customFormat="1" ht="12.5" x14ac:dyDescent="0.25">
      <c r="A38" s="188"/>
      <c r="B38" s="188"/>
      <c r="C38" s="188" t="s">
        <v>142</v>
      </c>
      <c r="D38" s="188">
        <v>0</v>
      </c>
      <c r="E38" s="188"/>
      <c r="F38" s="189">
        <v>6.8916666666666702</v>
      </c>
      <c r="G38" s="189">
        <v>6.2583333333333302</v>
      </c>
      <c r="H38" s="142">
        <f t="shared" si="11"/>
        <v>0.63333333333333997</v>
      </c>
      <c r="I38" s="202">
        <v>7.351</v>
      </c>
      <c r="J38" s="201">
        <f t="shared" si="0"/>
        <v>4.6556333333333821</v>
      </c>
      <c r="K38" s="201">
        <f t="shared" si="1"/>
        <v>0</v>
      </c>
      <c r="L38" s="140"/>
      <c r="M38" s="193">
        <v>453.6991666666666</v>
      </c>
      <c r="N38" s="193">
        <v>403.32916666666659</v>
      </c>
      <c r="O38" s="209">
        <f t="shared" si="2"/>
        <v>50.370000000000005</v>
      </c>
      <c r="P38" s="204">
        <v>0.126</v>
      </c>
      <c r="Q38" s="201">
        <f t="shared" si="16"/>
        <v>6.3466200000000006</v>
      </c>
      <c r="R38" s="201">
        <f t="shared" si="4"/>
        <v>0</v>
      </c>
      <c r="S38" s="140"/>
      <c r="T38" s="141"/>
      <c r="U38" s="141"/>
      <c r="V38" s="209" t="str">
        <f t="shared" si="5"/>
        <v/>
      </c>
      <c r="W38" s="206"/>
      <c r="X38" s="210">
        <f t="shared" si="6"/>
        <v>0</v>
      </c>
      <c r="Y38" s="201">
        <f t="shared" si="7"/>
        <v>0</v>
      </c>
      <c r="Z38" s="201"/>
      <c r="AA38" s="141"/>
      <c r="AB38" s="141"/>
      <c r="AC38" s="209" t="str">
        <f t="shared" si="8"/>
        <v/>
      </c>
      <c r="AD38" s="206"/>
      <c r="AE38" s="210">
        <f t="shared" si="9"/>
        <v>0</v>
      </c>
      <c r="AF38" s="201">
        <f t="shared" si="10"/>
        <v>0</v>
      </c>
    </row>
    <row r="39" spans="1:32" s="173" customFormat="1" ht="12.5" x14ac:dyDescent="0.25">
      <c r="A39" s="188"/>
      <c r="B39" s="188"/>
      <c r="C39" s="188"/>
      <c r="D39" s="188"/>
      <c r="E39" s="188"/>
      <c r="F39" s="189"/>
      <c r="G39" s="189"/>
      <c r="H39" s="142" t="str">
        <f t="shared" si="11"/>
        <v/>
      </c>
      <c r="I39" s="202"/>
      <c r="J39" s="201"/>
      <c r="K39" s="201">
        <f t="shared" si="1"/>
        <v>0</v>
      </c>
      <c r="L39" s="140"/>
      <c r="M39" s="193"/>
      <c r="N39" s="193"/>
      <c r="O39" s="209" t="str">
        <f t="shared" si="2"/>
        <v/>
      </c>
      <c r="P39" s="204"/>
      <c r="Q39" s="201"/>
      <c r="R39" s="201">
        <f t="shared" si="4"/>
        <v>0</v>
      </c>
      <c r="S39" s="140"/>
      <c r="T39" s="141"/>
      <c r="U39" s="141"/>
      <c r="V39" s="209" t="str">
        <f t="shared" si="5"/>
        <v/>
      </c>
      <c r="W39" s="206"/>
      <c r="X39" s="210">
        <f t="shared" si="6"/>
        <v>0</v>
      </c>
      <c r="Y39" s="201">
        <f t="shared" si="7"/>
        <v>0</v>
      </c>
      <c r="Z39" s="201"/>
      <c r="AA39" s="141"/>
      <c r="AB39" s="141"/>
      <c r="AC39" s="209" t="str">
        <f t="shared" si="8"/>
        <v/>
      </c>
      <c r="AD39" s="206"/>
      <c r="AE39" s="210">
        <f t="shared" si="9"/>
        <v>0</v>
      </c>
      <c r="AF39" s="201">
        <f t="shared" si="10"/>
        <v>0</v>
      </c>
    </row>
    <row r="40" spans="1:32" s="173" customFormat="1" ht="12.5" x14ac:dyDescent="0.25">
      <c r="A40" s="188"/>
      <c r="B40" s="188"/>
      <c r="C40" s="188"/>
      <c r="D40" s="188"/>
      <c r="E40" s="188"/>
      <c r="F40" s="189"/>
      <c r="G40" s="189"/>
      <c r="H40" s="142" t="str">
        <f t="shared" si="11"/>
        <v/>
      </c>
      <c r="I40" s="202"/>
      <c r="J40" s="201"/>
      <c r="K40" s="201">
        <f t="shared" si="1"/>
        <v>0</v>
      </c>
      <c r="L40" s="140"/>
      <c r="M40" s="193"/>
      <c r="N40" s="193"/>
      <c r="O40" s="209" t="str">
        <f t="shared" si="2"/>
        <v/>
      </c>
      <c r="P40" s="204"/>
      <c r="Q40" s="201"/>
      <c r="R40" s="201">
        <f t="shared" si="4"/>
        <v>0</v>
      </c>
      <c r="S40" s="140"/>
      <c r="T40" s="141"/>
      <c r="U40" s="141"/>
      <c r="V40" s="209" t="str">
        <f t="shared" si="5"/>
        <v/>
      </c>
      <c r="W40" s="206"/>
      <c r="X40" s="210">
        <f t="shared" si="6"/>
        <v>0</v>
      </c>
      <c r="Y40" s="201">
        <f t="shared" si="7"/>
        <v>0</v>
      </c>
      <c r="Z40" s="201"/>
      <c r="AA40" s="141"/>
      <c r="AB40" s="141"/>
      <c r="AC40" s="209" t="str">
        <f t="shared" si="8"/>
        <v/>
      </c>
      <c r="AD40" s="206"/>
      <c r="AE40" s="210">
        <f t="shared" si="9"/>
        <v>0</v>
      </c>
      <c r="AF40" s="201">
        <f t="shared" si="10"/>
        <v>0</v>
      </c>
    </row>
    <row r="41" spans="1:32" s="173" customFormat="1" ht="12.5" x14ac:dyDescent="0.25">
      <c r="A41" s="188" t="s">
        <v>214</v>
      </c>
      <c r="B41" s="188" t="s">
        <v>227</v>
      </c>
      <c r="C41" s="188" t="s">
        <v>142</v>
      </c>
      <c r="D41" s="188">
        <v>0</v>
      </c>
      <c r="E41" s="188"/>
      <c r="F41" s="189">
        <v>8.6666666666666696</v>
      </c>
      <c r="G41" s="189">
        <v>7.4749999999999996</v>
      </c>
      <c r="H41" s="142">
        <f t="shared" si="11"/>
        <v>1.19166666666667</v>
      </c>
      <c r="I41" s="202">
        <v>7.1820000000000004</v>
      </c>
      <c r="J41" s="201">
        <f t="shared" si="0"/>
        <v>8.5585500000000234</v>
      </c>
      <c r="K41" s="201">
        <f t="shared" si="1"/>
        <v>0</v>
      </c>
      <c r="L41" s="140"/>
      <c r="M41" s="193">
        <v>620.4041666666667</v>
      </c>
      <c r="N41" s="193">
        <v>440.09416666666675</v>
      </c>
      <c r="O41" s="209">
        <f t="shared" si="2"/>
        <v>180.30999999999995</v>
      </c>
      <c r="P41" s="204">
        <v>0.125</v>
      </c>
      <c r="Q41" s="201">
        <f t="shared" ref="Q41" si="17">O41*P41</f>
        <v>22.538749999999993</v>
      </c>
      <c r="R41" s="201">
        <f t="shared" si="4"/>
        <v>0</v>
      </c>
      <c r="S41" s="140"/>
      <c r="T41" s="143">
        <v>21.39329601158645</v>
      </c>
      <c r="U41" s="143">
        <v>17.978943850267378</v>
      </c>
      <c r="V41" s="209">
        <f t="shared" si="5"/>
        <v>3.4143521613190728</v>
      </c>
      <c r="W41" s="207">
        <v>6.1349999999999998</v>
      </c>
      <c r="X41" s="210">
        <f t="shared" si="6"/>
        <v>20.947050509692509</v>
      </c>
      <c r="Y41" s="201">
        <f>D41*X41</f>
        <v>0</v>
      </c>
      <c r="Z41" s="201"/>
      <c r="AA41" s="143">
        <v>21.39329601158645</v>
      </c>
      <c r="AB41" s="143">
        <v>17.978943850267378</v>
      </c>
      <c r="AC41" s="209">
        <f t="shared" si="8"/>
        <v>3.4143521613190728</v>
      </c>
      <c r="AD41" s="207">
        <v>6.1349999999999998</v>
      </c>
      <c r="AE41" s="210">
        <f t="shared" si="9"/>
        <v>20.947050509692509</v>
      </c>
      <c r="AF41" s="201">
        <f t="shared" si="10"/>
        <v>0</v>
      </c>
    </row>
    <row r="42" spans="1:32" s="173" customFormat="1" ht="12.5" x14ac:dyDescent="0.25">
      <c r="A42" s="188"/>
      <c r="B42" s="188"/>
      <c r="C42" s="188"/>
      <c r="D42" s="188"/>
      <c r="E42" s="188"/>
      <c r="F42" s="189"/>
      <c r="G42" s="189"/>
      <c r="H42" s="142" t="str">
        <f t="shared" si="11"/>
        <v/>
      </c>
      <c r="I42" s="202"/>
      <c r="J42" s="201"/>
      <c r="K42" s="201">
        <f t="shared" si="1"/>
        <v>0</v>
      </c>
      <c r="L42" s="140"/>
      <c r="M42" s="193"/>
      <c r="N42" s="193"/>
      <c r="O42" s="209" t="str">
        <f t="shared" si="2"/>
        <v/>
      </c>
      <c r="P42" s="204"/>
      <c r="Q42" s="201"/>
      <c r="R42" s="201">
        <f t="shared" si="4"/>
        <v>0</v>
      </c>
      <c r="S42" s="140"/>
      <c r="T42" s="143"/>
      <c r="U42" s="143"/>
      <c r="V42" s="209" t="str">
        <f t="shared" si="5"/>
        <v/>
      </c>
      <c r="W42" s="207"/>
      <c r="X42" s="210">
        <f t="shared" si="6"/>
        <v>0</v>
      </c>
      <c r="Y42" s="201">
        <f t="shared" si="7"/>
        <v>0</v>
      </c>
      <c r="Z42" s="201"/>
      <c r="AA42" s="143"/>
      <c r="AB42" s="143"/>
      <c r="AC42" s="209" t="str">
        <f t="shared" si="8"/>
        <v/>
      </c>
      <c r="AD42" s="207"/>
      <c r="AE42" s="210">
        <f t="shared" si="9"/>
        <v>0</v>
      </c>
      <c r="AF42" s="201">
        <f t="shared" si="10"/>
        <v>0</v>
      </c>
    </row>
    <row r="43" spans="1:32" s="173" customFormat="1" ht="12.5" x14ac:dyDescent="0.25">
      <c r="A43" s="188"/>
      <c r="B43" s="188"/>
      <c r="C43" s="188"/>
      <c r="D43" s="188"/>
      <c r="E43" s="188"/>
      <c r="F43" s="189"/>
      <c r="G43" s="189"/>
      <c r="H43" s="142" t="str">
        <f t="shared" si="11"/>
        <v/>
      </c>
      <c r="I43" s="202"/>
      <c r="J43" s="201"/>
      <c r="K43" s="201">
        <f t="shared" si="1"/>
        <v>0</v>
      </c>
      <c r="L43" s="140"/>
      <c r="M43" s="193"/>
      <c r="N43" s="193"/>
      <c r="O43" s="209" t="str">
        <f t="shared" si="2"/>
        <v/>
      </c>
      <c r="P43" s="204"/>
      <c r="Q43" s="201"/>
      <c r="R43" s="201">
        <f t="shared" si="4"/>
        <v>0</v>
      </c>
      <c r="S43" s="140"/>
      <c r="T43" s="143"/>
      <c r="U43" s="143"/>
      <c r="V43" s="209" t="str">
        <f t="shared" si="5"/>
        <v/>
      </c>
      <c r="W43" s="207"/>
      <c r="X43" s="210">
        <f t="shared" si="6"/>
        <v>0</v>
      </c>
      <c r="Y43" s="201">
        <f t="shared" si="7"/>
        <v>0</v>
      </c>
      <c r="Z43" s="201"/>
      <c r="AA43" s="143"/>
      <c r="AB43" s="143"/>
      <c r="AC43" s="209" t="str">
        <f t="shared" si="8"/>
        <v/>
      </c>
      <c r="AD43" s="207"/>
      <c r="AE43" s="210">
        <f t="shared" si="9"/>
        <v>0</v>
      </c>
      <c r="AF43" s="201">
        <f t="shared" si="10"/>
        <v>0</v>
      </c>
    </row>
    <row r="44" spans="1:32" s="173" customFormat="1" ht="12.5" x14ac:dyDescent="0.25">
      <c r="A44" s="188" t="s">
        <v>215</v>
      </c>
      <c r="B44" s="188" t="s">
        <v>228</v>
      </c>
      <c r="C44" s="188" t="s">
        <v>142</v>
      </c>
      <c r="D44" s="188">
        <v>0</v>
      </c>
      <c r="E44" s="188"/>
      <c r="F44" s="189">
        <v>7.9666666666666668</v>
      </c>
      <c r="G44" s="189">
        <v>7.4749999999999996</v>
      </c>
      <c r="H44" s="142">
        <f t="shared" si="11"/>
        <v>0.49166666666666714</v>
      </c>
      <c r="I44" s="202">
        <v>7.1820000000000004</v>
      </c>
      <c r="J44" s="201">
        <f t="shared" si="0"/>
        <v>3.5311500000000038</v>
      </c>
      <c r="K44" s="201">
        <f t="shared" si="1"/>
        <v>0</v>
      </c>
      <c r="L44" s="140"/>
      <c r="M44" s="193">
        <v>620.4041666666667</v>
      </c>
      <c r="N44" s="193">
        <v>440.09416666666675</v>
      </c>
      <c r="O44" s="209">
        <f t="shared" si="2"/>
        <v>180.30999999999995</v>
      </c>
      <c r="P44" s="204">
        <v>0.125</v>
      </c>
      <c r="Q44" s="201">
        <f t="shared" ref="Q44:Q45" si="18">O44*P44</f>
        <v>22.538749999999993</v>
      </c>
      <c r="R44" s="201">
        <f t="shared" si="4"/>
        <v>0</v>
      </c>
      <c r="S44" s="140"/>
      <c r="T44" s="143">
        <v>21.39329601158645</v>
      </c>
      <c r="U44" s="143">
        <v>17.978943850267378</v>
      </c>
      <c r="V44" s="209">
        <f t="shared" si="5"/>
        <v>3.4143521613190728</v>
      </c>
      <c r="W44" s="207">
        <v>6.1349999999999998</v>
      </c>
      <c r="X44" s="210">
        <f t="shared" si="6"/>
        <v>20.947050509692509</v>
      </c>
      <c r="Y44" s="201">
        <f t="shared" si="7"/>
        <v>0</v>
      </c>
      <c r="Z44" s="201"/>
      <c r="AA44" s="143">
        <v>21.39329601158645</v>
      </c>
      <c r="AB44" s="143">
        <v>17.978943850267378</v>
      </c>
      <c r="AC44" s="209">
        <f t="shared" si="8"/>
        <v>3.4143521613190728</v>
      </c>
      <c r="AD44" s="207">
        <v>6.1349999999999998</v>
      </c>
      <c r="AE44" s="210">
        <f t="shared" si="9"/>
        <v>20.947050509692509</v>
      </c>
      <c r="AF44" s="201">
        <f t="shared" si="10"/>
        <v>0</v>
      </c>
    </row>
    <row r="45" spans="1:32" s="173" customFormat="1" ht="12.5" x14ac:dyDescent="0.25">
      <c r="A45" s="188"/>
      <c r="B45" s="188"/>
      <c r="C45" s="188" t="s">
        <v>143</v>
      </c>
      <c r="D45" s="188">
        <v>0</v>
      </c>
      <c r="E45" s="188"/>
      <c r="F45" s="189">
        <v>9.1166666666666671</v>
      </c>
      <c r="G45" s="189">
        <v>8.5</v>
      </c>
      <c r="H45" s="142">
        <f t="shared" si="11"/>
        <v>0.61666666666666714</v>
      </c>
      <c r="I45" s="202">
        <v>7.077</v>
      </c>
      <c r="J45" s="201">
        <f t="shared" si="0"/>
        <v>4.3641500000000031</v>
      </c>
      <c r="K45" s="201">
        <f t="shared" si="1"/>
        <v>0</v>
      </c>
      <c r="L45" s="140"/>
      <c r="M45" s="193">
        <v>724.4375</v>
      </c>
      <c r="N45" s="193">
        <v>535.36749999999995</v>
      </c>
      <c r="O45" s="209">
        <f t="shared" si="2"/>
        <v>189.07000000000005</v>
      </c>
      <c r="P45" s="204">
        <v>0.123</v>
      </c>
      <c r="Q45" s="201">
        <f t="shared" si="18"/>
        <v>23.255610000000004</v>
      </c>
      <c r="R45" s="201">
        <f t="shared" si="4"/>
        <v>0</v>
      </c>
      <c r="S45" s="140"/>
      <c r="T45" s="143">
        <v>23.600995014483061</v>
      </c>
      <c r="U45" s="143">
        <v>19.33305481283422</v>
      </c>
      <c r="V45" s="209">
        <f t="shared" si="5"/>
        <v>4.267940201648841</v>
      </c>
      <c r="W45" s="207">
        <v>6.1630000000000003</v>
      </c>
      <c r="X45" s="210">
        <f t="shared" si="6"/>
        <v>26.303315462761809</v>
      </c>
      <c r="Y45" s="201">
        <f t="shared" si="7"/>
        <v>0</v>
      </c>
      <c r="Z45" s="201"/>
      <c r="AA45" s="143">
        <v>23.600995014483061</v>
      </c>
      <c r="AB45" s="143">
        <v>19.33305481283422</v>
      </c>
      <c r="AC45" s="209">
        <f t="shared" si="8"/>
        <v>4.267940201648841</v>
      </c>
      <c r="AD45" s="207">
        <v>6.1630000000000003</v>
      </c>
      <c r="AE45" s="210">
        <f t="shared" si="9"/>
        <v>26.303315462761809</v>
      </c>
      <c r="AF45" s="201">
        <f t="shared" si="10"/>
        <v>0</v>
      </c>
    </row>
    <row r="46" spans="1:32" s="173" customFormat="1" ht="12.5" x14ac:dyDescent="0.25">
      <c r="A46" s="188"/>
      <c r="B46" s="188"/>
      <c r="C46" s="188"/>
      <c r="D46" s="188"/>
      <c r="E46" s="188"/>
      <c r="F46" s="189"/>
      <c r="G46" s="189"/>
      <c r="H46" s="142" t="str">
        <f t="shared" si="11"/>
        <v/>
      </c>
      <c r="I46" s="202"/>
      <c r="J46" s="201"/>
      <c r="K46" s="201">
        <f t="shared" si="1"/>
        <v>0</v>
      </c>
      <c r="L46" s="140"/>
      <c r="M46" s="193"/>
      <c r="N46" s="193"/>
      <c r="O46" s="209" t="str">
        <f t="shared" si="2"/>
        <v/>
      </c>
      <c r="P46" s="204"/>
      <c r="Q46" s="201"/>
      <c r="R46" s="201">
        <f t="shared" si="4"/>
        <v>0</v>
      </c>
      <c r="S46" s="140"/>
      <c r="T46" s="143"/>
      <c r="U46" s="143"/>
      <c r="V46" s="209" t="str">
        <f t="shared" si="5"/>
        <v/>
      </c>
      <c r="W46" s="207"/>
      <c r="X46" s="210">
        <f t="shared" si="6"/>
        <v>0</v>
      </c>
      <c r="Y46" s="201">
        <f t="shared" si="7"/>
        <v>0</v>
      </c>
      <c r="Z46" s="201"/>
      <c r="AA46" s="143"/>
      <c r="AB46" s="143"/>
      <c r="AC46" s="209" t="str">
        <f t="shared" si="8"/>
        <v/>
      </c>
      <c r="AD46" s="207"/>
      <c r="AE46" s="210">
        <f t="shared" si="9"/>
        <v>0</v>
      </c>
      <c r="AF46" s="201">
        <f t="shared" si="10"/>
        <v>0</v>
      </c>
    </row>
    <row r="47" spans="1:32" s="173" customFormat="1" ht="12.5" x14ac:dyDescent="0.25">
      <c r="A47" s="188"/>
      <c r="B47" s="188"/>
      <c r="C47" s="188"/>
      <c r="D47" s="188"/>
      <c r="E47" s="188"/>
      <c r="F47" s="189"/>
      <c r="G47" s="189"/>
      <c r="H47" s="142" t="str">
        <f t="shared" si="11"/>
        <v/>
      </c>
      <c r="I47" s="202"/>
      <c r="J47" s="201"/>
      <c r="K47" s="201">
        <f t="shared" si="1"/>
        <v>0</v>
      </c>
      <c r="L47" s="140"/>
      <c r="M47" s="193"/>
      <c r="N47" s="193"/>
      <c r="O47" s="209" t="str">
        <f t="shared" si="2"/>
        <v/>
      </c>
      <c r="P47" s="204"/>
      <c r="Q47" s="201"/>
      <c r="R47" s="201">
        <f t="shared" si="4"/>
        <v>0</v>
      </c>
      <c r="S47" s="140"/>
      <c r="T47" s="143"/>
      <c r="U47" s="143"/>
      <c r="V47" s="209" t="str">
        <f t="shared" si="5"/>
        <v/>
      </c>
      <c r="W47" s="207"/>
      <c r="X47" s="210">
        <f t="shared" si="6"/>
        <v>0</v>
      </c>
      <c r="Y47" s="201">
        <f t="shared" si="7"/>
        <v>0</v>
      </c>
      <c r="Z47" s="201"/>
      <c r="AA47" s="143"/>
      <c r="AB47" s="143"/>
      <c r="AC47" s="209" t="str">
        <f t="shared" si="8"/>
        <v/>
      </c>
      <c r="AD47" s="207"/>
      <c r="AE47" s="210">
        <f t="shared" si="9"/>
        <v>0</v>
      </c>
      <c r="AF47" s="201">
        <f t="shared" si="10"/>
        <v>0</v>
      </c>
    </row>
    <row r="48" spans="1:32" s="173" customFormat="1" ht="12.5" x14ac:dyDescent="0.25">
      <c r="A48" s="188" t="s">
        <v>216</v>
      </c>
      <c r="B48" s="188" t="s">
        <v>229</v>
      </c>
      <c r="C48" s="188" t="s">
        <v>142</v>
      </c>
      <c r="D48" s="188">
        <v>0</v>
      </c>
      <c r="E48" s="188"/>
      <c r="F48" s="189">
        <v>8.6666666666666696</v>
      </c>
      <c r="G48" s="189">
        <v>7.4749999999999996</v>
      </c>
      <c r="H48" s="142">
        <f t="shared" si="11"/>
        <v>1.19166666666667</v>
      </c>
      <c r="I48" s="202">
        <v>7.1820000000000004</v>
      </c>
      <c r="J48" s="201">
        <f t="shared" si="0"/>
        <v>8.5585500000000234</v>
      </c>
      <c r="K48" s="201">
        <f t="shared" si="1"/>
        <v>0</v>
      </c>
      <c r="L48" s="140"/>
      <c r="M48" s="193">
        <v>620.4041666666667</v>
      </c>
      <c r="N48" s="193">
        <v>440.09416666666675</v>
      </c>
      <c r="O48" s="209">
        <f t="shared" si="2"/>
        <v>180.30999999999995</v>
      </c>
      <c r="P48" s="204">
        <v>0.125</v>
      </c>
      <c r="Q48" s="201">
        <f t="shared" ref="Q48" si="19">O48*P48</f>
        <v>22.538749999999993</v>
      </c>
      <c r="R48" s="201">
        <f t="shared" si="4"/>
        <v>0</v>
      </c>
      <c r="S48" s="140"/>
      <c r="T48" s="143">
        <v>21.39329601158645</v>
      </c>
      <c r="U48" s="143">
        <v>17.978943850267378</v>
      </c>
      <c r="V48" s="209">
        <f t="shared" si="5"/>
        <v>3.4143521613190728</v>
      </c>
      <c r="W48" s="207">
        <v>6.1349999999999998</v>
      </c>
      <c r="X48" s="210">
        <f t="shared" si="6"/>
        <v>20.947050509692509</v>
      </c>
      <c r="Y48" s="201">
        <f t="shared" si="7"/>
        <v>0</v>
      </c>
      <c r="Z48" s="201"/>
      <c r="AA48" s="143">
        <v>21.39329601158645</v>
      </c>
      <c r="AB48" s="143">
        <v>17.978943850267378</v>
      </c>
      <c r="AC48" s="209">
        <f t="shared" si="8"/>
        <v>3.4143521613190728</v>
      </c>
      <c r="AD48" s="207">
        <v>6.1349999999999998</v>
      </c>
      <c r="AE48" s="210">
        <f t="shared" si="9"/>
        <v>20.947050509692509</v>
      </c>
      <c r="AF48" s="201">
        <f t="shared" si="10"/>
        <v>0</v>
      </c>
    </row>
    <row r="49" spans="1:32" s="173" customFormat="1" ht="12.5" x14ac:dyDescent="0.25">
      <c r="A49" s="188"/>
      <c r="B49" s="188"/>
      <c r="C49" s="188"/>
      <c r="D49" s="188"/>
      <c r="E49" s="188"/>
      <c r="F49" s="189"/>
      <c r="G49" s="189"/>
      <c r="H49" s="142" t="str">
        <f t="shared" si="11"/>
        <v/>
      </c>
      <c r="I49" s="202"/>
      <c r="J49" s="201"/>
      <c r="K49" s="201">
        <f t="shared" si="1"/>
        <v>0</v>
      </c>
      <c r="L49" s="140"/>
      <c r="M49" s="193"/>
      <c r="N49" s="193"/>
      <c r="O49" s="209" t="str">
        <f t="shared" si="2"/>
        <v/>
      </c>
      <c r="P49" s="204"/>
      <c r="Q49" s="201"/>
      <c r="R49" s="201">
        <f t="shared" si="4"/>
        <v>0</v>
      </c>
      <c r="S49" s="140"/>
      <c r="T49" s="143"/>
      <c r="U49" s="143"/>
      <c r="V49" s="209" t="str">
        <f t="shared" si="5"/>
        <v/>
      </c>
      <c r="W49" s="207"/>
      <c r="X49" s="210">
        <f t="shared" si="6"/>
        <v>0</v>
      </c>
      <c r="Y49" s="201">
        <f t="shared" si="7"/>
        <v>0</v>
      </c>
      <c r="Z49" s="201"/>
      <c r="AA49" s="143"/>
      <c r="AB49" s="143"/>
      <c r="AC49" s="209" t="str">
        <f t="shared" si="8"/>
        <v/>
      </c>
      <c r="AD49" s="207"/>
      <c r="AE49" s="210">
        <f t="shared" si="9"/>
        <v>0</v>
      </c>
      <c r="AF49" s="201">
        <f t="shared" si="10"/>
        <v>0</v>
      </c>
    </row>
    <row r="50" spans="1:32" s="173" customFormat="1" ht="12.5" x14ac:dyDescent="0.25">
      <c r="A50" s="188"/>
      <c r="B50" s="188"/>
      <c r="C50" s="188"/>
      <c r="D50" s="188"/>
      <c r="E50" s="188"/>
      <c r="F50" s="189"/>
      <c r="G50" s="189"/>
      <c r="H50" s="142" t="str">
        <f t="shared" si="11"/>
        <v/>
      </c>
      <c r="I50" s="202"/>
      <c r="J50" s="201"/>
      <c r="K50" s="201">
        <f t="shared" si="1"/>
        <v>0</v>
      </c>
      <c r="L50" s="140"/>
      <c r="M50" s="193"/>
      <c r="N50" s="193"/>
      <c r="O50" s="209" t="str">
        <f t="shared" si="2"/>
        <v/>
      </c>
      <c r="P50" s="204"/>
      <c r="Q50" s="201"/>
      <c r="R50" s="201">
        <f t="shared" si="4"/>
        <v>0</v>
      </c>
      <c r="S50" s="140"/>
      <c r="T50" s="143"/>
      <c r="U50" s="143"/>
      <c r="V50" s="209" t="str">
        <f t="shared" si="5"/>
        <v/>
      </c>
      <c r="W50" s="207"/>
      <c r="X50" s="210">
        <f t="shared" si="6"/>
        <v>0</v>
      </c>
      <c r="Y50" s="201">
        <f t="shared" si="7"/>
        <v>0</v>
      </c>
      <c r="Z50" s="201"/>
      <c r="AA50" s="143"/>
      <c r="AB50" s="143"/>
      <c r="AC50" s="209" t="str">
        <f t="shared" si="8"/>
        <v/>
      </c>
      <c r="AD50" s="207"/>
      <c r="AE50" s="210">
        <f t="shared" si="9"/>
        <v>0</v>
      </c>
      <c r="AF50" s="201">
        <f t="shared" si="10"/>
        <v>0</v>
      </c>
    </row>
    <row r="51" spans="1:32" s="173" customFormat="1" ht="12.5" x14ac:dyDescent="0.25">
      <c r="A51" s="188" t="s">
        <v>217</v>
      </c>
      <c r="B51" s="188" t="s">
        <v>230</v>
      </c>
      <c r="C51" s="188" t="s">
        <v>142</v>
      </c>
      <c r="D51" s="188">
        <v>0</v>
      </c>
      <c r="E51" s="188"/>
      <c r="F51" s="189">
        <v>7.9666666666666668</v>
      </c>
      <c r="G51" s="189">
        <v>7.4749999999999996</v>
      </c>
      <c r="H51" s="142">
        <f t="shared" si="11"/>
        <v>0.49166666666666714</v>
      </c>
      <c r="I51" s="202">
        <v>7.1280000000000001</v>
      </c>
      <c r="J51" s="201">
        <f t="shared" si="0"/>
        <v>3.5046000000000035</v>
      </c>
      <c r="K51" s="201">
        <f t="shared" si="1"/>
        <v>0</v>
      </c>
      <c r="L51" s="140"/>
      <c r="M51" s="193">
        <v>620.4041666666667</v>
      </c>
      <c r="N51" s="193">
        <v>440.09416666666675</v>
      </c>
      <c r="O51" s="209">
        <f t="shared" si="2"/>
        <v>180.30999999999995</v>
      </c>
      <c r="P51" s="204">
        <v>0.125</v>
      </c>
      <c r="Q51" s="201">
        <f t="shared" ref="Q51:Q52" si="20">O51*P51</f>
        <v>22.538749999999993</v>
      </c>
      <c r="R51" s="201">
        <f t="shared" si="4"/>
        <v>0</v>
      </c>
      <c r="S51" s="140"/>
      <c r="T51" s="143">
        <v>21.39329601158645</v>
      </c>
      <c r="U51" s="143">
        <v>17.978943850267378</v>
      </c>
      <c r="V51" s="209">
        <f t="shared" si="5"/>
        <v>3.4143521613190728</v>
      </c>
      <c r="W51" s="207">
        <v>6.1349999999999998</v>
      </c>
      <c r="X51" s="210">
        <f t="shared" si="6"/>
        <v>20.947050509692509</v>
      </c>
      <c r="Y51" s="201">
        <f t="shared" si="7"/>
        <v>0</v>
      </c>
      <c r="Z51" s="201"/>
      <c r="AA51" s="143">
        <v>21.39329601158645</v>
      </c>
      <c r="AB51" s="143">
        <v>17.978943850267378</v>
      </c>
      <c r="AC51" s="209">
        <f t="shared" si="8"/>
        <v>3.4143521613190728</v>
      </c>
      <c r="AD51" s="207">
        <v>6.1349999999999998</v>
      </c>
      <c r="AE51" s="210">
        <f t="shared" si="9"/>
        <v>20.947050509692509</v>
      </c>
      <c r="AF51" s="201">
        <f t="shared" si="10"/>
        <v>0</v>
      </c>
    </row>
    <row r="52" spans="1:32" s="173" customFormat="1" ht="12.5" x14ac:dyDescent="0.25">
      <c r="A52" s="188"/>
      <c r="B52" s="188"/>
      <c r="C52" s="188" t="s">
        <v>143</v>
      </c>
      <c r="D52" s="188">
        <v>0</v>
      </c>
      <c r="E52" s="188"/>
      <c r="F52" s="189">
        <v>9.1166666666666671</v>
      </c>
      <c r="G52" s="189">
        <v>8.5</v>
      </c>
      <c r="H52" s="142">
        <f t="shared" si="11"/>
        <v>0.61666666666666714</v>
      </c>
      <c r="I52" s="202">
        <v>7.077</v>
      </c>
      <c r="J52" s="201">
        <f t="shared" si="0"/>
        <v>4.3641500000000031</v>
      </c>
      <c r="K52" s="201">
        <f t="shared" si="1"/>
        <v>0</v>
      </c>
      <c r="L52" s="140"/>
      <c r="M52" s="193">
        <v>724.4375</v>
      </c>
      <c r="N52" s="193">
        <v>535.36749999999995</v>
      </c>
      <c r="O52" s="209">
        <f t="shared" si="2"/>
        <v>189.07000000000005</v>
      </c>
      <c r="P52" s="204">
        <v>0.123</v>
      </c>
      <c r="Q52" s="201">
        <f t="shared" si="20"/>
        <v>23.255610000000004</v>
      </c>
      <c r="R52" s="201">
        <f t="shared" si="4"/>
        <v>0</v>
      </c>
      <c r="S52" s="140"/>
      <c r="T52" s="143">
        <v>23.600995014483061</v>
      </c>
      <c r="U52" s="143">
        <v>19.33305481283422</v>
      </c>
      <c r="V52" s="209">
        <f t="shared" si="5"/>
        <v>4.267940201648841</v>
      </c>
      <c r="W52" s="207">
        <v>6.1630000000000003</v>
      </c>
      <c r="X52" s="210">
        <f t="shared" si="6"/>
        <v>26.303315462761809</v>
      </c>
      <c r="Y52" s="201">
        <f t="shared" si="7"/>
        <v>0</v>
      </c>
      <c r="Z52" s="201"/>
      <c r="AA52" s="143">
        <v>23.600995014483061</v>
      </c>
      <c r="AB52" s="143">
        <v>19.33305481283422</v>
      </c>
      <c r="AC52" s="209">
        <f t="shared" si="8"/>
        <v>4.267940201648841</v>
      </c>
      <c r="AD52" s="207">
        <v>6.1630000000000003</v>
      </c>
      <c r="AE52" s="210">
        <f t="shared" si="9"/>
        <v>26.303315462761809</v>
      </c>
      <c r="AF52" s="201">
        <f t="shared" si="10"/>
        <v>0</v>
      </c>
    </row>
    <row r="53" spans="1:32" s="173" customFormat="1" ht="12.5" x14ac:dyDescent="0.25">
      <c r="A53" s="188"/>
      <c r="B53" s="188"/>
      <c r="C53" s="188"/>
      <c r="D53" s="188"/>
      <c r="E53" s="188"/>
      <c r="F53" s="189"/>
      <c r="G53" s="189"/>
      <c r="H53" s="142" t="str">
        <f t="shared" si="11"/>
        <v/>
      </c>
      <c r="I53" s="202"/>
      <c r="J53" s="201"/>
      <c r="K53" s="201">
        <f t="shared" si="1"/>
        <v>0</v>
      </c>
      <c r="L53" s="140"/>
      <c r="M53" s="193"/>
      <c r="N53" s="193"/>
      <c r="O53" s="209" t="str">
        <f t="shared" si="2"/>
        <v/>
      </c>
      <c r="P53" s="204"/>
      <c r="Q53" s="201"/>
      <c r="R53" s="201">
        <f t="shared" si="4"/>
        <v>0</v>
      </c>
      <c r="S53" s="140"/>
      <c r="T53" s="143"/>
      <c r="U53" s="143"/>
      <c r="V53" s="209" t="str">
        <f t="shared" si="5"/>
        <v/>
      </c>
      <c r="W53" s="207"/>
      <c r="X53" s="210">
        <f t="shared" si="6"/>
        <v>0</v>
      </c>
      <c r="Y53" s="201">
        <f t="shared" si="7"/>
        <v>0</v>
      </c>
      <c r="Z53" s="201"/>
      <c r="AA53" s="143"/>
      <c r="AB53" s="143"/>
      <c r="AC53" s="209" t="str">
        <f t="shared" si="8"/>
        <v/>
      </c>
      <c r="AD53" s="207"/>
      <c r="AE53" s="210">
        <f t="shared" si="9"/>
        <v>0</v>
      </c>
      <c r="AF53" s="201">
        <f t="shared" si="10"/>
        <v>0</v>
      </c>
    </row>
    <row r="54" spans="1:32" s="173" customFormat="1" ht="12.5" x14ac:dyDescent="0.25">
      <c r="A54" s="188"/>
      <c r="B54" s="188"/>
      <c r="C54" s="188"/>
      <c r="D54" s="188"/>
      <c r="E54" s="188"/>
      <c r="F54" s="189"/>
      <c r="G54" s="189"/>
      <c r="H54" s="142" t="str">
        <f t="shared" si="11"/>
        <v/>
      </c>
      <c r="I54" s="202"/>
      <c r="J54" s="201"/>
      <c r="K54" s="201">
        <f t="shared" si="1"/>
        <v>0</v>
      </c>
      <c r="L54" s="140"/>
      <c r="M54" s="193"/>
      <c r="N54" s="193"/>
      <c r="O54" s="209" t="str">
        <f t="shared" si="2"/>
        <v/>
      </c>
      <c r="P54" s="204"/>
      <c r="Q54" s="201"/>
      <c r="R54" s="201">
        <f t="shared" si="4"/>
        <v>0</v>
      </c>
      <c r="S54" s="140"/>
      <c r="T54" s="143"/>
      <c r="U54" s="143"/>
      <c r="V54" s="209" t="str">
        <f t="shared" si="5"/>
        <v/>
      </c>
      <c r="W54" s="207"/>
      <c r="X54" s="210">
        <f t="shared" si="6"/>
        <v>0</v>
      </c>
      <c r="Y54" s="201">
        <f t="shared" si="7"/>
        <v>0</v>
      </c>
      <c r="Z54" s="201"/>
      <c r="AA54" s="143"/>
      <c r="AB54" s="143"/>
      <c r="AC54" s="209" t="str">
        <f t="shared" si="8"/>
        <v/>
      </c>
      <c r="AD54" s="207"/>
      <c r="AE54" s="210">
        <f t="shared" si="9"/>
        <v>0</v>
      </c>
      <c r="AF54" s="201">
        <f t="shared" si="10"/>
        <v>0</v>
      </c>
    </row>
    <row r="55" spans="1:32" s="173" customFormat="1" ht="12.5" x14ac:dyDescent="0.25">
      <c r="A55" s="188" t="s">
        <v>211</v>
      </c>
      <c r="B55" s="188" t="s">
        <v>231</v>
      </c>
      <c r="C55" s="188" t="s">
        <v>142</v>
      </c>
      <c r="D55" s="188">
        <v>0</v>
      </c>
      <c r="E55" s="188" t="s">
        <v>128</v>
      </c>
      <c r="F55" s="189">
        <v>8.6666666666666696</v>
      </c>
      <c r="G55" s="189">
        <v>7.4749999999999996</v>
      </c>
      <c r="H55" s="142">
        <f t="shared" si="11"/>
        <v>1.19166666666667</v>
      </c>
      <c r="I55" s="202">
        <v>7.1820000000000004</v>
      </c>
      <c r="J55" s="201">
        <f t="shared" si="0"/>
        <v>8.5585500000000234</v>
      </c>
      <c r="K55" s="201">
        <f t="shared" si="1"/>
        <v>0</v>
      </c>
      <c r="L55" s="140"/>
      <c r="M55" s="193">
        <v>620.4041666666667</v>
      </c>
      <c r="N55" s="193">
        <v>440.09416666666675</v>
      </c>
      <c r="O55" s="209">
        <f t="shared" si="2"/>
        <v>180.30999999999995</v>
      </c>
      <c r="P55" s="204">
        <v>0.125</v>
      </c>
      <c r="Q55" s="201">
        <f t="shared" ref="Q55" si="21">O55*P55</f>
        <v>22.538749999999993</v>
      </c>
      <c r="R55" s="201">
        <f t="shared" si="4"/>
        <v>0</v>
      </c>
      <c r="S55" s="140"/>
      <c r="T55" s="143">
        <v>21.39329601158645</v>
      </c>
      <c r="U55" s="143">
        <v>17.978943850267378</v>
      </c>
      <c r="V55" s="209">
        <f t="shared" si="5"/>
        <v>3.4143521613190728</v>
      </c>
      <c r="W55" s="207">
        <v>6.1349999999999998</v>
      </c>
      <c r="X55" s="210">
        <f t="shared" si="6"/>
        <v>20.947050509692509</v>
      </c>
      <c r="Y55" s="201">
        <f t="shared" si="7"/>
        <v>0</v>
      </c>
      <c r="Z55" s="201"/>
      <c r="AA55" s="143">
        <v>21.39329601158645</v>
      </c>
      <c r="AB55" s="143">
        <v>17.978943850267378</v>
      </c>
      <c r="AC55" s="209">
        <f t="shared" si="8"/>
        <v>3.4143521613190728</v>
      </c>
      <c r="AD55" s="207">
        <v>6.1349999999999998</v>
      </c>
      <c r="AE55" s="210">
        <f t="shared" si="9"/>
        <v>20.947050509692509</v>
      </c>
      <c r="AF55" s="201">
        <f t="shared" si="10"/>
        <v>0</v>
      </c>
    </row>
    <row r="56" spans="1:32" s="173" customFormat="1" ht="12.5" x14ac:dyDescent="0.25">
      <c r="A56" s="188"/>
      <c r="B56" s="188"/>
      <c r="C56" s="188"/>
      <c r="D56" s="188"/>
      <c r="E56" s="188"/>
      <c r="F56" s="189"/>
      <c r="G56" s="189"/>
      <c r="H56" s="142" t="str">
        <f t="shared" si="11"/>
        <v/>
      </c>
      <c r="I56" s="202"/>
      <c r="J56" s="201"/>
      <c r="K56" s="201">
        <f t="shared" si="1"/>
        <v>0</v>
      </c>
      <c r="L56" s="140"/>
      <c r="M56" s="193"/>
      <c r="N56" s="193"/>
      <c r="O56" s="209" t="str">
        <f t="shared" si="2"/>
        <v/>
      </c>
      <c r="P56" s="204"/>
      <c r="Q56" s="201"/>
      <c r="R56" s="201">
        <f t="shared" si="4"/>
        <v>0</v>
      </c>
      <c r="S56" s="140"/>
      <c r="T56" s="143"/>
      <c r="U56" s="143"/>
      <c r="V56" s="209" t="str">
        <f t="shared" si="5"/>
        <v/>
      </c>
      <c r="W56" s="207"/>
      <c r="X56" s="210">
        <f t="shared" si="6"/>
        <v>0</v>
      </c>
      <c r="Y56" s="201">
        <f t="shared" si="7"/>
        <v>0</v>
      </c>
      <c r="Z56" s="201"/>
      <c r="AA56" s="143"/>
      <c r="AB56" s="143"/>
      <c r="AC56" s="209" t="str">
        <f t="shared" si="8"/>
        <v/>
      </c>
      <c r="AD56" s="207"/>
      <c r="AE56" s="210">
        <f t="shared" si="9"/>
        <v>0</v>
      </c>
      <c r="AF56" s="201">
        <f t="shared" si="10"/>
        <v>0</v>
      </c>
    </row>
    <row r="57" spans="1:32" s="173" customFormat="1" ht="12.5" x14ac:dyDescent="0.25">
      <c r="A57" s="188"/>
      <c r="B57" s="188"/>
      <c r="C57" s="188"/>
      <c r="D57" s="188"/>
      <c r="E57" s="188"/>
      <c r="F57" s="189"/>
      <c r="G57" s="189"/>
      <c r="H57" s="142" t="str">
        <f t="shared" si="11"/>
        <v/>
      </c>
      <c r="I57" s="202"/>
      <c r="J57" s="201"/>
      <c r="K57" s="201">
        <f t="shared" si="1"/>
        <v>0</v>
      </c>
      <c r="L57" s="140"/>
      <c r="M57" s="193"/>
      <c r="N57" s="193"/>
      <c r="O57" s="209" t="str">
        <f t="shared" si="2"/>
        <v/>
      </c>
      <c r="P57" s="204"/>
      <c r="Q57" s="201"/>
      <c r="R57" s="201">
        <f t="shared" si="4"/>
        <v>0</v>
      </c>
      <c r="S57" s="140"/>
      <c r="T57" s="143"/>
      <c r="U57" s="143"/>
      <c r="V57" s="209" t="str">
        <f t="shared" si="5"/>
        <v/>
      </c>
      <c r="W57" s="207"/>
      <c r="X57" s="210">
        <f t="shared" si="6"/>
        <v>0</v>
      </c>
      <c r="Y57" s="201">
        <f t="shared" si="7"/>
        <v>0</v>
      </c>
      <c r="Z57" s="201"/>
      <c r="AA57" s="143"/>
      <c r="AB57" s="143"/>
      <c r="AC57" s="209" t="str">
        <f t="shared" si="8"/>
        <v/>
      </c>
      <c r="AD57" s="207"/>
      <c r="AE57" s="210">
        <f t="shared" si="9"/>
        <v>0</v>
      </c>
      <c r="AF57" s="201">
        <f t="shared" si="10"/>
        <v>0</v>
      </c>
    </row>
    <row r="58" spans="1:32" s="173" customFormat="1" ht="12.5" x14ac:dyDescent="0.25">
      <c r="A58" s="188" t="s">
        <v>218</v>
      </c>
      <c r="B58" s="188" t="s">
        <v>232</v>
      </c>
      <c r="C58" s="188" t="s">
        <v>142</v>
      </c>
      <c r="D58" s="188">
        <v>0</v>
      </c>
      <c r="E58" s="188"/>
      <c r="F58" s="189">
        <v>7.9666666666666668</v>
      </c>
      <c r="G58" s="189">
        <v>7.4749999999999996</v>
      </c>
      <c r="H58" s="142">
        <f t="shared" si="11"/>
        <v>0.49166666666666714</v>
      </c>
      <c r="I58" s="202">
        <v>7.1820000000000004</v>
      </c>
      <c r="J58" s="201">
        <f t="shared" si="0"/>
        <v>3.5311500000000038</v>
      </c>
      <c r="K58" s="201">
        <f t="shared" si="1"/>
        <v>0</v>
      </c>
      <c r="L58" s="140"/>
      <c r="M58" s="193">
        <v>620.4041666666667</v>
      </c>
      <c r="N58" s="193">
        <v>440.09416666666675</v>
      </c>
      <c r="O58" s="209">
        <f t="shared" si="2"/>
        <v>180.30999999999995</v>
      </c>
      <c r="P58" s="204">
        <v>0.125</v>
      </c>
      <c r="Q58" s="201">
        <f t="shared" ref="Q58" si="22">O58*P58</f>
        <v>22.538749999999993</v>
      </c>
      <c r="R58" s="201">
        <f t="shared" si="4"/>
        <v>0</v>
      </c>
      <c r="S58" s="140"/>
      <c r="T58" s="143">
        <v>21.39329601158645</v>
      </c>
      <c r="U58" s="143">
        <v>17.978943850267378</v>
      </c>
      <c r="V58" s="209">
        <f t="shared" si="5"/>
        <v>3.4143521613190728</v>
      </c>
      <c r="W58" s="207">
        <v>6.1349999999999998</v>
      </c>
      <c r="X58" s="210">
        <f t="shared" si="6"/>
        <v>20.947050509692509</v>
      </c>
      <c r="Y58" s="201">
        <f t="shared" si="7"/>
        <v>0</v>
      </c>
      <c r="Z58" s="201"/>
      <c r="AA58" s="143">
        <v>21.39329601158645</v>
      </c>
      <c r="AB58" s="143">
        <v>17.978943850267378</v>
      </c>
      <c r="AC58" s="209">
        <f t="shared" si="8"/>
        <v>3.4143521613190728</v>
      </c>
      <c r="AD58" s="207">
        <v>6.1349999999999998</v>
      </c>
      <c r="AE58" s="210">
        <f t="shared" si="9"/>
        <v>20.947050509692509</v>
      </c>
      <c r="AF58" s="201">
        <f t="shared" si="10"/>
        <v>0</v>
      </c>
    </row>
    <row r="59" spans="1:32" s="173" customFormat="1" ht="12.5" x14ac:dyDescent="0.25">
      <c r="A59" s="188"/>
      <c r="B59" s="188"/>
      <c r="C59" s="188"/>
      <c r="D59" s="188"/>
      <c r="E59" s="188"/>
      <c r="F59" s="189"/>
      <c r="G59" s="189"/>
      <c r="H59" s="142" t="str">
        <f t="shared" si="11"/>
        <v/>
      </c>
      <c r="I59" s="202"/>
      <c r="J59" s="201"/>
      <c r="K59" s="201">
        <f t="shared" si="1"/>
        <v>0</v>
      </c>
      <c r="L59" s="140"/>
      <c r="M59" s="193"/>
      <c r="N59" s="193"/>
      <c r="O59" s="209" t="str">
        <f t="shared" si="2"/>
        <v/>
      </c>
      <c r="P59" s="204"/>
      <c r="Q59" s="201"/>
      <c r="R59" s="201">
        <f t="shared" si="4"/>
        <v>0</v>
      </c>
      <c r="S59" s="140"/>
      <c r="T59" s="143"/>
      <c r="U59" s="143"/>
      <c r="V59" s="209" t="str">
        <f t="shared" si="5"/>
        <v/>
      </c>
      <c r="W59" s="207"/>
      <c r="X59" s="210">
        <f t="shared" si="6"/>
        <v>0</v>
      </c>
      <c r="Y59" s="201">
        <f t="shared" si="7"/>
        <v>0</v>
      </c>
      <c r="Z59" s="201"/>
      <c r="AA59" s="143"/>
      <c r="AB59" s="143"/>
      <c r="AC59" s="209" t="str">
        <f t="shared" si="8"/>
        <v/>
      </c>
      <c r="AD59" s="207"/>
      <c r="AE59" s="210">
        <f t="shared" si="9"/>
        <v>0</v>
      </c>
      <c r="AF59" s="201">
        <f t="shared" si="10"/>
        <v>0</v>
      </c>
    </row>
    <row r="60" spans="1:32" s="173" customFormat="1" ht="12.5" x14ac:dyDescent="0.25">
      <c r="A60" s="188"/>
      <c r="B60" s="188"/>
      <c r="C60" s="188"/>
      <c r="D60" s="188"/>
      <c r="E60" s="188"/>
      <c r="F60" s="189"/>
      <c r="G60" s="189"/>
      <c r="H60" s="142" t="str">
        <f t="shared" si="11"/>
        <v/>
      </c>
      <c r="I60" s="202"/>
      <c r="J60" s="201"/>
      <c r="K60" s="201">
        <f t="shared" si="1"/>
        <v>0</v>
      </c>
      <c r="L60" s="140"/>
      <c r="M60" s="193"/>
      <c r="N60" s="193"/>
      <c r="O60" s="209" t="str">
        <f t="shared" si="2"/>
        <v/>
      </c>
      <c r="P60" s="204"/>
      <c r="Q60" s="201"/>
      <c r="R60" s="201">
        <f t="shared" si="4"/>
        <v>0</v>
      </c>
      <c r="S60" s="140"/>
      <c r="T60" s="143"/>
      <c r="U60" s="143"/>
      <c r="V60" s="209" t="str">
        <f t="shared" si="5"/>
        <v/>
      </c>
      <c r="W60" s="207"/>
      <c r="X60" s="210">
        <f t="shared" si="6"/>
        <v>0</v>
      </c>
      <c r="Y60" s="201">
        <f t="shared" si="7"/>
        <v>0</v>
      </c>
      <c r="Z60" s="201"/>
      <c r="AA60" s="143"/>
      <c r="AB60" s="143"/>
      <c r="AC60" s="209" t="str">
        <f t="shared" si="8"/>
        <v/>
      </c>
      <c r="AD60" s="207"/>
      <c r="AE60" s="210">
        <f t="shared" si="9"/>
        <v>0</v>
      </c>
      <c r="AF60" s="201">
        <f t="shared" si="10"/>
        <v>0</v>
      </c>
    </row>
    <row r="61" spans="1:32" s="173" customFormat="1" ht="12.5" x14ac:dyDescent="0.25">
      <c r="A61" s="188" t="s">
        <v>212</v>
      </c>
      <c r="B61" s="188" t="s">
        <v>233</v>
      </c>
      <c r="C61" s="188" t="s">
        <v>142</v>
      </c>
      <c r="D61" s="188">
        <v>0</v>
      </c>
      <c r="E61" s="188"/>
      <c r="F61" s="189">
        <v>8.6666666666666696</v>
      </c>
      <c r="G61" s="189">
        <v>7.4749999999999996</v>
      </c>
      <c r="H61" s="142">
        <f t="shared" si="11"/>
        <v>1.19166666666667</v>
      </c>
      <c r="I61" s="202">
        <v>7.1820000000000004</v>
      </c>
      <c r="J61" s="201">
        <f t="shared" si="0"/>
        <v>8.5585500000000234</v>
      </c>
      <c r="K61" s="201">
        <f t="shared" si="1"/>
        <v>0</v>
      </c>
      <c r="L61" s="140"/>
      <c r="M61" s="193">
        <v>620.4041666666667</v>
      </c>
      <c r="N61" s="193">
        <v>440.09416666666675</v>
      </c>
      <c r="O61" s="209">
        <f t="shared" si="2"/>
        <v>180.30999999999995</v>
      </c>
      <c r="P61" s="204">
        <v>0.125</v>
      </c>
      <c r="Q61" s="201">
        <f t="shared" ref="Q61" si="23">O61*P61</f>
        <v>22.538749999999993</v>
      </c>
      <c r="R61" s="201">
        <f t="shared" si="4"/>
        <v>0</v>
      </c>
      <c r="S61" s="140"/>
      <c r="T61" s="143">
        <v>21.39329601158645</v>
      </c>
      <c r="U61" s="143">
        <v>17.978943850267378</v>
      </c>
      <c r="V61" s="209">
        <f t="shared" si="5"/>
        <v>3.4143521613190728</v>
      </c>
      <c r="W61" s="207">
        <v>6.1349999999999998</v>
      </c>
      <c r="X61" s="210">
        <f t="shared" si="6"/>
        <v>20.947050509692509</v>
      </c>
      <c r="Y61" s="201">
        <f t="shared" si="7"/>
        <v>0</v>
      </c>
      <c r="Z61" s="201"/>
      <c r="AA61" s="143">
        <v>21.39329601158645</v>
      </c>
      <c r="AB61" s="143">
        <v>17.978943850267378</v>
      </c>
      <c r="AC61" s="209">
        <f t="shared" si="8"/>
        <v>3.4143521613190728</v>
      </c>
      <c r="AD61" s="207">
        <v>6.1349999999999998</v>
      </c>
      <c r="AE61" s="210">
        <f t="shared" si="9"/>
        <v>20.947050509692509</v>
      </c>
      <c r="AF61" s="201">
        <f t="shared" si="10"/>
        <v>0</v>
      </c>
    </row>
    <row r="62" spans="1:32" s="173" customFormat="1" ht="12.5" x14ac:dyDescent="0.25">
      <c r="A62" s="188"/>
      <c r="B62" s="188"/>
      <c r="C62" s="188"/>
      <c r="D62" s="188"/>
      <c r="E62" s="188"/>
      <c r="F62" s="189"/>
      <c r="G62" s="189"/>
      <c r="H62" s="142" t="str">
        <f t="shared" si="11"/>
        <v/>
      </c>
      <c r="I62" s="202"/>
      <c r="J62" s="201"/>
      <c r="K62" s="201">
        <f t="shared" si="1"/>
        <v>0</v>
      </c>
      <c r="L62" s="140"/>
      <c r="M62" s="193"/>
      <c r="N62" s="193"/>
      <c r="O62" s="209" t="str">
        <f t="shared" si="2"/>
        <v/>
      </c>
      <c r="P62" s="204"/>
      <c r="Q62" s="201"/>
      <c r="R62" s="201">
        <f t="shared" si="4"/>
        <v>0</v>
      </c>
      <c r="S62" s="140"/>
      <c r="T62" s="143"/>
      <c r="U62" s="143"/>
      <c r="V62" s="209" t="str">
        <f t="shared" si="5"/>
        <v/>
      </c>
      <c r="W62" s="207"/>
      <c r="X62" s="210">
        <f t="shared" si="6"/>
        <v>0</v>
      </c>
      <c r="Y62" s="201">
        <f t="shared" si="7"/>
        <v>0</v>
      </c>
      <c r="Z62" s="201"/>
      <c r="AA62" s="143"/>
      <c r="AB62" s="143"/>
      <c r="AC62" s="209" t="str">
        <f t="shared" si="8"/>
        <v/>
      </c>
      <c r="AD62" s="207"/>
      <c r="AE62" s="210">
        <f t="shared" si="9"/>
        <v>0</v>
      </c>
      <c r="AF62" s="201">
        <f t="shared" si="10"/>
        <v>0</v>
      </c>
    </row>
    <row r="63" spans="1:32" s="173" customFormat="1" ht="12.5" x14ac:dyDescent="0.25">
      <c r="A63" s="188"/>
      <c r="B63" s="188"/>
      <c r="C63" s="188"/>
      <c r="D63" s="188"/>
      <c r="E63" s="188"/>
      <c r="F63" s="189"/>
      <c r="G63" s="189"/>
      <c r="H63" s="142" t="str">
        <f t="shared" si="11"/>
        <v/>
      </c>
      <c r="I63" s="202"/>
      <c r="J63" s="201"/>
      <c r="K63" s="201">
        <f t="shared" si="1"/>
        <v>0</v>
      </c>
      <c r="L63" s="140"/>
      <c r="M63" s="193"/>
      <c r="N63" s="193"/>
      <c r="O63" s="209" t="str">
        <f t="shared" si="2"/>
        <v/>
      </c>
      <c r="P63" s="204"/>
      <c r="Q63" s="201"/>
      <c r="R63" s="201">
        <f t="shared" si="4"/>
        <v>0</v>
      </c>
      <c r="S63" s="140"/>
      <c r="T63" s="143"/>
      <c r="U63" s="143"/>
      <c r="V63" s="209" t="str">
        <f t="shared" si="5"/>
        <v/>
      </c>
      <c r="W63" s="207"/>
      <c r="X63" s="210">
        <f t="shared" si="6"/>
        <v>0</v>
      </c>
      <c r="Y63" s="201">
        <f t="shared" si="7"/>
        <v>0</v>
      </c>
      <c r="Z63" s="201"/>
      <c r="AA63" s="143"/>
      <c r="AB63" s="143"/>
      <c r="AC63" s="209" t="str">
        <f t="shared" si="8"/>
        <v/>
      </c>
      <c r="AD63" s="207"/>
      <c r="AE63" s="210">
        <f t="shared" si="9"/>
        <v>0</v>
      </c>
      <c r="AF63" s="201">
        <f t="shared" si="10"/>
        <v>0</v>
      </c>
    </row>
    <row r="64" spans="1:32" s="173" customFormat="1" ht="12.5" x14ac:dyDescent="0.25">
      <c r="A64" s="188" t="s">
        <v>219</v>
      </c>
      <c r="B64" s="188" t="s">
        <v>234</v>
      </c>
      <c r="C64" s="188" t="s">
        <v>142</v>
      </c>
      <c r="D64" s="188">
        <v>0</v>
      </c>
      <c r="E64" s="188"/>
      <c r="F64" s="189">
        <v>7.9666666666666668</v>
      </c>
      <c r="G64" s="189">
        <v>7.4749999999999996</v>
      </c>
      <c r="H64" s="142">
        <f t="shared" si="11"/>
        <v>0.49166666666666714</v>
      </c>
      <c r="I64" s="202">
        <v>7.1820000000000004</v>
      </c>
      <c r="J64" s="201">
        <f t="shared" si="0"/>
        <v>3.5311500000000038</v>
      </c>
      <c r="K64" s="201">
        <f t="shared" si="1"/>
        <v>0</v>
      </c>
      <c r="L64" s="140"/>
      <c r="M64" s="193">
        <v>620.4041666666667</v>
      </c>
      <c r="N64" s="193">
        <v>440.09416666666675</v>
      </c>
      <c r="O64" s="209">
        <f t="shared" si="2"/>
        <v>180.30999999999995</v>
      </c>
      <c r="P64" s="204">
        <v>0.125</v>
      </c>
      <c r="Q64" s="201">
        <f>O64*P64</f>
        <v>22.538749999999993</v>
      </c>
      <c r="R64" s="201">
        <f t="shared" si="4"/>
        <v>0</v>
      </c>
      <c r="S64" s="140"/>
      <c r="T64" s="143">
        <v>21.39329601158645</v>
      </c>
      <c r="U64" s="143">
        <v>17.978943850267378</v>
      </c>
      <c r="V64" s="209">
        <f t="shared" si="5"/>
        <v>3.4143521613190728</v>
      </c>
      <c r="W64" s="207">
        <v>6.1349999999999998</v>
      </c>
      <c r="X64" s="210">
        <f t="shared" si="6"/>
        <v>20.947050509692509</v>
      </c>
      <c r="Y64" s="201">
        <f t="shared" si="7"/>
        <v>0</v>
      </c>
      <c r="Z64" s="201"/>
      <c r="AA64" s="143">
        <v>21.39329601158645</v>
      </c>
      <c r="AB64" s="143">
        <v>17.978943850267378</v>
      </c>
      <c r="AC64" s="209">
        <f t="shared" si="8"/>
        <v>3.4143521613190728</v>
      </c>
      <c r="AD64" s="207">
        <v>6.1349999999999998</v>
      </c>
      <c r="AE64" s="210">
        <f t="shared" si="9"/>
        <v>20.947050509692509</v>
      </c>
      <c r="AF64" s="201">
        <f t="shared" si="10"/>
        <v>0</v>
      </c>
    </row>
    <row r="65" spans="1:32" s="173" customFormat="1" ht="12.5" x14ac:dyDescent="0.25">
      <c r="A65" s="188"/>
      <c r="B65" s="188"/>
      <c r="C65" s="188" t="s">
        <v>143</v>
      </c>
      <c r="D65" s="188">
        <v>0</v>
      </c>
      <c r="E65" s="188"/>
      <c r="F65" s="189">
        <v>9.1166666666666671</v>
      </c>
      <c r="G65" s="189">
        <v>8.5</v>
      </c>
      <c r="H65" s="142">
        <f t="shared" si="11"/>
        <v>0.61666666666666714</v>
      </c>
      <c r="I65" s="202">
        <v>7.077</v>
      </c>
      <c r="J65" s="201">
        <f t="shared" si="0"/>
        <v>4.3641500000000031</v>
      </c>
      <c r="K65" s="201">
        <f t="shared" si="1"/>
        <v>0</v>
      </c>
      <c r="L65" s="140"/>
      <c r="M65" s="193">
        <v>724.4375</v>
      </c>
      <c r="N65" s="193">
        <v>535.36749999999995</v>
      </c>
      <c r="O65" s="209">
        <f t="shared" si="2"/>
        <v>189.07000000000005</v>
      </c>
      <c r="P65" s="204">
        <v>0.123</v>
      </c>
      <c r="Q65" s="201">
        <f t="shared" ref="Q65" si="24">O65*P65</f>
        <v>23.255610000000004</v>
      </c>
      <c r="R65" s="201">
        <f t="shared" si="4"/>
        <v>0</v>
      </c>
      <c r="S65" s="140"/>
      <c r="T65" s="143">
        <v>23.600995014483061</v>
      </c>
      <c r="U65" s="143">
        <v>19.33305481283422</v>
      </c>
      <c r="V65" s="209">
        <f t="shared" si="5"/>
        <v>4.267940201648841</v>
      </c>
      <c r="W65" s="207">
        <v>6.1360000000000001</v>
      </c>
      <c r="X65" s="210">
        <f t="shared" si="6"/>
        <v>26.188081077317289</v>
      </c>
      <c r="Y65" s="201">
        <f t="shared" si="7"/>
        <v>0</v>
      </c>
      <c r="Z65" s="201"/>
      <c r="AA65" s="143">
        <v>23.600995014483061</v>
      </c>
      <c r="AB65" s="143">
        <v>19.33305481283422</v>
      </c>
      <c r="AC65" s="209">
        <f t="shared" si="8"/>
        <v>4.267940201648841</v>
      </c>
      <c r="AD65" s="207">
        <v>6.1360000000000001</v>
      </c>
      <c r="AE65" s="210">
        <f t="shared" si="9"/>
        <v>26.188081077317289</v>
      </c>
      <c r="AF65" s="201">
        <f t="shared" si="10"/>
        <v>0</v>
      </c>
    </row>
    <row r="66" spans="1:32" s="173" customFormat="1" ht="12.5" x14ac:dyDescent="0.25">
      <c r="A66" s="188"/>
      <c r="B66" s="188"/>
      <c r="C66" s="188"/>
      <c r="D66" s="188"/>
      <c r="E66" s="188"/>
      <c r="F66" s="189"/>
      <c r="G66" s="189"/>
      <c r="H66" s="142" t="str">
        <f t="shared" si="11"/>
        <v/>
      </c>
      <c r="I66" s="202"/>
      <c r="J66" s="201"/>
      <c r="K66" s="201">
        <f t="shared" si="1"/>
        <v>0</v>
      </c>
      <c r="L66" s="140"/>
      <c r="M66" s="193"/>
      <c r="N66" s="193"/>
      <c r="O66" s="209" t="str">
        <f t="shared" si="2"/>
        <v/>
      </c>
      <c r="P66" s="204"/>
      <c r="Q66" s="201"/>
      <c r="R66" s="201">
        <f t="shared" si="4"/>
        <v>0</v>
      </c>
      <c r="S66" s="140"/>
      <c r="T66" s="143"/>
      <c r="U66" s="143"/>
      <c r="V66" s="209" t="str">
        <f t="shared" si="5"/>
        <v/>
      </c>
      <c r="W66" s="207"/>
      <c r="X66" s="210">
        <f t="shared" si="6"/>
        <v>0</v>
      </c>
      <c r="Y66" s="201">
        <f t="shared" si="7"/>
        <v>0</v>
      </c>
      <c r="Z66" s="201"/>
      <c r="AA66" s="143"/>
      <c r="AB66" s="143"/>
      <c r="AC66" s="209" t="str">
        <f t="shared" si="8"/>
        <v/>
      </c>
      <c r="AD66" s="207"/>
      <c r="AE66" s="210">
        <f t="shared" si="9"/>
        <v>0</v>
      </c>
      <c r="AF66" s="201">
        <f t="shared" si="10"/>
        <v>0</v>
      </c>
    </row>
    <row r="67" spans="1:32" s="173" customFormat="1" ht="12.5" x14ac:dyDescent="0.25">
      <c r="A67" s="188"/>
      <c r="B67" s="188"/>
      <c r="C67" s="188"/>
      <c r="D67" s="188"/>
      <c r="E67" s="188"/>
      <c r="F67" s="189"/>
      <c r="G67" s="189"/>
      <c r="H67" s="142" t="str">
        <f t="shared" si="11"/>
        <v/>
      </c>
      <c r="I67" s="202"/>
      <c r="J67" s="201"/>
      <c r="K67" s="201">
        <f t="shared" si="1"/>
        <v>0</v>
      </c>
      <c r="L67" s="140"/>
      <c r="M67" s="193"/>
      <c r="N67" s="193"/>
      <c r="O67" s="209" t="str">
        <f t="shared" si="2"/>
        <v/>
      </c>
      <c r="P67" s="204"/>
      <c r="Q67" s="201"/>
      <c r="R67" s="201">
        <f t="shared" si="4"/>
        <v>0</v>
      </c>
      <c r="S67" s="140"/>
      <c r="T67" s="143"/>
      <c r="U67" s="143"/>
      <c r="V67" s="209" t="str">
        <f t="shared" si="5"/>
        <v/>
      </c>
      <c r="W67" s="207"/>
      <c r="X67" s="210">
        <f t="shared" si="6"/>
        <v>0</v>
      </c>
      <c r="Y67" s="201">
        <f t="shared" si="7"/>
        <v>0</v>
      </c>
      <c r="Z67" s="201"/>
      <c r="AA67" s="143"/>
      <c r="AB67" s="143"/>
      <c r="AC67" s="209" t="str">
        <f t="shared" si="8"/>
        <v/>
      </c>
      <c r="AD67" s="207"/>
      <c r="AE67" s="210">
        <f t="shared" si="9"/>
        <v>0</v>
      </c>
      <c r="AF67" s="201">
        <f t="shared" si="10"/>
        <v>0</v>
      </c>
    </row>
    <row r="68" spans="1:32" s="173" customFormat="1" ht="12.5" x14ac:dyDescent="0.25">
      <c r="A68" s="188"/>
      <c r="B68" s="188"/>
      <c r="C68" s="188"/>
      <c r="D68" s="188"/>
      <c r="E68" s="188"/>
      <c r="F68" s="189"/>
      <c r="G68" s="189"/>
      <c r="H68" s="142" t="str">
        <f t="shared" si="11"/>
        <v/>
      </c>
      <c r="I68" s="202"/>
      <c r="J68" s="201"/>
      <c r="K68" s="201">
        <f t="shared" si="1"/>
        <v>0</v>
      </c>
      <c r="L68" s="140"/>
      <c r="M68" s="193"/>
      <c r="N68" s="193"/>
      <c r="O68" s="209" t="str">
        <f t="shared" si="2"/>
        <v/>
      </c>
      <c r="P68" s="204"/>
      <c r="Q68" s="201"/>
      <c r="R68" s="201">
        <f t="shared" si="4"/>
        <v>0</v>
      </c>
      <c r="S68" s="140"/>
      <c r="T68" s="143"/>
      <c r="U68" s="143"/>
      <c r="V68" s="209" t="str">
        <f t="shared" si="5"/>
        <v/>
      </c>
      <c r="W68" s="207"/>
      <c r="X68" s="210">
        <f t="shared" si="6"/>
        <v>0</v>
      </c>
      <c r="Y68" s="201">
        <f t="shared" si="7"/>
        <v>0</v>
      </c>
      <c r="Z68" s="201"/>
      <c r="AA68" s="143"/>
      <c r="AB68" s="143"/>
      <c r="AC68" s="209" t="str">
        <f t="shared" si="8"/>
        <v/>
      </c>
      <c r="AD68" s="207"/>
      <c r="AE68" s="210">
        <f t="shared" si="9"/>
        <v>0</v>
      </c>
      <c r="AF68" s="201">
        <f t="shared" si="10"/>
        <v>0</v>
      </c>
    </row>
    <row r="69" spans="1:32" s="173" customFormat="1" ht="12.5" x14ac:dyDescent="0.25">
      <c r="A69" s="188"/>
      <c r="B69" s="188"/>
      <c r="C69" s="188"/>
      <c r="D69" s="188"/>
      <c r="E69" s="188"/>
      <c r="F69" s="189"/>
      <c r="G69" s="189"/>
      <c r="H69" s="142" t="str">
        <f t="shared" si="11"/>
        <v/>
      </c>
      <c r="I69" s="202"/>
      <c r="J69" s="201"/>
      <c r="K69" s="201">
        <f t="shared" si="1"/>
        <v>0</v>
      </c>
      <c r="L69" s="140"/>
      <c r="M69" s="193"/>
      <c r="N69" s="193"/>
      <c r="O69" s="209" t="str">
        <f t="shared" si="2"/>
        <v/>
      </c>
      <c r="P69" s="204"/>
      <c r="Q69" s="201"/>
      <c r="R69" s="201">
        <f t="shared" si="4"/>
        <v>0</v>
      </c>
      <c r="S69" s="140"/>
      <c r="T69" s="143"/>
      <c r="U69" s="143"/>
      <c r="V69" s="209" t="str">
        <f t="shared" si="5"/>
        <v/>
      </c>
      <c r="W69" s="207"/>
      <c r="X69" s="210">
        <f t="shared" si="6"/>
        <v>0</v>
      </c>
      <c r="Y69" s="201">
        <f t="shared" si="7"/>
        <v>0</v>
      </c>
      <c r="Z69" s="201"/>
      <c r="AA69" s="143"/>
      <c r="AB69" s="143"/>
      <c r="AC69" s="209" t="str">
        <f t="shared" si="8"/>
        <v/>
      </c>
      <c r="AD69" s="207"/>
      <c r="AE69" s="210">
        <f t="shared" si="9"/>
        <v>0</v>
      </c>
      <c r="AF69" s="201">
        <f t="shared" si="10"/>
        <v>0</v>
      </c>
    </row>
    <row r="70" spans="1:32" s="173" customFormat="1" ht="12.5" x14ac:dyDescent="0.25">
      <c r="A70" s="188"/>
      <c r="B70" s="188"/>
      <c r="C70" s="188"/>
      <c r="D70" s="188"/>
      <c r="E70" s="188"/>
      <c r="F70" s="189"/>
      <c r="G70" s="189"/>
      <c r="H70" s="142" t="str">
        <f t="shared" si="11"/>
        <v/>
      </c>
      <c r="I70" s="202"/>
      <c r="J70" s="201"/>
      <c r="K70" s="201">
        <f t="shared" si="1"/>
        <v>0</v>
      </c>
      <c r="L70" s="140"/>
      <c r="M70" s="193"/>
      <c r="N70" s="193"/>
      <c r="O70" s="209" t="str">
        <f t="shared" si="2"/>
        <v/>
      </c>
      <c r="P70" s="204"/>
      <c r="Q70" s="201"/>
      <c r="R70" s="201">
        <f t="shared" si="4"/>
        <v>0</v>
      </c>
      <c r="S70" s="140"/>
      <c r="T70" s="143"/>
      <c r="U70" s="143"/>
      <c r="V70" s="209" t="str">
        <f t="shared" si="5"/>
        <v/>
      </c>
      <c r="W70" s="207"/>
      <c r="X70" s="210">
        <f t="shared" si="6"/>
        <v>0</v>
      </c>
      <c r="Y70" s="201">
        <f t="shared" si="7"/>
        <v>0</v>
      </c>
      <c r="Z70" s="201"/>
      <c r="AA70" s="143"/>
      <c r="AB70" s="143"/>
      <c r="AC70" s="209" t="str">
        <f t="shared" si="8"/>
        <v/>
      </c>
      <c r="AD70" s="207"/>
      <c r="AE70" s="210">
        <f t="shared" si="9"/>
        <v>0</v>
      </c>
      <c r="AF70" s="201">
        <f t="shared" si="10"/>
        <v>0</v>
      </c>
    </row>
    <row r="71" spans="1:32" s="173" customFormat="1" ht="12.5" x14ac:dyDescent="0.25">
      <c r="A71" s="188"/>
      <c r="B71" s="188"/>
      <c r="C71" s="188"/>
      <c r="D71" s="188"/>
      <c r="E71" s="188"/>
      <c r="F71" s="189"/>
      <c r="G71" s="189"/>
      <c r="H71" s="142" t="str">
        <f t="shared" si="11"/>
        <v/>
      </c>
      <c r="I71" s="202"/>
      <c r="J71" s="201"/>
      <c r="K71" s="201">
        <f t="shared" si="1"/>
        <v>0</v>
      </c>
      <c r="L71" s="140"/>
      <c r="M71" s="193"/>
      <c r="N71" s="193"/>
      <c r="O71" s="209" t="str">
        <f t="shared" si="2"/>
        <v/>
      </c>
      <c r="P71" s="204"/>
      <c r="Q71" s="201"/>
      <c r="R71" s="201">
        <f t="shared" si="4"/>
        <v>0</v>
      </c>
      <c r="S71" s="140"/>
      <c r="T71" s="143"/>
      <c r="U71" s="143"/>
      <c r="V71" s="209" t="str">
        <f t="shared" si="5"/>
        <v/>
      </c>
      <c r="W71" s="207"/>
      <c r="X71" s="210">
        <f t="shared" si="6"/>
        <v>0</v>
      </c>
      <c r="Y71" s="201">
        <f t="shared" si="7"/>
        <v>0</v>
      </c>
      <c r="Z71" s="201"/>
      <c r="AA71" s="143"/>
      <c r="AB71" s="143"/>
      <c r="AC71" s="209" t="str">
        <f t="shared" si="8"/>
        <v/>
      </c>
      <c r="AD71" s="207"/>
      <c r="AE71" s="210">
        <f t="shared" si="9"/>
        <v>0</v>
      </c>
      <c r="AF71" s="201">
        <f t="shared" si="10"/>
        <v>0</v>
      </c>
    </row>
    <row r="72" spans="1:32" s="173" customFormat="1" ht="12.5" x14ac:dyDescent="0.25">
      <c r="A72" s="188"/>
      <c r="B72" s="188"/>
      <c r="C72" s="188"/>
      <c r="D72" s="188"/>
      <c r="E72" s="188"/>
      <c r="F72" s="189"/>
      <c r="G72" s="189"/>
      <c r="H72" s="142" t="str">
        <f t="shared" si="11"/>
        <v/>
      </c>
      <c r="I72" s="202"/>
      <c r="J72" s="201"/>
      <c r="K72" s="201">
        <f t="shared" si="1"/>
        <v>0</v>
      </c>
      <c r="L72" s="140"/>
      <c r="M72" s="193"/>
      <c r="N72" s="193"/>
      <c r="O72" s="209" t="str">
        <f t="shared" si="2"/>
        <v/>
      </c>
      <c r="P72" s="204"/>
      <c r="Q72" s="201"/>
      <c r="R72" s="201">
        <f t="shared" si="4"/>
        <v>0</v>
      </c>
      <c r="S72" s="140"/>
      <c r="T72" s="143"/>
      <c r="U72" s="143"/>
      <c r="V72" s="209" t="str">
        <f t="shared" si="5"/>
        <v/>
      </c>
      <c r="W72" s="207"/>
      <c r="X72" s="210">
        <f t="shared" si="6"/>
        <v>0</v>
      </c>
      <c r="Y72" s="201">
        <f t="shared" si="7"/>
        <v>0</v>
      </c>
      <c r="Z72" s="201"/>
      <c r="AA72" s="143"/>
      <c r="AB72" s="143"/>
      <c r="AC72" s="209" t="str">
        <f t="shared" si="8"/>
        <v/>
      </c>
      <c r="AD72" s="207"/>
      <c r="AE72" s="210">
        <f t="shared" si="9"/>
        <v>0</v>
      </c>
      <c r="AF72" s="201">
        <f t="shared" si="10"/>
        <v>0</v>
      </c>
    </row>
    <row r="73" spans="1:32" s="173" customFormat="1" ht="12.5" x14ac:dyDescent="0.25">
      <c r="A73" s="188"/>
      <c r="B73" s="188"/>
      <c r="C73" s="188"/>
      <c r="D73" s="188"/>
      <c r="E73" s="188"/>
      <c r="F73" s="189"/>
      <c r="G73" s="189"/>
      <c r="H73" s="142" t="str">
        <f t="shared" si="11"/>
        <v/>
      </c>
      <c r="I73" s="202"/>
      <c r="J73" s="201"/>
      <c r="K73" s="201">
        <f t="shared" si="1"/>
        <v>0</v>
      </c>
      <c r="L73" s="140"/>
      <c r="M73" s="193"/>
      <c r="N73" s="193"/>
      <c r="O73" s="209" t="str">
        <f t="shared" si="2"/>
        <v/>
      </c>
      <c r="P73" s="204"/>
      <c r="Q73" s="201"/>
      <c r="R73" s="201">
        <f t="shared" si="4"/>
        <v>0</v>
      </c>
      <c r="S73" s="140"/>
      <c r="T73" s="143"/>
      <c r="U73" s="143"/>
      <c r="V73" s="209" t="str">
        <f t="shared" si="5"/>
        <v/>
      </c>
      <c r="W73" s="207"/>
      <c r="X73" s="210">
        <f t="shared" si="6"/>
        <v>0</v>
      </c>
      <c r="Y73" s="201">
        <f t="shared" si="7"/>
        <v>0</v>
      </c>
      <c r="Z73" s="201"/>
      <c r="AA73" s="143"/>
      <c r="AB73" s="143"/>
      <c r="AC73" s="209" t="str">
        <f t="shared" si="8"/>
        <v/>
      </c>
      <c r="AD73" s="207"/>
      <c r="AE73" s="210">
        <f t="shared" si="9"/>
        <v>0</v>
      </c>
      <c r="AF73" s="201">
        <f t="shared" si="10"/>
        <v>0</v>
      </c>
    </row>
    <row r="74" spans="1:32" s="173" customFormat="1" ht="12.5" x14ac:dyDescent="0.25">
      <c r="A74" s="188"/>
      <c r="B74" s="188"/>
      <c r="C74" s="188"/>
      <c r="D74" s="188"/>
      <c r="E74" s="188"/>
      <c r="F74" s="189"/>
      <c r="G74" s="189"/>
      <c r="H74" s="142" t="str">
        <f t="shared" si="11"/>
        <v/>
      </c>
      <c r="I74" s="202"/>
      <c r="J74" s="201"/>
      <c r="K74" s="201">
        <f t="shared" si="1"/>
        <v>0</v>
      </c>
      <c r="L74" s="140"/>
      <c r="M74" s="193"/>
      <c r="N74" s="193"/>
      <c r="O74" s="209" t="str">
        <f t="shared" si="2"/>
        <v/>
      </c>
      <c r="P74" s="204"/>
      <c r="Q74" s="201"/>
      <c r="R74" s="201">
        <f t="shared" si="4"/>
        <v>0</v>
      </c>
      <c r="S74" s="140"/>
      <c r="T74" s="143"/>
      <c r="U74" s="143"/>
      <c r="V74" s="209" t="str">
        <f t="shared" si="5"/>
        <v/>
      </c>
      <c r="W74" s="207"/>
      <c r="X74" s="210">
        <f t="shared" si="6"/>
        <v>0</v>
      </c>
      <c r="Y74" s="201">
        <f t="shared" si="7"/>
        <v>0</v>
      </c>
      <c r="Z74" s="201"/>
      <c r="AA74" s="143"/>
      <c r="AB74" s="143"/>
      <c r="AC74" s="209" t="str">
        <f t="shared" si="8"/>
        <v/>
      </c>
      <c r="AD74" s="207"/>
      <c r="AE74" s="210">
        <f t="shared" si="9"/>
        <v>0</v>
      </c>
      <c r="AF74" s="201">
        <f t="shared" si="10"/>
        <v>0</v>
      </c>
    </row>
    <row r="75" spans="1:32" s="173" customFormat="1" ht="12.5" x14ac:dyDescent="0.25">
      <c r="A75" s="188"/>
      <c r="B75" s="188"/>
      <c r="C75" s="188"/>
      <c r="D75" s="188"/>
      <c r="E75" s="188"/>
      <c r="F75" s="189"/>
      <c r="G75" s="189"/>
      <c r="H75" s="142" t="str">
        <f t="shared" si="11"/>
        <v/>
      </c>
      <c r="I75" s="202"/>
      <c r="J75" s="201"/>
      <c r="K75" s="201">
        <f t="shared" si="1"/>
        <v>0</v>
      </c>
      <c r="L75" s="140"/>
      <c r="M75" s="193"/>
      <c r="N75" s="193"/>
      <c r="O75" s="209" t="str">
        <f t="shared" si="2"/>
        <v/>
      </c>
      <c r="P75" s="204"/>
      <c r="Q75" s="201"/>
      <c r="R75" s="201">
        <f t="shared" si="4"/>
        <v>0</v>
      </c>
      <c r="S75" s="140"/>
      <c r="T75" s="143"/>
      <c r="U75" s="143"/>
      <c r="V75" s="209" t="str">
        <f t="shared" si="5"/>
        <v/>
      </c>
      <c r="W75" s="207"/>
      <c r="X75" s="210">
        <f t="shared" si="6"/>
        <v>0</v>
      </c>
      <c r="Y75" s="201">
        <f t="shared" si="7"/>
        <v>0</v>
      </c>
      <c r="Z75" s="201"/>
      <c r="AA75" s="143"/>
      <c r="AB75" s="143"/>
      <c r="AC75" s="209" t="str">
        <f t="shared" si="8"/>
        <v/>
      </c>
      <c r="AD75" s="207"/>
      <c r="AE75" s="210">
        <f t="shared" si="9"/>
        <v>0</v>
      </c>
      <c r="AF75" s="201">
        <f t="shared" si="10"/>
        <v>0</v>
      </c>
    </row>
    <row r="76" spans="1:32" s="173" customFormat="1" ht="12.5" x14ac:dyDescent="0.25">
      <c r="A76" s="188"/>
      <c r="B76" s="188"/>
      <c r="C76" s="188"/>
      <c r="D76" s="188"/>
      <c r="E76" s="188"/>
      <c r="F76" s="189"/>
      <c r="G76" s="189"/>
      <c r="H76" s="142" t="str">
        <f t="shared" si="11"/>
        <v/>
      </c>
      <c r="I76" s="202"/>
      <c r="J76" s="201"/>
      <c r="K76" s="201">
        <f t="shared" si="1"/>
        <v>0</v>
      </c>
      <c r="L76" s="140"/>
      <c r="M76" s="193"/>
      <c r="N76" s="193"/>
      <c r="O76" s="209" t="str">
        <f t="shared" si="2"/>
        <v/>
      </c>
      <c r="P76" s="204"/>
      <c r="Q76" s="201"/>
      <c r="R76" s="201">
        <f t="shared" si="4"/>
        <v>0</v>
      </c>
      <c r="S76" s="140"/>
      <c r="T76" s="143"/>
      <c r="U76" s="143"/>
      <c r="V76" s="209" t="str">
        <f t="shared" si="5"/>
        <v/>
      </c>
      <c r="W76" s="207"/>
      <c r="X76" s="210">
        <f t="shared" si="6"/>
        <v>0</v>
      </c>
      <c r="Y76" s="201">
        <f t="shared" si="7"/>
        <v>0</v>
      </c>
      <c r="Z76" s="201"/>
      <c r="AA76" s="143"/>
      <c r="AB76" s="143"/>
      <c r="AC76" s="209" t="str">
        <f t="shared" si="8"/>
        <v/>
      </c>
      <c r="AD76" s="207"/>
      <c r="AE76" s="210">
        <f t="shared" si="9"/>
        <v>0</v>
      </c>
      <c r="AF76" s="201">
        <f t="shared" si="10"/>
        <v>0</v>
      </c>
    </row>
    <row r="77" spans="1:32" s="173" customFormat="1" ht="12.5" x14ac:dyDescent="0.25">
      <c r="A77" s="188"/>
      <c r="B77" s="188"/>
      <c r="C77" s="188"/>
      <c r="D77" s="188"/>
      <c r="E77" s="188"/>
      <c r="F77" s="189"/>
      <c r="G77" s="189"/>
      <c r="H77" s="142" t="str">
        <f t="shared" si="11"/>
        <v/>
      </c>
      <c r="I77" s="202"/>
      <c r="J77" s="201"/>
      <c r="K77" s="201">
        <f t="shared" si="1"/>
        <v>0</v>
      </c>
      <c r="L77" s="140"/>
      <c r="M77" s="193"/>
      <c r="N77" s="193"/>
      <c r="O77" s="209" t="str">
        <f t="shared" si="2"/>
        <v/>
      </c>
      <c r="P77" s="204"/>
      <c r="Q77" s="201"/>
      <c r="R77" s="201">
        <f t="shared" si="4"/>
        <v>0</v>
      </c>
      <c r="S77" s="140"/>
      <c r="T77" s="143"/>
      <c r="U77" s="143"/>
      <c r="V77" s="209" t="str">
        <f t="shared" si="5"/>
        <v/>
      </c>
      <c r="W77" s="207"/>
      <c r="X77" s="210">
        <f t="shared" si="6"/>
        <v>0</v>
      </c>
      <c r="Y77" s="201">
        <f t="shared" si="7"/>
        <v>0</v>
      </c>
      <c r="Z77" s="201"/>
      <c r="AA77" s="143"/>
      <c r="AB77" s="143"/>
      <c r="AC77" s="209" t="str">
        <f t="shared" si="8"/>
        <v/>
      </c>
      <c r="AD77" s="207"/>
      <c r="AE77" s="210">
        <f t="shared" si="9"/>
        <v>0</v>
      </c>
      <c r="AF77" s="201">
        <f t="shared" si="10"/>
        <v>0</v>
      </c>
    </row>
    <row r="78" spans="1:32" s="173" customFormat="1" ht="12.5" x14ac:dyDescent="0.25">
      <c r="A78" s="188"/>
      <c r="B78" s="188"/>
      <c r="C78" s="188"/>
      <c r="D78" s="188"/>
      <c r="E78" s="188"/>
      <c r="F78" s="189"/>
      <c r="G78" s="189"/>
      <c r="H78" s="142" t="str">
        <f t="shared" si="11"/>
        <v/>
      </c>
      <c r="I78" s="202"/>
      <c r="J78" s="201"/>
      <c r="K78" s="201">
        <f t="shared" si="1"/>
        <v>0</v>
      </c>
      <c r="L78" s="140"/>
      <c r="M78" s="193"/>
      <c r="N78" s="193"/>
      <c r="O78" s="209" t="str">
        <f t="shared" si="2"/>
        <v/>
      </c>
      <c r="P78" s="204"/>
      <c r="Q78" s="201"/>
      <c r="R78" s="201">
        <f t="shared" si="4"/>
        <v>0</v>
      </c>
      <c r="S78" s="140"/>
      <c r="T78" s="143"/>
      <c r="U78" s="143"/>
      <c r="V78" s="209" t="str">
        <f t="shared" si="5"/>
        <v/>
      </c>
      <c r="W78" s="207"/>
      <c r="X78" s="210">
        <f t="shared" si="6"/>
        <v>0</v>
      </c>
      <c r="Y78" s="201">
        <f t="shared" si="7"/>
        <v>0</v>
      </c>
      <c r="Z78" s="201"/>
      <c r="AA78" s="143"/>
      <c r="AB78" s="143"/>
      <c r="AC78" s="209" t="str">
        <f t="shared" si="8"/>
        <v/>
      </c>
      <c r="AD78" s="207"/>
      <c r="AE78" s="210">
        <f t="shared" si="9"/>
        <v>0</v>
      </c>
      <c r="AF78" s="201">
        <f t="shared" si="10"/>
        <v>0</v>
      </c>
    </row>
    <row r="79" spans="1:32" s="173" customFormat="1" ht="12.5" x14ac:dyDescent="0.25">
      <c r="A79" s="188"/>
      <c r="B79" s="188"/>
      <c r="C79" s="188"/>
      <c r="D79" s="188"/>
      <c r="E79" s="188"/>
      <c r="F79" s="189"/>
      <c r="G79" s="189"/>
      <c r="H79" s="142" t="str">
        <f t="shared" si="11"/>
        <v/>
      </c>
      <c r="I79" s="202"/>
      <c r="J79" s="201"/>
      <c r="K79" s="201">
        <f t="shared" si="1"/>
        <v>0</v>
      </c>
      <c r="L79" s="140"/>
      <c r="M79" s="193"/>
      <c r="N79" s="193"/>
      <c r="O79" s="209" t="str">
        <f t="shared" si="2"/>
        <v/>
      </c>
      <c r="P79" s="204"/>
      <c r="Q79" s="201"/>
      <c r="R79" s="201">
        <f t="shared" si="4"/>
        <v>0</v>
      </c>
      <c r="S79" s="140"/>
      <c r="T79" s="143"/>
      <c r="U79" s="143"/>
      <c r="V79" s="209" t="str">
        <f t="shared" si="5"/>
        <v/>
      </c>
      <c r="W79" s="207"/>
      <c r="X79" s="210">
        <f t="shared" si="6"/>
        <v>0</v>
      </c>
      <c r="Y79" s="201">
        <f t="shared" si="7"/>
        <v>0</v>
      </c>
      <c r="Z79" s="201"/>
      <c r="AA79" s="143"/>
      <c r="AB79" s="143"/>
      <c r="AC79" s="209" t="str">
        <f t="shared" si="8"/>
        <v/>
      </c>
      <c r="AD79" s="207"/>
      <c r="AE79" s="210">
        <f t="shared" si="9"/>
        <v>0</v>
      </c>
      <c r="AF79" s="201">
        <f t="shared" si="10"/>
        <v>0</v>
      </c>
    </row>
    <row r="80" spans="1:32" s="173" customFormat="1" ht="12.5" x14ac:dyDescent="0.25">
      <c r="A80" s="188"/>
      <c r="B80" s="188"/>
      <c r="C80" s="188"/>
      <c r="D80" s="188"/>
      <c r="E80" s="188"/>
      <c r="F80" s="189"/>
      <c r="G80" s="189"/>
      <c r="H80" s="142" t="str">
        <f t="shared" si="11"/>
        <v/>
      </c>
      <c r="I80" s="202"/>
      <c r="J80" s="201"/>
      <c r="K80" s="201">
        <f t="shared" ref="K80:K124" si="25">D80*J80</f>
        <v>0</v>
      </c>
      <c r="L80" s="140"/>
      <c r="M80" s="193"/>
      <c r="N80" s="193"/>
      <c r="O80" s="209" t="str">
        <f t="shared" ref="O80:O124" si="26">IF(M80-N80=0,"",M80-N80)</f>
        <v/>
      </c>
      <c r="P80" s="204"/>
      <c r="Q80" s="201"/>
      <c r="R80" s="201">
        <f t="shared" ref="R80:R124" si="27">D80*Q80</f>
        <v>0</v>
      </c>
      <c r="S80" s="140"/>
      <c r="T80" s="143"/>
      <c r="U80" s="143"/>
      <c r="V80" s="209" t="str">
        <f t="shared" ref="V80:V124" si="28">IF(T80-U80=0,"",T80-U80)</f>
        <v/>
      </c>
      <c r="W80" s="207"/>
      <c r="X80" s="210">
        <f t="shared" ref="X80:X124" si="29">IFERROR(V80*W80,0)</f>
        <v>0</v>
      </c>
      <c r="Y80" s="201">
        <f t="shared" ref="Y80:Y124" si="30">D80*X80</f>
        <v>0</v>
      </c>
      <c r="Z80" s="201"/>
      <c r="AA80" s="143"/>
      <c r="AB80" s="143"/>
      <c r="AC80" s="209" t="str">
        <f t="shared" ref="AC80:AC124" si="31">IF(AA80-AB80=0,"",AA80-AB80)</f>
        <v/>
      </c>
      <c r="AD80" s="207"/>
      <c r="AE80" s="210">
        <f t="shared" ref="AE80:AE124" si="32">IFERROR(AC80*AD80,0)</f>
        <v>0</v>
      </c>
      <c r="AF80" s="201">
        <f t="shared" ref="AF80:AF124" si="33">D80*AE80</f>
        <v>0</v>
      </c>
    </row>
    <row r="81" spans="1:32" s="173" customFormat="1" ht="12.5" x14ac:dyDescent="0.25">
      <c r="A81" s="188"/>
      <c r="B81" s="188"/>
      <c r="C81" s="188"/>
      <c r="D81" s="188"/>
      <c r="E81" s="188"/>
      <c r="F81" s="189"/>
      <c r="G81" s="189"/>
      <c r="H81" s="142" t="str">
        <f t="shared" si="11"/>
        <v/>
      </c>
      <c r="I81" s="202"/>
      <c r="J81" s="201"/>
      <c r="K81" s="201">
        <f t="shared" si="25"/>
        <v>0</v>
      </c>
      <c r="L81" s="140"/>
      <c r="M81" s="193"/>
      <c r="N81" s="193"/>
      <c r="O81" s="209" t="str">
        <f t="shared" si="26"/>
        <v/>
      </c>
      <c r="P81" s="204"/>
      <c r="Q81" s="201"/>
      <c r="R81" s="201">
        <f t="shared" si="27"/>
        <v>0</v>
      </c>
      <c r="S81" s="140"/>
      <c r="T81" s="143"/>
      <c r="U81" s="143"/>
      <c r="V81" s="209" t="str">
        <f t="shared" si="28"/>
        <v/>
      </c>
      <c r="W81" s="207"/>
      <c r="X81" s="210">
        <f t="shared" si="29"/>
        <v>0</v>
      </c>
      <c r="Y81" s="201">
        <f t="shared" si="30"/>
        <v>0</v>
      </c>
      <c r="Z81" s="201"/>
      <c r="AA81" s="143"/>
      <c r="AB81" s="143"/>
      <c r="AC81" s="209" t="str">
        <f t="shared" si="31"/>
        <v/>
      </c>
      <c r="AD81" s="207"/>
      <c r="AE81" s="210">
        <f t="shared" si="32"/>
        <v>0</v>
      </c>
      <c r="AF81" s="201">
        <f t="shared" si="33"/>
        <v>0</v>
      </c>
    </row>
    <row r="82" spans="1:32" s="173" customFormat="1" ht="12.5" x14ac:dyDescent="0.25">
      <c r="A82" s="188"/>
      <c r="B82" s="188"/>
      <c r="C82" s="188"/>
      <c r="D82" s="188"/>
      <c r="E82" s="188"/>
      <c r="F82" s="189"/>
      <c r="G82" s="189"/>
      <c r="H82" s="142" t="str">
        <f t="shared" ref="H82:H124" si="34">IF(F82-G82=0,"",F82-G82)</f>
        <v/>
      </c>
      <c r="I82" s="202"/>
      <c r="J82" s="201"/>
      <c r="K82" s="201">
        <f t="shared" si="25"/>
        <v>0</v>
      </c>
      <c r="L82" s="140"/>
      <c r="M82" s="193"/>
      <c r="N82" s="193"/>
      <c r="O82" s="209" t="str">
        <f t="shared" si="26"/>
        <v/>
      </c>
      <c r="P82" s="204"/>
      <c r="Q82" s="201"/>
      <c r="R82" s="201">
        <f t="shared" si="27"/>
        <v>0</v>
      </c>
      <c r="S82" s="140"/>
      <c r="T82" s="143"/>
      <c r="U82" s="143"/>
      <c r="V82" s="209" t="str">
        <f t="shared" si="28"/>
        <v/>
      </c>
      <c r="W82" s="207"/>
      <c r="X82" s="210">
        <f t="shared" si="29"/>
        <v>0</v>
      </c>
      <c r="Y82" s="201">
        <f t="shared" si="30"/>
        <v>0</v>
      </c>
      <c r="Z82" s="201"/>
      <c r="AA82" s="143"/>
      <c r="AB82" s="143"/>
      <c r="AC82" s="209" t="str">
        <f t="shared" si="31"/>
        <v/>
      </c>
      <c r="AD82" s="207"/>
      <c r="AE82" s="210">
        <f t="shared" si="32"/>
        <v>0</v>
      </c>
      <c r="AF82" s="201">
        <f t="shared" si="33"/>
        <v>0</v>
      </c>
    </row>
    <row r="83" spans="1:32" s="173" customFormat="1" ht="12.5" x14ac:dyDescent="0.25">
      <c r="A83" s="188"/>
      <c r="B83" s="188"/>
      <c r="C83" s="188"/>
      <c r="D83" s="188"/>
      <c r="E83" s="188"/>
      <c r="F83" s="189"/>
      <c r="G83" s="189"/>
      <c r="H83" s="142" t="str">
        <f t="shared" si="34"/>
        <v/>
      </c>
      <c r="I83" s="202"/>
      <c r="J83" s="201"/>
      <c r="K83" s="201">
        <f t="shared" si="25"/>
        <v>0</v>
      </c>
      <c r="L83" s="140"/>
      <c r="M83" s="193"/>
      <c r="N83" s="193"/>
      <c r="O83" s="209" t="str">
        <f t="shared" si="26"/>
        <v/>
      </c>
      <c r="P83" s="204"/>
      <c r="Q83" s="201"/>
      <c r="R83" s="201">
        <f t="shared" si="27"/>
        <v>0</v>
      </c>
      <c r="S83" s="140"/>
      <c r="T83" s="143"/>
      <c r="U83" s="143"/>
      <c r="V83" s="209" t="str">
        <f t="shared" si="28"/>
        <v/>
      </c>
      <c r="W83" s="207"/>
      <c r="X83" s="210">
        <f t="shared" si="29"/>
        <v>0</v>
      </c>
      <c r="Y83" s="201">
        <f t="shared" si="30"/>
        <v>0</v>
      </c>
      <c r="Z83" s="201"/>
      <c r="AA83" s="143"/>
      <c r="AB83" s="143"/>
      <c r="AC83" s="209" t="str">
        <f t="shared" si="31"/>
        <v/>
      </c>
      <c r="AD83" s="207"/>
      <c r="AE83" s="210">
        <f t="shared" si="32"/>
        <v>0</v>
      </c>
      <c r="AF83" s="201">
        <f t="shared" si="33"/>
        <v>0</v>
      </c>
    </row>
    <row r="84" spans="1:32" s="173" customFormat="1" ht="12.5" x14ac:dyDescent="0.25">
      <c r="A84" s="188"/>
      <c r="B84" s="188"/>
      <c r="C84" s="188"/>
      <c r="D84" s="188"/>
      <c r="E84" s="188"/>
      <c r="F84" s="189"/>
      <c r="G84" s="189"/>
      <c r="H84" s="142" t="str">
        <f t="shared" si="34"/>
        <v/>
      </c>
      <c r="I84" s="202"/>
      <c r="J84" s="201"/>
      <c r="K84" s="201">
        <f t="shared" si="25"/>
        <v>0</v>
      </c>
      <c r="L84" s="140"/>
      <c r="M84" s="193"/>
      <c r="N84" s="193"/>
      <c r="O84" s="209" t="str">
        <f t="shared" si="26"/>
        <v/>
      </c>
      <c r="P84" s="204"/>
      <c r="Q84" s="201"/>
      <c r="R84" s="201">
        <f t="shared" si="27"/>
        <v>0</v>
      </c>
      <c r="S84" s="140"/>
      <c r="T84" s="143"/>
      <c r="U84" s="143"/>
      <c r="V84" s="209" t="str">
        <f t="shared" si="28"/>
        <v/>
      </c>
      <c r="W84" s="207"/>
      <c r="X84" s="210">
        <f t="shared" si="29"/>
        <v>0</v>
      </c>
      <c r="Y84" s="201">
        <f t="shared" si="30"/>
        <v>0</v>
      </c>
      <c r="Z84" s="201"/>
      <c r="AA84" s="143"/>
      <c r="AB84" s="143"/>
      <c r="AC84" s="209" t="str">
        <f t="shared" si="31"/>
        <v/>
      </c>
      <c r="AD84" s="207"/>
      <c r="AE84" s="210">
        <f t="shared" si="32"/>
        <v>0</v>
      </c>
      <c r="AF84" s="201">
        <f t="shared" si="33"/>
        <v>0</v>
      </c>
    </row>
    <row r="85" spans="1:32" s="173" customFormat="1" ht="12.5" x14ac:dyDescent="0.25">
      <c r="A85" s="188"/>
      <c r="B85" s="188"/>
      <c r="C85" s="188"/>
      <c r="D85" s="188"/>
      <c r="E85" s="188"/>
      <c r="F85" s="189"/>
      <c r="G85" s="189"/>
      <c r="H85" s="142" t="str">
        <f t="shared" si="34"/>
        <v/>
      </c>
      <c r="I85" s="202"/>
      <c r="J85" s="201"/>
      <c r="K85" s="201">
        <f t="shared" si="25"/>
        <v>0</v>
      </c>
      <c r="L85" s="140"/>
      <c r="M85" s="193"/>
      <c r="N85" s="193"/>
      <c r="O85" s="209" t="str">
        <f t="shared" si="26"/>
        <v/>
      </c>
      <c r="P85" s="204"/>
      <c r="Q85" s="201"/>
      <c r="R85" s="201">
        <f t="shared" si="27"/>
        <v>0</v>
      </c>
      <c r="S85" s="140"/>
      <c r="T85" s="143"/>
      <c r="U85" s="143"/>
      <c r="V85" s="209" t="str">
        <f t="shared" si="28"/>
        <v/>
      </c>
      <c r="W85" s="207"/>
      <c r="X85" s="210">
        <f t="shared" si="29"/>
        <v>0</v>
      </c>
      <c r="Y85" s="201">
        <f t="shared" si="30"/>
        <v>0</v>
      </c>
      <c r="Z85" s="201"/>
      <c r="AA85" s="143"/>
      <c r="AB85" s="143"/>
      <c r="AC85" s="209" t="str">
        <f t="shared" si="31"/>
        <v/>
      </c>
      <c r="AD85" s="207"/>
      <c r="AE85" s="210">
        <f t="shared" si="32"/>
        <v>0</v>
      </c>
      <c r="AF85" s="201">
        <f t="shared" si="33"/>
        <v>0</v>
      </c>
    </row>
    <row r="86" spans="1:32" s="173" customFormat="1" ht="12.5" x14ac:dyDescent="0.25">
      <c r="A86" s="188"/>
      <c r="B86" s="188"/>
      <c r="C86" s="188"/>
      <c r="D86" s="188"/>
      <c r="E86" s="188"/>
      <c r="F86" s="189"/>
      <c r="G86" s="189"/>
      <c r="H86" s="142" t="str">
        <f t="shared" si="34"/>
        <v/>
      </c>
      <c r="I86" s="202"/>
      <c r="J86" s="201"/>
      <c r="K86" s="201">
        <f t="shared" si="25"/>
        <v>0</v>
      </c>
      <c r="L86" s="140"/>
      <c r="M86" s="193"/>
      <c r="N86" s="193"/>
      <c r="O86" s="209" t="str">
        <f t="shared" si="26"/>
        <v/>
      </c>
      <c r="P86" s="204"/>
      <c r="Q86" s="201"/>
      <c r="R86" s="201">
        <f t="shared" si="27"/>
        <v>0</v>
      </c>
      <c r="S86" s="140"/>
      <c r="T86" s="143"/>
      <c r="U86" s="143"/>
      <c r="V86" s="209" t="str">
        <f t="shared" si="28"/>
        <v/>
      </c>
      <c r="W86" s="207"/>
      <c r="X86" s="210">
        <f t="shared" si="29"/>
        <v>0</v>
      </c>
      <c r="Y86" s="201">
        <f t="shared" si="30"/>
        <v>0</v>
      </c>
      <c r="Z86" s="201"/>
      <c r="AA86" s="143"/>
      <c r="AB86" s="143"/>
      <c r="AC86" s="209" t="str">
        <f t="shared" si="31"/>
        <v/>
      </c>
      <c r="AD86" s="207"/>
      <c r="AE86" s="210">
        <f t="shared" si="32"/>
        <v>0</v>
      </c>
      <c r="AF86" s="201">
        <f t="shared" si="33"/>
        <v>0</v>
      </c>
    </row>
    <row r="87" spans="1:32" s="173" customFormat="1" ht="12.5" x14ac:dyDescent="0.25">
      <c r="A87" s="188"/>
      <c r="B87" s="188"/>
      <c r="C87" s="188"/>
      <c r="D87" s="188"/>
      <c r="E87" s="188"/>
      <c r="F87" s="189"/>
      <c r="G87" s="189"/>
      <c r="H87" s="142" t="str">
        <f t="shared" si="34"/>
        <v/>
      </c>
      <c r="I87" s="202"/>
      <c r="J87" s="201"/>
      <c r="K87" s="201">
        <f t="shared" si="25"/>
        <v>0</v>
      </c>
      <c r="L87" s="140"/>
      <c r="M87" s="193"/>
      <c r="N87" s="193"/>
      <c r="O87" s="209" t="str">
        <f t="shared" si="26"/>
        <v/>
      </c>
      <c r="P87" s="204"/>
      <c r="Q87" s="201"/>
      <c r="R87" s="201">
        <f t="shared" si="27"/>
        <v>0</v>
      </c>
      <c r="S87" s="140"/>
      <c r="T87" s="143"/>
      <c r="U87" s="143"/>
      <c r="V87" s="209" t="str">
        <f t="shared" si="28"/>
        <v/>
      </c>
      <c r="W87" s="207"/>
      <c r="X87" s="210">
        <f t="shared" si="29"/>
        <v>0</v>
      </c>
      <c r="Y87" s="201">
        <f t="shared" si="30"/>
        <v>0</v>
      </c>
      <c r="Z87" s="201"/>
      <c r="AA87" s="143"/>
      <c r="AB87" s="143"/>
      <c r="AC87" s="209" t="str">
        <f t="shared" si="31"/>
        <v/>
      </c>
      <c r="AD87" s="207"/>
      <c r="AE87" s="210">
        <f t="shared" si="32"/>
        <v>0</v>
      </c>
      <c r="AF87" s="201">
        <f t="shared" si="33"/>
        <v>0</v>
      </c>
    </row>
    <row r="88" spans="1:32" s="173" customFormat="1" ht="12.5" x14ac:dyDescent="0.25">
      <c r="A88" s="188"/>
      <c r="B88" s="188"/>
      <c r="C88" s="188"/>
      <c r="D88" s="188"/>
      <c r="E88" s="188"/>
      <c r="F88" s="189"/>
      <c r="G88" s="189"/>
      <c r="H88" s="142" t="str">
        <f t="shared" si="34"/>
        <v/>
      </c>
      <c r="I88" s="202"/>
      <c r="J88" s="201"/>
      <c r="K88" s="201">
        <f t="shared" si="25"/>
        <v>0</v>
      </c>
      <c r="L88" s="140"/>
      <c r="M88" s="193"/>
      <c r="N88" s="193"/>
      <c r="O88" s="209" t="str">
        <f t="shared" si="26"/>
        <v/>
      </c>
      <c r="P88" s="204"/>
      <c r="Q88" s="201"/>
      <c r="R88" s="201">
        <f t="shared" si="27"/>
        <v>0</v>
      </c>
      <c r="S88" s="140"/>
      <c r="T88" s="143"/>
      <c r="U88" s="143"/>
      <c r="V88" s="209" t="str">
        <f t="shared" si="28"/>
        <v/>
      </c>
      <c r="W88" s="207"/>
      <c r="X88" s="210">
        <f t="shared" si="29"/>
        <v>0</v>
      </c>
      <c r="Y88" s="201">
        <f t="shared" si="30"/>
        <v>0</v>
      </c>
      <c r="Z88" s="201"/>
      <c r="AA88" s="143"/>
      <c r="AB88" s="143"/>
      <c r="AC88" s="209" t="str">
        <f t="shared" si="31"/>
        <v/>
      </c>
      <c r="AD88" s="207"/>
      <c r="AE88" s="210">
        <f t="shared" si="32"/>
        <v>0</v>
      </c>
      <c r="AF88" s="201">
        <f t="shared" si="33"/>
        <v>0</v>
      </c>
    </row>
    <row r="89" spans="1:32" s="173" customFormat="1" ht="12.5" x14ac:dyDescent="0.25">
      <c r="A89" s="188"/>
      <c r="B89" s="188"/>
      <c r="C89" s="188"/>
      <c r="D89" s="188"/>
      <c r="E89" s="188"/>
      <c r="F89" s="189"/>
      <c r="G89" s="189"/>
      <c r="H89" s="142" t="str">
        <f t="shared" si="34"/>
        <v/>
      </c>
      <c r="I89" s="202"/>
      <c r="J89" s="201"/>
      <c r="K89" s="201">
        <f t="shared" si="25"/>
        <v>0</v>
      </c>
      <c r="L89" s="140"/>
      <c r="M89" s="193"/>
      <c r="N89" s="193"/>
      <c r="O89" s="209" t="str">
        <f t="shared" si="26"/>
        <v/>
      </c>
      <c r="P89" s="204"/>
      <c r="Q89" s="201"/>
      <c r="R89" s="201">
        <f t="shared" si="27"/>
        <v>0</v>
      </c>
      <c r="S89" s="140"/>
      <c r="T89" s="143"/>
      <c r="U89" s="143"/>
      <c r="V89" s="209" t="str">
        <f t="shared" si="28"/>
        <v/>
      </c>
      <c r="W89" s="207"/>
      <c r="X89" s="210">
        <f t="shared" si="29"/>
        <v>0</v>
      </c>
      <c r="Y89" s="201">
        <f t="shared" si="30"/>
        <v>0</v>
      </c>
      <c r="Z89" s="201"/>
      <c r="AA89" s="143"/>
      <c r="AB89" s="143"/>
      <c r="AC89" s="209" t="str">
        <f t="shared" si="31"/>
        <v/>
      </c>
      <c r="AD89" s="207"/>
      <c r="AE89" s="210">
        <f t="shared" si="32"/>
        <v>0</v>
      </c>
      <c r="AF89" s="201">
        <f t="shared" si="33"/>
        <v>0</v>
      </c>
    </row>
    <row r="90" spans="1:32" s="173" customFormat="1" ht="12.5" x14ac:dyDescent="0.25">
      <c r="A90" s="188"/>
      <c r="B90" s="188"/>
      <c r="C90" s="188"/>
      <c r="D90" s="188"/>
      <c r="E90" s="188"/>
      <c r="F90" s="189"/>
      <c r="G90" s="189"/>
      <c r="H90" s="142" t="str">
        <f t="shared" si="34"/>
        <v/>
      </c>
      <c r="I90" s="202"/>
      <c r="J90" s="201"/>
      <c r="K90" s="201">
        <f t="shared" si="25"/>
        <v>0</v>
      </c>
      <c r="L90" s="140"/>
      <c r="M90" s="193"/>
      <c r="N90" s="193"/>
      <c r="O90" s="209" t="str">
        <f t="shared" si="26"/>
        <v/>
      </c>
      <c r="P90" s="204"/>
      <c r="Q90" s="201"/>
      <c r="R90" s="201">
        <f t="shared" si="27"/>
        <v>0</v>
      </c>
      <c r="S90" s="140"/>
      <c r="T90" s="143"/>
      <c r="U90" s="143"/>
      <c r="V90" s="209" t="str">
        <f t="shared" si="28"/>
        <v/>
      </c>
      <c r="W90" s="207"/>
      <c r="X90" s="210">
        <f t="shared" si="29"/>
        <v>0</v>
      </c>
      <c r="Y90" s="201">
        <f t="shared" si="30"/>
        <v>0</v>
      </c>
      <c r="Z90" s="201"/>
      <c r="AA90" s="143"/>
      <c r="AB90" s="143"/>
      <c r="AC90" s="209" t="str">
        <f t="shared" si="31"/>
        <v/>
      </c>
      <c r="AD90" s="207"/>
      <c r="AE90" s="210">
        <f t="shared" si="32"/>
        <v>0</v>
      </c>
      <c r="AF90" s="201">
        <f t="shared" si="33"/>
        <v>0</v>
      </c>
    </row>
    <row r="91" spans="1:32" s="173" customFormat="1" ht="12.5" x14ac:dyDescent="0.25">
      <c r="A91" s="188"/>
      <c r="B91" s="188"/>
      <c r="C91" s="188"/>
      <c r="D91" s="188"/>
      <c r="E91" s="188"/>
      <c r="F91" s="189"/>
      <c r="G91" s="189"/>
      <c r="H91" s="142" t="str">
        <f t="shared" si="34"/>
        <v/>
      </c>
      <c r="I91" s="202"/>
      <c r="J91" s="201"/>
      <c r="K91" s="201">
        <f t="shared" si="25"/>
        <v>0</v>
      </c>
      <c r="L91" s="140"/>
      <c r="M91" s="193"/>
      <c r="N91" s="193"/>
      <c r="O91" s="209" t="str">
        <f t="shared" si="26"/>
        <v/>
      </c>
      <c r="P91" s="204"/>
      <c r="Q91" s="201"/>
      <c r="R91" s="201">
        <f t="shared" si="27"/>
        <v>0</v>
      </c>
      <c r="S91" s="140"/>
      <c r="T91" s="143"/>
      <c r="U91" s="143"/>
      <c r="V91" s="209" t="str">
        <f t="shared" si="28"/>
        <v/>
      </c>
      <c r="W91" s="207"/>
      <c r="X91" s="210">
        <f t="shared" si="29"/>
        <v>0</v>
      </c>
      <c r="Y91" s="201">
        <f t="shared" si="30"/>
        <v>0</v>
      </c>
      <c r="Z91" s="201"/>
      <c r="AA91" s="143"/>
      <c r="AB91" s="143"/>
      <c r="AC91" s="209" t="str">
        <f t="shared" si="31"/>
        <v/>
      </c>
      <c r="AD91" s="207"/>
      <c r="AE91" s="210">
        <f t="shared" si="32"/>
        <v>0</v>
      </c>
      <c r="AF91" s="201">
        <f t="shared" si="33"/>
        <v>0</v>
      </c>
    </row>
    <row r="92" spans="1:32" s="173" customFormat="1" ht="12.5" x14ac:dyDescent="0.25">
      <c r="A92" s="188"/>
      <c r="B92" s="188"/>
      <c r="C92" s="188"/>
      <c r="D92" s="188"/>
      <c r="E92" s="188"/>
      <c r="F92" s="189"/>
      <c r="G92" s="189"/>
      <c r="H92" s="142" t="str">
        <f t="shared" si="34"/>
        <v/>
      </c>
      <c r="I92" s="202"/>
      <c r="J92" s="201"/>
      <c r="K92" s="201">
        <f t="shared" si="25"/>
        <v>0</v>
      </c>
      <c r="L92" s="140"/>
      <c r="M92" s="193"/>
      <c r="N92" s="193"/>
      <c r="O92" s="209" t="str">
        <f t="shared" si="26"/>
        <v/>
      </c>
      <c r="P92" s="204"/>
      <c r="Q92" s="201"/>
      <c r="R92" s="201">
        <f t="shared" si="27"/>
        <v>0</v>
      </c>
      <c r="S92" s="140"/>
      <c r="T92" s="143"/>
      <c r="U92" s="143"/>
      <c r="V92" s="209" t="str">
        <f t="shared" si="28"/>
        <v/>
      </c>
      <c r="W92" s="207"/>
      <c r="X92" s="210">
        <f t="shared" si="29"/>
        <v>0</v>
      </c>
      <c r="Y92" s="201">
        <f t="shared" si="30"/>
        <v>0</v>
      </c>
      <c r="Z92" s="201"/>
      <c r="AA92" s="143"/>
      <c r="AB92" s="143"/>
      <c r="AC92" s="209" t="str">
        <f t="shared" si="31"/>
        <v/>
      </c>
      <c r="AD92" s="207"/>
      <c r="AE92" s="210">
        <f t="shared" si="32"/>
        <v>0</v>
      </c>
      <c r="AF92" s="201">
        <f t="shared" si="33"/>
        <v>0</v>
      </c>
    </row>
    <row r="93" spans="1:32" s="173" customFormat="1" ht="12.5" x14ac:dyDescent="0.25">
      <c r="A93" s="188"/>
      <c r="B93" s="188"/>
      <c r="C93" s="188"/>
      <c r="D93" s="188"/>
      <c r="E93" s="188"/>
      <c r="F93" s="189"/>
      <c r="G93" s="189"/>
      <c r="H93" s="142" t="str">
        <f t="shared" si="34"/>
        <v/>
      </c>
      <c r="I93" s="202"/>
      <c r="J93" s="201"/>
      <c r="K93" s="201">
        <f t="shared" si="25"/>
        <v>0</v>
      </c>
      <c r="L93" s="140"/>
      <c r="M93" s="193"/>
      <c r="N93" s="193"/>
      <c r="O93" s="209" t="str">
        <f t="shared" si="26"/>
        <v/>
      </c>
      <c r="P93" s="204"/>
      <c r="Q93" s="201"/>
      <c r="R93" s="201">
        <f t="shared" si="27"/>
        <v>0</v>
      </c>
      <c r="S93" s="140"/>
      <c r="T93" s="143"/>
      <c r="U93" s="143"/>
      <c r="V93" s="209" t="str">
        <f t="shared" si="28"/>
        <v/>
      </c>
      <c r="W93" s="207"/>
      <c r="X93" s="210">
        <f t="shared" si="29"/>
        <v>0</v>
      </c>
      <c r="Y93" s="201">
        <f t="shared" si="30"/>
        <v>0</v>
      </c>
      <c r="Z93" s="201"/>
      <c r="AA93" s="143"/>
      <c r="AB93" s="143"/>
      <c r="AC93" s="209" t="str">
        <f t="shared" si="31"/>
        <v/>
      </c>
      <c r="AD93" s="207"/>
      <c r="AE93" s="210">
        <f t="shared" si="32"/>
        <v>0</v>
      </c>
      <c r="AF93" s="201">
        <f t="shared" si="33"/>
        <v>0</v>
      </c>
    </row>
    <row r="94" spans="1:32" s="173" customFormat="1" ht="12.5" x14ac:dyDescent="0.25">
      <c r="A94" s="188"/>
      <c r="B94" s="188"/>
      <c r="C94" s="188"/>
      <c r="D94" s="188"/>
      <c r="E94" s="188"/>
      <c r="F94" s="189"/>
      <c r="G94" s="189"/>
      <c r="H94" s="142" t="str">
        <f t="shared" si="34"/>
        <v/>
      </c>
      <c r="I94" s="202"/>
      <c r="J94" s="201"/>
      <c r="K94" s="201">
        <f t="shared" si="25"/>
        <v>0</v>
      </c>
      <c r="L94" s="140"/>
      <c r="M94" s="193"/>
      <c r="N94" s="193"/>
      <c r="O94" s="209" t="str">
        <f t="shared" si="26"/>
        <v/>
      </c>
      <c r="P94" s="204"/>
      <c r="Q94" s="201"/>
      <c r="R94" s="201">
        <f t="shared" si="27"/>
        <v>0</v>
      </c>
      <c r="S94" s="140"/>
      <c r="T94" s="143"/>
      <c r="U94" s="143"/>
      <c r="V94" s="209" t="str">
        <f t="shared" si="28"/>
        <v/>
      </c>
      <c r="W94" s="207"/>
      <c r="X94" s="210">
        <f t="shared" si="29"/>
        <v>0</v>
      </c>
      <c r="Y94" s="201">
        <f t="shared" si="30"/>
        <v>0</v>
      </c>
      <c r="Z94" s="201"/>
      <c r="AA94" s="143"/>
      <c r="AB94" s="143"/>
      <c r="AC94" s="209" t="str">
        <f t="shared" si="31"/>
        <v/>
      </c>
      <c r="AD94" s="207"/>
      <c r="AE94" s="210">
        <f t="shared" si="32"/>
        <v>0</v>
      </c>
      <c r="AF94" s="201">
        <f t="shared" si="33"/>
        <v>0</v>
      </c>
    </row>
    <row r="95" spans="1:32" s="173" customFormat="1" ht="12.5" x14ac:dyDescent="0.25">
      <c r="A95" s="188"/>
      <c r="B95" s="188"/>
      <c r="C95" s="188"/>
      <c r="D95" s="188"/>
      <c r="E95" s="188"/>
      <c r="F95" s="189"/>
      <c r="G95" s="189"/>
      <c r="H95" s="142" t="str">
        <f t="shared" si="34"/>
        <v/>
      </c>
      <c r="I95" s="202"/>
      <c r="J95" s="201"/>
      <c r="K95" s="201">
        <f t="shared" si="25"/>
        <v>0</v>
      </c>
      <c r="L95" s="140"/>
      <c r="M95" s="193"/>
      <c r="N95" s="193"/>
      <c r="O95" s="209" t="str">
        <f t="shared" si="26"/>
        <v/>
      </c>
      <c r="P95" s="204"/>
      <c r="Q95" s="201"/>
      <c r="R95" s="201">
        <f t="shared" si="27"/>
        <v>0</v>
      </c>
      <c r="S95" s="140"/>
      <c r="T95" s="143"/>
      <c r="U95" s="143"/>
      <c r="V95" s="209" t="str">
        <f t="shared" si="28"/>
        <v/>
      </c>
      <c r="W95" s="207"/>
      <c r="X95" s="210">
        <f t="shared" si="29"/>
        <v>0</v>
      </c>
      <c r="Y95" s="201">
        <f t="shared" si="30"/>
        <v>0</v>
      </c>
      <c r="Z95" s="201"/>
      <c r="AA95" s="143"/>
      <c r="AB95" s="143"/>
      <c r="AC95" s="209" t="str">
        <f t="shared" si="31"/>
        <v/>
      </c>
      <c r="AD95" s="207"/>
      <c r="AE95" s="210">
        <f t="shared" si="32"/>
        <v>0</v>
      </c>
      <c r="AF95" s="201">
        <f t="shared" si="33"/>
        <v>0</v>
      </c>
    </row>
    <row r="96" spans="1:32" s="173" customFormat="1" ht="12.5" x14ac:dyDescent="0.25">
      <c r="A96" s="188"/>
      <c r="B96" s="188"/>
      <c r="C96" s="188"/>
      <c r="D96" s="188"/>
      <c r="E96" s="188"/>
      <c r="F96" s="189"/>
      <c r="G96" s="189"/>
      <c r="H96" s="142" t="str">
        <f t="shared" si="34"/>
        <v/>
      </c>
      <c r="I96" s="202"/>
      <c r="J96" s="201"/>
      <c r="K96" s="201">
        <f t="shared" si="25"/>
        <v>0</v>
      </c>
      <c r="L96" s="140"/>
      <c r="M96" s="193"/>
      <c r="N96" s="193"/>
      <c r="O96" s="209" t="str">
        <f t="shared" si="26"/>
        <v/>
      </c>
      <c r="P96" s="204"/>
      <c r="Q96" s="201"/>
      <c r="R96" s="201">
        <f t="shared" si="27"/>
        <v>0</v>
      </c>
      <c r="S96" s="140"/>
      <c r="T96" s="143"/>
      <c r="U96" s="143"/>
      <c r="V96" s="209" t="str">
        <f t="shared" si="28"/>
        <v/>
      </c>
      <c r="W96" s="207"/>
      <c r="X96" s="210">
        <f t="shared" si="29"/>
        <v>0</v>
      </c>
      <c r="Y96" s="201">
        <f t="shared" si="30"/>
        <v>0</v>
      </c>
      <c r="Z96" s="201"/>
      <c r="AA96" s="143"/>
      <c r="AB96" s="143"/>
      <c r="AC96" s="209" t="str">
        <f t="shared" si="31"/>
        <v/>
      </c>
      <c r="AD96" s="207"/>
      <c r="AE96" s="210">
        <f t="shared" si="32"/>
        <v>0</v>
      </c>
      <c r="AF96" s="201">
        <f t="shared" si="33"/>
        <v>0</v>
      </c>
    </row>
    <row r="97" spans="1:32" s="173" customFormat="1" ht="12.5" x14ac:dyDescent="0.25">
      <c r="A97" s="188"/>
      <c r="B97" s="188"/>
      <c r="C97" s="188"/>
      <c r="D97" s="188"/>
      <c r="E97" s="188"/>
      <c r="F97" s="189"/>
      <c r="G97" s="189"/>
      <c r="H97" s="142" t="str">
        <f t="shared" si="34"/>
        <v/>
      </c>
      <c r="I97" s="202"/>
      <c r="J97" s="201"/>
      <c r="K97" s="201">
        <f t="shared" si="25"/>
        <v>0</v>
      </c>
      <c r="L97" s="140"/>
      <c r="M97" s="193"/>
      <c r="N97" s="193"/>
      <c r="O97" s="209" t="str">
        <f t="shared" si="26"/>
        <v/>
      </c>
      <c r="P97" s="204"/>
      <c r="Q97" s="201"/>
      <c r="R97" s="201">
        <f t="shared" si="27"/>
        <v>0</v>
      </c>
      <c r="S97" s="140"/>
      <c r="T97" s="143"/>
      <c r="U97" s="143"/>
      <c r="V97" s="209" t="str">
        <f t="shared" si="28"/>
        <v/>
      </c>
      <c r="W97" s="207"/>
      <c r="X97" s="210">
        <f t="shared" si="29"/>
        <v>0</v>
      </c>
      <c r="Y97" s="201">
        <f t="shared" si="30"/>
        <v>0</v>
      </c>
      <c r="Z97" s="201"/>
      <c r="AA97" s="143"/>
      <c r="AB97" s="143"/>
      <c r="AC97" s="209" t="str">
        <f t="shared" si="31"/>
        <v/>
      </c>
      <c r="AD97" s="207"/>
      <c r="AE97" s="210">
        <f t="shared" si="32"/>
        <v>0</v>
      </c>
      <c r="AF97" s="201">
        <f t="shared" si="33"/>
        <v>0</v>
      </c>
    </row>
    <row r="98" spans="1:32" s="173" customFormat="1" ht="12.5" x14ac:dyDescent="0.25">
      <c r="A98" s="188"/>
      <c r="B98" s="188"/>
      <c r="C98" s="188"/>
      <c r="D98" s="188"/>
      <c r="E98" s="188"/>
      <c r="F98" s="189"/>
      <c r="G98" s="189"/>
      <c r="H98" s="142" t="str">
        <f t="shared" si="34"/>
        <v/>
      </c>
      <c r="I98" s="202"/>
      <c r="J98" s="201"/>
      <c r="K98" s="201">
        <f t="shared" si="25"/>
        <v>0</v>
      </c>
      <c r="L98" s="140"/>
      <c r="M98" s="193"/>
      <c r="N98" s="193"/>
      <c r="O98" s="209" t="str">
        <f t="shared" si="26"/>
        <v/>
      </c>
      <c r="P98" s="204"/>
      <c r="Q98" s="201"/>
      <c r="R98" s="201">
        <f t="shared" si="27"/>
        <v>0</v>
      </c>
      <c r="S98" s="140"/>
      <c r="T98" s="143"/>
      <c r="U98" s="143"/>
      <c r="V98" s="209" t="str">
        <f t="shared" si="28"/>
        <v/>
      </c>
      <c r="W98" s="207"/>
      <c r="X98" s="210">
        <f t="shared" si="29"/>
        <v>0</v>
      </c>
      <c r="Y98" s="201">
        <f t="shared" si="30"/>
        <v>0</v>
      </c>
      <c r="Z98" s="201"/>
      <c r="AA98" s="143"/>
      <c r="AB98" s="143"/>
      <c r="AC98" s="209" t="str">
        <f t="shared" si="31"/>
        <v/>
      </c>
      <c r="AD98" s="207"/>
      <c r="AE98" s="210">
        <f t="shared" si="32"/>
        <v>0</v>
      </c>
      <c r="AF98" s="201">
        <f t="shared" si="33"/>
        <v>0</v>
      </c>
    </row>
    <row r="99" spans="1:32" s="173" customFormat="1" ht="12.5" x14ac:dyDescent="0.25">
      <c r="A99" s="188"/>
      <c r="B99" s="188"/>
      <c r="C99" s="188"/>
      <c r="D99" s="188"/>
      <c r="E99" s="188"/>
      <c r="F99" s="189"/>
      <c r="G99" s="189"/>
      <c r="H99" s="142" t="str">
        <f t="shared" si="34"/>
        <v/>
      </c>
      <c r="I99" s="202"/>
      <c r="J99" s="201"/>
      <c r="K99" s="201">
        <f t="shared" si="25"/>
        <v>0</v>
      </c>
      <c r="L99" s="140"/>
      <c r="M99" s="193"/>
      <c r="N99" s="193"/>
      <c r="O99" s="209" t="str">
        <f t="shared" si="26"/>
        <v/>
      </c>
      <c r="P99" s="204"/>
      <c r="Q99" s="201"/>
      <c r="R99" s="201">
        <f t="shared" si="27"/>
        <v>0</v>
      </c>
      <c r="S99" s="140"/>
      <c r="T99" s="143"/>
      <c r="U99" s="143"/>
      <c r="V99" s="209" t="str">
        <f t="shared" si="28"/>
        <v/>
      </c>
      <c r="W99" s="207"/>
      <c r="X99" s="210">
        <f t="shared" si="29"/>
        <v>0</v>
      </c>
      <c r="Y99" s="201">
        <f t="shared" si="30"/>
        <v>0</v>
      </c>
      <c r="Z99" s="201"/>
      <c r="AA99" s="143"/>
      <c r="AB99" s="143"/>
      <c r="AC99" s="209" t="str">
        <f t="shared" si="31"/>
        <v/>
      </c>
      <c r="AD99" s="207"/>
      <c r="AE99" s="210">
        <f t="shared" si="32"/>
        <v>0</v>
      </c>
      <c r="AF99" s="201">
        <f t="shared" si="33"/>
        <v>0</v>
      </c>
    </row>
    <row r="100" spans="1:32" s="173" customFormat="1" ht="12.5" x14ac:dyDescent="0.25">
      <c r="A100" s="188"/>
      <c r="B100" s="188"/>
      <c r="C100" s="188"/>
      <c r="D100" s="188"/>
      <c r="E100" s="188"/>
      <c r="F100" s="189"/>
      <c r="G100" s="189"/>
      <c r="H100" s="142" t="str">
        <f t="shared" si="34"/>
        <v/>
      </c>
      <c r="I100" s="202"/>
      <c r="J100" s="201"/>
      <c r="K100" s="201">
        <f t="shared" si="25"/>
        <v>0</v>
      </c>
      <c r="L100" s="140"/>
      <c r="M100" s="193"/>
      <c r="N100" s="193"/>
      <c r="O100" s="209" t="str">
        <f t="shared" si="26"/>
        <v/>
      </c>
      <c r="P100" s="204"/>
      <c r="Q100" s="201"/>
      <c r="R100" s="201">
        <f t="shared" si="27"/>
        <v>0</v>
      </c>
      <c r="S100" s="140"/>
      <c r="T100" s="143"/>
      <c r="U100" s="143"/>
      <c r="V100" s="209" t="str">
        <f t="shared" si="28"/>
        <v/>
      </c>
      <c r="W100" s="207"/>
      <c r="X100" s="210">
        <f t="shared" si="29"/>
        <v>0</v>
      </c>
      <c r="Y100" s="201">
        <f t="shared" si="30"/>
        <v>0</v>
      </c>
      <c r="Z100" s="201"/>
      <c r="AA100" s="143"/>
      <c r="AB100" s="143"/>
      <c r="AC100" s="209" t="str">
        <f t="shared" si="31"/>
        <v/>
      </c>
      <c r="AD100" s="207"/>
      <c r="AE100" s="210">
        <f t="shared" si="32"/>
        <v>0</v>
      </c>
      <c r="AF100" s="201">
        <f t="shared" si="33"/>
        <v>0</v>
      </c>
    </row>
    <row r="101" spans="1:32" s="173" customFormat="1" ht="12.5" x14ac:dyDescent="0.25">
      <c r="A101" s="188"/>
      <c r="B101" s="188"/>
      <c r="C101" s="188"/>
      <c r="D101" s="188"/>
      <c r="E101" s="188"/>
      <c r="F101" s="189"/>
      <c r="G101" s="189"/>
      <c r="H101" s="142" t="str">
        <f t="shared" si="34"/>
        <v/>
      </c>
      <c r="I101" s="202"/>
      <c r="J101" s="201"/>
      <c r="K101" s="201">
        <f t="shared" si="25"/>
        <v>0</v>
      </c>
      <c r="L101" s="140"/>
      <c r="M101" s="193"/>
      <c r="N101" s="193"/>
      <c r="O101" s="209" t="str">
        <f t="shared" si="26"/>
        <v/>
      </c>
      <c r="P101" s="204"/>
      <c r="Q101" s="201"/>
      <c r="R101" s="201">
        <f t="shared" si="27"/>
        <v>0</v>
      </c>
      <c r="S101" s="140"/>
      <c r="T101" s="143"/>
      <c r="U101" s="143"/>
      <c r="V101" s="209" t="str">
        <f t="shared" si="28"/>
        <v/>
      </c>
      <c r="W101" s="207"/>
      <c r="X101" s="210">
        <f t="shared" si="29"/>
        <v>0</v>
      </c>
      <c r="Y101" s="201">
        <f t="shared" si="30"/>
        <v>0</v>
      </c>
      <c r="Z101" s="201"/>
      <c r="AA101" s="143"/>
      <c r="AB101" s="143"/>
      <c r="AC101" s="209" t="str">
        <f t="shared" si="31"/>
        <v/>
      </c>
      <c r="AD101" s="207"/>
      <c r="AE101" s="210">
        <f t="shared" si="32"/>
        <v>0</v>
      </c>
      <c r="AF101" s="201">
        <f t="shared" si="33"/>
        <v>0</v>
      </c>
    </row>
    <row r="102" spans="1:32" s="173" customFormat="1" ht="12.5" x14ac:dyDescent="0.25">
      <c r="A102" s="188"/>
      <c r="B102" s="188"/>
      <c r="C102" s="188"/>
      <c r="D102" s="188"/>
      <c r="E102" s="188"/>
      <c r="F102" s="189"/>
      <c r="G102" s="189"/>
      <c r="H102" s="142" t="str">
        <f t="shared" si="34"/>
        <v/>
      </c>
      <c r="I102" s="202"/>
      <c r="J102" s="201"/>
      <c r="K102" s="201">
        <f t="shared" si="25"/>
        <v>0</v>
      </c>
      <c r="L102" s="140"/>
      <c r="M102" s="193"/>
      <c r="N102" s="193"/>
      <c r="O102" s="209" t="str">
        <f t="shared" si="26"/>
        <v/>
      </c>
      <c r="P102" s="204"/>
      <c r="Q102" s="201"/>
      <c r="R102" s="201">
        <f t="shared" si="27"/>
        <v>0</v>
      </c>
      <c r="S102" s="140"/>
      <c r="T102" s="143"/>
      <c r="U102" s="143"/>
      <c r="V102" s="209" t="str">
        <f t="shared" si="28"/>
        <v/>
      </c>
      <c r="W102" s="207"/>
      <c r="X102" s="210">
        <f t="shared" si="29"/>
        <v>0</v>
      </c>
      <c r="Y102" s="201">
        <f t="shared" si="30"/>
        <v>0</v>
      </c>
      <c r="Z102" s="201"/>
      <c r="AA102" s="143"/>
      <c r="AB102" s="143"/>
      <c r="AC102" s="209" t="str">
        <f t="shared" si="31"/>
        <v/>
      </c>
      <c r="AD102" s="207"/>
      <c r="AE102" s="210">
        <f t="shared" si="32"/>
        <v>0</v>
      </c>
      <c r="AF102" s="201">
        <f t="shared" si="33"/>
        <v>0</v>
      </c>
    </row>
    <row r="103" spans="1:32" s="173" customFormat="1" ht="12.5" x14ac:dyDescent="0.25">
      <c r="A103" s="188"/>
      <c r="B103" s="188"/>
      <c r="C103" s="188"/>
      <c r="D103" s="188"/>
      <c r="E103" s="188"/>
      <c r="F103" s="189"/>
      <c r="G103" s="189"/>
      <c r="H103" s="142" t="str">
        <f t="shared" si="34"/>
        <v/>
      </c>
      <c r="I103" s="202"/>
      <c r="J103" s="201"/>
      <c r="K103" s="201">
        <f t="shared" si="25"/>
        <v>0</v>
      </c>
      <c r="L103" s="140"/>
      <c r="M103" s="193"/>
      <c r="N103" s="193"/>
      <c r="O103" s="209" t="str">
        <f t="shared" si="26"/>
        <v/>
      </c>
      <c r="P103" s="204"/>
      <c r="Q103" s="201"/>
      <c r="R103" s="201">
        <f t="shared" si="27"/>
        <v>0</v>
      </c>
      <c r="S103" s="140"/>
      <c r="T103" s="143"/>
      <c r="U103" s="143"/>
      <c r="V103" s="209" t="str">
        <f t="shared" si="28"/>
        <v/>
      </c>
      <c r="W103" s="207"/>
      <c r="X103" s="210">
        <f t="shared" si="29"/>
        <v>0</v>
      </c>
      <c r="Y103" s="201">
        <f t="shared" si="30"/>
        <v>0</v>
      </c>
      <c r="Z103" s="201"/>
      <c r="AA103" s="143"/>
      <c r="AB103" s="143"/>
      <c r="AC103" s="209" t="str">
        <f t="shared" si="31"/>
        <v/>
      </c>
      <c r="AD103" s="207"/>
      <c r="AE103" s="210">
        <f t="shared" si="32"/>
        <v>0</v>
      </c>
      <c r="AF103" s="201">
        <f t="shared" si="33"/>
        <v>0</v>
      </c>
    </row>
    <row r="104" spans="1:32" s="173" customFormat="1" ht="12.5" x14ac:dyDescent="0.25">
      <c r="A104" s="188"/>
      <c r="B104" s="188"/>
      <c r="C104" s="188"/>
      <c r="D104" s="188"/>
      <c r="E104" s="188"/>
      <c r="F104" s="189"/>
      <c r="G104" s="189"/>
      <c r="H104" s="142" t="str">
        <f t="shared" si="34"/>
        <v/>
      </c>
      <c r="I104" s="202"/>
      <c r="J104" s="201"/>
      <c r="K104" s="201">
        <f t="shared" si="25"/>
        <v>0</v>
      </c>
      <c r="L104" s="140"/>
      <c r="M104" s="193"/>
      <c r="N104" s="193"/>
      <c r="O104" s="209" t="str">
        <f t="shared" si="26"/>
        <v/>
      </c>
      <c r="P104" s="204"/>
      <c r="Q104" s="201"/>
      <c r="R104" s="201">
        <f t="shared" si="27"/>
        <v>0</v>
      </c>
      <c r="S104" s="140"/>
      <c r="T104" s="143"/>
      <c r="U104" s="143"/>
      <c r="V104" s="209" t="str">
        <f t="shared" si="28"/>
        <v/>
      </c>
      <c r="W104" s="207"/>
      <c r="X104" s="210">
        <f t="shared" si="29"/>
        <v>0</v>
      </c>
      <c r="Y104" s="201">
        <f t="shared" si="30"/>
        <v>0</v>
      </c>
      <c r="Z104" s="201"/>
      <c r="AA104" s="143"/>
      <c r="AB104" s="143"/>
      <c r="AC104" s="209" t="str">
        <f t="shared" si="31"/>
        <v/>
      </c>
      <c r="AD104" s="207"/>
      <c r="AE104" s="210">
        <f t="shared" si="32"/>
        <v>0</v>
      </c>
      <c r="AF104" s="201">
        <f t="shared" si="33"/>
        <v>0</v>
      </c>
    </row>
    <row r="105" spans="1:32" s="173" customFormat="1" ht="12.5" x14ac:dyDescent="0.25">
      <c r="A105" s="188"/>
      <c r="B105" s="188"/>
      <c r="C105" s="188"/>
      <c r="D105" s="188"/>
      <c r="E105" s="188"/>
      <c r="F105" s="189"/>
      <c r="G105" s="189"/>
      <c r="H105" s="142" t="str">
        <f t="shared" si="34"/>
        <v/>
      </c>
      <c r="I105" s="202"/>
      <c r="J105" s="201"/>
      <c r="K105" s="201">
        <f t="shared" si="25"/>
        <v>0</v>
      </c>
      <c r="L105" s="140"/>
      <c r="M105" s="193"/>
      <c r="N105" s="193"/>
      <c r="O105" s="209" t="str">
        <f t="shared" si="26"/>
        <v/>
      </c>
      <c r="P105" s="204"/>
      <c r="Q105" s="201"/>
      <c r="R105" s="201">
        <f t="shared" si="27"/>
        <v>0</v>
      </c>
      <c r="S105" s="140"/>
      <c r="T105" s="143"/>
      <c r="U105" s="143"/>
      <c r="V105" s="209" t="str">
        <f t="shared" si="28"/>
        <v/>
      </c>
      <c r="W105" s="207"/>
      <c r="X105" s="210">
        <f t="shared" si="29"/>
        <v>0</v>
      </c>
      <c r="Y105" s="201">
        <f t="shared" si="30"/>
        <v>0</v>
      </c>
      <c r="Z105" s="201"/>
      <c r="AA105" s="143"/>
      <c r="AB105" s="143"/>
      <c r="AC105" s="209" t="str">
        <f t="shared" si="31"/>
        <v/>
      </c>
      <c r="AD105" s="207"/>
      <c r="AE105" s="210">
        <f t="shared" si="32"/>
        <v>0</v>
      </c>
      <c r="AF105" s="201">
        <f t="shared" si="33"/>
        <v>0</v>
      </c>
    </row>
    <row r="106" spans="1:32" s="173" customFormat="1" ht="12.5" x14ac:dyDescent="0.25">
      <c r="A106" s="188"/>
      <c r="B106" s="188"/>
      <c r="C106" s="188"/>
      <c r="D106" s="188"/>
      <c r="E106" s="188"/>
      <c r="F106" s="189"/>
      <c r="G106" s="189"/>
      <c r="H106" s="142" t="str">
        <f t="shared" si="34"/>
        <v/>
      </c>
      <c r="I106" s="202"/>
      <c r="J106" s="201"/>
      <c r="K106" s="201">
        <f t="shared" si="25"/>
        <v>0</v>
      </c>
      <c r="L106" s="140"/>
      <c r="M106" s="193"/>
      <c r="N106" s="193"/>
      <c r="O106" s="209" t="str">
        <f t="shared" si="26"/>
        <v/>
      </c>
      <c r="P106" s="204"/>
      <c r="Q106" s="201"/>
      <c r="R106" s="201">
        <f t="shared" si="27"/>
        <v>0</v>
      </c>
      <c r="S106" s="140"/>
      <c r="T106" s="143"/>
      <c r="U106" s="143"/>
      <c r="V106" s="209" t="str">
        <f t="shared" si="28"/>
        <v/>
      </c>
      <c r="W106" s="207"/>
      <c r="X106" s="210">
        <f t="shared" si="29"/>
        <v>0</v>
      </c>
      <c r="Y106" s="201">
        <f t="shared" si="30"/>
        <v>0</v>
      </c>
      <c r="Z106" s="201"/>
      <c r="AA106" s="143"/>
      <c r="AB106" s="143"/>
      <c r="AC106" s="209" t="str">
        <f t="shared" si="31"/>
        <v/>
      </c>
      <c r="AD106" s="207"/>
      <c r="AE106" s="210">
        <f t="shared" si="32"/>
        <v>0</v>
      </c>
      <c r="AF106" s="201">
        <f t="shared" si="33"/>
        <v>0</v>
      </c>
    </row>
    <row r="107" spans="1:32" s="173" customFormat="1" ht="12.5" x14ac:dyDescent="0.25">
      <c r="A107" s="188"/>
      <c r="B107" s="188"/>
      <c r="C107" s="188"/>
      <c r="D107" s="188"/>
      <c r="E107" s="188"/>
      <c r="F107" s="189"/>
      <c r="G107" s="189"/>
      <c r="H107" s="142" t="str">
        <f t="shared" si="34"/>
        <v/>
      </c>
      <c r="I107" s="202"/>
      <c r="J107" s="201"/>
      <c r="K107" s="201">
        <f t="shared" si="25"/>
        <v>0</v>
      </c>
      <c r="L107" s="140"/>
      <c r="M107" s="193"/>
      <c r="N107" s="193"/>
      <c r="O107" s="209" t="str">
        <f t="shared" si="26"/>
        <v/>
      </c>
      <c r="P107" s="204"/>
      <c r="Q107" s="201"/>
      <c r="R107" s="201">
        <f t="shared" si="27"/>
        <v>0</v>
      </c>
      <c r="S107" s="140"/>
      <c r="T107" s="143"/>
      <c r="U107" s="143"/>
      <c r="V107" s="209" t="str">
        <f t="shared" si="28"/>
        <v/>
      </c>
      <c r="W107" s="207"/>
      <c r="X107" s="210">
        <f t="shared" si="29"/>
        <v>0</v>
      </c>
      <c r="Y107" s="201">
        <f t="shared" si="30"/>
        <v>0</v>
      </c>
      <c r="Z107" s="201"/>
      <c r="AA107" s="143"/>
      <c r="AB107" s="143"/>
      <c r="AC107" s="209" t="str">
        <f t="shared" si="31"/>
        <v/>
      </c>
      <c r="AD107" s="207"/>
      <c r="AE107" s="210">
        <f t="shared" si="32"/>
        <v>0</v>
      </c>
      <c r="AF107" s="201">
        <f t="shared" si="33"/>
        <v>0</v>
      </c>
    </row>
    <row r="108" spans="1:32" s="173" customFormat="1" ht="12.5" x14ac:dyDescent="0.25">
      <c r="A108" s="188"/>
      <c r="B108" s="188"/>
      <c r="C108" s="188"/>
      <c r="D108" s="188"/>
      <c r="E108" s="188"/>
      <c r="F108" s="189"/>
      <c r="G108" s="189"/>
      <c r="H108" s="142" t="str">
        <f t="shared" si="34"/>
        <v/>
      </c>
      <c r="I108" s="202"/>
      <c r="J108" s="201"/>
      <c r="K108" s="201">
        <f t="shared" si="25"/>
        <v>0</v>
      </c>
      <c r="L108" s="140"/>
      <c r="M108" s="193"/>
      <c r="N108" s="193"/>
      <c r="O108" s="209" t="str">
        <f t="shared" si="26"/>
        <v/>
      </c>
      <c r="P108" s="204"/>
      <c r="Q108" s="201"/>
      <c r="R108" s="201">
        <f t="shared" si="27"/>
        <v>0</v>
      </c>
      <c r="S108" s="140"/>
      <c r="T108" s="143"/>
      <c r="U108" s="143"/>
      <c r="V108" s="209" t="str">
        <f t="shared" si="28"/>
        <v/>
      </c>
      <c r="W108" s="207"/>
      <c r="X108" s="210">
        <f t="shared" si="29"/>
        <v>0</v>
      </c>
      <c r="Y108" s="201">
        <f t="shared" si="30"/>
        <v>0</v>
      </c>
      <c r="Z108" s="201"/>
      <c r="AA108" s="143"/>
      <c r="AB108" s="143"/>
      <c r="AC108" s="209" t="str">
        <f t="shared" si="31"/>
        <v/>
      </c>
      <c r="AD108" s="207"/>
      <c r="AE108" s="210">
        <f t="shared" si="32"/>
        <v>0</v>
      </c>
      <c r="AF108" s="201">
        <f t="shared" si="33"/>
        <v>0</v>
      </c>
    </row>
    <row r="109" spans="1:32" s="173" customFormat="1" ht="12.5" x14ac:dyDescent="0.25">
      <c r="A109" s="188"/>
      <c r="B109" s="188"/>
      <c r="C109" s="188"/>
      <c r="D109" s="188"/>
      <c r="E109" s="188"/>
      <c r="F109" s="189"/>
      <c r="G109" s="189"/>
      <c r="H109" s="142" t="str">
        <f t="shared" si="34"/>
        <v/>
      </c>
      <c r="I109" s="202"/>
      <c r="J109" s="201"/>
      <c r="K109" s="201">
        <f t="shared" si="25"/>
        <v>0</v>
      </c>
      <c r="L109" s="140"/>
      <c r="M109" s="193"/>
      <c r="N109" s="193"/>
      <c r="O109" s="209" t="str">
        <f t="shared" si="26"/>
        <v/>
      </c>
      <c r="P109" s="204"/>
      <c r="Q109" s="201"/>
      <c r="R109" s="201">
        <f t="shared" si="27"/>
        <v>0</v>
      </c>
      <c r="S109" s="140"/>
      <c r="T109" s="143"/>
      <c r="U109" s="143"/>
      <c r="V109" s="209" t="str">
        <f t="shared" si="28"/>
        <v/>
      </c>
      <c r="W109" s="207"/>
      <c r="X109" s="210">
        <f t="shared" si="29"/>
        <v>0</v>
      </c>
      <c r="Y109" s="201">
        <f t="shared" si="30"/>
        <v>0</v>
      </c>
      <c r="Z109" s="201"/>
      <c r="AA109" s="143"/>
      <c r="AB109" s="143"/>
      <c r="AC109" s="209" t="str">
        <f t="shared" si="31"/>
        <v/>
      </c>
      <c r="AD109" s="207"/>
      <c r="AE109" s="210">
        <f t="shared" si="32"/>
        <v>0</v>
      </c>
      <c r="AF109" s="201">
        <f t="shared" si="33"/>
        <v>0</v>
      </c>
    </row>
    <row r="110" spans="1:32" s="173" customFormat="1" ht="12.5" x14ac:dyDescent="0.25">
      <c r="A110" s="188"/>
      <c r="B110" s="188"/>
      <c r="C110" s="188"/>
      <c r="D110" s="188"/>
      <c r="E110" s="188"/>
      <c r="F110" s="189"/>
      <c r="G110" s="189"/>
      <c r="H110" s="142" t="str">
        <f t="shared" si="34"/>
        <v/>
      </c>
      <c r="I110" s="202"/>
      <c r="J110" s="201"/>
      <c r="K110" s="201">
        <f t="shared" si="25"/>
        <v>0</v>
      </c>
      <c r="L110" s="140"/>
      <c r="M110" s="193"/>
      <c r="N110" s="193"/>
      <c r="O110" s="209" t="str">
        <f t="shared" si="26"/>
        <v/>
      </c>
      <c r="P110" s="204"/>
      <c r="Q110" s="201"/>
      <c r="R110" s="201">
        <f t="shared" si="27"/>
        <v>0</v>
      </c>
      <c r="S110" s="140"/>
      <c r="T110" s="143"/>
      <c r="U110" s="143"/>
      <c r="V110" s="209" t="str">
        <f t="shared" si="28"/>
        <v/>
      </c>
      <c r="W110" s="207"/>
      <c r="X110" s="210">
        <f t="shared" si="29"/>
        <v>0</v>
      </c>
      <c r="Y110" s="201">
        <f t="shared" si="30"/>
        <v>0</v>
      </c>
      <c r="Z110" s="201"/>
      <c r="AA110" s="143"/>
      <c r="AB110" s="143"/>
      <c r="AC110" s="209" t="str">
        <f t="shared" si="31"/>
        <v/>
      </c>
      <c r="AD110" s="207"/>
      <c r="AE110" s="210">
        <f t="shared" si="32"/>
        <v>0</v>
      </c>
      <c r="AF110" s="201">
        <f t="shared" si="33"/>
        <v>0</v>
      </c>
    </row>
    <row r="111" spans="1:32" s="173" customFormat="1" ht="12.5" x14ac:dyDescent="0.25">
      <c r="A111" s="188"/>
      <c r="B111" s="188"/>
      <c r="C111" s="188"/>
      <c r="D111" s="188"/>
      <c r="E111" s="188"/>
      <c r="F111" s="189"/>
      <c r="G111" s="189"/>
      <c r="H111" s="142" t="str">
        <f t="shared" si="34"/>
        <v/>
      </c>
      <c r="I111" s="202"/>
      <c r="J111" s="201"/>
      <c r="K111" s="201">
        <f t="shared" si="25"/>
        <v>0</v>
      </c>
      <c r="L111" s="140"/>
      <c r="M111" s="193"/>
      <c r="N111" s="193"/>
      <c r="O111" s="209" t="str">
        <f t="shared" si="26"/>
        <v/>
      </c>
      <c r="P111" s="204"/>
      <c r="Q111" s="201"/>
      <c r="R111" s="201">
        <f t="shared" si="27"/>
        <v>0</v>
      </c>
      <c r="S111" s="140"/>
      <c r="T111" s="143"/>
      <c r="U111" s="143"/>
      <c r="V111" s="209" t="str">
        <f t="shared" si="28"/>
        <v/>
      </c>
      <c r="W111" s="207"/>
      <c r="X111" s="210">
        <f t="shared" si="29"/>
        <v>0</v>
      </c>
      <c r="Y111" s="201">
        <f t="shared" si="30"/>
        <v>0</v>
      </c>
      <c r="Z111" s="201"/>
      <c r="AA111" s="143"/>
      <c r="AB111" s="143"/>
      <c r="AC111" s="209" t="str">
        <f t="shared" si="31"/>
        <v/>
      </c>
      <c r="AD111" s="207"/>
      <c r="AE111" s="210">
        <f t="shared" si="32"/>
        <v>0</v>
      </c>
      <c r="AF111" s="201">
        <f t="shared" si="33"/>
        <v>0</v>
      </c>
    </row>
    <row r="112" spans="1:32" s="173" customFormat="1" ht="12.5" x14ac:dyDescent="0.25">
      <c r="A112" s="188"/>
      <c r="B112" s="188"/>
      <c r="C112" s="188"/>
      <c r="D112" s="188"/>
      <c r="E112" s="188"/>
      <c r="F112" s="189"/>
      <c r="G112" s="189"/>
      <c r="H112" s="142" t="str">
        <f t="shared" si="34"/>
        <v/>
      </c>
      <c r="I112" s="202"/>
      <c r="J112" s="201"/>
      <c r="K112" s="201">
        <f t="shared" si="25"/>
        <v>0</v>
      </c>
      <c r="L112" s="140"/>
      <c r="M112" s="193"/>
      <c r="N112" s="193"/>
      <c r="O112" s="209" t="str">
        <f t="shared" si="26"/>
        <v/>
      </c>
      <c r="P112" s="204"/>
      <c r="Q112" s="201"/>
      <c r="R112" s="201">
        <f t="shared" si="27"/>
        <v>0</v>
      </c>
      <c r="S112" s="140"/>
      <c r="T112" s="143"/>
      <c r="U112" s="143"/>
      <c r="V112" s="209" t="str">
        <f t="shared" si="28"/>
        <v/>
      </c>
      <c r="W112" s="207"/>
      <c r="X112" s="210">
        <f t="shared" si="29"/>
        <v>0</v>
      </c>
      <c r="Y112" s="201">
        <f t="shared" si="30"/>
        <v>0</v>
      </c>
      <c r="Z112" s="201"/>
      <c r="AA112" s="143"/>
      <c r="AB112" s="143"/>
      <c r="AC112" s="209" t="str">
        <f t="shared" si="31"/>
        <v/>
      </c>
      <c r="AD112" s="207"/>
      <c r="AE112" s="210">
        <f t="shared" si="32"/>
        <v>0</v>
      </c>
      <c r="AF112" s="201">
        <f t="shared" si="33"/>
        <v>0</v>
      </c>
    </row>
    <row r="113" spans="1:32" s="173" customFormat="1" ht="12.5" x14ac:dyDescent="0.25">
      <c r="A113" s="188"/>
      <c r="B113" s="188"/>
      <c r="C113" s="188"/>
      <c r="D113" s="188"/>
      <c r="E113" s="188"/>
      <c r="F113" s="189"/>
      <c r="G113" s="189"/>
      <c r="H113" s="142" t="str">
        <f t="shared" si="34"/>
        <v/>
      </c>
      <c r="I113" s="202"/>
      <c r="J113" s="201"/>
      <c r="K113" s="201">
        <f t="shared" si="25"/>
        <v>0</v>
      </c>
      <c r="L113" s="140"/>
      <c r="M113" s="193"/>
      <c r="N113" s="193"/>
      <c r="O113" s="209" t="str">
        <f t="shared" si="26"/>
        <v/>
      </c>
      <c r="P113" s="204"/>
      <c r="Q113" s="201"/>
      <c r="R113" s="201">
        <f t="shared" si="27"/>
        <v>0</v>
      </c>
      <c r="S113" s="140"/>
      <c r="T113" s="143"/>
      <c r="U113" s="143"/>
      <c r="V113" s="209" t="str">
        <f t="shared" si="28"/>
        <v/>
      </c>
      <c r="W113" s="207"/>
      <c r="X113" s="210">
        <f t="shared" si="29"/>
        <v>0</v>
      </c>
      <c r="Y113" s="201">
        <f t="shared" si="30"/>
        <v>0</v>
      </c>
      <c r="Z113" s="201"/>
      <c r="AA113" s="143"/>
      <c r="AB113" s="143"/>
      <c r="AC113" s="209" t="str">
        <f t="shared" si="31"/>
        <v/>
      </c>
      <c r="AD113" s="207"/>
      <c r="AE113" s="210">
        <f t="shared" si="32"/>
        <v>0</v>
      </c>
      <c r="AF113" s="201">
        <f t="shared" si="33"/>
        <v>0</v>
      </c>
    </row>
    <row r="114" spans="1:32" s="173" customFormat="1" ht="12.5" x14ac:dyDescent="0.25">
      <c r="A114" s="188"/>
      <c r="B114" s="188"/>
      <c r="C114" s="188"/>
      <c r="D114" s="188"/>
      <c r="E114" s="188"/>
      <c r="F114" s="189"/>
      <c r="G114" s="189"/>
      <c r="H114" s="142" t="str">
        <f t="shared" si="34"/>
        <v/>
      </c>
      <c r="I114" s="202"/>
      <c r="J114" s="201"/>
      <c r="K114" s="201">
        <f t="shared" si="25"/>
        <v>0</v>
      </c>
      <c r="L114" s="140"/>
      <c r="M114" s="193"/>
      <c r="N114" s="193"/>
      <c r="O114" s="209" t="str">
        <f t="shared" si="26"/>
        <v/>
      </c>
      <c r="P114" s="204"/>
      <c r="Q114" s="201"/>
      <c r="R114" s="201">
        <f t="shared" si="27"/>
        <v>0</v>
      </c>
      <c r="S114" s="140"/>
      <c r="T114" s="143"/>
      <c r="U114" s="143"/>
      <c r="V114" s="209" t="str">
        <f t="shared" si="28"/>
        <v/>
      </c>
      <c r="W114" s="207"/>
      <c r="X114" s="210">
        <f t="shared" si="29"/>
        <v>0</v>
      </c>
      <c r="Y114" s="201">
        <f t="shared" si="30"/>
        <v>0</v>
      </c>
      <c r="Z114" s="201"/>
      <c r="AA114" s="143"/>
      <c r="AB114" s="143"/>
      <c r="AC114" s="209" t="str">
        <f t="shared" si="31"/>
        <v/>
      </c>
      <c r="AD114" s="207"/>
      <c r="AE114" s="210">
        <f t="shared" si="32"/>
        <v>0</v>
      </c>
      <c r="AF114" s="201">
        <f t="shared" si="33"/>
        <v>0</v>
      </c>
    </row>
    <row r="115" spans="1:32" s="173" customFormat="1" ht="12.5" x14ac:dyDescent="0.25">
      <c r="A115" s="188"/>
      <c r="B115" s="188"/>
      <c r="C115" s="188"/>
      <c r="D115" s="188"/>
      <c r="E115" s="188"/>
      <c r="F115" s="189"/>
      <c r="G115" s="189"/>
      <c r="H115" s="142" t="str">
        <f t="shared" si="34"/>
        <v/>
      </c>
      <c r="I115" s="202"/>
      <c r="J115" s="201"/>
      <c r="K115" s="201">
        <f t="shared" si="25"/>
        <v>0</v>
      </c>
      <c r="L115" s="140"/>
      <c r="M115" s="193"/>
      <c r="N115" s="193"/>
      <c r="O115" s="209" t="str">
        <f t="shared" si="26"/>
        <v/>
      </c>
      <c r="P115" s="204"/>
      <c r="Q115" s="201"/>
      <c r="R115" s="201">
        <f t="shared" si="27"/>
        <v>0</v>
      </c>
      <c r="S115" s="140"/>
      <c r="T115" s="143"/>
      <c r="U115" s="143"/>
      <c r="V115" s="209" t="str">
        <f t="shared" si="28"/>
        <v/>
      </c>
      <c r="W115" s="207"/>
      <c r="X115" s="210">
        <f t="shared" si="29"/>
        <v>0</v>
      </c>
      <c r="Y115" s="201">
        <f t="shared" si="30"/>
        <v>0</v>
      </c>
      <c r="Z115" s="201"/>
      <c r="AA115" s="143"/>
      <c r="AB115" s="143"/>
      <c r="AC115" s="209" t="str">
        <f t="shared" si="31"/>
        <v/>
      </c>
      <c r="AD115" s="207"/>
      <c r="AE115" s="210">
        <f t="shared" si="32"/>
        <v>0</v>
      </c>
      <c r="AF115" s="201">
        <f t="shared" si="33"/>
        <v>0</v>
      </c>
    </row>
    <row r="116" spans="1:32" s="173" customFormat="1" ht="12.5" x14ac:dyDescent="0.25">
      <c r="A116" s="188"/>
      <c r="B116" s="188"/>
      <c r="C116" s="188"/>
      <c r="D116" s="188"/>
      <c r="E116" s="188"/>
      <c r="F116" s="189"/>
      <c r="G116" s="189"/>
      <c r="H116" s="142" t="str">
        <f t="shared" si="34"/>
        <v/>
      </c>
      <c r="I116" s="202"/>
      <c r="J116" s="201"/>
      <c r="K116" s="201">
        <f t="shared" si="25"/>
        <v>0</v>
      </c>
      <c r="L116" s="140"/>
      <c r="M116" s="193"/>
      <c r="N116" s="193"/>
      <c r="O116" s="209" t="str">
        <f t="shared" si="26"/>
        <v/>
      </c>
      <c r="P116" s="204"/>
      <c r="Q116" s="201"/>
      <c r="R116" s="201">
        <f t="shared" si="27"/>
        <v>0</v>
      </c>
      <c r="S116" s="140"/>
      <c r="T116" s="143"/>
      <c r="U116" s="143"/>
      <c r="V116" s="209" t="str">
        <f t="shared" si="28"/>
        <v/>
      </c>
      <c r="W116" s="207"/>
      <c r="X116" s="210">
        <f t="shared" si="29"/>
        <v>0</v>
      </c>
      <c r="Y116" s="201">
        <f t="shared" si="30"/>
        <v>0</v>
      </c>
      <c r="Z116" s="201"/>
      <c r="AA116" s="143"/>
      <c r="AB116" s="143"/>
      <c r="AC116" s="209" t="str">
        <f t="shared" si="31"/>
        <v/>
      </c>
      <c r="AD116" s="207"/>
      <c r="AE116" s="210">
        <f t="shared" si="32"/>
        <v>0</v>
      </c>
      <c r="AF116" s="201">
        <f t="shared" si="33"/>
        <v>0</v>
      </c>
    </row>
    <row r="117" spans="1:32" s="173" customFormat="1" ht="12.5" x14ac:dyDescent="0.25">
      <c r="A117" s="188"/>
      <c r="B117" s="188"/>
      <c r="C117" s="188"/>
      <c r="D117" s="188"/>
      <c r="E117" s="188"/>
      <c r="F117" s="189"/>
      <c r="G117" s="189"/>
      <c r="H117" s="142" t="str">
        <f t="shared" si="34"/>
        <v/>
      </c>
      <c r="I117" s="202"/>
      <c r="J117" s="201"/>
      <c r="K117" s="201">
        <f t="shared" si="25"/>
        <v>0</v>
      </c>
      <c r="L117" s="140"/>
      <c r="M117" s="193"/>
      <c r="N117" s="193"/>
      <c r="O117" s="209" t="str">
        <f t="shared" si="26"/>
        <v/>
      </c>
      <c r="P117" s="204"/>
      <c r="Q117" s="201"/>
      <c r="R117" s="201">
        <f t="shared" si="27"/>
        <v>0</v>
      </c>
      <c r="S117" s="140"/>
      <c r="T117" s="143"/>
      <c r="U117" s="143"/>
      <c r="V117" s="209" t="str">
        <f t="shared" si="28"/>
        <v/>
      </c>
      <c r="W117" s="207"/>
      <c r="X117" s="210">
        <f t="shared" si="29"/>
        <v>0</v>
      </c>
      <c r="Y117" s="201">
        <f t="shared" si="30"/>
        <v>0</v>
      </c>
      <c r="Z117" s="201"/>
      <c r="AA117" s="143"/>
      <c r="AB117" s="143"/>
      <c r="AC117" s="209" t="str">
        <f t="shared" si="31"/>
        <v/>
      </c>
      <c r="AD117" s="207"/>
      <c r="AE117" s="210">
        <f t="shared" si="32"/>
        <v>0</v>
      </c>
      <c r="AF117" s="201">
        <f t="shared" si="33"/>
        <v>0</v>
      </c>
    </row>
    <row r="118" spans="1:32" s="173" customFormat="1" ht="12.5" x14ac:dyDescent="0.25">
      <c r="A118" s="188"/>
      <c r="B118" s="188"/>
      <c r="C118" s="188"/>
      <c r="D118" s="188"/>
      <c r="E118" s="188"/>
      <c r="F118" s="189"/>
      <c r="G118" s="189"/>
      <c r="H118" s="142" t="str">
        <f t="shared" si="34"/>
        <v/>
      </c>
      <c r="I118" s="202"/>
      <c r="J118" s="201"/>
      <c r="K118" s="201">
        <f t="shared" si="25"/>
        <v>0</v>
      </c>
      <c r="L118" s="140"/>
      <c r="M118" s="193"/>
      <c r="N118" s="193"/>
      <c r="O118" s="209" t="str">
        <f t="shared" si="26"/>
        <v/>
      </c>
      <c r="P118" s="204"/>
      <c r="Q118" s="201"/>
      <c r="R118" s="201">
        <f t="shared" si="27"/>
        <v>0</v>
      </c>
      <c r="S118" s="140"/>
      <c r="T118" s="143"/>
      <c r="U118" s="143"/>
      <c r="V118" s="209" t="str">
        <f t="shared" si="28"/>
        <v/>
      </c>
      <c r="W118" s="207"/>
      <c r="X118" s="210">
        <f t="shared" si="29"/>
        <v>0</v>
      </c>
      <c r="Y118" s="201">
        <f t="shared" si="30"/>
        <v>0</v>
      </c>
      <c r="Z118" s="201"/>
      <c r="AA118" s="143"/>
      <c r="AB118" s="143"/>
      <c r="AC118" s="209" t="str">
        <f t="shared" si="31"/>
        <v/>
      </c>
      <c r="AD118" s="207"/>
      <c r="AE118" s="210">
        <f t="shared" si="32"/>
        <v>0</v>
      </c>
      <c r="AF118" s="201">
        <f t="shared" si="33"/>
        <v>0</v>
      </c>
    </row>
    <row r="119" spans="1:32" s="173" customFormat="1" ht="12.5" x14ac:dyDescent="0.25">
      <c r="A119" s="188"/>
      <c r="B119" s="188"/>
      <c r="C119" s="188"/>
      <c r="D119" s="188"/>
      <c r="E119" s="188"/>
      <c r="F119" s="189"/>
      <c r="G119" s="189"/>
      <c r="H119" s="142" t="str">
        <f t="shared" si="34"/>
        <v/>
      </c>
      <c r="I119" s="202"/>
      <c r="J119" s="201"/>
      <c r="K119" s="201">
        <f t="shared" si="25"/>
        <v>0</v>
      </c>
      <c r="L119" s="140"/>
      <c r="M119" s="193"/>
      <c r="N119" s="193"/>
      <c r="O119" s="209" t="str">
        <f t="shared" si="26"/>
        <v/>
      </c>
      <c r="P119" s="204"/>
      <c r="Q119" s="201"/>
      <c r="R119" s="201">
        <f t="shared" si="27"/>
        <v>0</v>
      </c>
      <c r="S119" s="140"/>
      <c r="T119" s="143"/>
      <c r="U119" s="143"/>
      <c r="V119" s="209" t="str">
        <f t="shared" si="28"/>
        <v/>
      </c>
      <c r="W119" s="207"/>
      <c r="X119" s="210">
        <f t="shared" si="29"/>
        <v>0</v>
      </c>
      <c r="Y119" s="201">
        <f t="shared" si="30"/>
        <v>0</v>
      </c>
      <c r="Z119" s="201"/>
      <c r="AA119" s="143"/>
      <c r="AB119" s="143"/>
      <c r="AC119" s="209" t="str">
        <f t="shared" si="31"/>
        <v/>
      </c>
      <c r="AD119" s="207"/>
      <c r="AE119" s="210">
        <f t="shared" si="32"/>
        <v>0</v>
      </c>
      <c r="AF119" s="201">
        <f t="shared" si="33"/>
        <v>0</v>
      </c>
    </row>
    <row r="120" spans="1:32" s="173" customFormat="1" ht="12.5" x14ac:dyDescent="0.25">
      <c r="A120" s="188"/>
      <c r="B120" s="188"/>
      <c r="C120" s="188"/>
      <c r="D120" s="188"/>
      <c r="E120" s="188"/>
      <c r="F120" s="189"/>
      <c r="G120" s="189"/>
      <c r="H120" s="142" t="str">
        <f t="shared" si="34"/>
        <v/>
      </c>
      <c r="I120" s="202"/>
      <c r="J120" s="201"/>
      <c r="K120" s="201">
        <f t="shared" si="25"/>
        <v>0</v>
      </c>
      <c r="L120" s="140"/>
      <c r="M120" s="193"/>
      <c r="N120" s="193"/>
      <c r="O120" s="209" t="str">
        <f t="shared" si="26"/>
        <v/>
      </c>
      <c r="P120" s="204"/>
      <c r="Q120" s="201"/>
      <c r="R120" s="201">
        <f t="shared" si="27"/>
        <v>0</v>
      </c>
      <c r="S120" s="140"/>
      <c r="T120" s="143"/>
      <c r="U120" s="143"/>
      <c r="V120" s="209" t="str">
        <f t="shared" si="28"/>
        <v/>
      </c>
      <c r="W120" s="207"/>
      <c r="X120" s="210">
        <f t="shared" si="29"/>
        <v>0</v>
      </c>
      <c r="Y120" s="201">
        <f t="shared" si="30"/>
        <v>0</v>
      </c>
      <c r="Z120" s="201"/>
      <c r="AA120" s="143"/>
      <c r="AB120" s="143"/>
      <c r="AC120" s="209" t="str">
        <f t="shared" si="31"/>
        <v/>
      </c>
      <c r="AD120" s="207"/>
      <c r="AE120" s="210">
        <f t="shared" si="32"/>
        <v>0</v>
      </c>
      <c r="AF120" s="201">
        <f t="shared" si="33"/>
        <v>0</v>
      </c>
    </row>
    <row r="121" spans="1:32" s="173" customFormat="1" ht="12.5" x14ac:dyDescent="0.25">
      <c r="A121" s="188"/>
      <c r="B121" s="188"/>
      <c r="C121" s="188"/>
      <c r="D121" s="188"/>
      <c r="E121" s="188"/>
      <c r="F121" s="189"/>
      <c r="G121" s="189"/>
      <c r="H121" s="142" t="str">
        <f t="shared" si="34"/>
        <v/>
      </c>
      <c r="I121" s="202"/>
      <c r="J121" s="201"/>
      <c r="K121" s="201">
        <f t="shared" si="25"/>
        <v>0</v>
      </c>
      <c r="L121" s="140"/>
      <c r="M121" s="193"/>
      <c r="N121" s="193"/>
      <c r="O121" s="209" t="str">
        <f t="shared" si="26"/>
        <v/>
      </c>
      <c r="P121" s="204"/>
      <c r="Q121" s="201"/>
      <c r="R121" s="201">
        <f t="shared" si="27"/>
        <v>0</v>
      </c>
      <c r="S121" s="140"/>
      <c r="T121" s="143"/>
      <c r="U121" s="143"/>
      <c r="V121" s="209" t="str">
        <f t="shared" si="28"/>
        <v/>
      </c>
      <c r="W121" s="207"/>
      <c r="X121" s="210">
        <f t="shared" si="29"/>
        <v>0</v>
      </c>
      <c r="Y121" s="201">
        <f t="shared" si="30"/>
        <v>0</v>
      </c>
      <c r="Z121" s="201"/>
      <c r="AA121" s="143"/>
      <c r="AB121" s="143"/>
      <c r="AC121" s="209" t="str">
        <f t="shared" si="31"/>
        <v/>
      </c>
      <c r="AD121" s="207"/>
      <c r="AE121" s="210">
        <f t="shared" si="32"/>
        <v>0</v>
      </c>
      <c r="AF121" s="201">
        <f t="shared" si="33"/>
        <v>0</v>
      </c>
    </row>
    <row r="122" spans="1:32" s="173" customFormat="1" ht="12.5" x14ac:dyDescent="0.25">
      <c r="A122" s="188"/>
      <c r="B122" s="188"/>
      <c r="C122" s="188"/>
      <c r="D122" s="188"/>
      <c r="E122" s="188"/>
      <c r="F122" s="189"/>
      <c r="G122" s="189"/>
      <c r="H122" s="142" t="str">
        <f t="shared" si="34"/>
        <v/>
      </c>
      <c r="I122" s="202"/>
      <c r="J122" s="201"/>
      <c r="K122" s="201">
        <f t="shared" si="25"/>
        <v>0</v>
      </c>
      <c r="L122" s="140"/>
      <c r="M122" s="193"/>
      <c r="N122" s="193"/>
      <c r="O122" s="209" t="str">
        <f t="shared" si="26"/>
        <v/>
      </c>
      <c r="P122" s="204"/>
      <c r="Q122" s="201"/>
      <c r="R122" s="201">
        <f t="shared" si="27"/>
        <v>0</v>
      </c>
      <c r="S122" s="140"/>
      <c r="T122" s="143"/>
      <c r="U122" s="143"/>
      <c r="V122" s="209" t="str">
        <f t="shared" si="28"/>
        <v/>
      </c>
      <c r="W122" s="207"/>
      <c r="X122" s="210">
        <f t="shared" si="29"/>
        <v>0</v>
      </c>
      <c r="Y122" s="201">
        <f t="shared" si="30"/>
        <v>0</v>
      </c>
      <c r="Z122" s="201"/>
      <c r="AA122" s="143"/>
      <c r="AB122" s="143"/>
      <c r="AC122" s="209" t="str">
        <f t="shared" si="31"/>
        <v/>
      </c>
      <c r="AD122" s="207"/>
      <c r="AE122" s="210">
        <f t="shared" si="32"/>
        <v>0</v>
      </c>
      <c r="AF122" s="201">
        <f t="shared" si="33"/>
        <v>0</v>
      </c>
    </row>
    <row r="123" spans="1:32" s="173" customFormat="1" ht="12.5" x14ac:dyDescent="0.25">
      <c r="A123" s="188"/>
      <c r="B123" s="188"/>
      <c r="C123" s="188"/>
      <c r="D123" s="188"/>
      <c r="E123" s="188"/>
      <c r="F123" s="189"/>
      <c r="G123" s="189"/>
      <c r="H123" s="142" t="str">
        <f t="shared" si="34"/>
        <v/>
      </c>
      <c r="I123" s="202"/>
      <c r="J123" s="201"/>
      <c r="K123" s="201">
        <f t="shared" si="25"/>
        <v>0</v>
      </c>
      <c r="L123" s="140"/>
      <c r="M123" s="193"/>
      <c r="N123" s="193"/>
      <c r="O123" s="209" t="str">
        <f t="shared" si="26"/>
        <v/>
      </c>
      <c r="P123" s="204"/>
      <c r="Q123" s="201"/>
      <c r="R123" s="201">
        <f t="shared" si="27"/>
        <v>0</v>
      </c>
      <c r="S123" s="140"/>
      <c r="T123" s="143"/>
      <c r="U123" s="143"/>
      <c r="V123" s="209" t="str">
        <f t="shared" si="28"/>
        <v/>
      </c>
      <c r="W123" s="207"/>
      <c r="X123" s="210">
        <f t="shared" si="29"/>
        <v>0</v>
      </c>
      <c r="Y123" s="201">
        <f t="shared" si="30"/>
        <v>0</v>
      </c>
      <c r="Z123" s="201"/>
      <c r="AA123" s="143"/>
      <c r="AB123" s="143"/>
      <c r="AC123" s="209" t="str">
        <f t="shared" si="31"/>
        <v/>
      </c>
      <c r="AD123" s="207"/>
      <c r="AE123" s="210">
        <f t="shared" si="32"/>
        <v>0</v>
      </c>
      <c r="AF123" s="201">
        <f t="shared" si="33"/>
        <v>0</v>
      </c>
    </row>
    <row r="124" spans="1:32" s="173" customFormat="1" ht="12.5" x14ac:dyDescent="0.25">
      <c r="A124" s="188"/>
      <c r="B124" s="190"/>
      <c r="C124" s="188"/>
      <c r="D124" s="191"/>
      <c r="E124" s="188"/>
      <c r="F124" s="192"/>
      <c r="G124" s="192"/>
      <c r="H124" s="142" t="str">
        <f t="shared" si="34"/>
        <v/>
      </c>
      <c r="I124" s="203"/>
      <c r="J124" s="125"/>
      <c r="K124" s="201">
        <f t="shared" si="25"/>
        <v>0</v>
      </c>
      <c r="L124" s="123"/>
      <c r="M124" s="192"/>
      <c r="N124" s="194"/>
      <c r="O124" s="209" t="str">
        <f t="shared" si="26"/>
        <v/>
      </c>
      <c r="P124" s="205"/>
      <c r="Q124" s="125"/>
      <c r="R124" s="201">
        <f t="shared" si="27"/>
        <v>0</v>
      </c>
      <c r="S124" s="125"/>
      <c r="T124" s="125"/>
      <c r="U124" s="125"/>
      <c r="V124" s="209" t="str">
        <f t="shared" si="28"/>
        <v/>
      </c>
      <c r="W124" s="208"/>
      <c r="X124" s="210">
        <f t="shared" si="29"/>
        <v>0</v>
      </c>
      <c r="Y124" s="201">
        <f t="shared" si="30"/>
        <v>0</v>
      </c>
      <c r="Z124" s="201"/>
      <c r="AA124" s="125"/>
      <c r="AB124" s="125"/>
      <c r="AC124" s="209" t="str">
        <f t="shared" si="31"/>
        <v/>
      </c>
      <c r="AD124" s="208"/>
      <c r="AE124" s="210">
        <f t="shared" si="32"/>
        <v>0</v>
      </c>
      <c r="AF124" s="201">
        <f t="shared" si="33"/>
        <v>0</v>
      </c>
    </row>
    <row r="125" spans="1:32" s="177" customFormat="1" ht="13.5" thickBot="1" x14ac:dyDescent="0.35">
      <c r="A125" s="174"/>
      <c r="B125" s="173"/>
      <c r="C125" s="174"/>
      <c r="D125" s="175">
        <f>SUM(D15:D124)</f>
        <v>0</v>
      </c>
      <c r="E125" s="174"/>
      <c r="F125" s="123"/>
      <c r="G125" s="123"/>
      <c r="H125" s="124"/>
      <c r="I125" s="154"/>
      <c r="J125" s="155" t="s">
        <v>144</v>
      </c>
      <c r="K125" s="156">
        <f>SUM(K15:K65)</f>
        <v>0</v>
      </c>
      <c r="L125" s="157"/>
      <c r="M125" s="123"/>
      <c r="N125" s="127"/>
      <c r="O125" s="124"/>
      <c r="P125" s="176"/>
      <c r="Q125" s="155" t="s">
        <v>144</v>
      </c>
      <c r="R125" s="156">
        <f>SUM(R15:R65)</f>
        <v>0</v>
      </c>
      <c r="S125" s="125"/>
      <c r="T125" s="125"/>
      <c r="U125" s="125"/>
      <c r="V125" s="125"/>
      <c r="W125" s="176"/>
      <c r="X125" s="155" t="s">
        <v>144</v>
      </c>
      <c r="Y125" s="156">
        <f>SUM(Y15:Y65)</f>
        <v>0</v>
      </c>
      <c r="Z125" s="236"/>
      <c r="AA125" s="125"/>
      <c r="AB125" s="125"/>
      <c r="AC125" s="125"/>
      <c r="AD125" s="176"/>
      <c r="AE125" s="155" t="s">
        <v>144</v>
      </c>
      <c r="AF125" s="156">
        <f>SUM(AF15:AF65)</f>
        <v>0</v>
      </c>
    </row>
    <row r="126" spans="1:32" ht="14.5" thickTop="1" x14ac:dyDescent="0.3">
      <c r="C126" s="126"/>
      <c r="F126" s="123"/>
      <c r="G126" s="123"/>
      <c r="H126" s="123"/>
      <c r="I126" s="123"/>
      <c r="J126" s="123"/>
      <c r="K126" s="123"/>
      <c r="L126" s="123"/>
      <c r="M126" s="123"/>
      <c r="N126" s="127"/>
      <c r="O126" s="123"/>
      <c r="P126" s="128"/>
      <c r="Q126" s="125"/>
      <c r="R126" s="129"/>
      <c r="S126" s="125"/>
      <c r="T126" s="125"/>
      <c r="U126" s="125"/>
      <c r="V126" s="125"/>
      <c r="W126" s="125"/>
      <c r="X126" s="125"/>
      <c r="Y126" s="125"/>
      <c r="Z126" s="125"/>
    </row>
    <row r="128" spans="1:32" s="131" customFormat="1" ht="15" customHeight="1" x14ac:dyDescent="0.35">
      <c r="A128" s="130"/>
      <c r="B128" s="327"/>
      <c r="C128" s="327"/>
      <c r="D128" s="327"/>
      <c r="E128" s="327"/>
      <c r="F128" s="327"/>
      <c r="G128" s="327"/>
      <c r="H128" s="327"/>
      <c r="I128" s="327"/>
      <c r="J128" s="327"/>
      <c r="K128" s="327"/>
      <c r="L128" s="327"/>
      <c r="M128" s="327"/>
    </row>
    <row r="129" spans="4:21" x14ac:dyDescent="0.3">
      <c r="D129" s="137"/>
    </row>
    <row r="130" spans="4:21" x14ac:dyDescent="0.3">
      <c r="D130" s="126" t="s">
        <v>121</v>
      </c>
      <c r="F130" s="122" t="s">
        <v>145</v>
      </c>
    </row>
    <row r="131" spans="4:21" ht="13.5" customHeight="1" x14ac:dyDescent="0.3">
      <c r="D131" s="137"/>
    </row>
    <row r="132" spans="4:21" ht="68.25" customHeight="1" x14ac:dyDescent="0.3">
      <c r="D132" s="137"/>
      <c r="F132" s="326" t="s">
        <v>186</v>
      </c>
      <c r="G132" s="326"/>
      <c r="H132" s="326"/>
      <c r="I132" s="326"/>
      <c r="J132" s="326"/>
      <c r="K132" s="326"/>
      <c r="L132" s="326"/>
      <c r="M132" s="326"/>
    </row>
    <row r="133" spans="4:21" ht="18.75" customHeight="1" x14ac:dyDescent="0.3">
      <c r="D133" s="137"/>
      <c r="F133" s="132"/>
      <c r="G133" s="132"/>
      <c r="H133" s="132"/>
      <c r="I133" s="132"/>
      <c r="J133" s="132"/>
      <c r="K133" s="132"/>
      <c r="L133" s="132"/>
      <c r="M133" s="132"/>
    </row>
    <row r="134" spans="4:21" x14ac:dyDescent="0.3">
      <c r="D134" s="137"/>
      <c r="F134" s="122" t="s">
        <v>189</v>
      </c>
    </row>
    <row r="135" spans="4:21" x14ac:dyDescent="0.3">
      <c r="D135" s="137"/>
      <c r="F135" s="133" t="s">
        <v>187</v>
      </c>
    </row>
    <row r="136" spans="4:21" x14ac:dyDescent="0.3">
      <c r="D136" s="137"/>
      <c r="F136" s="133" t="s">
        <v>188</v>
      </c>
    </row>
    <row r="137" spans="4:21" x14ac:dyDescent="0.3">
      <c r="D137" s="137"/>
      <c r="F137" s="133" t="s">
        <v>146</v>
      </c>
    </row>
    <row r="138" spans="4:21" x14ac:dyDescent="0.3">
      <c r="D138" s="137"/>
      <c r="F138" s="133" t="s">
        <v>147</v>
      </c>
    </row>
    <row r="139" spans="4:21" x14ac:dyDescent="0.3">
      <c r="D139" s="137"/>
      <c r="F139" s="133" t="s">
        <v>148</v>
      </c>
    </row>
    <row r="140" spans="4:21" x14ac:dyDescent="0.3">
      <c r="D140" s="137"/>
      <c r="G140" s="134"/>
    </row>
    <row r="141" spans="4:21" x14ac:dyDescent="0.3">
      <c r="D141" s="137" t="s">
        <v>183</v>
      </c>
      <c r="F141" s="199" t="str">
        <f>F9</f>
        <v>Select Utility Type</v>
      </c>
      <c r="G141" s="196">
        <f>K125</f>
        <v>0</v>
      </c>
      <c r="I141" s="199" t="str">
        <f>M9</f>
        <v>Select Utility Type</v>
      </c>
      <c r="J141" s="197">
        <f>R125</f>
        <v>0</v>
      </c>
      <c r="M141" s="217" t="str">
        <f>T9</f>
        <v>Select Utility Type</v>
      </c>
      <c r="N141" s="197">
        <f>Y125</f>
        <v>0</v>
      </c>
      <c r="P141" s="199" t="str">
        <f>AA9</f>
        <v>Select Utility Type</v>
      </c>
      <c r="Q141" s="197">
        <f>AF125</f>
        <v>0</v>
      </c>
      <c r="T141" s="199" t="s">
        <v>185</v>
      </c>
      <c r="U141" s="197">
        <f>G141+J141+N141</f>
        <v>0</v>
      </c>
    </row>
    <row r="142" spans="4:21" x14ac:dyDescent="0.3">
      <c r="D142" s="137" t="s">
        <v>184</v>
      </c>
      <c r="F142" s="199" t="str">
        <f>F9</f>
        <v>Select Utility Type</v>
      </c>
      <c r="G142" s="196">
        <f>G141*12</f>
        <v>0</v>
      </c>
      <c r="I142" s="199" t="str">
        <f>M9</f>
        <v>Select Utility Type</v>
      </c>
      <c r="J142" s="196">
        <f>J141*12</f>
        <v>0</v>
      </c>
      <c r="M142" s="217" t="str">
        <f>T9</f>
        <v>Select Utility Type</v>
      </c>
      <c r="N142" s="197">
        <f>N141*12</f>
        <v>0</v>
      </c>
      <c r="P142" s="199" t="str">
        <f>AA9</f>
        <v>Select Utility Type</v>
      </c>
      <c r="Q142" s="197">
        <f>Q141*12</f>
        <v>0</v>
      </c>
      <c r="T142" s="218" t="s">
        <v>185</v>
      </c>
      <c r="U142" s="198">
        <f>G142+J142+N142</f>
        <v>0</v>
      </c>
    </row>
    <row r="143" spans="4:21" x14ac:dyDescent="0.3">
      <c r="D143" s="137"/>
      <c r="F143" s="133"/>
    </row>
    <row r="144" spans="4:21" x14ac:dyDescent="0.3">
      <c r="D144" s="126" t="s">
        <v>129</v>
      </c>
      <c r="F144" s="122" t="s">
        <v>190</v>
      </c>
    </row>
    <row r="145" spans="1:16" x14ac:dyDescent="0.3">
      <c r="D145" s="137"/>
      <c r="F145" s="133"/>
      <c r="G145" s="135" t="s">
        <v>194</v>
      </c>
    </row>
    <row r="146" spans="1:16" x14ac:dyDescent="0.3">
      <c r="D146" s="137"/>
      <c r="F146" s="133"/>
      <c r="G146" s="163" t="s">
        <v>185</v>
      </c>
      <c r="H146" s="198">
        <f>U142</f>
        <v>0</v>
      </c>
    </row>
    <row r="147" spans="1:16" x14ac:dyDescent="0.3">
      <c r="D147" s="137"/>
      <c r="F147" s="133"/>
      <c r="G147" s="161"/>
      <c r="H147" s="162"/>
    </row>
    <row r="148" spans="1:16" x14ac:dyDescent="0.3">
      <c r="D148" s="137"/>
      <c r="F148" s="133"/>
      <c r="G148" s="122" t="s">
        <v>193</v>
      </c>
    </row>
    <row r="149" spans="1:16" x14ac:dyDescent="0.3">
      <c r="D149" s="137"/>
      <c r="F149" s="133"/>
      <c r="G149" s="159" t="s">
        <v>192</v>
      </c>
      <c r="H149" s="159"/>
      <c r="I149" s="200">
        <v>3288</v>
      </c>
    </row>
    <row r="150" spans="1:16" x14ac:dyDescent="0.3">
      <c r="D150" s="137"/>
      <c r="F150" s="133"/>
      <c r="G150" s="160"/>
      <c r="H150" s="160"/>
      <c r="I150" s="164"/>
    </row>
    <row r="151" spans="1:16" x14ac:dyDescent="0.3">
      <c r="D151" s="137"/>
      <c r="F151" s="133"/>
      <c r="G151" s="122" t="s">
        <v>199</v>
      </c>
      <c r="H151" s="160"/>
      <c r="I151" s="160"/>
    </row>
    <row r="152" spans="1:16" x14ac:dyDescent="0.3">
      <c r="D152" s="137"/>
      <c r="F152" s="122" t="s">
        <v>149</v>
      </c>
      <c r="G152" s="166">
        <f>(H146/I149)*-1</f>
        <v>0</v>
      </c>
    </row>
    <row r="153" spans="1:16" x14ac:dyDescent="0.3">
      <c r="D153" s="137"/>
      <c r="G153" s="165"/>
    </row>
    <row r="154" spans="1:16" x14ac:dyDescent="0.3">
      <c r="D154" s="137"/>
      <c r="G154" s="135" t="s">
        <v>200</v>
      </c>
    </row>
    <row r="155" spans="1:16" s="131" customFormat="1" x14ac:dyDescent="0.3">
      <c r="A155" s="136"/>
      <c r="D155" s="137"/>
      <c r="E155" s="126"/>
      <c r="F155" s="122"/>
      <c r="G155" s="122"/>
      <c r="H155" s="122"/>
      <c r="I155" s="122"/>
      <c r="J155" s="122"/>
      <c r="K155" s="122"/>
      <c r="L155" s="122"/>
      <c r="M155" s="122"/>
      <c r="N155" s="122"/>
      <c r="O155" s="122"/>
      <c r="P155" s="122"/>
    </row>
    <row r="156" spans="1:16" s="131" customFormat="1" x14ac:dyDescent="0.3">
      <c r="A156" s="136"/>
      <c r="D156" s="126" t="s">
        <v>150</v>
      </c>
      <c r="E156" s="126"/>
      <c r="F156" s="122" t="s">
        <v>191</v>
      </c>
      <c r="G156" s="122"/>
      <c r="H156" s="122"/>
      <c r="I156" s="122"/>
      <c r="J156" s="122"/>
      <c r="K156" s="122"/>
      <c r="L156" s="122"/>
      <c r="M156" s="122"/>
      <c r="N156" s="122"/>
      <c r="O156" s="122"/>
      <c r="P156" s="122"/>
    </row>
    <row r="157" spans="1:16" s="131" customFormat="1" x14ac:dyDescent="0.3">
      <c r="A157" s="136"/>
      <c r="D157" s="137"/>
      <c r="E157" s="126"/>
      <c r="F157" s="122"/>
      <c r="G157" s="122"/>
      <c r="H157" s="122"/>
      <c r="I157" s="122"/>
      <c r="J157" s="122"/>
      <c r="K157" s="122"/>
      <c r="L157" s="122"/>
      <c r="M157" s="122"/>
      <c r="N157" s="122"/>
      <c r="O157" s="122"/>
      <c r="P157" s="122"/>
    </row>
    <row r="158" spans="1:16" x14ac:dyDescent="0.3">
      <c r="A158" s="136"/>
      <c r="B158" s="131"/>
      <c r="C158" s="131"/>
      <c r="D158" s="137"/>
    </row>
    <row r="159" spans="1:16" x14ac:dyDescent="0.3">
      <c r="A159" s="136"/>
      <c r="B159" s="131"/>
      <c r="C159" s="131"/>
    </row>
    <row r="160" spans="1:16" x14ac:dyDescent="0.3">
      <c r="A160" s="136"/>
      <c r="B160" s="131"/>
      <c r="C160" s="131"/>
    </row>
    <row r="164" spans="4:5" x14ac:dyDescent="0.3">
      <c r="D164" s="138"/>
      <c r="E164" s="122"/>
    </row>
    <row r="165" spans="4:5" x14ac:dyDescent="0.3">
      <c r="D165" s="138"/>
      <c r="E165" s="122"/>
    </row>
    <row r="166" spans="4:5" x14ac:dyDescent="0.3">
      <c r="D166" s="158"/>
      <c r="E166" s="122"/>
    </row>
  </sheetData>
  <mergeCells count="46">
    <mergeCell ref="F14:H14"/>
    <mergeCell ref="M14:O14"/>
    <mergeCell ref="T14:V14"/>
    <mergeCell ref="AA14:AC14"/>
    <mergeCell ref="B128:M128"/>
    <mergeCell ref="F132:M132"/>
    <mergeCell ref="AC10:AC13"/>
    <mergeCell ref="AD10:AD11"/>
    <mergeCell ref="AE10:AE13"/>
    <mergeCell ref="AF10:AF13"/>
    <mergeCell ref="F12:G13"/>
    <mergeCell ref="M12:N13"/>
    <mergeCell ref="T12:U13"/>
    <mergeCell ref="AA12:AB13"/>
    <mergeCell ref="V10:V13"/>
    <mergeCell ref="W10:W11"/>
    <mergeCell ref="X10:X13"/>
    <mergeCell ref="Y10:Y13"/>
    <mergeCell ref="AA10:AA11"/>
    <mergeCell ref="AB10:AB11"/>
    <mergeCell ref="O10:O13"/>
    <mergeCell ref="P10:P11"/>
    <mergeCell ref="Q10:Q13"/>
    <mergeCell ref="R10:R13"/>
    <mergeCell ref="T10:T11"/>
    <mergeCell ref="U10:U11"/>
    <mergeCell ref="N10:N11"/>
    <mergeCell ref="A10:A13"/>
    <mergeCell ref="B10:B13"/>
    <mergeCell ref="C10:C13"/>
    <mergeCell ref="D10:D13"/>
    <mergeCell ref="F10:F11"/>
    <mergeCell ref="G10:G11"/>
    <mergeCell ref="H10:H13"/>
    <mergeCell ref="I10:I11"/>
    <mergeCell ref="J10:J13"/>
    <mergeCell ref="K10:K13"/>
    <mergeCell ref="M10:M11"/>
    <mergeCell ref="A1:AF1"/>
    <mergeCell ref="A2:AF2"/>
    <mergeCell ref="Q3:R3"/>
    <mergeCell ref="K4:T6"/>
    <mergeCell ref="F9:K9"/>
    <mergeCell ref="M9:R9"/>
    <mergeCell ref="T9:Y9"/>
    <mergeCell ref="AA9:AF9"/>
  </mergeCells>
  <pageMargins left="0.7" right="0.7" top="0.75" bottom="0.75" header="0.3" footer="0.3"/>
  <pageSetup paperSize="17" scale="82"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1FD56A49-8745-4CF8-A6B1-6FCD4C0F0F88}">
          <x14:formula1>
            <xm:f>Units!$A$16:$A$27</xm:f>
          </x14:formula1>
          <xm:sqref>F9:K9 M9:R9 T9:Y9 AA9:AF9</xm:sqref>
        </x14:dataValidation>
        <x14:dataValidation type="list" allowBlank="1" showInputMessage="1" showErrorMessage="1" xr:uid="{55047BDF-3223-475E-952F-C31723DB2CC0}">
          <x14:formula1>
            <xm:f>Units!$B$16:$B$28</xm:f>
          </x14:formula1>
          <xm:sqref>F14:H14 AA14:AC14 T14:V14 M14:O14</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F2F67-47A2-4582-9C9A-B0FF84B97664}">
  <sheetPr>
    <pageSetUpPr fitToPage="1"/>
  </sheetPr>
  <dimension ref="A1:AF166"/>
  <sheetViews>
    <sheetView zoomScaleNormal="100" workbookViewId="0">
      <pane xSplit="4" ySplit="14" topLeftCell="E141" activePane="bottomRight" state="frozen"/>
      <selection pane="topRight" activeCell="E1" sqref="E1"/>
      <selection pane="bottomLeft" activeCell="A7" sqref="A7"/>
      <selection pane="bottomRight" activeCell="I153" sqref="I153"/>
    </sheetView>
  </sheetViews>
  <sheetFormatPr defaultColWidth="9.1796875" defaultRowHeight="14" x14ac:dyDescent="0.3"/>
  <cols>
    <col min="1" max="1" width="13.1796875" style="126" customWidth="1"/>
    <col min="2" max="2" width="23" style="122" bestFit="1" customWidth="1"/>
    <col min="3" max="3" width="13.26953125" style="122" customWidth="1"/>
    <col min="4" max="4" width="18" style="126" customWidth="1"/>
    <col min="5" max="5" width="2.453125" style="126" customWidth="1"/>
    <col min="6" max="6" width="17.7265625" style="122" customWidth="1"/>
    <col min="7" max="7" width="12.81640625" style="122" bestFit="1" customWidth="1"/>
    <col min="8" max="8" width="13.453125" style="122" bestFit="1" customWidth="1"/>
    <col min="9" max="9" width="17.7265625" style="122" customWidth="1"/>
    <col min="10" max="10" width="12" style="122" bestFit="1" customWidth="1"/>
    <col min="11" max="11" width="13.453125" style="122" bestFit="1" customWidth="1"/>
    <col min="12" max="12" width="2.1796875" style="122" customWidth="1"/>
    <col min="13" max="13" width="17.7265625" style="122" customWidth="1"/>
    <col min="14" max="14" width="13.54296875" style="122" customWidth="1"/>
    <col min="15" max="15" width="13.453125" style="122" customWidth="1"/>
    <col min="16" max="16" width="17.7265625" style="122" customWidth="1"/>
    <col min="17" max="17" width="12.7265625" style="122" bestFit="1" customWidth="1"/>
    <col min="18" max="18" width="14" style="122" bestFit="1" customWidth="1"/>
    <col min="19" max="19" width="1.81640625" style="122" customWidth="1"/>
    <col min="20" max="25" width="13.81640625" style="122" customWidth="1"/>
    <col min="26" max="26" width="1.81640625" style="122" customWidth="1"/>
    <col min="27" max="32" width="13.81640625" style="121" customWidth="1"/>
    <col min="33" max="16384" width="9.1796875" style="121"/>
  </cols>
  <sheetData>
    <row r="1" spans="1:32" s="170" customFormat="1" ht="22.5" x14ac:dyDescent="0.45">
      <c r="A1" s="325" t="s">
        <v>236</v>
      </c>
      <c r="B1" s="325"/>
      <c r="C1" s="325"/>
      <c r="D1" s="325"/>
      <c r="E1" s="325"/>
      <c r="F1" s="325"/>
      <c r="G1" s="325"/>
      <c r="H1" s="325"/>
      <c r="I1" s="325"/>
      <c r="J1" s="325"/>
      <c r="K1" s="325"/>
      <c r="L1" s="325"/>
      <c r="M1" s="325"/>
      <c r="N1" s="325"/>
      <c r="O1" s="325"/>
      <c r="P1" s="325"/>
      <c r="Q1" s="325"/>
      <c r="R1" s="325"/>
      <c r="S1" s="325"/>
      <c r="T1" s="325"/>
      <c r="U1" s="325"/>
      <c r="V1" s="325"/>
      <c r="W1" s="325"/>
      <c r="X1" s="325"/>
      <c r="Y1" s="325"/>
      <c r="Z1" s="325"/>
      <c r="AA1" s="325"/>
      <c r="AB1" s="325"/>
      <c r="AC1" s="325"/>
      <c r="AD1" s="325"/>
      <c r="AE1" s="325"/>
      <c r="AF1" s="325"/>
    </row>
    <row r="2" spans="1:32" s="170" customFormat="1" ht="23" thickBot="1" x14ac:dyDescent="0.5">
      <c r="A2" s="325" t="s">
        <v>181</v>
      </c>
      <c r="B2" s="325"/>
      <c r="C2" s="325"/>
      <c r="D2" s="325"/>
      <c r="E2" s="325"/>
      <c r="F2" s="325"/>
      <c r="G2" s="325"/>
      <c r="H2" s="325"/>
      <c r="I2" s="325"/>
      <c r="J2" s="325"/>
      <c r="K2" s="325"/>
      <c r="L2" s="325"/>
      <c r="M2" s="325"/>
      <c r="N2" s="325"/>
      <c r="O2" s="325"/>
      <c r="P2" s="325"/>
      <c r="Q2" s="325"/>
      <c r="R2" s="325"/>
      <c r="S2" s="325"/>
      <c r="T2" s="325"/>
      <c r="U2" s="325"/>
      <c r="V2" s="325"/>
      <c r="W2" s="325"/>
      <c r="X2" s="325"/>
      <c r="Y2" s="325"/>
      <c r="Z2" s="325"/>
      <c r="AA2" s="325"/>
      <c r="AB2" s="325"/>
      <c r="AC2" s="325"/>
      <c r="AD2" s="325"/>
      <c r="AE2" s="325"/>
      <c r="AF2" s="325"/>
    </row>
    <row r="3" spans="1:32" s="170" customFormat="1" ht="23" thickBot="1" x14ac:dyDescent="0.5">
      <c r="A3" s="211"/>
      <c r="B3" s="211"/>
      <c r="C3" s="211"/>
      <c r="D3" s="211"/>
      <c r="E3" s="211"/>
      <c r="F3" s="211"/>
      <c r="G3" s="211"/>
      <c r="H3" s="211"/>
      <c r="I3" s="211"/>
      <c r="J3" s="211"/>
      <c r="K3" s="211"/>
      <c r="L3" s="211"/>
      <c r="M3" s="211"/>
      <c r="N3" s="211" t="s">
        <v>237</v>
      </c>
      <c r="O3" s="211"/>
      <c r="P3" s="213" t="s">
        <v>238</v>
      </c>
      <c r="Q3" s="314">
        <f>'Tab 1 Savings Calculator'!B5-1</f>
        <v>2022</v>
      </c>
      <c r="R3" s="315"/>
      <c r="S3" s="211"/>
      <c r="T3" s="211"/>
      <c r="U3" s="211"/>
      <c r="V3" s="211"/>
      <c r="W3" s="211"/>
      <c r="X3" s="211"/>
      <c r="Y3" s="211"/>
      <c r="Z3" s="211"/>
      <c r="AA3" s="214"/>
      <c r="AB3" s="214"/>
      <c r="AC3" s="214"/>
      <c r="AD3" s="214"/>
      <c r="AE3" s="214"/>
      <c r="AF3" s="214"/>
    </row>
    <row r="4" spans="1:32" ht="18" customHeight="1" x14ac:dyDescent="0.35">
      <c r="A4" s="168"/>
      <c r="B4" s="168"/>
      <c r="C4" s="168"/>
      <c r="D4" s="168"/>
      <c r="E4" s="168"/>
      <c r="F4" s="168"/>
      <c r="G4" s="171"/>
      <c r="H4" s="212"/>
      <c r="I4" s="212"/>
      <c r="J4" s="212"/>
      <c r="K4" s="328" t="s">
        <v>204</v>
      </c>
      <c r="L4" s="328"/>
      <c r="M4" s="328"/>
      <c r="N4" s="328"/>
      <c r="O4" s="328"/>
      <c r="P4" s="328"/>
      <c r="Q4" s="328"/>
      <c r="R4" s="328"/>
      <c r="S4" s="328"/>
      <c r="T4" s="328"/>
      <c r="U4" s="212"/>
      <c r="V4" s="212"/>
      <c r="W4" s="212"/>
      <c r="X4" s="168"/>
      <c r="Y4" s="168"/>
      <c r="Z4" s="168"/>
      <c r="AA4" s="215"/>
      <c r="AB4" s="215"/>
      <c r="AC4" s="215"/>
      <c r="AD4" s="215"/>
      <c r="AE4" s="215"/>
      <c r="AF4" s="215"/>
    </row>
    <row r="5" spans="1:32" ht="18" customHeight="1" x14ac:dyDescent="0.35">
      <c r="A5" s="169"/>
      <c r="B5" s="169"/>
      <c r="C5" s="169"/>
      <c r="D5" s="169"/>
      <c r="E5" s="167"/>
      <c r="F5" s="167"/>
      <c r="G5" s="171"/>
      <c r="H5" s="212"/>
      <c r="I5" s="212"/>
      <c r="J5" s="212"/>
      <c r="K5" s="328"/>
      <c r="L5" s="328"/>
      <c r="M5" s="328"/>
      <c r="N5" s="328"/>
      <c r="O5" s="328"/>
      <c r="P5" s="328"/>
      <c r="Q5" s="328"/>
      <c r="R5" s="328"/>
      <c r="S5" s="328"/>
      <c r="T5" s="328"/>
      <c r="U5" s="212"/>
      <c r="V5" s="212"/>
      <c r="W5" s="212"/>
      <c r="X5" s="167"/>
      <c r="Y5" s="167"/>
      <c r="Z5" s="167"/>
      <c r="AA5" s="215"/>
      <c r="AB5" s="215"/>
      <c r="AC5" s="215"/>
      <c r="AD5" s="215"/>
      <c r="AE5" s="215"/>
      <c r="AF5" s="215"/>
    </row>
    <row r="6" spans="1:32" ht="25.5" customHeight="1" x14ac:dyDescent="0.35">
      <c r="A6" s="169"/>
      <c r="B6" s="169"/>
      <c r="C6" s="169"/>
      <c r="D6" s="169"/>
      <c r="E6" s="167"/>
      <c r="F6" s="167"/>
      <c r="G6" s="171"/>
      <c r="H6" s="212"/>
      <c r="I6" s="212"/>
      <c r="J6" s="212"/>
      <c r="K6" s="328"/>
      <c r="L6" s="328"/>
      <c r="M6" s="328"/>
      <c r="N6" s="328"/>
      <c r="O6" s="328"/>
      <c r="P6" s="328"/>
      <c r="Q6" s="328"/>
      <c r="R6" s="328"/>
      <c r="S6" s="328"/>
      <c r="T6" s="328"/>
      <c r="U6" s="212"/>
      <c r="V6" s="212"/>
      <c r="W6" s="212"/>
      <c r="X6" s="167"/>
      <c r="Y6" s="167"/>
      <c r="Z6" s="167"/>
      <c r="AA6" s="215"/>
      <c r="AB6" s="215"/>
      <c r="AC6" s="215"/>
      <c r="AD6" s="215"/>
      <c r="AE6" s="215"/>
      <c r="AF6" s="215"/>
    </row>
    <row r="7" spans="1:32" ht="17.5" x14ac:dyDescent="0.35">
      <c r="A7" s="230"/>
      <c r="B7" s="230"/>
      <c r="C7" s="230"/>
      <c r="D7" s="230"/>
      <c r="E7" s="231"/>
      <c r="F7" s="231"/>
      <c r="G7" s="232"/>
      <c r="H7" s="233"/>
      <c r="I7" s="233"/>
      <c r="J7" s="233"/>
      <c r="K7" s="234"/>
      <c r="L7" s="234"/>
      <c r="M7" s="234"/>
      <c r="N7" s="234"/>
      <c r="O7" s="234"/>
      <c r="P7" s="234"/>
      <c r="Q7" s="234"/>
      <c r="R7" s="234"/>
      <c r="S7" s="234"/>
      <c r="T7" s="234"/>
      <c r="U7" s="233"/>
      <c r="V7" s="233"/>
      <c r="W7" s="233"/>
      <c r="X7" s="231"/>
      <c r="Y7" s="231"/>
      <c r="Z7" s="231"/>
    </row>
    <row r="9" spans="1:32" s="173" customFormat="1" ht="14.25" customHeight="1" x14ac:dyDescent="0.25">
      <c r="A9" s="153"/>
      <c r="B9" s="195"/>
      <c r="C9" s="195"/>
      <c r="D9" s="153"/>
      <c r="E9" s="153"/>
      <c r="F9" s="312" t="s">
        <v>292</v>
      </c>
      <c r="G9" s="312"/>
      <c r="H9" s="312"/>
      <c r="I9" s="312"/>
      <c r="J9" s="312"/>
      <c r="K9" s="312"/>
      <c r="L9" s="195"/>
      <c r="M9" s="312" t="s">
        <v>292</v>
      </c>
      <c r="N9" s="312"/>
      <c r="O9" s="312"/>
      <c r="P9" s="312"/>
      <c r="Q9" s="312"/>
      <c r="R9" s="312"/>
      <c r="S9" s="153"/>
      <c r="T9" s="312" t="s">
        <v>292</v>
      </c>
      <c r="U9" s="312"/>
      <c r="V9" s="312"/>
      <c r="W9" s="312"/>
      <c r="X9" s="312"/>
      <c r="Y9" s="312"/>
      <c r="Z9" s="153"/>
      <c r="AA9" s="312" t="s">
        <v>292</v>
      </c>
      <c r="AB9" s="312"/>
      <c r="AC9" s="312"/>
      <c r="AD9" s="312"/>
      <c r="AE9" s="312"/>
      <c r="AF9" s="312"/>
    </row>
    <row r="10" spans="1:32" s="173" customFormat="1" ht="27" customHeight="1" x14ac:dyDescent="0.25">
      <c r="A10" s="319" t="s">
        <v>201</v>
      </c>
      <c r="B10" s="319" t="s">
        <v>202</v>
      </c>
      <c r="C10" s="319" t="s">
        <v>134</v>
      </c>
      <c r="D10" s="322" t="s">
        <v>198</v>
      </c>
      <c r="E10" s="216"/>
      <c r="F10" s="305" t="s">
        <v>264</v>
      </c>
      <c r="G10" s="305" t="s">
        <v>265</v>
      </c>
      <c r="H10" s="305" t="s">
        <v>266</v>
      </c>
      <c r="I10" s="313" t="s">
        <v>133</v>
      </c>
      <c r="J10" s="305" t="s">
        <v>166</v>
      </c>
      <c r="K10" s="305" t="s">
        <v>180</v>
      </c>
      <c r="L10" s="172"/>
      <c r="M10" s="305" t="s">
        <v>264</v>
      </c>
      <c r="N10" s="305" t="s">
        <v>265</v>
      </c>
      <c r="O10" s="305" t="s">
        <v>266</v>
      </c>
      <c r="P10" s="313" t="s">
        <v>133</v>
      </c>
      <c r="Q10" s="305" t="s">
        <v>166</v>
      </c>
      <c r="R10" s="305" t="s">
        <v>180</v>
      </c>
      <c r="S10" s="172"/>
      <c r="T10" s="305" t="s">
        <v>264</v>
      </c>
      <c r="U10" s="305" t="s">
        <v>265</v>
      </c>
      <c r="V10" s="305" t="s">
        <v>266</v>
      </c>
      <c r="W10" s="313" t="s">
        <v>133</v>
      </c>
      <c r="X10" s="316" t="s">
        <v>166</v>
      </c>
      <c r="Y10" s="305" t="s">
        <v>180</v>
      </c>
      <c r="Z10" s="172"/>
      <c r="AA10" s="305" t="s">
        <v>264</v>
      </c>
      <c r="AB10" s="305" t="s">
        <v>265</v>
      </c>
      <c r="AC10" s="305" t="s">
        <v>266</v>
      </c>
      <c r="AD10" s="313" t="s">
        <v>133</v>
      </c>
      <c r="AE10" s="316" t="s">
        <v>166</v>
      </c>
      <c r="AF10" s="305" t="s">
        <v>180</v>
      </c>
    </row>
    <row r="11" spans="1:32" s="173" customFormat="1" ht="24.75" customHeight="1" x14ac:dyDescent="0.25">
      <c r="A11" s="320"/>
      <c r="B11" s="320"/>
      <c r="C11" s="320"/>
      <c r="D11" s="323"/>
      <c r="E11" s="216"/>
      <c r="F11" s="306"/>
      <c r="G11" s="306"/>
      <c r="H11" s="307"/>
      <c r="I11" s="313"/>
      <c r="J11" s="307"/>
      <c r="K11" s="307"/>
      <c r="L11" s="172"/>
      <c r="M11" s="306"/>
      <c r="N11" s="306"/>
      <c r="O11" s="307"/>
      <c r="P11" s="313"/>
      <c r="Q11" s="307"/>
      <c r="R11" s="307"/>
      <c r="S11" s="172"/>
      <c r="T11" s="306"/>
      <c r="U11" s="306"/>
      <c r="V11" s="307"/>
      <c r="W11" s="313"/>
      <c r="X11" s="317"/>
      <c r="Y11" s="307"/>
      <c r="Z11" s="172"/>
      <c r="AA11" s="306"/>
      <c r="AB11" s="306"/>
      <c r="AC11" s="307"/>
      <c r="AD11" s="313"/>
      <c r="AE11" s="317"/>
      <c r="AF11" s="307"/>
    </row>
    <row r="12" spans="1:32" s="173" customFormat="1" ht="35.25" customHeight="1" x14ac:dyDescent="0.25">
      <c r="A12" s="320"/>
      <c r="B12" s="320"/>
      <c r="C12" s="320"/>
      <c r="D12" s="323"/>
      <c r="E12" s="216"/>
      <c r="F12" s="308" t="s">
        <v>179</v>
      </c>
      <c r="G12" s="309"/>
      <c r="H12" s="307"/>
      <c r="I12" s="172" t="str">
        <f>P3</f>
        <v xml:space="preserve">June 30, </v>
      </c>
      <c r="J12" s="307"/>
      <c r="K12" s="307"/>
      <c r="L12" s="172"/>
      <c r="M12" s="308" t="s">
        <v>179</v>
      </c>
      <c r="N12" s="309"/>
      <c r="O12" s="307"/>
      <c r="P12" s="172" t="str">
        <f>P3</f>
        <v xml:space="preserve">June 30, </v>
      </c>
      <c r="Q12" s="307"/>
      <c r="R12" s="307"/>
      <c r="S12" s="172"/>
      <c r="T12" s="308" t="s">
        <v>179</v>
      </c>
      <c r="U12" s="309"/>
      <c r="V12" s="307"/>
      <c r="W12" s="172" t="str">
        <f>P3</f>
        <v xml:space="preserve">June 30, </v>
      </c>
      <c r="X12" s="317"/>
      <c r="Y12" s="307"/>
      <c r="Z12" s="172"/>
      <c r="AA12" s="308" t="s">
        <v>179</v>
      </c>
      <c r="AB12" s="309"/>
      <c r="AC12" s="307"/>
      <c r="AD12" s="172" t="str">
        <f>P3</f>
        <v xml:space="preserve">June 30, </v>
      </c>
      <c r="AE12" s="317"/>
      <c r="AF12" s="307"/>
    </row>
    <row r="13" spans="1:32" s="173" customFormat="1" ht="12.5" x14ac:dyDescent="0.25">
      <c r="A13" s="321"/>
      <c r="B13" s="321"/>
      <c r="C13" s="321"/>
      <c r="D13" s="324"/>
      <c r="E13" s="216"/>
      <c r="F13" s="310"/>
      <c r="G13" s="311"/>
      <c r="H13" s="306"/>
      <c r="I13" s="216">
        <f>Q3</f>
        <v>2022</v>
      </c>
      <c r="J13" s="306"/>
      <c r="K13" s="306"/>
      <c r="L13" s="172"/>
      <c r="M13" s="310"/>
      <c r="N13" s="311"/>
      <c r="O13" s="306"/>
      <c r="P13" s="216">
        <f>Q3</f>
        <v>2022</v>
      </c>
      <c r="Q13" s="306"/>
      <c r="R13" s="306"/>
      <c r="S13" s="172"/>
      <c r="T13" s="310"/>
      <c r="U13" s="311"/>
      <c r="V13" s="306"/>
      <c r="W13" s="216">
        <f>Q3</f>
        <v>2022</v>
      </c>
      <c r="X13" s="318"/>
      <c r="Y13" s="306"/>
      <c r="Z13" s="172"/>
      <c r="AA13" s="310"/>
      <c r="AB13" s="311"/>
      <c r="AC13" s="306"/>
      <c r="AD13" s="216">
        <f>Q3</f>
        <v>2022</v>
      </c>
      <c r="AE13" s="318"/>
      <c r="AF13" s="306"/>
    </row>
    <row r="14" spans="1:32" s="173" customFormat="1" ht="12.5" x14ac:dyDescent="0.25">
      <c r="A14" s="153" t="s">
        <v>203</v>
      </c>
      <c r="B14" s="153" t="s">
        <v>135</v>
      </c>
      <c r="C14" s="153" t="s">
        <v>136</v>
      </c>
      <c r="D14" s="153" t="s">
        <v>137</v>
      </c>
      <c r="E14" s="153"/>
      <c r="F14" s="302" t="s">
        <v>294</v>
      </c>
      <c r="G14" s="303"/>
      <c r="H14" s="304"/>
      <c r="I14" s="172" t="s">
        <v>138</v>
      </c>
      <c r="J14" s="172" t="s">
        <v>139</v>
      </c>
      <c r="K14" s="172" t="s">
        <v>138</v>
      </c>
      <c r="L14" s="172"/>
      <c r="M14" s="302" t="s">
        <v>294</v>
      </c>
      <c r="N14" s="303"/>
      <c r="O14" s="304"/>
      <c r="P14" s="172" t="s">
        <v>138</v>
      </c>
      <c r="Q14" s="172" t="s">
        <v>139</v>
      </c>
      <c r="R14" s="172" t="s">
        <v>138</v>
      </c>
      <c r="S14" s="172"/>
      <c r="T14" s="302" t="s">
        <v>293</v>
      </c>
      <c r="U14" s="303"/>
      <c r="V14" s="304"/>
      <c r="W14" s="172" t="s">
        <v>138</v>
      </c>
      <c r="X14" s="172" t="s">
        <v>139</v>
      </c>
      <c r="Y14" s="172" t="s">
        <v>138</v>
      </c>
      <c r="Z14" s="172"/>
      <c r="AA14" s="302" t="s">
        <v>294</v>
      </c>
      <c r="AB14" s="303"/>
      <c r="AC14" s="304"/>
      <c r="AD14" s="172" t="s">
        <v>138</v>
      </c>
      <c r="AE14" s="172" t="s">
        <v>139</v>
      </c>
      <c r="AF14" s="172" t="s">
        <v>138</v>
      </c>
    </row>
    <row r="15" spans="1:32" s="173" customFormat="1" ht="12.5" x14ac:dyDescent="0.25">
      <c r="A15" s="188" t="s">
        <v>205</v>
      </c>
      <c r="B15" s="188" t="s">
        <v>220</v>
      </c>
      <c r="C15" s="188" t="s">
        <v>141</v>
      </c>
      <c r="D15" s="188">
        <v>0</v>
      </c>
      <c r="E15" s="188"/>
      <c r="F15" s="189">
        <v>5.867</v>
      </c>
      <c r="G15" s="189">
        <v>5.2916666666666696</v>
      </c>
      <c r="H15" s="142">
        <f>IF(F15-G15=0,"",F15-G15)</f>
        <v>0.57533333333333037</v>
      </c>
      <c r="I15" s="202">
        <v>7.5410000000000004</v>
      </c>
      <c r="J15" s="201">
        <f>H15*I15</f>
        <v>4.3385886666666442</v>
      </c>
      <c r="K15" s="201">
        <f>D15*J15</f>
        <v>0</v>
      </c>
      <c r="L15" s="140"/>
      <c r="M15" s="193">
        <v>381.14583333333331</v>
      </c>
      <c r="N15" s="193">
        <v>302.67083333333341</v>
      </c>
      <c r="O15" s="209">
        <f>IF(M15-N15=0,"",M15-N15)</f>
        <v>78.474999999999909</v>
      </c>
      <c r="P15" s="204">
        <v>0.129</v>
      </c>
      <c r="Q15" s="201">
        <f>O15*P15</f>
        <v>10.123274999999989</v>
      </c>
      <c r="R15" s="201">
        <f>D15*Q15</f>
        <v>0</v>
      </c>
      <c r="S15" s="140"/>
      <c r="T15" s="141"/>
      <c r="U15" s="141"/>
      <c r="V15" s="209" t="str">
        <f>IF(T15-U15=0,"",T15-U15)</f>
        <v/>
      </c>
      <c r="W15" s="206"/>
      <c r="X15" s="210">
        <f>IFERROR(V15*W15,0)</f>
        <v>0</v>
      </c>
      <c r="Y15" s="201">
        <f>D15*X15</f>
        <v>0</v>
      </c>
      <c r="Z15" s="201"/>
      <c r="AA15" s="141"/>
      <c r="AB15" s="141"/>
      <c r="AC15" s="209" t="str">
        <f>IF(AA15-AB15=0,"",AA15-AB15)</f>
        <v/>
      </c>
      <c r="AD15" s="206"/>
      <c r="AE15" s="210">
        <f>IFERROR(AC15*AD15,0)</f>
        <v>0</v>
      </c>
      <c r="AF15" s="201">
        <f>D15*AE15</f>
        <v>0</v>
      </c>
    </row>
    <row r="16" spans="1:32" s="173" customFormat="1" ht="12.5" x14ac:dyDescent="0.25">
      <c r="A16" s="188"/>
      <c r="B16" s="188"/>
      <c r="C16" s="188" t="s">
        <v>142</v>
      </c>
      <c r="D16" s="188">
        <v>0</v>
      </c>
      <c r="E16" s="188"/>
      <c r="F16" s="189">
        <v>6.9580000000000002</v>
      </c>
      <c r="G16" s="189">
        <v>6.19166666666667</v>
      </c>
      <c r="H16" s="142">
        <f>IF(F16-G16=0,"",F16-G16)</f>
        <v>0.7663333333333302</v>
      </c>
      <c r="I16" s="202">
        <v>7.3620000000000001</v>
      </c>
      <c r="J16" s="201">
        <f t="shared" ref="J16:J65" si="0">H16*I16</f>
        <v>5.6417459999999773</v>
      </c>
      <c r="K16" s="201">
        <f t="shared" ref="K16:K79" si="1">D16*J16</f>
        <v>0</v>
      </c>
      <c r="L16" s="140"/>
      <c r="M16" s="193">
        <v>486.00166666666672</v>
      </c>
      <c r="N16" s="193">
        <v>405.80305555555555</v>
      </c>
      <c r="O16" s="209">
        <f t="shared" ref="O16:O79" si="2">IF(M16-N16=0,"",M16-N16)</f>
        <v>80.198611111111177</v>
      </c>
      <c r="P16" s="204">
        <v>0.125</v>
      </c>
      <c r="Q16" s="201">
        <f t="shared" ref="Q16:Q17" si="3">O16*P16</f>
        <v>10.024826388888897</v>
      </c>
      <c r="R16" s="201">
        <f t="shared" ref="R16:R79" si="4">D16*Q16</f>
        <v>0</v>
      </c>
      <c r="S16" s="140"/>
      <c r="T16" s="141"/>
      <c r="U16" s="141"/>
      <c r="V16" s="209" t="str">
        <f t="shared" ref="V16:V79" si="5">IF(T16-U16=0,"",T16-U16)</f>
        <v/>
      </c>
      <c r="W16" s="206"/>
      <c r="X16" s="210">
        <f t="shared" ref="X16:X79" si="6">IFERROR(V16*W16,0)</f>
        <v>0</v>
      </c>
      <c r="Y16" s="201">
        <f t="shared" ref="Y16:Y79" si="7">D16*X16</f>
        <v>0</v>
      </c>
      <c r="Z16" s="201"/>
      <c r="AA16" s="141"/>
      <c r="AB16" s="141"/>
      <c r="AC16" s="209" t="str">
        <f t="shared" ref="AC16:AC79" si="8">IF(AA16-AB16=0,"",AA16-AB16)</f>
        <v/>
      </c>
      <c r="AD16" s="206"/>
      <c r="AE16" s="210">
        <f t="shared" ref="AE16:AE79" si="9">IFERROR(AC16*AD16,0)</f>
        <v>0</v>
      </c>
      <c r="AF16" s="201">
        <f t="shared" ref="AF16:AF79" si="10">D16*AE16</f>
        <v>0</v>
      </c>
    </row>
    <row r="17" spans="1:32" s="173" customFormat="1" ht="12.5" x14ac:dyDescent="0.25">
      <c r="A17" s="188"/>
      <c r="B17" s="188"/>
      <c r="C17" s="188" t="s">
        <v>143</v>
      </c>
      <c r="D17" s="188">
        <v>0</v>
      </c>
      <c r="E17" s="188"/>
      <c r="F17" s="189">
        <v>8.0169999999999995</v>
      </c>
      <c r="G17" s="189">
        <v>7.05833333333333</v>
      </c>
      <c r="H17" s="142">
        <f>IF(F17-G17=0,"",F17-G17)</f>
        <v>0.95866666666666944</v>
      </c>
      <c r="I17" s="202">
        <v>7.2329999999999997</v>
      </c>
      <c r="J17" s="201">
        <f t="shared" si="0"/>
        <v>6.9340360000000194</v>
      </c>
      <c r="K17" s="201">
        <f t="shared" si="1"/>
        <v>0</v>
      </c>
      <c r="L17" s="140"/>
      <c r="M17" s="193">
        <v>619.30833333333339</v>
      </c>
      <c r="N17" s="193">
        <v>499.22333333333336</v>
      </c>
      <c r="O17" s="209">
        <f t="shared" si="2"/>
        <v>120.08500000000004</v>
      </c>
      <c r="P17" s="204">
        <v>0.123</v>
      </c>
      <c r="Q17" s="201">
        <f t="shared" si="3"/>
        <v>14.770455000000004</v>
      </c>
      <c r="R17" s="201">
        <f t="shared" si="4"/>
        <v>0</v>
      </c>
      <c r="S17" s="140"/>
      <c r="T17" s="141"/>
      <c r="U17" s="141"/>
      <c r="V17" s="209" t="str">
        <f t="shared" si="5"/>
        <v/>
      </c>
      <c r="W17" s="206"/>
      <c r="X17" s="210">
        <f t="shared" si="6"/>
        <v>0</v>
      </c>
      <c r="Y17" s="201">
        <f t="shared" si="7"/>
        <v>0</v>
      </c>
      <c r="Z17" s="201"/>
      <c r="AA17" s="141"/>
      <c r="AB17" s="141"/>
      <c r="AC17" s="209" t="str">
        <f t="shared" si="8"/>
        <v/>
      </c>
      <c r="AD17" s="206"/>
      <c r="AE17" s="210">
        <f t="shared" si="9"/>
        <v>0</v>
      </c>
      <c r="AF17" s="201">
        <f t="shared" si="10"/>
        <v>0</v>
      </c>
    </row>
    <row r="18" spans="1:32" s="173" customFormat="1" ht="12.5" x14ac:dyDescent="0.25">
      <c r="A18" s="188"/>
      <c r="B18" s="188"/>
      <c r="C18" s="188"/>
      <c r="D18" s="188"/>
      <c r="E18" s="188"/>
      <c r="F18" s="189"/>
      <c r="G18" s="189"/>
      <c r="H18" s="142" t="str">
        <f t="shared" ref="H18:H81" si="11">IF(F18-G18=0,"",F18-G18)</f>
        <v/>
      </c>
      <c r="I18" s="202"/>
      <c r="J18" s="201"/>
      <c r="K18" s="201">
        <f t="shared" si="1"/>
        <v>0</v>
      </c>
      <c r="L18" s="140"/>
      <c r="M18" s="193"/>
      <c r="N18" s="193"/>
      <c r="O18" s="209" t="str">
        <f t="shared" si="2"/>
        <v/>
      </c>
      <c r="P18" s="204"/>
      <c r="Q18" s="201"/>
      <c r="R18" s="201">
        <f t="shared" si="4"/>
        <v>0</v>
      </c>
      <c r="S18" s="140"/>
      <c r="T18" s="141"/>
      <c r="U18" s="141"/>
      <c r="V18" s="209" t="str">
        <f t="shared" si="5"/>
        <v/>
      </c>
      <c r="W18" s="206"/>
      <c r="X18" s="210">
        <f t="shared" si="6"/>
        <v>0</v>
      </c>
      <c r="Y18" s="201">
        <f t="shared" si="7"/>
        <v>0</v>
      </c>
      <c r="Z18" s="201"/>
      <c r="AA18" s="141"/>
      <c r="AB18" s="141"/>
      <c r="AC18" s="209" t="str">
        <f t="shared" si="8"/>
        <v/>
      </c>
      <c r="AD18" s="206"/>
      <c r="AE18" s="210">
        <f t="shared" si="9"/>
        <v>0</v>
      </c>
      <c r="AF18" s="201">
        <f t="shared" si="10"/>
        <v>0</v>
      </c>
    </row>
    <row r="19" spans="1:32" s="173" customFormat="1" ht="12.5" x14ac:dyDescent="0.25">
      <c r="A19" s="188"/>
      <c r="B19" s="188"/>
      <c r="C19" s="188"/>
      <c r="D19" s="188"/>
      <c r="E19" s="188"/>
      <c r="F19" s="189"/>
      <c r="G19" s="189"/>
      <c r="H19" s="142" t="str">
        <f t="shared" si="11"/>
        <v/>
      </c>
      <c r="I19" s="202"/>
      <c r="J19" s="201"/>
      <c r="K19" s="201">
        <f t="shared" si="1"/>
        <v>0</v>
      </c>
      <c r="L19" s="140"/>
      <c r="M19" s="193"/>
      <c r="N19" s="193"/>
      <c r="O19" s="209" t="str">
        <f t="shared" si="2"/>
        <v/>
      </c>
      <c r="P19" s="204"/>
      <c r="Q19" s="201"/>
      <c r="R19" s="201">
        <f t="shared" si="4"/>
        <v>0</v>
      </c>
      <c r="S19" s="140"/>
      <c r="T19" s="141"/>
      <c r="U19" s="141"/>
      <c r="V19" s="209" t="str">
        <f t="shared" si="5"/>
        <v/>
      </c>
      <c r="W19" s="206"/>
      <c r="X19" s="210">
        <f t="shared" si="6"/>
        <v>0</v>
      </c>
      <c r="Y19" s="201">
        <f t="shared" si="7"/>
        <v>0</v>
      </c>
      <c r="Z19" s="201"/>
      <c r="AA19" s="141"/>
      <c r="AB19" s="141"/>
      <c r="AC19" s="209" t="str">
        <f t="shared" si="8"/>
        <v/>
      </c>
      <c r="AD19" s="206"/>
      <c r="AE19" s="210">
        <f t="shared" si="9"/>
        <v>0</v>
      </c>
      <c r="AF19" s="201">
        <f t="shared" si="10"/>
        <v>0</v>
      </c>
    </row>
    <row r="20" spans="1:32" s="173" customFormat="1" ht="12.5" x14ac:dyDescent="0.25">
      <c r="A20" s="188" t="s">
        <v>206</v>
      </c>
      <c r="B20" s="188" t="s">
        <v>221</v>
      </c>
      <c r="C20" s="188" t="s">
        <v>140</v>
      </c>
      <c r="D20" s="188">
        <v>0</v>
      </c>
      <c r="E20" s="188"/>
      <c r="F20" s="189">
        <v>4.8583333333333298</v>
      </c>
      <c r="G20" s="189">
        <v>4.7</v>
      </c>
      <c r="H20" s="142">
        <f t="shared" si="11"/>
        <v>0.15833333333332966</v>
      </c>
      <c r="I20" s="202">
        <v>7.6950000000000003</v>
      </c>
      <c r="J20" s="201">
        <f t="shared" si="0"/>
        <v>1.2183749999999718</v>
      </c>
      <c r="K20" s="201">
        <f t="shared" si="1"/>
        <v>0</v>
      </c>
      <c r="L20" s="140"/>
      <c r="M20" s="193">
        <v>300.17500000000007</v>
      </c>
      <c r="N20" s="193">
        <v>229.42583333333326</v>
      </c>
      <c r="O20" s="209">
        <f t="shared" si="2"/>
        <v>70.74916666666681</v>
      </c>
      <c r="P20" s="204">
        <v>0.13400000000000001</v>
      </c>
      <c r="Q20" s="201">
        <f t="shared" ref="Q20:Q22" si="12">O20*P20</f>
        <v>9.4803883333333534</v>
      </c>
      <c r="R20" s="201">
        <f t="shared" si="4"/>
        <v>0</v>
      </c>
      <c r="S20" s="140"/>
      <c r="T20" s="141"/>
      <c r="U20" s="141"/>
      <c r="V20" s="209" t="str">
        <f t="shared" si="5"/>
        <v/>
      </c>
      <c r="W20" s="206"/>
      <c r="X20" s="210">
        <f t="shared" si="6"/>
        <v>0</v>
      </c>
      <c r="Y20" s="201">
        <f t="shared" si="7"/>
        <v>0</v>
      </c>
      <c r="Z20" s="201"/>
      <c r="AA20" s="141"/>
      <c r="AB20" s="141"/>
      <c r="AC20" s="209" t="str">
        <f t="shared" si="8"/>
        <v/>
      </c>
      <c r="AD20" s="206"/>
      <c r="AE20" s="210">
        <f t="shared" si="9"/>
        <v>0</v>
      </c>
      <c r="AF20" s="201">
        <f t="shared" si="10"/>
        <v>0</v>
      </c>
    </row>
    <row r="21" spans="1:32" s="173" customFormat="1" ht="12.5" x14ac:dyDescent="0.25">
      <c r="A21" s="188"/>
      <c r="B21" s="188"/>
      <c r="C21" s="188" t="s">
        <v>141</v>
      </c>
      <c r="D21" s="188">
        <v>0</v>
      </c>
      <c r="E21" s="188"/>
      <c r="F21" s="189">
        <v>6.8250000000000002</v>
      </c>
      <c r="G21" s="189">
        <v>6.35</v>
      </c>
      <c r="H21" s="142">
        <f t="shared" si="11"/>
        <v>0.47500000000000053</v>
      </c>
      <c r="I21" s="202">
        <v>7.3360000000000003</v>
      </c>
      <c r="J21" s="201">
        <f t="shared" si="0"/>
        <v>3.4846000000000039</v>
      </c>
      <c r="K21" s="201">
        <f t="shared" si="1"/>
        <v>0</v>
      </c>
      <c r="L21" s="140"/>
      <c r="M21" s="193">
        <v>373.05000000000013</v>
      </c>
      <c r="N21" s="193">
        <v>293.35833333333323</v>
      </c>
      <c r="O21" s="209">
        <f t="shared" si="2"/>
        <v>79.69166666666689</v>
      </c>
      <c r="P21" s="204">
        <v>0.129</v>
      </c>
      <c r="Q21" s="201">
        <f t="shared" si="12"/>
        <v>10.28022500000003</v>
      </c>
      <c r="R21" s="201">
        <f t="shared" si="4"/>
        <v>0</v>
      </c>
      <c r="S21" s="140"/>
      <c r="T21" s="141"/>
      <c r="U21" s="141"/>
      <c r="V21" s="209" t="str">
        <f t="shared" si="5"/>
        <v/>
      </c>
      <c r="W21" s="206"/>
      <c r="X21" s="210">
        <f t="shared" si="6"/>
        <v>0</v>
      </c>
      <c r="Y21" s="201">
        <f t="shared" si="7"/>
        <v>0</v>
      </c>
      <c r="Z21" s="201"/>
      <c r="AA21" s="141"/>
      <c r="AB21" s="141"/>
      <c r="AC21" s="209" t="str">
        <f t="shared" si="8"/>
        <v/>
      </c>
      <c r="AD21" s="206"/>
      <c r="AE21" s="210">
        <f t="shared" si="9"/>
        <v>0</v>
      </c>
      <c r="AF21" s="201">
        <f t="shared" si="10"/>
        <v>0</v>
      </c>
    </row>
    <row r="22" spans="1:32" s="173" customFormat="1" ht="12.5" x14ac:dyDescent="0.25">
      <c r="A22" s="188"/>
      <c r="B22" s="188"/>
      <c r="C22" s="188" t="s">
        <v>142</v>
      </c>
      <c r="D22" s="188">
        <v>0</v>
      </c>
      <c r="E22" s="188"/>
      <c r="F22" s="189">
        <v>7.2083333333333304</v>
      </c>
      <c r="G22" s="189">
        <v>6.5750000000000002</v>
      </c>
      <c r="H22" s="142">
        <f t="shared" si="11"/>
        <v>0.6333333333333302</v>
      </c>
      <c r="I22" s="202">
        <v>7.3010000000000002</v>
      </c>
      <c r="J22" s="201">
        <f t="shared" si="0"/>
        <v>4.6239666666666439</v>
      </c>
      <c r="K22" s="201">
        <f t="shared" si="1"/>
        <v>0</v>
      </c>
      <c r="L22" s="140"/>
      <c r="M22" s="193">
        <v>474.92500000000013</v>
      </c>
      <c r="N22" s="193">
        <v>387.93333333333334</v>
      </c>
      <c r="O22" s="209">
        <f t="shared" si="2"/>
        <v>86.991666666666788</v>
      </c>
      <c r="P22" s="204">
        <v>0.126</v>
      </c>
      <c r="Q22" s="201">
        <f t="shared" si="12"/>
        <v>10.960950000000015</v>
      </c>
      <c r="R22" s="201">
        <f t="shared" si="4"/>
        <v>0</v>
      </c>
      <c r="S22" s="140"/>
      <c r="T22" s="141"/>
      <c r="U22" s="141"/>
      <c r="V22" s="209" t="str">
        <f t="shared" si="5"/>
        <v/>
      </c>
      <c r="W22" s="206"/>
      <c r="X22" s="210">
        <f t="shared" si="6"/>
        <v>0</v>
      </c>
      <c r="Y22" s="201">
        <f t="shared" si="7"/>
        <v>0</v>
      </c>
      <c r="Z22" s="201"/>
      <c r="AA22" s="141"/>
      <c r="AB22" s="141"/>
      <c r="AC22" s="209" t="str">
        <f t="shared" si="8"/>
        <v/>
      </c>
      <c r="AD22" s="206"/>
      <c r="AE22" s="210">
        <f t="shared" si="9"/>
        <v>0</v>
      </c>
      <c r="AF22" s="201">
        <f t="shared" si="10"/>
        <v>0</v>
      </c>
    </row>
    <row r="23" spans="1:32" s="173" customFormat="1" ht="12.5" x14ac:dyDescent="0.25">
      <c r="A23" s="188"/>
      <c r="B23" s="188"/>
      <c r="C23" s="188"/>
      <c r="D23" s="188"/>
      <c r="E23" s="188"/>
      <c r="F23" s="189"/>
      <c r="G23" s="189"/>
      <c r="H23" s="142" t="str">
        <f t="shared" si="11"/>
        <v/>
      </c>
      <c r="I23" s="202"/>
      <c r="J23" s="201"/>
      <c r="K23" s="201">
        <f t="shared" si="1"/>
        <v>0</v>
      </c>
      <c r="L23" s="140"/>
      <c r="M23" s="193"/>
      <c r="N23" s="193"/>
      <c r="O23" s="209" t="str">
        <f t="shared" si="2"/>
        <v/>
      </c>
      <c r="P23" s="204"/>
      <c r="Q23" s="201"/>
      <c r="R23" s="201">
        <f t="shared" si="4"/>
        <v>0</v>
      </c>
      <c r="S23" s="140"/>
      <c r="T23" s="141"/>
      <c r="U23" s="141"/>
      <c r="V23" s="209" t="str">
        <f t="shared" si="5"/>
        <v/>
      </c>
      <c r="W23" s="206"/>
      <c r="X23" s="210">
        <f t="shared" si="6"/>
        <v>0</v>
      </c>
      <c r="Y23" s="201">
        <f t="shared" si="7"/>
        <v>0</v>
      </c>
      <c r="Z23" s="201"/>
      <c r="AA23" s="141"/>
      <c r="AB23" s="141"/>
      <c r="AC23" s="209" t="str">
        <f t="shared" si="8"/>
        <v/>
      </c>
      <c r="AD23" s="206"/>
      <c r="AE23" s="210">
        <f t="shared" si="9"/>
        <v>0</v>
      </c>
      <c r="AF23" s="201">
        <f t="shared" si="10"/>
        <v>0</v>
      </c>
    </row>
    <row r="24" spans="1:32" s="173" customFormat="1" ht="12.5" x14ac:dyDescent="0.25">
      <c r="A24" s="188" t="s">
        <v>213</v>
      </c>
      <c r="B24" s="188" t="s">
        <v>222</v>
      </c>
      <c r="C24" s="188"/>
      <c r="D24" s="188">
        <v>0</v>
      </c>
      <c r="E24" s="188"/>
      <c r="F24" s="189"/>
      <c r="G24" s="189"/>
      <c r="H24" s="142" t="str">
        <f t="shared" si="11"/>
        <v/>
      </c>
      <c r="I24" s="202"/>
      <c r="J24" s="201"/>
      <c r="K24" s="201">
        <f t="shared" si="1"/>
        <v>0</v>
      </c>
      <c r="L24" s="140"/>
      <c r="M24" s="193"/>
      <c r="N24" s="193"/>
      <c r="O24" s="209" t="str">
        <f t="shared" si="2"/>
        <v/>
      </c>
      <c r="P24" s="204"/>
      <c r="Q24" s="201"/>
      <c r="R24" s="201">
        <f t="shared" si="4"/>
        <v>0</v>
      </c>
      <c r="S24" s="140"/>
      <c r="T24" s="141"/>
      <c r="U24" s="141"/>
      <c r="V24" s="209" t="str">
        <f t="shared" si="5"/>
        <v/>
      </c>
      <c r="W24" s="206"/>
      <c r="X24" s="210">
        <f t="shared" si="6"/>
        <v>0</v>
      </c>
      <c r="Y24" s="201">
        <f t="shared" si="7"/>
        <v>0</v>
      </c>
      <c r="Z24" s="201"/>
      <c r="AA24" s="141"/>
      <c r="AB24" s="141"/>
      <c r="AC24" s="209" t="str">
        <f t="shared" si="8"/>
        <v/>
      </c>
      <c r="AD24" s="206"/>
      <c r="AE24" s="210">
        <f t="shared" si="9"/>
        <v>0</v>
      </c>
      <c r="AF24" s="201">
        <f t="shared" si="10"/>
        <v>0</v>
      </c>
    </row>
    <row r="25" spans="1:32" s="173" customFormat="1" ht="12.5" x14ac:dyDescent="0.25">
      <c r="A25" s="188"/>
      <c r="B25" s="188"/>
      <c r="C25" s="188"/>
      <c r="D25" s="188"/>
      <c r="E25" s="188"/>
      <c r="F25" s="189"/>
      <c r="G25" s="189"/>
      <c r="H25" s="142" t="str">
        <f t="shared" si="11"/>
        <v/>
      </c>
      <c r="I25" s="202"/>
      <c r="J25" s="201"/>
      <c r="K25" s="201">
        <f t="shared" si="1"/>
        <v>0</v>
      </c>
      <c r="L25" s="140"/>
      <c r="M25" s="193"/>
      <c r="N25" s="193"/>
      <c r="O25" s="209" t="str">
        <f t="shared" si="2"/>
        <v/>
      </c>
      <c r="P25" s="204"/>
      <c r="Q25" s="201"/>
      <c r="R25" s="201">
        <f t="shared" si="4"/>
        <v>0</v>
      </c>
      <c r="S25" s="140"/>
      <c r="T25" s="141"/>
      <c r="U25" s="141"/>
      <c r="V25" s="209" t="str">
        <f t="shared" si="5"/>
        <v/>
      </c>
      <c r="W25" s="206"/>
      <c r="X25" s="210">
        <f t="shared" si="6"/>
        <v>0</v>
      </c>
      <c r="Y25" s="201">
        <f t="shared" si="7"/>
        <v>0</v>
      </c>
      <c r="Z25" s="201"/>
      <c r="AA25" s="141"/>
      <c r="AB25" s="141"/>
      <c r="AC25" s="209" t="str">
        <f t="shared" si="8"/>
        <v/>
      </c>
      <c r="AD25" s="206"/>
      <c r="AE25" s="210">
        <f t="shared" si="9"/>
        <v>0</v>
      </c>
      <c r="AF25" s="201">
        <f t="shared" si="10"/>
        <v>0</v>
      </c>
    </row>
    <row r="26" spans="1:32" s="173" customFormat="1" ht="12.5" x14ac:dyDescent="0.25">
      <c r="A26" s="188" t="s">
        <v>207</v>
      </c>
      <c r="B26" s="188" t="s">
        <v>223</v>
      </c>
      <c r="C26" s="188" t="s">
        <v>141</v>
      </c>
      <c r="D26" s="188">
        <v>0</v>
      </c>
      <c r="E26" s="188"/>
      <c r="F26" s="189">
        <v>5.9833333333333298</v>
      </c>
      <c r="G26" s="189">
        <v>5.6166666666666698</v>
      </c>
      <c r="H26" s="142">
        <f t="shared" si="11"/>
        <v>0.36666666666666003</v>
      </c>
      <c r="I26" s="202">
        <v>7.47</v>
      </c>
      <c r="J26" s="201">
        <f t="shared" si="0"/>
        <v>2.7389999999999506</v>
      </c>
      <c r="K26" s="201">
        <f t="shared" si="1"/>
        <v>0</v>
      </c>
      <c r="L26" s="140"/>
      <c r="M26" s="193">
        <v>460.22916666666674</v>
      </c>
      <c r="N26" s="193">
        <v>317.41277777777771</v>
      </c>
      <c r="O26" s="209">
        <f t="shared" si="2"/>
        <v>142.81638888888904</v>
      </c>
      <c r="P26" s="204">
        <v>0.128</v>
      </c>
      <c r="Q26" s="201">
        <f t="shared" ref="Q26:Q27" si="13">O26*P26</f>
        <v>18.280497777777796</v>
      </c>
      <c r="R26" s="201">
        <f t="shared" si="4"/>
        <v>0</v>
      </c>
      <c r="S26" s="140"/>
      <c r="T26" s="141"/>
      <c r="U26" s="141"/>
      <c r="V26" s="209" t="str">
        <f t="shared" si="5"/>
        <v/>
      </c>
      <c r="W26" s="206"/>
      <c r="X26" s="210">
        <f t="shared" si="6"/>
        <v>0</v>
      </c>
      <c r="Y26" s="201">
        <f t="shared" si="7"/>
        <v>0</v>
      </c>
      <c r="Z26" s="201"/>
      <c r="AA26" s="141"/>
      <c r="AB26" s="141"/>
      <c r="AC26" s="209" t="str">
        <f t="shared" si="8"/>
        <v/>
      </c>
      <c r="AD26" s="206"/>
      <c r="AE26" s="210">
        <f t="shared" si="9"/>
        <v>0</v>
      </c>
      <c r="AF26" s="201">
        <f t="shared" si="10"/>
        <v>0</v>
      </c>
    </row>
    <row r="27" spans="1:32" s="173" customFormat="1" ht="12.5" x14ac:dyDescent="0.25">
      <c r="A27" s="188"/>
      <c r="B27" s="188"/>
      <c r="C27" s="188" t="s">
        <v>142</v>
      </c>
      <c r="D27" s="188">
        <v>0</v>
      </c>
      <c r="E27" s="188"/>
      <c r="F27" s="189">
        <v>8.9166666666666696</v>
      </c>
      <c r="G27" s="189">
        <v>8.4250000000000007</v>
      </c>
      <c r="H27" s="142">
        <f t="shared" si="11"/>
        <v>0.49166666666666892</v>
      </c>
      <c r="I27" s="202">
        <v>7.0839999999999996</v>
      </c>
      <c r="J27" s="201">
        <f t="shared" si="0"/>
        <v>3.4829666666666825</v>
      </c>
      <c r="K27" s="201">
        <f t="shared" si="1"/>
        <v>0</v>
      </c>
      <c r="L27" s="140"/>
      <c r="M27" s="193">
        <v>577.00833333333333</v>
      </c>
      <c r="N27" s="193">
        <v>414.82666666666677</v>
      </c>
      <c r="O27" s="209">
        <f t="shared" si="2"/>
        <v>162.18166666666656</v>
      </c>
      <c r="P27" s="204">
        <v>0.125</v>
      </c>
      <c r="Q27" s="201">
        <f t="shared" si="13"/>
        <v>20.27270833333332</v>
      </c>
      <c r="R27" s="201">
        <f t="shared" si="4"/>
        <v>0</v>
      </c>
      <c r="S27" s="140"/>
      <c r="T27" s="141"/>
      <c r="U27" s="141"/>
      <c r="V27" s="209" t="str">
        <f t="shared" si="5"/>
        <v/>
      </c>
      <c r="W27" s="206"/>
      <c r="X27" s="210">
        <f t="shared" si="6"/>
        <v>0</v>
      </c>
      <c r="Y27" s="201">
        <f t="shared" si="7"/>
        <v>0</v>
      </c>
      <c r="Z27" s="201"/>
      <c r="AA27" s="141"/>
      <c r="AB27" s="141"/>
      <c r="AC27" s="209" t="str">
        <f t="shared" si="8"/>
        <v/>
      </c>
      <c r="AD27" s="206"/>
      <c r="AE27" s="210">
        <f t="shared" si="9"/>
        <v>0</v>
      </c>
      <c r="AF27" s="201">
        <f t="shared" si="10"/>
        <v>0</v>
      </c>
    </row>
    <row r="28" spans="1:32" s="173" customFormat="1" ht="12.5" x14ac:dyDescent="0.25">
      <c r="A28" s="188"/>
      <c r="B28" s="188"/>
      <c r="C28" s="188"/>
      <c r="D28" s="188"/>
      <c r="E28" s="188"/>
      <c r="F28" s="189"/>
      <c r="G28" s="189"/>
      <c r="H28" s="142" t="str">
        <f t="shared" si="11"/>
        <v/>
      </c>
      <c r="I28" s="202"/>
      <c r="J28" s="201"/>
      <c r="K28" s="201">
        <f t="shared" si="1"/>
        <v>0</v>
      </c>
      <c r="L28" s="140"/>
      <c r="M28" s="193"/>
      <c r="N28" s="193"/>
      <c r="O28" s="209" t="str">
        <f t="shared" si="2"/>
        <v/>
      </c>
      <c r="P28" s="204"/>
      <c r="Q28" s="201"/>
      <c r="R28" s="201">
        <f t="shared" si="4"/>
        <v>0</v>
      </c>
      <c r="S28" s="140"/>
      <c r="T28" s="141"/>
      <c r="U28" s="141"/>
      <c r="V28" s="209" t="str">
        <f t="shared" si="5"/>
        <v/>
      </c>
      <c r="W28" s="206"/>
      <c r="X28" s="210">
        <f t="shared" si="6"/>
        <v>0</v>
      </c>
      <c r="Y28" s="201">
        <f t="shared" si="7"/>
        <v>0</v>
      </c>
      <c r="Z28" s="201"/>
      <c r="AA28" s="141"/>
      <c r="AB28" s="141"/>
      <c r="AC28" s="209" t="str">
        <f t="shared" si="8"/>
        <v/>
      </c>
      <c r="AD28" s="206"/>
      <c r="AE28" s="210">
        <f t="shared" si="9"/>
        <v>0</v>
      </c>
      <c r="AF28" s="201">
        <f t="shared" si="10"/>
        <v>0</v>
      </c>
    </row>
    <row r="29" spans="1:32" s="173" customFormat="1" ht="12.5" x14ac:dyDescent="0.25">
      <c r="A29" s="188"/>
      <c r="B29" s="188"/>
      <c r="C29" s="188"/>
      <c r="D29" s="188"/>
      <c r="E29" s="188"/>
      <c r="F29" s="189"/>
      <c r="G29" s="189"/>
      <c r="H29" s="142" t="str">
        <f t="shared" si="11"/>
        <v/>
      </c>
      <c r="I29" s="202"/>
      <c r="J29" s="201"/>
      <c r="K29" s="201">
        <f t="shared" si="1"/>
        <v>0</v>
      </c>
      <c r="L29" s="140"/>
      <c r="M29" s="193"/>
      <c r="N29" s="193"/>
      <c r="O29" s="209" t="str">
        <f t="shared" si="2"/>
        <v/>
      </c>
      <c r="P29" s="204"/>
      <c r="Q29" s="201"/>
      <c r="R29" s="201">
        <f t="shared" si="4"/>
        <v>0</v>
      </c>
      <c r="S29" s="140"/>
      <c r="T29" s="141"/>
      <c r="U29" s="141"/>
      <c r="V29" s="209" t="str">
        <f t="shared" si="5"/>
        <v/>
      </c>
      <c r="W29" s="206"/>
      <c r="X29" s="210">
        <f t="shared" si="6"/>
        <v>0</v>
      </c>
      <c r="Y29" s="201">
        <f t="shared" si="7"/>
        <v>0</v>
      </c>
      <c r="Z29" s="201"/>
      <c r="AA29" s="141"/>
      <c r="AB29" s="141"/>
      <c r="AC29" s="209" t="str">
        <f t="shared" si="8"/>
        <v/>
      </c>
      <c r="AD29" s="206"/>
      <c r="AE29" s="210">
        <f t="shared" si="9"/>
        <v>0</v>
      </c>
      <c r="AF29" s="201">
        <f t="shared" si="10"/>
        <v>0</v>
      </c>
    </row>
    <row r="30" spans="1:32" s="173" customFormat="1" ht="12.5" x14ac:dyDescent="0.25">
      <c r="A30" s="188" t="s">
        <v>208</v>
      </c>
      <c r="B30" s="188" t="s">
        <v>224</v>
      </c>
      <c r="C30" s="188" t="s">
        <v>141</v>
      </c>
      <c r="D30" s="188">
        <v>0</v>
      </c>
      <c r="E30" s="188"/>
      <c r="F30" s="189">
        <v>6.9166666666666696</v>
      </c>
      <c r="G30" s="189">
        <v>6.1666666666666696</v>
      </c>
      <c r="H30" s="142">
        <f t="shared" si="11"/>
        <v>0.75</v>
      </c>
      <c r="I30" s="202">
        <v>7.3659999999999997</v>
      </c>
      <c r="J30" s="201">
        <f t="shared" si="0"/>
        <v>5.5244999999999997</v>
      </c>
      <c r="K30" s="201">
        <f t="shared" si="1"/>
        <v>0</v>
      </c>
      <c r="L30" s="140"/>
      <c r="M30" s="193">
        <v>387.6165789473684</v>
      </c>
      <c r="N30" s="193">
        <v>306.81870614035091</v>
      </c>
      <c r="O30" s="209">
        <f t="shared" si="2"/>
        <v>80.797872807017484</v>
      </c>
      <c r="P30" s="204">
        <v>0.129</v>
      </c>
      <c r="Q30" s="201">
        <f t="shared" ref="Q30:Q31" si="14">O30*P30</f>
        <v>10.422925592105255</v>
      </c>
      <c r="R30" s="201">
        <f t="shared" si="4"/>
        <v>0</v>
      </c>
      <c r="S30" s="140"/>
      <c r="T30" s="141"/>
      <c r="U30" s="141"/>
      <c r="V30" s="209" t="str">
        <f t="shared" si="5"/>
        <v/>
      </c>
      <c r="W30" s="206"/>
      <c r="X30" s="210">
        <f t="shared" si="6"/>
        <v>0</v>
      </c>
      <c r="Y30" s="201">
        <f t="shared" si="7"/>
        <v>0</v>
      </c>
      <c r="Z30" s="201"/>
      <c r="AA30" s="141"/>
      <c r="AB30" s="141"/>
      <c r="AC30" s="209" t="str">
        <f t="shared" si="8"/>
        <v/>
      </c>
      <c r="AD30" s="206"/>
      <c r="AE30" s="210">
        <f t="shared" si="9"/>
        <v>0</v>
      </c>
      <c r="AF30" s="201">
        <f t="shared" si="10"/>
        <v>0</v>
      </c>
    </row>
    <row r="31" spans="1:32" s="173" customFormat="1" ht="12.5" x14ac:dyDescent="0.25">
      <c r="A31" s="188"/>
      <c r="B31" s="188"/>
      <c r="C31" s="188" t="s">
        <v>142</v>
      </c>
      <c r="D31" s="188">
        <v>0</v>
      </c>
      <c r="E31" s="188"/>
      <c r="F31" s="189">
        <v>9.43333333333333</v>
      </c>
      <c r="G31" s="189">
        <v>8.4166666666666696</v>
      </c>
      <c r="H31" s="142">
        <f t="shared" si="11"/>
        <v>1.0166666666666604</v>
      </c>
      <c r="I31" s="202">
        <v>7.085</v>
      </c>
      <c r="J31" s="201">
        <f t="shared" si="0"/>
        <v>7.2030833333332884</v>
      </c>
      <c r="K31" s="201">
        <f t="shared" si="1"/>
        <v>0</v>
      </c>
      <c r="L31" s="140"/>
      <c r="M31" s="193">
        <v>490.50333333333316</v>
      </c>
      <c r="N31" s="193">
        <v>409.8383333333332</v>
      </c>
      <c r="O31" s="209">
        <f t="shared" si="2"/>
        <v>80.664999999999964</v>
      </c>
      <c r="P31" s="204">
        <v>0.125</v>
      </c>
      <c r="Q31" s="201">
        <f t="shared" si="14"/>
        <v>10.083124999999995</v>
      </c>
      <c r="R31" s="201">
        <f t="shared" si="4"/>
        <v>0</v>
      </c>
      <c r="S31" s="140"/>
      <c r="T31" s="141"/>
      <c r="U31" s="141"/>
      <c r="V31" s="209" t="str">
        <f t="shared" si="5"/>
        <v/>
      </c>
      <c r="W31" s="206"/>
      <c r="X31" s="210">
        <f t="shared" si="6"/>
        <v>0</v>
      </c>
      <c r="Y31" s="201">
        <f t="shared" si="7"/>
        <v>0</v>
      </c>
      <c r="Z31" s="201"/>
      <c r="AA31" s="141"/>
      <c r="AB31" s="141"/>
      <c r="AC31" s="209" t="str">
        <f t="shared" si="8"/>
        <v/>
      </c>
      <c r="AD31" s="206"/>
      <c r="AE31" s="210">
        <f t="shared" si="9"/>
        <v>0</v>
      </c>
      <c r="AF31" s="201">
        <f t="shared" si="10"/>
        <v>0</v>
      </c>
    </row>
    <row r="32" spans="1:32" s="173" customFormat="1" ht="12.5" x14ac:dyDescent="0.25">
      <c r="A32" s="188"/>
      <c r="B32" s="188"/>
      <c r="C32" s="188"/>
      <c r="D32" s="188"/>
      <c r="E32" s="188"/>
      <c r="F32" s="189"/>
      <c r="G32" s="189"/>
      <c r="H32" s="142" t="str">
        <f t="shared" si="11"/>
        <v/>
      </c>
      <c r="I32" s="202"/>
      <c r="J32" s="201"/>
      <c r="K32" s="201">
        <f t="shared" si="1"/>
        <v>0</v>
      </c>
      <c r="L32" s="140"/>
      <c r="M32" s="193"/>
      <c r="N32" s="193"/>
      <c r="O32" s="209" t="str">
        <f t="shared" si="2"/>
        <v/>
      </c>
      <c r="P32" s="204"/>
      <c r="Q32" s="201"/>
      <c r="R32" s="201">
        <f t="shared" si="4"/>
        <v>0</v>
      </c>
      <c r="S32" s="140"/>
      <c r="T32" s="141"/>
      <c r="U32" s="141"/>
      <c r="V32" s="209" t="str">
        <f t="shared" si="5"/>
        <v/>
      </c>
      <c r="W32" s="206"/>
      <c r="X32" s="210">
        <f t="shared" si="6"/>
        <v>0</v>
      </c>
      <c r="Y32" s="201">
        <f t="shared" si="7"/>
        <v>0</v>
      </c>
      <c r="Z32" s="201"/>
      <c r="AA32" s="141"/>
      <c r="AB32" s="141"/>
      <c r="AC32" s="209" t="str">
        <f t="shared" si="8"/>
        <v/>
      </c>
      <c r="AD32" s="206"/>
      <c r="AE32" s="210">
        <f t="shared" si="9"/>
        <v>0</v>
      </c>
      <c r="AF32" s="201">
        <f t="shared" si="10"/>
        <v>0</v>
      </c>
    </row>
    <row r="33" spans="1:32" s="173" customFormat="1" ht="12.5" x14ac:dyDescent="0.25">
      <c r="A33" s="188"/>
      <c r="B33" s="188"/>
      <c r="C33" s="188"/>
      <c r="D33" s="188"/>
      <c r="E33" s="188"/>
      <c r="F33" s="189"/>
      <c r="G33" s="189"/>
      <c r="H33" s="142" t="str">
        <f t="shared" si="11"/>
        <v/>
      </c>
      <c r="I33" s="202"/>
      <c r="J33" s="201"/>
      <c r="K33" s="201">
        <f t="shared" si="1"/>
        <v>0</v>
      </c>
      <c r="L33" s="140"/>
      <c r="M33" s="193"/>
      <c r="N33" s="193"/>
      <c r="O33" s="209" t="str">
        <f t="shared" si="2"/>
        <v/>
      </c>
      <c r="P33" s="204"/>
      <c r="Q33" s="201"/>
      <c r="R33" s="201">
        <f t="shared" si="4"/>
        <v>0</v>
      </c>
      <c r="S33" s="140"/>
      <c r="T33" s="141"/>
      <c r="U33" s="141"/>
      <c r="V33" s="209" t="str">
        <f t="shared" si="5"/>
        <v/>
      </c>
      <c r="W33" s="206"/>
      <c r="X33" s="210">
        <f t="shared" si="6"/>
        <v>0</v>
      </c>
      <c r="Y33" s="201">
        <f t="shared" si="7"/>
        <v>0</v>
      </c>
      <c r="Z33" s="201"/>
      <c r="AA33" s="141"/>
      <c r="AB33" s="141"/>
      <c r="AC33" s="209" t="str">
        <f t="shared" si="8"/>
        <v/>
      </c>
      <c r="AD33" s="206"/>
      <c r="AE33" s="210">
        <f t="shared" si="9"/>
        <v>0</v>
      </c>
      <c r="AF33" s="201">
        <f t="shared" si="10"/>
        <v>0</v>
      </c>
    </row>
    <row r="34" spans="1:32" s="173" customFormat="1" ht="12.5" x14ac:dyDescent="0.25">
      <c r="A34" s="188" t="s">
        <v>209</v>
      </c>
      <c r="B34" s="188" t="s">
        <v>225</v>
      </c>
      <c r="C34" s="188" t="s">
        <v>140</v>
      </c>
      <c r="D34" s="188">
        <v>0</v>
      </c>
      <c r="E34" s="188"/>
      <c r="F34" s="189">
        <v>4.1666666666666696</v>
      </c>
      <c r="G34" s="189">
        <v>3.708333333333333</v>
      </c>
      <c r="H34" s="142">
        <f t="shared" si="11"/>
        <v>0.45833333333333659</v>
      </c>
      <c r="I34" s="202">
        <v>8.0649999999999995</v>
      </c>
      <c r="J34" s="201">
        <f t="shared" si="0"/>
        <v>3.6964583333333594</v>
      </c>
      <c r="K34" s="201">
        <f t="shared" si="1"/>
        <v>0</v>
      </c>
      <c r="L34" s="140"/>
      <c r="M34" s="193">
        <v>256.09999999999997</v>
      </c>
      <c r="N34" s="193">
        <v>202.38416666666669</v>
      </c>
      <c r="O34" s="209">
        <f t="shared" si="2"/>
        <v>53.715833333333279</v>
      </c>
      <c r="P34" s="204">
        <v>0.13600000000000001</v>
      </c>
      <c r="Q34" s="201">
        <f t="shared" ref="Q34" si="15">O34*P34</f>
        <v>7.3053533333333265</v>
      </c>
      <c r="R34" s="201">
        <f t="shared" si="4"/>
        <v>0</v>
      </c>
      <c r="S34" s="140"/>
      <c r="T34" s="141"/>
      <c r="U34" s="141"/>
      <c r="V34" s="209" t="str">
        <f t="shared" si="5"/>
        <v/>
      </c>
      <c r="W34" s="206"/>
      <c r="X34" s="210">
        <f t="shared" si="6"/>
        <v>0</v>
      </c>
      <c r="Y34" s="201">
        <f t="shared" si="7"/>
        <v>0</v>
      </c>
      <c r="Z34" s="201"/>
      <c r="AA34" s="141"/>
      <c r="AB34" s="141"/>
      <c r="AC34" s="209" t="str">
        <f t="shared" si="8"/>
        <v/>
      </c>
      <c r="AD34" s="206"/>
      <c r="AE34" s="210">
        <f t="shared" si="9"/>
        <v>0</v>
      </c>
      <c r="AF34" s="201">
        <f t="shared" si="10"/>
        <v>0</v>
      </c>
    </row>
    <row r="35" spans="1:32" s="173" customFormat="1" ht="12.5" x14ac:dyDescent="0.25">
      <c r="A35" s="188"/>
      <c r="B35" s="188"/>
      <c r="C35" s="188"/>
      <c r="D35" s="188"/>
      <c r="E35" s="188"/>
      <c r="F35" s="189"/>
      <c r="G35" s="189"/>
      <c r="H35" s="142" t="str">
        <f t="shared" si="11"/>
        <v/>
      </c>
      <c r="I35" s="202"/>
      <c r="J35" s="201"/>
      <c r="K35" s="201">
        <f t="shared" si="1"/>
        <v>0</v>
      </c>
      <c r="L35" s="140"/>
      <c r="M35" s="193"/>
      <c r="N35" s="193"/>
      <c r="O35" s="209" t="str">
        <f t="shared" si="2"/>
        <v/>
      </c>
      <c r="P35" s="204"/>
      <c r="Q35" s="201"/>
      <c r="R35" s="201">
        <f t="shared" si="4"/>
        <v>0</v>
      </c>
      <c r="S35" s="140"/>
      <c r="T35" s="141"/>
      <c r="U35" s="141"/>
      <c r="V35" s="209" t="str">
        <f t="shared" si="5"/>
        <v/>
      </c>
      <c r="W35" s="206"/>
      <c r="X35" s="210">
        <f t="shared" si="6"/>
        <v>0</v>
      </c>
      <c r="Y35" s="201">
        <f t="shared" si="7"/>
        <v>0</v>
      </c>
      <c r="Z35" s="201"/>
      <c r="AA35" s="141"/>
      <c r="AB35" s="141"/>
      <c r="AC35" s="209" t="str">
        <f t="shared" si="8"/>
        <v/>
      </c>
      <c r="AD35" s="206"/>
      <c r="AE35" s="210">
        <f t="shared" si="9"/>
        <v>0</v>
      </c>
      <c r="AF35" s="201">
        <f t="shared" si="10"/>
        <v>0</v>
      </c>
    </row>
    <row r="36" spans="1:32" s="173" customFormat="1" ht="12.5" x14ac:dyDescent="0.25">
      <c r="A36" s="188"/>
      <c r="B36" s="188"/>
      <c r="C36" s="188"/>
      <c r="D36" s="188"/>
      <c r="E36" s="188"/>
      <c r="F36" s="189"/>
      <c r="G36" s="189"/>
      <c r="H36" s="142" t="str">
        <f t="shared" si="11"/>
        <v/>
      </c>
      <c r="I36" s="202"/>
      <c r="J36" s="201"/>
      <c r="K36" s="201">
        <f t="shared" si="1"/>
        <v>0</v>
      </c>
      <c r="L36" s="140"/>
      <c r="M36" s="193"/>
      <c r="N36" s="193"/>
      <c r="O36" s="209" t="str">
        <f t="shared" si="2"/>
        <v/>
      </c>
      <c r="P36" s="204"/>
      <c r="Q36" s="201"/>
      <c r="R36" s="201">
        <f t="shared" si="4"/>
        <v>0</v>
      </c>
      <c r="S36" s="140"/>
      <c r="T36" s="141"/>
      <c r="U36" s="141"/>
      <c r="V36" s="209" t="str">
        <f t="shared" si="5"/>
        <v/>
      </c>
      <c r="W36" s="206"/>
      <c r="X36" s="210">
        <f t="shared" si="6"/>
        <v>0</v>
      </c>
      <c r="Y36" s="201">
        <f t="shared" si="7"/>
        <v>0</v>
      </c>
      <c r="Z36" s="201"/>
      <c r="AA36" s="141"/>
      <c r="AB36" s="141"/>
      <c r="AC36" s="209" t="str">
        <f t="shared" si="8"/>
        <v/>
      </c>
      <c r="AD36" s="206"/>
      <c r="AE36" s="210">
        <f t="shared" si="9"/>
        <v>0</v>
      </c>
      <c r="AF36" s="201">
        <f t="shared" si="10"/>
        <v>0</v>
      </c>
    </row>
    <row r="37" spans="1:32" s="173" customFormat="1" ht="12.5" x14ac:dyDescent="0.25">
      <c r="A37" s="188" t="s">
        <v>210</v>
      </c>
      <c r="B37" s="188" t="s">
        <v>226</v>
      </c>
      <c r="C37" s="188" t="s">
        <v>141</v>
      </c>
      <c r="D37" s="188">
        <v>0</v>
      </c>
      <c r="E37" s="188"/>
      <c r="F37" s="189">
        <v>6.19166666666667</v>
      </c>
      <c r="G37" s="189">
        <v>5.7166666666666703</v>
      </c>
      <c r="H37" s="142">
        <f t="shared" si="11"/>
        <v>0.47499999999999964</v>
      </c>
      <c r="I37" s="202">
        <v>7.4489999999999998</v>
      </c>
      <c r="J37" s="201">
        <f t="shared" si="0"/>
        <v>3.5382749999999974</v>
      </c>
      <c r="K37" s="201">
        <f t="shared" si="1"/>
        <v>0</v>
      </c>
      <c r="L37" s="140"/>
      <c r="M37" s="193">
        <v>358.27249999999998</v>
      </c>
      <c r="N37" s="193">
        <v>308.02416666666664</v>
      </c>
      <c r="O37" s="209">
        <f t="shared" si="2"/>
        <v>50.248333333333335</v>
      </c>
      <c r="P37" s="204">
        <v>0.129</v>
      </c>
      <c r="Q37" s="201">
        <f t="shared" ref="Q37:Q38" si="16">O37*P37</f>
        <v>6.4820350000000007</v>
      </c>
      <c r="R37" s="201">
        <f t="shared" si="4"/>
        <v>0</v>
      </c>
      <c r="S37" s="140"/>
      <c r="T37" s="141"/>
      <c r="U37" s="141"/>
      <c r="V37" s="209" t="str">
        <f t="shared" si="5"/>
        <v/>
      </c>
      <c r="W37" s="206"/>
      <c r="X37" s="210">
        <f t="shared" si="6"/>
        <v>0</v>
      </c>
      <c r="Y37" s="201">
        <f t="shared" si="7"/>
        <v>0</v>
      </c>
      <c r="Z37" s="201"/>
      <c r="AA37" s="141"/>
      <c r="AB37" s="141"/>
      <c r="AC37" s="209" t="str">
        <f t="shared" si="8"/>
        <v/>
      </c>
      <c r="AD37" s="206"/>
      <c r="AE37" s="210">
        <f t="shared" si="9"/>
        <v>0</v>
      </c>
      <c r="AF37" s="201">
        <f t="shared" si="10"/>
        <v>0</v>
      </c>
    </row>
    <row r="38" spans="1:32" s="173" customFormat="1" ht="12.5" x14ac:dyDescent="0.25">
      <c r="A38" s="188"/>
      <c r="B38" s="188"/>
      <c r="C38" s="188" t="s">
        <v>142</v>
      </c>
      <c r="D38" s="188">
        <v>0</v>
      </c>
      <c r="E38" s="188"/>
      <c r="F38" s="189">
        <v>6.8916666666666702</v>
      </c>
      <c r="G38" s="189">
        <v>6.2583333333333302</v>
      </c>
      <c r="H38" s="142">
        <f t="shared" si="11"/>
        <v>0.63333333333333997</v>
      </c>
      <c r="I38" s="202">
        <v>7.351</v>
      </c>
      <c r="J38" s="201">
        <f t="shared" si="0"/>
        <v>4.6556333333333821</v>
      </c>
      <c r="K38" s="201">
        <f t="shared" si="1"/>
        <v>0</v>
      </c>
      <c r="L38" s="140"/>
      <c r="M38" s="193">
        <v>453.6991666666666</v>
      </c>
      <c r="N38" s="193">
        <v>403.32916666666659</v>
      </c>
      <c r="O38" s="209">
        <f t="shared" si="2"/>
        <v>50.370000000000005</v>
      </c>
      <c r="P38" s="204">
        <v>0.126</v>
      </c>
      <c r="Q38" s="201">
        <f t="shared" si="16"/>
        <v>6.3466200000000006</v>
      </c>
      <c r="R38" s="201">
        <f t="shared" si="4"/>
        <v>0</v>
      </c>
      <c r="S38" s="140"/>
      <c r="T38" s="141"/>
      <c r="U38" s="141"/>
      <c r="V38" s="209" t="str">
        <f t="shared" si="5"/>
        <v/>
      </c>
      <c r="W38" s="206"/>
      <c r="X38" s="210">
        <f t="shared" si="6"/>
        <v>0</v>
      </c>
      <c r="Y38" s="201">
        <f t="shared" si="7"/>
        <v>0</v>
      </c>
      <c r="Z38" s="201"/>
      <c r="AA38" s="141"/>
      <c r="AB38" s="141"/>
      <c r="AC38" s="209" t="str">
        <f t="shared" si="8"/>
        <v/>
      </c>
      <c r="AD38" s="206"/>
      <c r="AE38" s="210">
        <f t="shared" si="9"/>
        <v>0</v>
      </c>
      <c r="AF38" s="201">
        <f t="shared" si="10"/>
        <v>0</v>
      </c>
    </row>
    <row r="39" spans="1:32" s="173" customFormat="1" ht="12.5" x14ac:dyDescent="0.25">
      <c r="A39" s="188"/>
      <c r="B39" s="188"/>
      <c r="C39" s="188"/>
      <c r="D39" s="188"/>
      <c r="E39" s="188"/>
      <c r="F39" s="189"/>
      <c r="G39" s="189"/>
      <c r="H39" s="142" t="str">
        <f t="shared" si="11"/>
        <v/>
      </c>
      <c r="I39" s="202"/>
      <c r="J39" s="201"/>
      <c r="K39" s="201">
        <f t="shared" si="1"/>
        <v>0</v>
      </c>
      <c r="L39" s="140"/>
      <c r="M39" s="193"/>
      <c r="N39" s="193"/>
      <c r="O39" s="209" t="str">
        <f t="shared" si="2"/>
        <v/>
      </c>
      <c r="P39" s="204"/>
      <c r="Q39" s="201"/>
      <c r="R39" s="201">
        <f t="shared" si="4"/>
        <v>0</v>
      </c>
      <c r="S39" s="140"/>
      <c r="T39" s="141"/>
      <c r="U39" s="141"/>
      <c r="V39" s="209" t="str">
        <f t="shared" si="5"/>
        <v/>
      </c>
      <c r="W39" s="206"/>
      <c r="X39" s="210">
        <f t="shared" si="6"/>
        <v>0</v>
      </c>
      <c r="Y39" s="201">
        <f t="shared" si="7"/>
        <v>0</v>
      </c>
      <c r="Z39" s="201"/>
      <c r="AA39" s="141"/>
      <c r="AB39" s="141"/>
      <c r="AC39" s="209" t="str">
        <f t="shared" si="8"/>
        <v/>
      </c>
      <c r="AD39" s="206"/>
      <c r="AE39" s="210">
        <f t="shared" si="9"/>
        <v>0</v>
      </c>
      <c r="AF39" s="201">
        <f t="shared" si="10"/>
        <v>0</v>
      </c>
    </row>
    <row r="40" spans="1:32" s="173" customFormat="1" ht="12.5" x14ac:dyDescent="0.25">
      <c r="A40" s="188"/>
      <c r="B40" s="188"/>
      <c r="C40" s="188"/>
      <c r="D40" s="188"/>
      <c r="E40" s="188"/>
      <c r="F40" s="189"/>
      <c r="G40" s="189"/>
      <c r="H40" s="142" t="str">
        <f t="shared" si="11"/>
        <v/>
      </c>
      <c r="I40" s="202"/>
      <c r="J40" s="201"/>
      <c r="K40" s="201">
        <f t="shared" si="1"/>
        <v>0</v>
      </c>
      <c r="L40" s="140"/>
      <c r="M40" s="193"/>
      <c r="N40" s="193"/>
      <c r="O40" s="209" t="str">
        <f t="shared" si="2"/>
        <v/>
      </c>
      <c r="P40" s="204"/>
      <c r="Q40" s="201"/>
      <c r="R40" s="201">
        <f t="shared" si="4"/>
        <v>0</v>
      </c>
      <c r="S40" s="140"/>
      <c r="T40" s="141"/>
      <c r="U40" s="141"/>
      <c r="V40" s="209" t="str">
        <f t="shared" si="5"/>
        <v/>
      </c>
      <c r="W40" s="206"/>
      <c r="X40" s="210">
        <f t="shared" si="6"/>
        <v>0</v>
      </c>
      <c r="Y40" s="201">
        <f t="shared" si="7"/>
        <v>0</v>
      </c>
      <c r="Z40" s="201"/>
      <c r="AA40" s="141"/>
      <c r="AB40" s="141"/>
      <c r="AC40" s="209" t="str">
        <f t="shared" si="8"/>
        <v/>
      </c>
      <c r="AD40" s="206"/>
      <c r="AE40" s="210">
        <f t="shared" si="9"/>
        <v>0</v>
      </c>
      <c r="AF40" s="201">
        <f t="shared" si="10"/>
        <v>0</v>
      </c>
    </row>
    <row r="41" spans="1:32" s="173" customFormat="1" ht="12.5" x14ac:dyDescent="0.25">
      <c r="A41" s="188" t="s">
        <v>214</v>
      </c>
      <c r="B41" s="188" t="s">
        <v>227</v>
      </c>
      <c r="C41" s="188" t="s">
        <v>142</v>
      </c>
      <c r="D41" s="188">
        <v>0</v>
      </c>
      <c r="E41" s="188"/>
      <c r="F41" s="189">
        <v>8.6666666666666696</v>
      </c>
      <c r="G41" s="189">
        <v>7.4749999999999996</v>
      </c>
      <c r="H41" s="142">
        <f t="shared" si="11"/>
        <v>1.19166666666667</v>
      </c>
      <c r="I41" s="202">
        <v>7.1820000000000004</v>
      </c>
      <c r="J41" s="201">
        <f t="shared" si="0"/>
        <v>8.5585500000000234</v>
      </c>
      <c r="K41" s="201">
        <f t="shared" si="1"/>
        <v>0</v>
      </c>
      <c r="L41" s="140"/>
      <c r="M41" s="193">
        <v>620.4041666666667</v>
      </c>
      <c r="N41" s="193">
        <v>440.09416666666675</v>
      </c>
      <c r="O41" s="209">
        <f t="shared" si="2"/>
        <v>180.30999999999995</v>
      </c>
      <c r="P41" s="204">
        <v>0.125</v>
      </c>
      <c r="Q41" s="201">
        <f t="shared" ref="Q41" si="17">O41*P41</f>
        <v>22.538749999999993</v>
      </c>
      <c r="R41" s="201">
        <f t="shared" si="4"/>
        <v>0</v>
      </c>
      <c r="S41" s="140"/>
      <c r="T41" s="143">
        <v>21.39329601158645</v>
      </c>
      <c r="U41" s="143">
        <v>17.978943850267378</v>
      </c>
      <c r="V41" s="209">
        <f t="shared" si="5"/>
        <v>3.4143521613190728</v>
      </c>
      <c r="W41" s="207">
        <v>6.1349999999999998</v>
      </c>
      <c r="X41" s="210">
        <f t="shared" si="6"/>
        <v>20.947050509692509</v>
      </c>
      <c r="Y41" s="201">
        <f>D41*X41</f>
        <v>0</v>
      </c>
      <c r="Z41" s="201"/>
      <c r="AA41" s="143">
        <v>21.39329601158645</v>
      </c>
      <c r="AB41" s="143">
        <v>17.978943850267378</v>
      </c>
      <c r="AC41" s="209">
        <f t="shared" si="8"/>
        <v>3.4143521613190728</v>
      </c>
      <c r="AD41" s="207">
        <v>6.1349999999999998</v>
      </c>
      <c r="AE41" s="210">
        <f t="shared" si="9"/>
        <v>20.947050509692509</v>
      </c>
      <c r="AF41" s="201">
        <f t="shared" si="10"/>
        <v>0</v>
      </c>
    </row>
    <row r="42" spans="1:32" s="173" customFormat="1" ht="12.5" x14ac:dyDescent="0.25">
      <c r="A42" s="188"/>
      <c r="B42" s="188"/>
      <c r="C42" s="188"/>
      <c r="D42" s="188"/>
      <c r="E42" s="188"/>
      <c r="F42" s="189"/>
      <c r="G42" s="189"/>
      <c r="H42" s="142" t="str">
        <f t="shared" si="11"/>
        <v/>
      </c>
      <c r="I42" s="202"/>
      <c r="J42" s="201"/>
      <c r="K42" s="201">
        <f t="shared" si="1"/>
        <v>0</v>
      </c>
      <c r="L42" s="140"/>
      <c r="M42" s="193"/>
      <c r="N42" s="193"/>
      <c r="O42" s="209" t="str">
        <f t="shared" si="2"/>
        <v/>
      </c>
      <c r="P42" s="204"/>
      <c r="Q42" s="201"/>
      <c r="R42" s="201">
        <f t="shared" si="4"/>
        <v>0</v>
      </c>
      <c r="S42" s="140"/>
      <c r="T42" s="143"/>
      <c r="U42" s="143"/>
      <c r="V42" s="209" t="str">
        <f t="shared" si="5"/>
        <v/>
      </c>
      <c r="W42" s="207"/>
      <c r="X42" s="210">
        <f t="shared" si="6"/>
        <v>0</v>
      </c>
      <c r="Y42" s="201">
        <f t="shared" si="7"/>
        <v>0</v>
      </c>
      <c r="Z42" s="201"/>
      <c r="AA42" s="143"/>
      <c r="AB42" s="143"/>
      <c r="AC42" s="209" t="str">
        <f t="shared" si="8"/>
        <v/>
      </c>
      <c r="AD42" s="207"/>
      <c r="AE42" s="210">
        <f t="shared" si="9"/>
        <v>0</v>
      </c>
      <c r="AF42" s="201">
        <f t="shared" si="10"/>
        <v>0</v>
      </c>
    </row>
    <row r="43" spans="1:32" s="173" customFormat="1" ht="12.5" x14ac:dyDescent="0.25">
      <c r="A43" s="188"/>
      <c r="B43" s="188"/>
      <c r="C43" s="188"/>
      <c r="D43" s="188"/>
      <c r="E43" s="188"/>
      <c r="F43" s="189"/>
      <c r="G43" s="189"/>
      <c r="H43" s="142" t="str">
        <f t="shared" si="11"/>
        <v/>
      </c>
      <c r="I43" s="202"/>
      <c r="J43" s="201"/>
      <c r="K43" s="201">
        <f t="shared" si="1"/>
        <v>0</v>
      </c>
      <c r="L43" s="140"/>
      <c r="M43" s="193"/>
      <c r="N43" s="193"/>
      <c r="O43" s="209" t="str">
        <f t="shared" si="2"/>
        <v/>
      </c>
      <c r="P43" s="204"/>
      <c r="Q43" s="201"/>
      <c r="R43" s="201">
        <f t="shared" si="4"/>
        <v>0</v>
      </c>
      <c r="S43" s="140"/>
      <c r="T43" s="143"/>
      <c r="U43" s="143"/>
      <c r="V43" s="209" t="str">
        <f t="shared" si="5"/>
        <v/>
      </c>
      <c r="W43" s="207"/>
      <c r="X43" s="210">
        <f t="shared" si="6"/>
        <v>0</v>
      </c>
      <c r="Y43" s="201">
        <f t="shared" si="7"/>
        <v>0</v>
      </c>
      <c r="Z43" s="201"/>
      <c r="AA43" s="143"/>
      <c r="AB43" s="143"/>
      <c r="AC43" s="209" t="str">
        <f t="shared" si="8"/>
        <v/>
      </c>
      <c r="AD43" s="207"/>
      <c r="AE43" s="210">
        <f t="shared" si="9"/>
        <v>0</v>
      </c>
      <c r="AF43" s="201">
        <f t="shared" si="10"/>
        <v>0</v>
      </c>
    </row>
    <row r="44" spans="1:32" s="173" customFormat="1" ht="12.5" x14ac:dyDescent="0.25">
      <c r="A44" s="188" t="s">
        <v>215</v>
      </c>
      <c r="B44" s="188" t="s">
        <v>228</v>
      </c>
      <c r="C44" s="188" t="s">
        <v>142</v>
      </c>
      <c r="D44" s="188">
        <v>0</v>
      </c>
      <c r="E44" s="188"/>
      <c r="F44" s="189">
        <v>7.9666666666666668</v>
      </c>
      <c r="G44" s="189">
        <v>7.4749999999999996</v>
      </c>
      <c r="H44" s="142">
        <f t="shared" si="11"/>
        <v>0.49166666666666714</v>
      </c>
      <c r="I44" s="202">
        <v>7.1820000000000004</v>
      </c>
      <c r="J44" s="201">
        <f t="shared" si="0"/>
        <v>3.5311500000000038</v>
      </c>
      <c r="K44" s="201">
        <f t="shared" si="1"/>
        <v>0</v>
      </c>
      <c r="L44" s="140"/>
      <c r="M44" s="193">
        <v>620.4041666666667</v>
      </c>
      <c r="N44" s="193">
        <v>440.09416666666675</v>
      </c>
      <c r="O44" s="209">
        <f t="shared" si="2"/>
        <v>180.30999999999995</v>
      </c>
      <c r="P44" s="204">
        <v>0.125</v>
      </c>
      <c r="Q44" s="201">
        <f t="shared" ref="Q44:Q45" si="18">O44*P44</f>
        <v>22.538749999999993</v>
      </c>
      <c r="R44" s="201">
        <f t="shared" si="4"/>
        <v>0</v>
      </c>
      <c r="S44" s="140"/>
      <c r="T44" s="143">
        <v>21.39329601158645</v>
      </c>
      <c r="U44" s="143">
        <v>17.978943850267378</v>
      </c>
      <c r="V44" s="209">
        <f t="shared" si="5"/>
        <v>3.4143521613190728</v>
      </c>
      <c r="W44" s="207">
        <v>6.1349999999999998</v>
      </c>
      <c r="X44" s="210">
        <f t="shared" si="6"/>
        <v>20.947050509692509</v>
      </c>
      <c r="Y44" s="201">
        <f t="shared" si="7"/>
        <v>0</v>
      </c>
      <c r="Z44" s="201"/>
      <c r="AA44" s="143">
        <v>21.39329601158645</v>
      </c>
      <c r="AB44" s="143">
        <v>17.978943850267378</v>
      </c>
      <c r="AC44" s="209">
        <f t="shared" si="8"/>
        <v>3.4143521613190728</v>
      </c>
      <c r="AD44" s="207">
        <v>6.1349999999999998</v>
      </c>
      <c r="AE44" s="210">
        <f t="shared" si="9"/>
        <v>20.947050509692509</v>
      </c>
      <c r="AF44" s="201">
        <f t="shared" si="10"/>
        <v>0</v>
      </c>
    </row>
    <row r="45" spans="1:32" s="173" customFormat="1" ht="12.5" x14ac:dyDescent="0.25">
      <c r="A45" s="188"/>
      <c r="B45" s="188"/>
      <c r="C45" s="188" t="s">
        <v>143</v>
      </c>
      <c r="D45" s="188">
        <v>0</v>
      </c>
      <c r="E45" s="188"/>
      <c r="F45" s="189">
        <v>9.1166666666666671</v>
      </c>
      <c r="G45" s="189">
        <v>8.5</v>
      </c>
      <c r="H45" s="142">
        <f t="shared" si="11"/>
        <v>0.61666666666666714</v>
      </c>
      <c r="I45" s="202">
        <v>7.077</v>
      </c>
      <c r="J45" s="201">
        <f t="shared" si="0"/>
        <v>4.3641500000000031</v>
      </c>
      <c r="K45" s="201">
        <f t="shared" si="1"/>
        <v>0</v>
      </c>
      <c r="L45" s="140"/>
      <c r="M45" s="193">
        <v>724.4375</v>
      </c>
      <c r="N45" s="193">
        <v>535.36749999999995</v>
      </c>
      <c r="O45" s="209">
        <f t="shared" si="2"/>
        <v>189.07000000000005</v>
      </c>
      <c r="P45" s="204">
        <v>0.123</v>
      </c>
      <c r="Q45" s="201">
        <f t="shared" si="18"/>
        <v>23.255610000000004</v>
      </c>
      <c r="R45" s="201">
        <f t="shared" si="4"/>
        <v>0</v>
      </c>
      <c r="S45" s="140"/>
      <c r="T45" s="143">
        <v>23.600995014483061</v>
      </c>
      <c r="U45" s="143">
        <v>19.33305481283422</v>
      </c>
      <c r="V45" s="209">
        <f t="shared" si="5"/>
        <v>4.267940201648841</v>
      </c>
      <c r="W45" s="207">
        <v>6.1630000000000003</v>
      </c>
      <c r="X45" s="210">
        <f t="shared" si="6"/>
        <v>26.303315462761809</v>
      </c>
      <c r="Y45" s="201">
        <f t="shared" si="7"/>
        <v>0</v>
      </c>
      <c r="Z45" s="201"/>
      <c r="AA45" s="143">
        <v>23.600995014483061</v>
      </c>
      <c r="AB45" s="143">
        <v>19.33305481283422</v>
      </c>
      <c r="AC45" s="209">
        <f t="shared" si="8"/>
        <v>4.267940201648841</v>
      </c>
      <c r="AD45" s="207">
        <v>6.1630000000000003</v>
      </c>
      <c r="AE45" s="210">
        <f t="shared" si="9"/>
        <v>26.303315462761809</v>
      </c>
      <c r="AF45" s="201">
        <f t="shared" si="10"/>
        <v>0</v>
      </c>
    </row>
    <row r="46" spans="1:32" s="173" customFormat="1" ht="12.5" x14ac:dyDescent="0.25">
      <c r="A46" s="188"/>
      <c r="B46" s="188"/>
      <c r="C46" s="188"/>
      <c r="D46" s="188"/>
      <c r="E46" s="188"/>
      <c r="F46" s="189"/>
      <c r="G46" s="189"/>
      <c r="H46" s="142" t="str">
        <f t="shared" si="11"/>
        <v/>
      </c>
      <c r="I46" s="202"/>
      <c r="J46" s="201"/>
      <c r="K46" s="201">
        <f t="shared" si="1"/>
        <v>0</v>
      </c>
      <c r="L46" s="140"/>
      <c r="M46" s="193"/>
      <c r="N46" s="193"/>
      <c r="O46" s="209" t="str">
        <f t="shared" si="2"/>
        <v/>
      </c>
      <c r="P46" s="204"/>
      <c r="Q46" s="201"/>
      <c r="R46" s="201">
        <f t="shared" si="4"/>
        <v>0</v>
      </c>
      <c r="S46" s="140"/>
      <c r="T46" s="143"/>
      <c r="U46" s="143"/>
      <c r="V46" s="209" t="str">
        <f t="shared" si="5"/>
        <v/>
      </c>
      <c r="W46" s="207"/>
      <c r="X46" s="210">
        <f t="shared" si="6"/>
        <v>0</v>
      </c>
      <c r="Y46" s="201">
        <f t="shared" si="7"/>
        <v>0</v>
      </c>
      <c r="Z46" s="201"/>
      <c r="AA46" s="143"/>
      <c r="AB46" s="143"/>
      <c r="AC46" s="209" t="str">
        <f t="shared" si="8"/>
        <v/>
      </c>
      <c r="AD46" s="207"/>
      <c r="AE46" s="210">
        <f t="shared" si="9"/>
        <v>0</v>
      </c>
      <c r="AF46" s="201">
        <f t="shared" si="10"/>
        <v>0</v>
      </c>
    </row>
    <row r="47" spans="1:32" s="173" customFormat="1" ht="12.5" x14ac:dyDescent="0.25">
      <c r="A47" s="188"/>
      <c r="B47" s="188"/>
      <c r="C47" s="188"/>
      <c r="D47" s="188"/>
      <c r="E47" s="188"/>
      <c r="F47" s="189"/>
      <c r="G47" s="189"/>
      <c r="H47" s="142" t="str">
        <f t="shared" si="11"/>
        <v/>
      </c>
      <c r="I47" s="202"/>
      <c r="J47" s="201"/>
      <c r="K47" s="201">
        <f t="shared" si="1"/>
        <v>0</v>
      </c>
      <c r="L47" s="140"/>
      <c r="M47" s="193"/>
      <c r="N47" s="193"/>
      <c r="O47" s="209" t="str">
        <f t="shared" si="2"/>
        <v/>
      </c>
      <c r="P47" s="204"/>
      <c r="Q47" s="201"/>
      <c r="R47" s="201">
        <f t="shared" si="4"/>
        <v>0</v>
      </c>
      <c r="S47" s="140"/>
      <c r="T47" s="143"/>
      <c r="U47" s="143"/>
      <c r="V47" s="209" t="str">
        <f t="shared" si="5"/>
        <v/>
      </c>
      <c r="W47" s="207"/>
      <c r="X47" s="210">
        <f t="shared" si="6"/>
        <v>0</v>
      </c>
      <c r="Y47" s="201">
        <f t="shared" si="7"/>
        <v>0</v>
      </c>
      <c r="Z47" s="201"/>
      <c r="AA47" s="143"/>
      <c r="AB47" s="143"/>
      <c r="AC47" s="209" t="str">
        <f t="shared" si="8"/>
        <v/>
      </c>
      <c r="AD47" s="207"/>
      <c r="AE47" s="210">
        <f t="shared" si="9"/>
        <v>0</v>
      </c>
      <c r="AF47" s="201">
        <f t="shared" si="10"/>
        <v>0</v>
      </c>
    </row>
    <row r="48" spans="1:32" s="173" customFormat="1" ht="12.5" x14ac:dyDescent="0.25">
      <c r="A48" s="188" t="s">
        <v>216</v>
      </c>
      <c r="B48" s="188" t="s">
        <v>229</v>
      </c>
      <c r="C48" s="188" t="s">
        <v>142</v>
      </c>
      <c r="D48" s="188">
        <v>0</v>
      </c>
      <c r="E48" s="188"/>
      <c r="F48" s="189">
        <v>8.6666666666666696</v>
      </c>
      <c r="G48" s="189">
        <v>7.4749999999999996</v>
      </c>
      <c r="H48" s="142">
        <f t="shared" si="11"/>
        <v>1.19166666666667</v>
      </c>
      <c r="I48" s="202">
        <v>7.1820000000000004</v>
      </c>
      <c r="J48" s="201">
        <f t="shared" si="0"/>
        <v>8.5585500000000234</v>
      </c>
      <c r="K48" s="201">
        <f t="shared" si="1"/>
        <v>0</v>
      </c>
      <c r="L48" s="140"/>
      <c r="M48" s="193">
        <v>620.4041666666667</v>
      </c>
      <c r="N48" s="193">
        <v>440.09416666666675</v>
      </c>
      <c r="O48" s="209">
        <f t="shared" si="2"/>
        <v>180.30999999999995</v>
      </c>
      <c r="P48" s="204">
        <v>0.125</v>
      </c>
      <c r="Q48" s="201">
        <f t="shared" ref="Q48" si="19">O48*P48</f>
        <v>22.538749999999993</v>
      </c>
      <c r="R48" s="201">
        <f t="shared" si="4"/>
        <v>0</v>
      </c>
      <c r="S48" s="140"/>
      <c r="T48" s="143">
        <v>21.39329601158645</v>
      </c>
      <c r="U48" s="143">
        <v>17.978943850267378</v>
      </c>
      <c r="V48" s="209">
        <f t="shared" si="5"/>
        <v>3.4143521613190728</v>
      </c>
      <c r="W48" s="207">
        <v>6.1349999999999998</v>
      </c>
      <c r="X48" s="210">
        <f t="shared" si="6"/>
        <v>20.947050509692509</v>
      </c>
      <c r="Y48" s="201">
        <f t="shared" si="7"/>
        <v>0</v>
      </c>
      <c r="Z48" s="201"/>
      <c r="AA48" s="143">
        <v>21.39329601158645</v>
      </c>
      <c r="AB48" s="143">
        <v>17.978943850267378</v>
      </c>
      <c r="AC48" s="209">
        <f t="shared" si="8"/>
        <v>3.4143521613190728</v>
      </c>
      <c r="AD48" s="207">
        <v>6.1349999999999998</v>
      </c>
      <c r="AE48" s="210">
        <f t="shared" si="9"/>
        <v>20.947050509692509</v>
      </c>
      <c r="AF48" s="201">
        <f t="shared" si="10"/>
        <v>0</v>
      </c>
    </row>
    <row r="49" spans="1:32" s="173" customFormat="1" ht="12.5" x14ac:dyDescent="0.25">
      <c r="A49" s="188"/>
      <c r="B49" s="188"/>
      <c r="C49" s="188"/>
      <c r="D49" s="188"/>
      <c r="E49" s="188"/>
      <c r="F49" s="189"/>
      <c r="G49" s="189"/>
      <c r="H49" s="142" t="str">
        <f t="shared" si="11"/>
        <v/>
      </c>
      <c r="I49" s="202"/>
      <c r="J49" s="201"/>
      <c r="K49" s="201">
        <f t="shared" si="1"/>
        <v>0</v>
      </c>
      <c r="L49" s="140"/>
      <c r="M49" s="193"/>
      <c r="N49" s="193"/>
      <c r="O49" s="209" t="str">
        <f t="shared" si="2"/>
        <v/>
      </c>
      <c r="P49" s="204"/>
      <c r="Q49" s="201"/>
      <c r="R49" s="201">
        <f t="shared" si="4"/>
        <v>0</v>
      </c>
      <c r="S49" s="140"/>
      <c r="T49" s="143"/>
      <c r="U49" s="143"/>
      <c r="V49" s="209" t="str">
        <f t="shared" si="5"/>
        <v/>
      </c>
      <c r="W49" s="207"/>
      <c r="X49" s="210">
        <f t="shared" si="6"/>
        <v>0</v>
      </c>
      <c r="Y49" s="201">
        <f t="shared" si="7"/>
        <v>0</v>
      </c>
      <c r="Z49" s="201"/>
      <c r="AA49" s="143"/>
      <c r="AB49" s="143"/>
      <c r="AC49" s="209" t="str">
        <f t="shared" si="8"/>
        <v/>
      </c>
      <c r="AD49" s="207"/>
      <c r="AE49" s="210">
        <f t="shared" si="9"/>
        <v>0</v>
      </c>
      <c r="AF49" s="201">
        <f t="shared" si="10"/>
        <v>0</v>
      </c>
    </row>
    <row r="50" spans="1:32" s="173" customFormat="1" ht="12.5" x14ac:dyDescent="0.25">
      <c r="A50" s="188"/>
      <c r="B50" s="188"/>
      <c r="C50" s="188"/>
      <c r="D50" s="188"/>
      <c r="E50" s="188"/>
      <c r="F50" s="189"/>
      <c r="G50" s="189"/>
      <c r="H50" s="142" t="str">
        <f t="shared" si="11"/>
        <v/>
      </c>
      <c r="I50" s="202"/>
      <c r="J50" s="201"/>
      <c r="K50" s="201">
        <f t="shared" si="1"/>
        <v>0</v>
      </c>
      <c r="L50" s="140"/>
      <c r="M50" s="193"/>
      <c r="N50" s="193"/>
      <c r="O50" s="209" t="str">
        <f t="shared" si="2"/>
        <v/>
      </c>
      <c r="P50" s="204"/>
      <c r="Q50" s="201"/>
      <c r="R50" s="201">
        <f t="shared" si="4"/>
        <v>0</v>
      </c>
      <c r="S50" s="140"/>
      <c r="T50" s="143"/>
      <c r="U50" s="143"/>
      <c r="V50" s="209" t="str">
        <f t="shared" si="5"/>
        <v/>
      </c>
      <c r="W50" s="207"/>
      <c r="X50" s="210">
        <f t="shared" si="6"/>
        <v>0</v>
      </c>
      <c r="Y50" s="201">
        <f t="shared" si="7"/>
        <v>0</v>
      </c>
      <c r="Z50" s="201"/>
      <c r="AA50" s="143"/>
      <c r="AB50" s="143"/>
      <c r="AC50" s="209" t="str">
        <f t="shared" si="8"/>
        <v/>
      </c>
      <c r="AD50" s="207"/>
      <c r="AE50" s="210">
        <f t="shared" si="9"/>
        <v>0</v>
      </c>
      <c r="AF50" s="201">
        <f t="shared" si="10"/>
        <v>0</v>
      </c>
    </row>
    <row r="51" spans="1:32" s="173" customFormat="1" ht="12.5" x14ac:dyDescent="0.25">
      <c r="A51" s="188" t="s">
        <v>217</v>
      </c>
      <c r="B51" s="188" t="s">
        <v>230</v>
      </c>
      <c r="C51" s="188" t="s">
        <v>142</v>
      </c>
      <c r="D51" s="188">
        <v>0</v>
      </c>
      <c r="E51" s="188"/>
      <c r="F51" s="189">
        <v>7.9666666666666668</v>
      </c>
      <c r="G51" s="189">
        <v>7.4749999999999996</v>
      </c>
      <c r="H51" s="142">
        <f t="shared" si="11"/>
        <v>0.49166666666666714</v>
      </c>
      <c r="I51" s="202">
        <v>7.1280000000000001</v>
      </c>
      <c r="J51" s="201">
        <f t="shared" si="0"/>
        <v>3.5046000000000035</v>
      </c>
      <c r="K51" s="201">
        <f t="shared" si="1"/>
        <v>0</v>
      </c>
      <c r="L51" s="140"/>
      <c r="M51" s="193">
        <v>620.4041666666667</v>
      </c>
      <c r="N51" s="193">
        <v>440.09416666666675</v>
      </c>
      <c r="O51" s="209">
        <f t="shared" si="2"/>
        <v>180.30999999999995</v>
      </c>
      <c r="P51" s="204">
        <v>0.125</v>
      </c>
      <c r="Q51" s="201">
        <f t="shared" ref="Q51:Q52" si="20">O51*P51</f>
        <v>22.538749999999993</v>
      </c>
      <c r="R51" s="201">
        <f t="shared" si="4"/>
        <v>0</v>
      </c>
      <c r="S51" s="140"/>
      <c r="T51" s="143">
        <v>21.39329601158645</v>
      </c>
      <c r="U51" s="143">
        <v>17.978943850267378</v>
      </c>
      <c r="V51" s="209">
        <f t="shared" si="5"/>
        <v>3.4143521613190728</v>
      </c>
      <c r="W51" s="207">
        <v>6.1349999999999998</v>
      </c>
      <c r="X51" s="210">
        <f t="shared" si="6"/>
        <v>20.947050509692509</v>
      </c>
      <c r="Y51" s="201">
        <f t="shared" si="7"/>
        <v>0</v>
      </c>
      <c r="Z51" s="201"/>
      <c r="AA51" s="143">
        <v>21.39329601158645</v>
      </c>
      <c r="AB51" s="143">
        <v>17.978943850267378</v>
      </c>
      <c r="AC51" s="209">
        <f t="shared" si="8"/>
        <v>3.4143521613190728</v>
      </c>
      <c r="AD51" s="207">
        <v>6.1349999999999998</v>
      </c>
      <c r="AE51" s="210">
        <f t="shared" si="9"/>
        <v>20.947050509692509</v>
      </c>
      <c r="AF51" s="201">
        <f t="shared" si="10"/>
        <v>0</v>
      </c>
    </row>
    <row r="52" spans="1:32" s="173" customFormat="1" ht="12.5" x14ac:dyDescent="0.25">
      <c r="A52" s="188"/>
      <c r="B52" s="188"/>
      <c r="C52" s="188" t="s">
        <v>143</v>
      </c>
      <c r="D52" s="188">
        <v>0</v>
      </c>
      <c r="E52" s="188"/>
      <c r="F52" s="189">
        <v>9.1166666666666671</v>
      </c>
      <c r="G52" s="189">
        <v>8.5</v>
      </c>
      <c r="H52" s="142">
        <f t="shared" si="11"/>
        <v>0.61666666666666714</v>
      </c>
      <c r="I52" s="202">
        <v>7.077</v>
      </c>
      <c r="J52" s="201">
        <f t="shared" si="0"/>
        <v>4.3641500000000031</v>
      </c>
      <c r="K52" s="201">
        <f t="shared" si="1"/>
        <v>0</v>
      </c>
      <c r="L52" s="140"/>
      <c r="M52" s="193">
        <v>724.4375</v>
      </c>
      <c r="N52" s="193">
        <v>535.36749999999995</v>
      </c>
      <c r="O52" s="209">
        <f t="shared" si="2"/>
        <v>189.07000000000005</v>
      </c>
      <c r="P52" s="204">
        <v>0.123</v>
      </c>
      <c r="Q52" s="201">
        <f t="shared" si="20"/>
        <v>23.255610000000004</v>
      </c>
      <c r="R52" s="201">
        <f t="shared" si="4"/>
        <v>0</v>
      </c>
      <c r="S52" s="140"/>
      <c r="T52" s="143">
        <v>23.600995014483061</v>
      </c>
      <c r="U52" s="143">
        <v>19.33305481283422</v>
      </c>
      <c r="V52" s="209">
        <f t="shared" si="5"/>
        <v>4.267940201648841</v>
      </c>
      <c r="W52" s="207">
        <v>6.1630000000000003</v>
      </c>
      <c r="X52" s="210">
        <f t="shared" si="6"/>
        <v>26.303315462761809</v>
      </c>
      <c r="Y52" s="201">
        <f t="shared" si="7"/>
        <v>0</v>
      </c>
      <c r="Z52" s="201"/>
      <c r="AA52" s="143">
        <v>23.600995014483061</v>
      </c>
      <c r="AB52" s="143">
        <v>19.33305481283422</v>
      </c>
      <c r="AC52" s="209">
        <f t="shared" si="8"/>
        <v>4.267940201648841</v>
      </c>
      <c r="AD52" s="207">
        <v>6.1630000000000003</v>
      </c>
      <c r="AE52" s="210">
        <f t="shared" si="9"/>
        <v>26.303315462761809</v>
      </c>
      <c r="AF52" s="201">
        <f t="shared" si="10"/>
        <v>0</v>
      </c>
    </row>
    <row r="53" spans="1:32" s="173" customFormat="1" ht="12.5" x14ac:dyDescent="0.25">
      <c r="A53" s="188"/>
      <c r="B53" s="188"/>
      <c r="C53" s="188"/>
      <c r="D53" s="188"/>
      <c r="E53" s="188"/>
      <c r="F53" s="189"/>
      <c r="G53" s="189"/>
      <c r="H53" s="142" t="str">
        <f t="shared" si="11"/>
        <v/>
      </c>
      <c r="I53" s="202"/>
      <c r="J53" s="201"/>
      <c r="K53" s="201">
        <f t="shared" si="1"/>
        <v>0</v>
      </c>
      <c r="L53" s="140"/>
      <c r="M53" s="193"/>
      <c r="N53" s="193"/>
      <c r="O53" s="209" t="str">
        <f t="shared" si="2"/>
        <v/>
      </c>
      <c r="P53" s="204"/>
      <c r="Q53" s="201"/>
      <c r="R53" s="201">
        <f t="shared" si="4"/>
        <v>0</v>
      </c>
      <c r="S53" s="140"/>
      <c r="T53" s="143"/>
      <c r="U53" s="143"/>
      <c r="V53" s="209" t="str">
        <f t="shared" si="5"/>
        <v/>
      </c>
      <c r="W53" s="207"/>
      <c r="X53" s="210">
        <f t="shared" si="6"/>
        <v>0</v>
      </c>
      <c r="Y53" s="201">
        <f t="shared" si="7"/>
        <v>0</v>
      </c>
      <c r="Z53" s="201"/>
      <c r="AA53" s="143"/>
      <c r="AB53" s="143"/>
      <c r="AC53" s="209" t="str">
        <f t="shared" si="8"/>
        <v/>
      </c>
      <c r="AD53" s="207"/>
      <c r="AE53" s="210">
        <f t="shared" si="9"/>
        <v>0</v>
      </c>
      <c r="AF53" s="201">
        <f t="shared" si="10"/>
        <v>0</v>
      </c>
    </row>
    <row r="54" spans="1:32" s="173" customFormat="1" ht="12.5" x14ac:dyDescent="0.25">
      <c r="A54" s="188"/>
      <c r="B54" s="188"/>
      <c r="C54" s="188"/>
      <c r="D54" s="188"/>
      <c r="E54" s="188"/>
      <c r="F54" s="189"/>
      <c r="G54" s="189"/>
      <c r="H54" s="142" t="str">
        <f t="shared" si="11"/>
        <v/>
      </c>
      <c r="I54" s="202"/>
      <c r="J54" s="201"/>
      <c r="K54" s="201">
        <f t="shared" si="1"/>
        <v>0</v>
      </c>
      <c r="L54" s="140"/>
      <c r="M54" s="193"/>
      <c r="N54" s="193"/>
      <c r="O54" s="209" t="str">
        <f t="shared" si="2"/>
        <v/>
      </c>
      <c r="P54" s="204"/>
      <c r="Q54" s="201"/>
      <c r="R54" s="201">
        <f t="shared" si="4"/>
        <v>0</v>
      </c>
      <c r="S54" s="140"/>
      <c r="T54" s="143"/>
      <c r="U54" s="143"/>
      <c r="V54" s="209" t="str">
        <f t="shared" si="5"/>
        <v/>
      </c>
      <c r="W54" s="207"/>
      <c r="X54" s="210">
        <f t="shared" si="6"/>
        <v>0</v>
      </c>
      <c r="Y54" s="201">
        <f t="shared" si="7"/>
        <v>0</v>
      </c>
      <c r="Z54" s="201"/>
      <c r="AA54" s="143"/>
      <c r="AB54" s="143"/>
      <c r="AC54" s="209" t="str">
        <f t="shared" si="8"/>
        <v/>
      </c>
      <c r="AD54" s="207"/>
      <c r="AE54" s="210">
        <f t="shared" si="9"/>
        <v>0</v>
      </c>
      <c r="AF54" s="201">
        <f t="shared" si="10"/>
        <v>0</v>
      </c>
    </row>
    <row r="55" spans="1:32" s="173" customFormat="1" ht="12.5" x14ac:dyDescent="0.25">
      <c r="A55" s="188" t="s">
        <v>211</v>
      </c>
      <c r="B55" s="188" t="s">
        <v>231</v>
      </c>
      <c r="C55" s="188" t="s">
        <v>142</v>
      </c>
      <c r="D55" s="188">
        <v>0</v>
      </c>
      <c r="E55" s="188" t="s">
        <v>128</v>
      </c>
      <c r="F55" s="189">
        <v>8.6666666666666696</v>
      </c>
      <c r="G55" s="189">
        <v>7.4749999999999996</v>
      </c>
      <c r="H55" s="142">
        <f t="shared" si="11"/>
        <v>1.19166666666667</v>
      </c>
      <c r="I55" s="202">
        <v>7.1820000000000004</v>
      </c>
      <c r="J55" s="201">
        <f t="shared" si="0"/>
        <v>8.5585500000000234</v>
      </c>
      <c r="K55" s="201">
        <f t="shared" si="1"/>
        <v>0</v>
      </c>
      <c r="L55" s="140"/>
      <c r="M55" s="193">
        <v>620.4041666666667</v>
      </c>
      <c r="N55" s="193">
        <v>440.09416666666675</v>
      </c>
      <c r="O55" s="209">
        <f t="shared" si="2"/>
        <v>180.30999999999995</v>
      </c>
      <c r="P55" s="204">
        <v>0.125</v>
      </c>
      <c r="Q55" s="201">
        <f t="shared" ref="Q55" si="21">O55*P55</f>
        <v>22.538749999999993</v>
      </c>
      <c r="R55" s="201">
        <f t="shared" si="4"/>
        <v>0</v>
      </c>
      <c r="S55" s="140"/>
      <c r="T55" s="143">
        <v>21.39329601158645</v>
      </c>
      <c r="U55" s="143">
        <v>17.978943850267378</v>
      </c>
      <c r="V55" s="209">
        <f t="shared" si="5"/>
        <v>3.4143521613190728</v>
      </c>
      <c r="W55" s="207">
        <v>6.1349999999999998</v>
      </c>
      <c r="X55" s="210">
        <f t="shared" si="6"/>
        <v>20.947050509692509</v>
      </c>
      <c r="Y55" s="201">
        <f t="shared" si="7"/>
        <v>0</v>
      </c>
      <c r="Z55" s="201"/>
      <c r="AA55" s="143">
        <v>21.39329601158645</v>
      </c>
      <c r="AB55" s="143">
        <v>17.978943850267378</v>
      </c>
      <c r="AC55" s="209">
        <f t="shared" si="8"/>
        <v>3.4143521613190728</v>
      </c>
      <c r="AD55" s="207">
        <v>6.1349999999999998</v>
      </c>
      <c r="AE55" s="210">
        <f t="shared" si="9"/>
        <v>20.947050509692509</v>
      </c>
      <c r="AF55" s="201">
        <f t="shared" si="10"/>
        <v>0</v>
      </c>
    </row>
    <row r="56" spans="1:32" s="173" customFormat="1" ht="12.5" x14ac:dyDescent="0.25">
      <c r="A56" s="188"/>
      <c r="B56" s="188"/>
      <c r="C56" s="188"/>
      <c r="D56" s="188"/>
      <c r="E56" s="188"/>
      <c r="F56" s="189"/>
      <c r="G56" s="189"/>
      <c r="H56" s="142" t="str">
        <f t="shared" si="11"/>
        <v/>
      </c>
      <c r="I56" s="202"/>
      <c r="J56" s="201"/>
      <c r="K56" s="201">
        <f t="shared" si="1"/>
        <v>0</v>
      </c>
      <c r="L56" s="140"/>
      <c r="M56" s="193"/>
      <c r="N56" s="193"/>
      <c r="O56" s="209" t="str">
        <f t="shared" si="2"/>
        <v/>
      </c>
      <c r="P56" s="204"/>
      <c r="Q56" s="201"/>
      <c r="R56" s="201">
        <f t="shared" si="4"/>
        <v>0</v>
      </c>
      <c r="S56" s="140"/>
      <c r="T56" s="143"/>
      <c r="U56" s="143"/>
      <c r="V56" s="209" t="str">
        <f t="shared" si="5"/>
        <v/>
      </c>
      <c r="W56" s="207"/>
      <c r="X56" s="210">
        <f t="shared" si="6"/>
        <v>0</v>
      </c>
      <c r="Y56" s="201">
        <f t="shared" si="7"/>
        <v>0</v>
      </c>
      <c r="Z56" s="201"/>
      <c r="AA56" s="143"/>
      <c r="AB56" s="143"/>
      <c r="AC56" s="209" t="str">
        <f t="shared" si="8"/>
        <v/>
      </c>
      <c r="AD56" s="207"/>
      <c r="AE56" s="210">
        <f t="shared" si="9"/>
        <v>0</v>
      </c>
      <c r="AF56" s="201">
        <f t="shared" si="10"/>
        <v>0</v>
      </c>
    </row>
    <row r="57" spans="1:32" s="173" customFormat="1" ht="12.5" x14ac:dyDescent="0.25">
      <c r="A57" s="188"/>
      <c r="B57" s="188"/>
      <c r="C57" s="188"/>
      <c r="D57" s="188"/>
      <c r="E57" s="188"/>
      <c r="F57" s="189"/>
      <c r="G57" s="189"/>
      <c r="H57" s="142" t="str">
        <f t="shared" si="11"/>
        <v/>
      </c>
      <c r="I57" s="202"/>
      <c r="J57" s="201"/>
      <c r="K57" s="201">
        <f t="shared" si="1"/>
        <v>0</v>
      </c>
      <c r="L57" s="140"/>
      <c r="M57" s="193"/>
      <c r="N57" s="193"/>
      <c r="O57" s="209" t="str">
        <f t="shared" si="2"/>
        <v/>
      </c>
      <c r="P57" s="204"/>
      <c r="Q57" s="201"/>
      <c r="R57" s="201">
        <f t="shared" si="4"/>
        <v>0</v>
      </c>
      <c r="S57" s="140"/>
      <c r="T57" s="143"/>
      <c r="U57" s="143"/>
      <c r="V57" s="209" t="str">
        <f t="shared" si="5"/>
        <v/>
      </c>
      <c r="W57" s="207"/>
      <c r="X57" s="210">
        <f t="shared" si="6"/>
        <v>0</v>
      </c>
      <c r="Y57" s="201">
        <f t="shared" si="7"/>
        <v>0</v>
      </c>
      <c r="Z57" s="201"/>
      <c r="AA57" s="143"/>
      <c r="AB57" s="143"/>
      <c r="AC57" s="209" t="str">
        <f t="shared" si="8"/>
        <v/>
      </c>
      <c r="AD57" s="207"/>
      <c r="AE57" s="210">
        <f t="shared" si="9"/>
        <v>0</v>
      </c>
      <c r="AF57" s="201">
        <f t="shared" si="10"/>
        <v>0</v>
      </c>
    </row>
    <row r="58" spans="1:32" s="173" customFormat="1" ht="12.5" x14ac:dyDescent="0.25">
      <c r="A58" s="188" t="s">
        <v>218</v>
      </c>
      <c r="B58" s="188" t="s">
        <v>232</v>
      </c>
      <c r="C58" s="188" t="s">
        <v>142</v>
      </c>
      <c r="D58" s="188">
        <v>0</v>
      </c>
      <c r="E58" s="188"/>
      <c r="F58" s="189">
        <v>7.9666666666666668</v>
      </c>
      <c r="G58" s="189">
        <v>7.4749999999999996</v>
      </c>
      <c r="H58" s="142">
        <f t="shared" si="11"/>
        <v>0.49166666666666714</v>
      </c>
      <c r="I58" s="202">
        <v>7.1820000000000004</v>
      </c>
      <c r="J58" s="201">
        <f t="shared" si="0"/>
        <v>3.5311500000000038</v>
      </c>
      <c r="K58" s="201">
        <f t="shared" si="1"/>
        <v>0</v>
      </c>
      <c r="L58" s="140"/>
      <c r="M58" s="193">
        <v>620.4041666666667</v>
      </c>
      <c r="N58" s="193">
        <v>440.09416666666675</v>
      </c>
      <c r="O58" s="209">
        <f t="shared" si="2"/>
        <v>180.30999999999995</v>
      </c>
      <c r="P58" s="204">
        <v>0.125</v>
      </c>
      <c r="Q58" s="201">
        <f t="shared" ref="Q58" si="22">O58*P58</f>
        <v>22.538749999999993</v>
      </c>
      <c r="R58" s="201">
        <f t="shared" si="4"/>
        <v>0</v>
      </c>
      <c r="S58" s="140"/>
      <c r="T58" s="143">
        <v>21.39329601158645</v>
      </c>
      <c r="U58" s="143">
        <v>17.978943850267378</v>
      </c>
      <c r="V58" s="209">
        <f t="shared" si="5"/>
        <v>3.4143521613190728</v>
      </c>
      <c r="W58" s="207">
        <v>6.1349999999999998</v>
      </c>
      <c r="X58" s="210">
        <f t="shared" si="6"/>
        <v>20.947050509692509</v>
      </c>
      <c r="Y58" s="201">
        <f t="shared" si="7"/>
        <v>0</v>
      </c>
      <c r="Z58" s="201"/>
      <c r="AA58" s="143">
        <v>21.39329601158645</v>
      </c>
      <c r="AB58" s="143">
        <v>17.978943850267378</v>
      </c>
      <c r="AC58" s="209">
        <f t="shared" si="8"/>
        <v>3.4143521613190728</v>
      </c>
      <c r="AD58" s="207">
        <v>6.1349999999999998</v>
      </c>
      <c r="AE58" s="210">
        <f t="shared" si="9"/>
        <v>20.947050509692509</v>
      </c>
      <c r="AF58" s="201">
        <f t="shared" si="10"/>
        <v>0</v>
      </c>
    </row>
    <row r="59" spans="1:32" s="173" customFormat="1" ht="12.5" x14ac:dyDescent="0.25">
      <c r="A59" s="188"/>
      <c r="B59" s="188"/>
      <c r="C59" s="188"/>
      <c r="D59" s="188"/>
      <c r="E59" s="188"/>
      <c r="F59" s="189"/>
      <c r="G59" s="189"/>
      <c r="H59" s="142" t="str">
        <f t="shared" si="11"/>
        <v/>
      </c>
      <c r="I59" s="202"/>
      <c r="J59" s="201"/>
      <c r="K59" s="201">
        <f t="shared" si="1"/>
        <v>0</v>
      </c>
      <c r="L59" s="140"/>
      <c r="M59" s="193"/>
      <c r="N59" s="193"/>
      <c r="O59" s="209" t="str">
        <f t="shared" si="2"/>
        <v/>
      </c>
      <c r="P59" s="204"/>
      <c r="Q59" s="201"/>
      <c r="R59" s="201">
        <f t="shared" si="4"/>
        <v>0</v>
      </c>
      <c r="S59" s="140"/>
      <c r="T59" s="143"/>
      <c r="U59" s="143"/>
      <c r="V59" s="209" t="str">
        <f t="shared" si="5"/>
        <v/>
      </c>
      <c r="W59" s="207"/>
      <c r="X59" s="210">
        <f t="shared" si="6"/>
        <v>0</v>
      </c>
      <c r="Y59" s="201">
        <f t="shared" si="7"/>
        <v>0</v>
      </c>
      <c r="Z59" s="201"/>
      <c r="AA59" s="143"/>
      <c r="AB59" s="143"/>
      <c r="AC59" s="209" t="str">
        <f t="shared" si="8"/>
        <v/>
      </c>
      <c r="AD59" s="207"/>
      <c r="AE59" s="210">
        <f t="shared" si="9"/>
        <v>0</v>
      </c>
      <c r="AF59" s="201">
        <f t="shared" si="10"/>
        <v>0</v>
      </c>
    </row>
    <row r="60" spans="1:32" s="173" customFormat="1" ht="12.5" x14ac:dyDescent="0.25">
      <c r="A60" s="188"/>
      <c r="B60" s="188"/>
      <c r="C60" s="188"/>
      <c r="D60" s="188"/>
      <c r="E60" s="188"/>
      <c r="F60" s="189"/>
      <c r="G60" s="189"/>
      <c r="H60" s="142" t="str">
        <f t="shared" si="11"/>
        <v/>
      </c>
      <c r="I60" s="202"/>
      <c r="J60" s="201"/>
      <c r="K60" s="201">
        <f t="shared" si="1"/>
        <v>0</v>
      </c>
      <c r="L60" s="140"/>
      <c r="M60" s="193"/>
      <c r="N60" s="193"/>
      <c r="O60" s="209" t="str">
        <f t="shared" si="2"/>
        <v/>
      </c>
      <c r="P60" s="204"/>
      <c r="Q60" s="201"/>
      <c r="R60" s="201">
        <f t="shared" si="4"/>
        <v>0</v>
      </c>
      <c r="S60" s="140"/>
      <c r="T60" s="143"/>
      <c r="U60" s="143"/>
      <c r="V60" s="209" t="str">
        <f t="shared" si="5"/>
        <v/>
      </c>
      <c r="W60" s="207"/>
      <c r="X60" s="210">
        <f t="shared" si="6"/>
        <v>0</v>
      </c>
      <c r="Y60" s="201">
        <f t="shared" si="7"/>
        <v>0</v>
      </c>
      <c r="Z60" s="201"/>
      <c r="AA60" s="143"/>
      <c r="AB60" s="143"/>
      <c r="AC60" s="209" t="str">
        <f t="shared" si="8"/>
        <v/>
      </c>
      <c r="AD60" s="207"/>
      <c r="AE60" s="210">
        <f t="shared" si="9"/>
        <v>0</v>
      </c>
      <c r="AF60" s="201">
        <f t="shared" si="10"/>
        <v>0</v>
      </c>
    </row>
    <row r="61" spans="1:32" s="173" customFormat="1" ht="12.5" x14ac:dyDescent="0.25">
      <c r="A61" s="188" t="s">
        <v>212</v>
      </c>
      <c r="B61" s="188" t="s">
        <v>233</v>
      </c>
      <c r="C61" s="188" t="s">
        <v>142</v>
      </c>
      <c r="D61" s="188">
        <v>0</v>
      </c>
      <c r="E61" s="188"/>
      <c r="F61" s="189">
        <v>8.6666666666666696</v>
      </c>
      <c r="G61" s="189">
        <v>7.4749999999999996</v>
      </c>
      <c r="H61" s="142">
        <f t="shared" si="11"/>
        <v>1.19166666666667</v>
      </c>
      <c r="I61" s="202">
        <v>7.1820000000000004</v>
      </c>
      <c r="J61" s="201">
        <f t="shared" si="0"/>
        <v>8.5585500000000234</v>
      </c>
      <c r="K61" s="201">
        <f t="shared" si="1"/>
        <v>0</v>
      </c>
      <c r="L61" s="140"/>
      <c r="M61" s="193">
        <v>620.4041666666667</v>
      </c>
      <c r="N61" s="193">
        <v>440.09416666666675</v>
      </c>
      <c r="O61" s="209">
        <f t="shared" si="2"/>
        <v>180.30999999999995</v>
      </c>
      <c r="P61" s="204">
        <v>0.125</v>
      </c>
      <c r="Q61" s="201">
        <f t="shared" ref="Q61" si="23">O61*P61</f>
        <v>22.538749999999993</v>
      </c>
      <c r="R61" s="201">
        <f t="shared" si="4"/>
        <v>0</v>
      </c>
      <c r="S61" s="140"/>
      <c r="T61" s="143">
        <v>21.39329601158645</v>
      </c>
      <c r="U61" s="143">
        <v>17.978943850267378</v>
      </c>
      <c r="V61" s="209">
        <f t="shared" si="5"/>
        <v>3.4143521613190728</v>
      </c>
      <c r="W61" s="207">
        <v>6.1349999999999998</v>
      </c>
      <c r="X61" s="210">
        <f t="shared" si="6"/>
        <v>20.947050509692509</v>
      </c>
      <c r="Y61" s="201">
        <f t="shared" si="7"/>
        <v>0</v>
      </c>
      <c r="Z61" s="201"/>
      <c r="AA61" s="143">
        <v>21.39329601158645</v>
      </c>
      <c r="AB61" s="143">
        <v>17.978943850267378</v>
      </c>
      <c r="AC61" s="209">
        <f t="shared" si="8"/>
        <v>3.4143521613190728</v>
      </c>
      <c r="AD61" s="207">
        <v>6.1349999999999998</v>
      </c>
      <c r="AE61" s="210">
        <f t="shared" si="9"/>
        <v>20.947050509692509</v>
      </c>
      <c r="AF61" s="201">
        <f t="shared" si="10"/>
        <v>0</v>
      </c>
    </row>
    <row r="62" spans="1:32" s="173" customFormat="1" ht="12.5" x14ac:dyDescent="0.25">
      <c r="A62" s="188"/>
      <c r="B62" s="188"/>
      <c r="C62" s="188"/>
      <c r="D62" s="188"/>
      <c r="E62" s="188"/>
      <c r="F62" s="189"/>
      <c r="G62" s="189"/>
      <c r="H62" s="142" t="str">
        <f t="shared" si="11"/>
        <v/>
      </c>
      <c r="I62" s="202"/>
      <c r="J62" s="201"/>
      <c r="K62" s="201">
        <f t="shared" si="1"/>
        <v>0</v>
      </c>
      <c r="L62" s="140"/>
      <c r="M62" s="193"/>
      <c r="N62" s="193"/>
      <c r="O62" s="209" t="str">
        <f t="shared" si="2"/>
        <v/>
      </c>
      <c r="P62" s="204"/>
      <c r="Q62" s="201"/>
      <c r="R62" s="201">
        <f t="shared" si="4"/>
        <v>0</v>
      </c>
      <c r="S62" s="140"/>
      <c r="T62" s="143"/>
      <c r="U62" s="143"/>
      <c r="V62" s="209" t="str">
        <f t="shared" si="5"/>
        <v/>
      </c>
      <c r="W62" s="207"/>
      <c r="X62" s="210">
        <f t="shared" si="6"/>
        <v>0</v>
      </c>
      <c r="Y62" s="201">
        <f t="shared" si="7"/>
        <v>0</v>
      </c>
      <c r="Z62" s="201"/>
      <c r="AA62" s="143"/>
      <c r="AB62" s="143"/>
      <c r="AC62" s="209" t="str">
        <f t="shared" si="8"/>
        <v/>
      </c>
      <c r="AD62" s="207"/>
      <c r="AE62" s="210">
        <f t="shared" si="9"/>
        <v>0</v>
      </c>
      <c r="AF62" s="201">
        <f t="shared" si="10"/>
        <v>0</v>
      </c>
    </row>
    <row r="63" spans="1:32" s="173" customFormat="1" ht="12.5" x14ac:dyDescent="0.25">
      <c r="A63" s="188"/>
      <c r="B63" s="188"/>
      <c r="C63" s="188"/>
      <c r="D63" s="188"/>
      <c r="E63" s="188"/>
      <c r="F63" s="189"/>
      <c r="G63" s="189"/>
      <c r="H63" s="142" t="str">
        <f t="shared" si="11"/>
        <v/>
      </c>
      <c r="I63" s="202"/>
      <c r="J63" s="201"/>
      <c r="K63" s="201">
        <f t="shared" si="1"/>
        <v>0</v>
      </c>
      <c r="L63" s="140"/>
      <c r="M63" s="193"/>
      <c r="N63" s="193"/>
      <c r="O63" s="209" t="str">
        <f t="shared" si="2"/>
        <v/>
      </c>
      <c r="P63" s="204"/>
      <c r="Q63" s="201"/>
      <c r="R63" s="201">
        <f t="shared" si="4"/>
        <v>0</v>
      </c>
      <c r="S63" s="140"/>
      <c r="T63" s="143"/>
      <c r="U63" s="143"/>
      <c r="V63" s="209" t="str">
        <f t="shared" si="5"/>
        <v/>
      </c>
      <c r="W63" s="207"/>
      <c r="X63" s="210">
        <f t="shared" si="6"/>
        <v>0</v>
      </c>
      <c r="Y63" s="201">
        <f t="shared" si="7"/>
        <v>0</v>
      </c>
      <c r="Z63" s="201"/>
      <c r="AA63" s="143"/>
      <c r="AB63" s="143"/>
      <c r="AC63" s="209" t="str">
        <f t="shared" si="8"/>
        <v/>
      </c>
      <c r="AD63" s="207"/>
      <c r="AE63" s="210">
        <f t="shared" si="9"/>
        <v>0</v>
      </c>
      <c r="AF63" s="201">
        <f t="shared" si="10"/>
        <v>0</v>
      </c>
    </row>
    <row r="64" spans="1:32" s="173" customFormat="1" ht="12.5" x14ac:dyDescent="0.25">
      <c r="A64" s="188" t="s">
        <v>219</v>
      </c>
      <c r="B64" s="188" t="s">
        <v>234</v>
      </c>
      <c r="C64" s="188" t="s">
        <v>142</v>
      </c>
      <c r="D64" s="188">
        <v>0</v>
      </c>
      <c r="E64" s="188"/>
      <c r="F64" s="189">
        <v>7.9666666666666668</v>
      </c>
      <c r="G64" s="189">
        <v>7.4749999999999996</v>
      </c>
      <c r="H64" s="142">
        <f t="shared" si="11"/>
        <v>0.49166666666666714</v>
      </c>
      <c r="I64" s="202">
        <v>7.1820000000000004</v>
      </c>
      <c r="J64" s="201">
        <f t="shared" si="0"/>
        <v>3.5311500000000038</v>
      </c>
      <c r="K64" s="201">
        <f t="shared" si="1"/>
        <v>0</v>
      </c>
      <c r="L64" s="140"/>
      <c r="M64" s="193">
        <v>620.4041666666667</v>
      </c>
      <c r="N64" s="193">
        <v>440.09416666666675</v>
      </c>
      <c r="O64" s="209">
        <f t="shared" si="2"/>
        <v>180.30999999999995</v>
      </c>
      <c r="P64" s="204">
        <v>0.125</v>
      </c>
      <c r="Q64" s="201">
        <f>O64*P64</f>
        <v>22.538749999999993</v>
      </c>
      <c r="R64" s="201">
        <f t="shared" si="4"/>
        <v>0</v>
      </c>
      <c r="S64" s="140"/>
      <c r="T64" s="143">
        <v>21.39329601158645</v>
      </c>
      <c r="U64" s="143">
        <v>17.978943850267378</v>
      </c>
      <c r="V64" s="209">
        <f t="shared" si="5"/>
        <v>3.4143521613190728</v>
      </c>
      <c r="W64" s="207">
        <v>6.1349999999999998</v>
      </c>
      <c r="X64" s="210">
        <f t="shared" si="6"/>
        <v>20.947050509692509</v>
      </c>
      <c r="Y64" s="201">
        <f t="shared" si="7"/>
        <v>0</v>
      </c>
      <c r="Z64" s="201"/>
      <c r="AA64" s="143">
        <v>21.39329601158645</v>
      </c>
      <c r="AB64" s="143">
        <v>17.978943850267378</v>
      </c>
      <c r="AC64" s="209">
        <f t="shared" si="8"/>
        <v>3.4143521613190728</v>
      </c>
      <c r="AD64" s="207">
        <v>6.1349999999999998</v>
      </c>
      <c r="AE64" s="210">
        <f t="shared" si="9"/>
        <v>20.947050509692509</v>
      </c>
      <c r="AF64" s="201">
        <f t="shared" si="10"/>
        <v>0</v>
      </c>
    </row>
    <row r="65" spans="1:32" s="173" customFormat="1" ht="12.5" x14ac:dyDescent="0.25">
      <c r="A65" s="188"/>
      <c r="B65" s="188"/>
      <c r="C65" s="188" t="s">
        <v>143</v>
      </c>
      <c r="D65" s="188">
        <v>0</v>
      </c>
      <c r="E65" s="188"/>
      <c r="F65" s="189">
        <v>9.1166666666666671</v>
      </c>
      <c r="G65" s="189">
        <v>8.5</v>
      </c>
      <c r="H65" s="142">
        <f t="shared" si="11"/>
        <v>0.61666666666666714</v>
      </c>
      <c r="I65" s="202">
        <v>7.077</v>
      </c>
      <c r="J65" s="201">
        <f t="shared" si="0"/>
        <v>4.3641500000000031</v>
      </c>
      <c r="K65" s="201">
        <f t="shared" si="1"/>
        <v>0</v>
      </c>
      <c r="L65" s="140"/>
      <c r="M65" s="193">
        <v>724.4375</v>
      </c>
      <c r="N65" s="193">
        <v>535.36749999999995</v>
      </c>
      <c r="O65" s="209">
        <f t="shared" si="2"/>
        <v>189.07000000000005</v>
      </c>
      <c r="P65" s="204">
        <v>0.123</v>
      </c>
      <c r="Q65" s="201">
        <f t="shared" ref="Q65" si="24">O65*P65</f>
        <v>23.255610000000004</v>
      </c>
      <c r="R65" s="201">
        <f t="shared" si="4"/>
        <v>0</v>
      </c>
      <c r="S65" s="140"/>
      <c r="T65" s="143">
        <v>23.600995014483061</v>
      </c>
      <c r="U65" s="143">
        <v>19.33305481283422</v>
      </c>
      <c r="V65" s="209">
        <f t="shared" si="5"/>
        <v>4.267940201648841</v>
      </c>
      <c r="W65" s="207">
        <v>6.1360000000000001</v>
      </c>
      <c r="X65" s="210">
        <f t="shared" si="6"/>
        <v>26.188081077317289</v>
      </c>
      <c r="Y65" s="201">
        <f t="shared" si="7"/>
        <v>0</v>
      </c>
      <c r="Z65" s="201"/>
      <c r="AA65" s="143">
        <v>23.600995014483061</v>
      </c>
      <c r="AB65" s="143">
        <v>19.33305481283422</v>
      </c>
      <c r="AC65" s="209">
        <f t="shared" si="8"/>
        <v>4.267940201648841</v>
      </c>
      <c r="AD65" s="207">
        <v>6.1360000000000001</v>
      </c>
      <c r="AE65" s="210">
        <f t="shared" si="9"/>
        <v>26.188081077317289</v>
      </c>
      <c r="AF65" s="201">
        <f t="shared" si="10"/>
        <v>0</v>
      </c>
    </row>
    <row r="66" spans="1:32" s="173" customFormat="1" ht="12.5" x14ac:dyDescent="0.25">
      <c r="A66" s="188"/>
      <c r="B66" s="188"/>
      <c r="C66" s="188"/>
      <c r="D66" s="188"/>
      <c r="E66" s="188"/>
      <c r="F66" s="189"/>
      <c r="G66" s="189"/>
      <c r="H66" s="142" t="str">
        <f t="shared" si="11"/>
        <v/>
      </c>
      <c r="I66" s="202"/>
      <c r="J66" s="201"/>
      <c r="K66" s="201">
        <f t="shared" si="1"/>
        <v>0</v>
      </c>
      <c r="L66" s="140"/>
      <c r="M66" s="193"/>
      <c r="N66" s="193"/>
      <c r="O66" s="209" t="str">
        <f t="shared" si="2"/>
        <v/>
      </c>
      <c r="P66" s="204"/>
      <c r="Q66" s="201"/>
      <c r="R66" s="201">
        <f t="shared" si="4"/>
        <v>0</v>
      </c>
      <c r="S66" s="140"/>
      <c r="T66" s="143"/>
      <c r="U66" s="143"/>
      <c r="V66" s="209" t="str">
        <f t="shared" si="5"/>
        <v/>
      </c>
      <c r="W66" s="207"/>
      <c r="X66" s="210">
        <f t="shared" si="6"/>
        <v>0</v>
      </c>
      <c r="Y66" s="201">
        <f t="shared" si="7"/>
        <v>0</v>
      </c>
      <c r="Z66" s="201"/>
      <c r="AA66" s="143"/>
      <c r="AB66" s="143"/>
      <c r="AC66" s="209" t="str">
        <f t="shared" si="8"/>
        <v/>
      </c>
      <c r="AD66" s="207"/>
      <c r="AE66" s="210">
        <f t="shared" si="9"/>
        <v>0</v>
      </c>
      <c r="AF66" s="201">
        <f t="shared" si="10"/>
        <v>0</v>
      </c>
    </row>
    <row r="67" spans="1:32" s="173" customFormat="1" ht="12.5" x14ac:dyDescent="0.25">
      <c r="A67" s="188"/>
      <c r="B67" s="188"/>
      <c r="C67" s="188"/>
      <c r="D67" s="188"/>
      <c r="E67" s="188"/>
      <c r="F67" s="189"/>
      <c r="G67" s="189"/>
      <c r="H67" s="142" t="str">
        <f t="shared" si="11"/>
        <v/>
      </c>
      <c r="I67" s="202"/>
      <c r="J67" s="201"/>
      <c r="K67" s="201">
        <f t="shared" si="1"/>
        <v>0</v>
      </c>
      <c r="L67" s="140"/>
      <c r="M67" s="193"/>
      <c r="N67" s="193"/>
      <c r="O67" s="209" t="str">
        <f t="shared" si="2"/>
        <v/>
      </c>
      <c r="P67" s="204"/>
      <c r="Q67" s="201"/>
      <c r="R67" s="201">
        <f t="shared" si="4"/>
        <v>0</v>
      </c>
      <c r="S67" s="140"/>
      <c r="T67" s="143"/>
      <c r="U67" s="143"/>
      <c r="V67" s="209" t="str">
        <f t="shared" si="5"/>
        <v/>
      </c>
      <c r="W67" s="207"/>
      <c r="X67" s="210">
        <f t="shared" si="6"/>
        <v>0</v>
      </c>
      <c r="Y67" s="201">
        <f t="shared" si="7"/>
        <v>0</v>
      </c>
      <c r="Z67" s="201"/>
      <c r="AA67" s="143"/>
      <c r="AB67" s="143"/>
      <c r="AC67" s="209" t="str">
        <f t="shared" si="8"/>
        <v/>
      </c>
      <c r="AD67" s="207"/>
      <c r="AE67" s="210">
        <f t="shared" si="9"/>
        <v>0</v>
      </c>
      <c r="AF67" s="201">
        <f t="shared" si="10"/>
        <v>0</v>
      </c>
    </row>
    <row r="68" spans="1:32" s="173" customFormat="1" ht="12.5" x14ac:dyDescent="0.25">
      <c r="A68" s="188"/>
      <c r="B68" s="188"/>
      <c r="C68" s="188"/>
      <c r="D68" s="188"/>
      <c r="E68" s="188"/>
      <c r="F68" s="189"/>
      <c r="G68" s="189"/>
      <c r="H68" s="142" t="str">
        <f t="shared" si="11"/>
        <v/>
      </c>
      <c r="I68" s="202"/>
      <c r="J68" s="201"/>
      <c r="K68" s="201">
        <f t="shared" si="1"/>
        <v>0</v>
      </c>
      <c r="L68" s="140"/>
      <c r="M68" s="193"/>
      <c r="N68" s="193"/>
      <c r="O68" s="209" t="str">
        <f t="shared" si="2"/>
        <v/>
      </c>
      <c r="P68" s="204"/>
      <c r="Q68" s="201"/>
      <c r="R68" s="201">
        <f t="shared" si="4"/>
        <v>0</v>
      </c>
      <c r="S68" s="140"/>
      <c r="T68" s="143"/>
      <c r="U68" s="143"/>
      <c r="V68" s="209" t="str">
        <f t="shared" si="5"/>
        <v/>
      </c>
      <c r="W68" s="207"/>
      <c r="X68" s="210">
        <f t="shared" si="6"/>
        <v>0</v>
      </c>
      <c r="Y68" s="201">
        <f t="shared" si="7"/>
        <v>0</v>
      </c>
      <c r="Z68" s="201"/>
      <c r="AA68" s="143"/>
      <c r="AB68" s="143"/>
      <c r="AC68" s="209" t="str">
        <f t="shared" si="8"/>
        <v/>
      </c>
      <c r="AD68" s="207"/>
      <c r="AE68" s="210">
        <f t="shared" si="9"/>
        <v>0</v>
      </c>
      <c r="AF68" s="201">
        <f t="shared" si="10"/>
        <v>0</v>
      </c>
    </row>
    <row r="69" spans="1:32" s="173" customFormat="1" ht="12.5" x14ac:dyDescent="0.25">
      <c r="A69" s="188"/>
      <c r="B69" s="188"/>
      <c r="C69" s="188"/>
      <c r="D69" s="188"/>
      <c r="E69" s="188"/>
      <c r="F69" s="189"/>
      <c r="G69" s="189"/>
      <c r="H69" s="142" t="str">
        <f t="shared" si="11"/>
        <v/>
      </c>
      <c r="I69" s="202"/>
      <c r="J69" s="201"/>
      <c r="K69" s="201">
        <f t="shared" si="1"/>
        <v>0</v>
      </c>
      <c r="L69" s="140"/>
      <c r="M69" s="193"/>
      <c r="N69" s="193"/>
      <c r="O69" s="209" t="str">
        <f t="shared" si="2"/>
        <v/>
      </c>
      <c r="P69" s="204"/>
      <c r="Q69" s="201"/>
      <c r="R69" s="201">
        <f t="shared" si="4"/>
        <v>0</v>
      </c>
      <c r="S69" s="140"/>
      <c r="T69" s="143"/>
      <c r="U69" s="143"/>
      <c r="V69" s="209" t="str">
        <f t="shared" si="5"/>
        <v/>
      </c>
      <c r="W69" s="207"/>
      <c r="X69" s="210">
        <f t="shared" si="6"/>
        <v>0</v>
      </c>
      <c r="Y69" s="201">
        <f t="shared" si="7"/>
        <v>0</v>
      </c>
      <c r="Z69" s="201"/>
      <c r="AA69" s="143"/>
      <c r="AB69" s="143"/>
      <c r="AC69" s="209" t="str">
        <f t="shared" si="8"/>
        <v/>
      </c>
      <c r="AD69" s="207"/>
      <c r="AE69" s="210">
        <f t="shared" si="9"/>
        <v>0</v>
      </c>
      <c r="AF69" s="201">
        <f t="shared" si="10"/>
        <v>0</v>
      </c>
    </row>
    <row r="70" spans="1:32" s="173" customFormat="1" ht="12.5" x14ac:dyDescent="0.25">
      <c r="A70" s="188"/>
      <c r="B70" s="188"/>
      <c r="C70" s="188"/>
      <c r="D70" s="188"/>
      <c r="E70" s="188"/>
      <c r="F70" s="189"/>
      <c r="G70" s="189"/>
      <c r="H70" s="142" t="str">
        <f t="shared" si="11"/>
        <v/>
      </c>
      <c r="I70" s="202"/>
      <c r="J70" s="201"/>
      <c r="K70" s="201">
        <f t="shared" si="1"/>
        <v>0</v>
      </c>
      <c r="L70" s="140"/>
      <c r="M70" s="193"/>
      <c r="N70" s="193"/>
      <c r="O70" s="209" t="str">
        <f t="shared" si="2"/>
        <v/>
      </c>
      <c r="P70" s="204"/>
      <c r="Q70" s="201"/>
      <c r="R70" s="201">
        <f t="shared" si="4"/>
        <v>0</v>
      </c>
      <c r="S70" s="140"/>
      <c r="T70" s="143"/>
      <c r="U70" s="143"/>
      <c r="V70" s="209" t="str">
        <f t="shared" si="5"/>
        <v/>
      </c>
      <c r="W70" s="207"/>
      <c r="X70" s="210">
        <f t="shared" si="6"/>
        <v>0</v>
      </c>
      <c r="Y70" s="201">
        <f t="shared" si="7"/>
        <v>0</v>
      </c>
      <c r="Z70" s="201"/>
      <c r="AA70" s="143"/>
      <c r="AB70" s="143"/>
      <c r="AC70" s="209" t="str">
        <f t="shared" si="8"/>
        <v/>
      </c>
      <c r="AD70" s="207"/>
      <c r="AE70" s="210">
        <f t="shared" si="9"/>
        <v>0</v>
      </c>
      <c r="AF70" s="201">
        <f t="shared" si="10"/>
        <v>0</v>
      </c>
    </row>
    <row r="71" spans="1:32" s="173" customFormat="1" ht="12.5" x14ac:dyDescent="0.25">
      <c r="A71" s="188"/>
      <c r="B71" s="188"/>
      <c r="C71" s="188"/>
      <c r="D71" s="188"/>
      <c r="E71" s="188"/>
      <c r="F71" s="189"/>
      <c r="G71" s="189"/>
      <c r="H71" s="142" t="str">
        <f t="shared" si="11"/>
        <v/>
      </c>
      <c r="I71" s="202"/>
      <c r="J71" s="201"/>
      <c r="K71" s="201">
        <f t="shared" si="1"/>
        <v>0</v>
      </c>
      <c r="L71" s="140"/>
      <c r="M71" s="193"/>
      <c r="N71" s="193"/>
      <c r="O71" s="209" t="str">
        <f t="shared" si="2"/>
        <v/>
      </c>
      <c r="P71" s="204"/>
      <c r="Q71" s="201"/>
      <c r="R71" s="201">
        <f t="shared" si="4"/>
        <v>0</v>
      </c>
      <c r="S71" s="140"/>
      <c r="T71" s="143"/>
      <c r="U71" s="143"/>
      <c r="V71" s="209" t="str">
        <f t="shared" si="5"/>
        <v/>
      </c>
      <c r="W71" s="207"/>
      <c r="X71" s="210">
        <f t="shared" si="6"/>
        <v>0</v>
      </c>
      <c r="Y71" s="201">
        <f t="shared" si="7"/>
        <v>0</v>
      </c>
      <c r="Z71" s="201"/>
      <c r="AA71" s="143"/>
      <c r="AB71" s="143"/>
      <c r="AC71" s="209" t="str">
        <f t="shared" si="8"/>
        <v/>
      </c>
      <c r="AD71" s="207"/>
      <c r="AE71" s="210">
        <f t="shared" si="9"/>
        <v>0</v>
      </c>
      <c r="AF71" s="201">
        <f t="shared" si="10"/>
        <v>0</v>
      </c>
    </row>
    <row r="72" spans="1:32" s="173" customFormat="1" ht="12.5" x14ac:dyDescent="0.25">
      <c r="A72" s="188"/>
      <c r="B72" s="188"/>
      <c r="C72" s="188"/>
      <c r="D72" s="188"/>
      <c r="E72" s="188"/>
      <c r="F72" s="189"/>
      <c r="G72" s="189"/>
      <c r="H72" s="142" t="str">
        <f t="shared" si="11"/>
        <v/>
      </c>
      <c r="I72" s="202"/>
      <c r="J72" s="201"/>
      <c r="K72" s="201">
        <f t="shared" si="1"/>
        <v>0</v>
      </c>
      <c r="L72" s="140"/>
      <c r="M72" s="193"/>
      <c r="N72" s="193"/>
      <c r="O72" s="209" t="str">
        <f t="shared" si="2"/>
        <v/>
      </c>
      <c r="P72" s="204"/>
      <c r="Q72" s="201"/>
      <c r="R72" s="201">
        <f t="shared" si="4"/>
        <v>0</v>
      </c>
      <c r="S72" s="140"/>
      <c r="T72" s="143"/>
      <c r="U72" s="143"/>
      <c r="V72" s="209" t="str">
        <f t="shared" si="5"/>
        <v/>
      </c>
      <c r="W72" s="207"/>
      <c r="X72" s="210">
        <f t="shared" si="6"/>
        <v>0</v>
      </c>
      <c r="Y72" s="201">
        <f t="shared" si="7"/>
        <v>0</v>
      </c>
      <c r="Z72" s="201"/>
      <c r="AA72" s="143"/>
      <c r="AB72" s="143"/>
      <c r="AC72" s="209" t="str">
        <f t="shared" si="8"/>
        <v/>
      </c>
      <c r="AD72" s="207"/>
      <c r="AE72" s="210">
        <f t="shared" si="9"/>
        <v>0</v>
      </c>
      <c r="AF72" s="201">
        <f t="shared" si="10"/>
        <v>0</v>
      </c>
    </row>
    <row r="73" spans="1:32" s="173" customFormat="1" ht="12.5" x14ac:dyDescent="0.25">
      <c r="A73" s="188"/>
      <c r="B73" s="188"/>
      <c r="C73" s="188"/>
      <c r="D73" s="188"/>
      <c r="E73" s="188"/>
      <c r="F73" s="189"/>
      <c r="G73" s="189"/>
      <c r="H73" s="142" t="str">
        <f t="shared" si="11"/>
        <v/>
      </c>
      <c r="I73" s="202"/>
      <c r="J73" s="201"/>
      <c r="K73" s="201">
        <f t="shared" si="1"/>
        <v>0</v>
      </c>
      <c r="L73" s="140"/>
      <c r="M73" s="193"/>
      <c r="N73" s="193"/>
      <c r="O73" s="209" t="str">
        <f t="shared" si="2"/>
        <v/>
      </c>
      <c r="P73" s="204"/>
      <c r="Q73" s="201"/>
      <c r="R73" s="201">
        <f t="shared" si="4"/>
        <v>0</v>
      </c>
      <c r="S73" s="140"/>
      <c r="T73" s="143"/>
      <c r="U73" s="143"/>
      <c r="V73" s="209" t="str">
        <f t="shared" si="5"/>
        <v/>
      </c>
      <c r="W73" s="207"/>
      <c r="X73" s="210">
        <f t="shared" si="6"/>
        <v>0</v>
      </c>
      <c r="Y73" s="201">
        <f t="shared" si="7"/>
        <v>0</v>
      </c>
      <c r="Z73" s="201"/>
      <c r="AA73" s="143"/>
      <c r="AB73" s="143"/>
      <c r="AC73" s="209" t="str">
        <f t="shared" si="8"/>
        <v/>
      </c>
      <c r="AD73" s="207"/>
      <c r="AE73" s="210">
        <f t="shared" si="9"/>
        <v>0</v>
      </c>
      <c r="AF73" s="201">
        <f t="shared" si="10"/>
        <v>0</v>
      </c>
    </row>
    <row r="74" spans="1:32" s="173" customFormat="1" ht="12.5" x14ac:dyDescent="0.25">
      <c r="A74" s="188"/>
      <c r="B74" s="188"/>
      <c r="C74" s="188"/>
      <c r="D74" s="188"/>
      <c r="E74" s="188"/>
      <c r="F74" s="189"/>
      <c r="G74" s="189"/>
      <c r="H74" s="142" t="str">
        <f t="shared" si="11"/>
        <v/>
      </c>
      <c r="I74" s="202"/>
      <c r="J74" s="201"/>
      <c r="K74" s="201">
        <f t="shared" si="1"/>
        <v>0</v>
      </c>
      <c r="L74" s="140"/>
      <c r="M74" s="193"/>
      <c r="N74" s="193"/>
      <c r="O74" s="209" t="str">
        <f t="shared" si="2"/>
        <v/>
      </c>
      <c r="P74" s="204"/>
      <c r="Q74" s="201"/>
      <c r="R74" s="201">
        <f t="shared" si="4"/>
        <v>0</v>
      </c>
      <c r="S74" s="140"/>
      <c r="T74" s="143"/>
      <c r="U74" s="143"/>
      <c r="V74" s="209" t="str">
        <f t="shared" si="5"/>
        <v/>
      </c>
      <c r="W74" s="207"/>
      <c r="X74" s="210">
        <f t="shared" si="6"/>
        <v>0</v>
      </c>
      <c r="Y74" s="201">
        <f t="shared" si="7"/>
        <v>0</v>
      </c>
      <c r="Z74" s="201"/>
      <c r="AA74" s="143"/>
      <c r="AB74" s="143"/>
      <c r="AC74" s="209" t="str">
        <f t="shared" si="8"/>
        <v/>
      </c>
      <c r="AD74" s="207"/>
      <c r="AE74" s="210">
        <f t="shared" si="9"/>
        <v>0</v>
      </c>
      <c r="AF74" s="201">
        <f t="shared" si="10"/>
        <v>0</v>
      </c>
    </row>
    <row r="75" spans="1:32" s="173" customFormat="1" ht="12.5" x14ac:dyDescent="0.25">
      <c r="A75" s="188"/>
      <c r="B75" s="188"/>
      <c r="C75" s="188"/>
      <c r="D75" s="188"/>
      <c r="E75" s="188"/>
      <c r="F75" s="189"/>
      <c r="G75" s="189"/>
      <c r="H75" s="142" t="str">
        <f t="shared" si="11"/>
        <v/>
      </c>
      <c r="I75" s="202"/>
      <c r="J75" s="201"/>
      <c r="K75" s="201">
        <f t="shared" si="1"/>
        <v>0</v>
      </c>
      <c r="L75" s="140"/>
      <c r="M75" s="193"/>
      <c r="N75" s="193"/>
      <c r="O75" s="209" t="str">
        <f t="shared" si="2"/>
        <v/>
      </c>
      <c r="P75" s="204"/>
      <c r="Q75" s="201"/>
      <c r="R75" s="201">
        <f t="shared" si="4"/>
        <v>0</v>
      </c>
      <c r="S75" s="140"/>
      <c r="T75" s="143"/>
      <c r="U75" s="143"/>
      <c r="V75" s="209" t="str">
        <f t="shared" si="5"/>
        <v/>
      </c>
      <c r="W75" s="207"/>
      <c r="X75" s="210">
        <f t="shared" si="6"/>
        <v>0</v>
      </c>
      <c r="Y75" s="201">
        <f t="shared" si="7"/>
        <v>0</v>
      </c>
      <c r="Z75" s="201"/>
      <c r="AA75" s="143"/>
      <c r="AB75" s="143"/>
      <c r="AC75" s="209" t="str">
        <f t="shared" si="8"/>
        <v/>
      </c>
      <c r="AD75" s="207"/>
      <c r="AE75" s="210">
        <f t="shared" si="9"/>
        <v>0</v>
      </c>
      <c r="AF75" s="201">
        <f t="shared" si="10"/>
        <v>0</v>
      </c>
    </row>
    <row r="76" spans="1:32" s="173" customFormat="1" ht="12.5" x14ac:dyDescent="0.25">
      <c r="A76" s="188"/>
      <c r="B76" s="188"/>
      <c r="C76" s="188"/>
      <c r="D76" s="188"/>
      <c r="E76" s="188"/>
      <c r="F76" s="189"/>
      <c r="G76" s="189"/>
      <c r="H76" s="142" t="str">
        <f t="shared" si="11"/>
        <v/>
      </c>
      <c r="I76" s="202"/>
      <c r="J76" s="201"/>
      <c r="K76" s="201">
        <f t="shared" si="1"/>
        <v>0</v>
      </c>
      <c r="L76" s="140"/>
      <c r="M76" s="193"/>
      <c r="N76" s="193"/>
      <c r="O76" s="209" t="str">
        <f t="shared" si="2"/>
        <v/>
      </c>
      <c r="P76" s="204"/>
      <c r="Q76" s="201"/>
      <c r="R76" s="201">
        <f t="shared" si="4"/>
        <v>0</v>
      </c>
      <c r="S76" s="140"/>
      <c r="T76" s="143"/>
      <c r="U76" s="143"/>
      <c r="V76" s="209" t="str">
        <f t="shared" si="5"/>
        <v/>
      </c>
      <c r="W76" s="207"/>
      <c r="X76" s="210">
        <f t="shared" si="6"/>
        <v>0</v>
      </c>
      <c r="Y76" s="201">
        <f t="shared" si="7"/>
        <v>0</v>
      </c>
      <c r="Z76" s="201"/>
      <c r="AA76" s="143"/>
      <c r="AB76" s="143"/>
      <c r="AC76" s="209" t="str">
        <f t="shared" si="8"/>
        <v/>
      </c>
      <c r="AD76" s="207"/>
      <c r="AE76" s="210">
        <f t="shared" si="9"/>
        <v>0</v>
      </c>
      <c r="AF76" s="201">
        <f t="shared" si="10"/>
        <v>0</v>
      </c>
    </row>
    <row r="77" spans="1:32" s="173" customFormat="1" ht="12.5" x14ac:dyDescent="0.25">
      <c r="A77" s="188"/>
      <c r="B77" s="188"/>
      <c r="C77" s="188"/>
      <c r="D77" s="188"/>
      <c r="E77" s="188"/>
      <c r="F77" s="189"/>
      <c r="G77" s="189"/>
      <c r="H77" s="142" t="str">
        <f t="shared" si="11"/>
        <v/>
      </c>
      <c r="I77" s="202"/>
      <c r="J77" s="201"/>
      <c r="K77" s="201">
        <f t="shared" si="1"/>
        <v>0</v>
      </c>
      <c r="L77" s="140"/>
      <c r="M77" s="193"/>
      <c r="N77" s="193"/>
      <c r="O77" s="209" t="str">
        <f t="shared" si="2"/>
        <v/>
      </c>
      <c r="P77" s="204"/>
      <c r="Q77" s="201"/>
      <c r="R77" s="201">
        <f t="shared" si="4"/>
        <v>0</v>
      </c>
      <c r="S77" s="140"/>
      <c r="T77" s="143"/>
      <c r="U77" s="143"/>
      <c r="V77" s="209" t="str">
        <f t="shared" si="5"/>
        <v/>
      </c>
      <c r="W77" s="207"/>
      <c r="X77" s="210">
        <f t="shared" si="6"/>
        <v>0</v>
      </c>
      <c r="Y77" s="201">
        <f t="shared" si="7"/>
        <v>0</v>
      </c>
      <c r="Z77" s="201"/>
      <c r="AA77" s="143"/>
      <c r="AB77" s="143"/>
      <c r="AC77" s="209" t="str">
        <f t="shared" si="8"/>
        <v/>
      </c>
      <c r="AD77" s="207"/>
      <c r="AE77" s="210">
        <f t="shared" si="9"/>
        <v>0</v>
      </c>
      <c r="AF77" s="201">
        <f t="shared" si="10"/>
        <v>0</v>
      </c>
    </row>
    <row r="78" spans="1:32" s="173" customFormat="1" ht="12.5" x14ac:dyDescent="0.25">
      <c r="A78" s="188"/>
      <c r="B78" s="188"/>
      <c r="C78" s="188"/>
      <c r="D78" s="188"/>
      <c r="E78" s="188"/>
      <c r="F78" s="189"/>
      <c r="G78" s="189"/>
      <c r="H78" s="142" t="str">
        <f t="shared" si="11"/>
        <v/>
      </c>
      <c r="I78" s="202"/>
      <c r="J78" s="201"/>
      <c r="K78" s="201">
        <f t="shared" si="1"/>
        <v>0</v>
      </c>
      <c r="L78" s="140"/>
      <c r="M78" s="193"/>
      <c r="N78" s="193"/>
      <c r="O78" s="209" t="str">
        <f t="shared" si="2"/>
        <v/>
      </c>
      <c r="P78" s="204"/>
      <c r="Q78" s="201"/>
      <c r="R78" s="201">
        <f t="shared" si="4"/>
        <v>0</v>
      </c>
      <c r="S78" s="140"/>
      <c r="T78" s="143"/>
      <c r="U78" s="143"/>
      <c r="V78" s="209" t="str">
        <f t="shared" si="5"/>
        <v/>
      </c>
      <c r="W78" s="207"/>
      <c r="X78" s="210">
        <f t="shared" si="6"/>
        <v>0</v>
      </c>
      <c r="Y78" s="201">
        <f t="shared" si="7"/>
        <v>0</v>
      </c>
      <c r="Z78" s="201"/>
      <c r="AA78" s="143"/>
      <c r="AB78" s="143"/>
      <c r="AC78" s="209" t="str">
        <f t="shared" si="8"/>
        <v/>
      </c>
      <c r="AD78" s="207"/>
      <c r="AE78" s="210">
        <f t="shared" si="9"/>
        <v>0</v>
      </c>
      <c r="AF78" s="201">
        <f t="shared" si="10"/>
        <v>0</v>
      </c>
    </row>
    <row r="79" spans="1:32" s="173" customFormat="1" ht="12.5" x14ac:dyDescent="0.25">
      <c r="A79" s="188"/>
      <c r="B79" s="188"/>
      <c r="C79" s="188"/>
      <c r="D79" s="188"/>
      <c r="E79" s="188"/>
      <c r="F79" s="189"/>
      <c r="G79" s="189"/>
      <c r="H79" s="142" t="str">
        <f t="shared" si="11"/>
        <v/>
      </c>
      <c r="I79" s="202"/>
      <c r="J79" s="201"/>
      <c r="K79" s="201">
        <f t="shared" si="1"/>
        <v>0</v>
      </c>
      <c r="L79" s="140"/>
      <c r="M79" s="193"/>
      <c r="N79" s="193"/>
      <c r="O79" s="209" t="str">
        <f t="shared" si="2"/>
        <v/>
      </c>
      <c r="P79" s="204"/>
      <c r="Q79" s="201"/>
      <c r="R79" s="201">
        <f t="shared" si="4"/>
        <v>0</v>
      </c>
      <c r="S79" s="140"/>
      <c r="T79" s="143"/>
      <c r="U79" s="143"/>
      <c r="V79" s="209" t="str">
        <f t="shared" si="5"/>
        <v/>
      </c>
      <c r="W79" s="207"/>
      <c r="X79" s="210">
        <f t="shared" si="6"/>
        <v>0</v>
      </c>
      <c r="Y79" s="201">
        <f t="shared" si="7"/>
        <v>0</v>
      </c>
      <c r="Z79" s="201"/>
      <c r="AA79" s="143"/>
      <c r="AB79" s="143"/>
      <c r="AC79" s="209" t="str">
        <f t="shared" si="8"/>
        <v/>
      </c>
      <c r="AD79" s="207"/>
      <c r="AE79" s="210">
        <f t="shared" si="9"/>
        <v>0</v>
      </c>
      <c r="AF79" s="201">
        <f t="shared" si="10"/>
        <v>0</v>
      </c>
    </row>
    <row r="80" spans="1:32" s="173" customFormat="1" ht="12.5" x14ac:dyDescent="0.25">
      <c r="A80" s="188"/>
      <c r="B80" s="188"/>
      <c r="C80" s="188"/>
      <c r="D80" s="188"/>
      <c r="E80" s="188"/>
      <c r="F80" s="189"/>
      <c r="G80" s="189"/>
      <c r="H80" s="142" t="str">
        <f t="shared" si="11"/>
        <v/>
      </c>
      <c r="I80" s="202"/>
      <c r="J80" s="201"/>
      <c r="K80" s="201">
        <f t="shared" ref="K80:K124" si="25">D80*J80</f>
        <v>0</v>
      </c>
      <c r="L80" s="140"/>
      <c r="M80" s="193"/>
      <c r="N80" s="193"/>
      <c r="O80" s="209" t="str">
        <f t="shared" ref="O80:O124" si="26">IF(M80-N80=0,"",M80-N80)</f>
        <v/>
      </c>
      <c r="P80" s="204"/>
      <c r="Q80" s="201"/>
      <c r="R80" s="201">
        <f t="shared" ref="R80:R124" si="27">D80*Q80</f>
        <v>0</v>
      </c>
      <c r="S80" s="140"/>
      <c r="T80" s="143"/>
      <c r="U80" s="143"/>
      <c r="V80" s="209" t="str">
        <f t="shared" ref="V80:V124" si="28">IF(T80-U80=0,"",T80-U80)</f>
        <v/>
      </c>
      <c r="W80" s="207"/>
      <c r="X80" s="210">
        <f t="shared" ref="X80:X124" si="29">IFERROR(V80*W80,0)</f>
        <v>0</v>
      </c>
      <c r="Y80" s="201">
        <f t="shared" ref="Y80:Y124" si="30">D80*X80</f>
        <v>0</v>
      </c>
      <c r="Z80" s="201"/>
      <c r="AA80" s="143"/>
      <c r="AB80" s="143"/>
      <c r="AC80" s="209" t="str">
        <f t="shared" ref="AC80:AC124" si="31">IF(AA80-AB80=0,"",AA80-AB80)</f>
        <v/>
      </c>
      <c r="AD80" s="207"/>
      <c r="AE80" s="210">
        <f t="shared" ref="AE80:AE124" si="32">IFERROR(AC80*AD80,0)</f>
        <v>0</v>
      </c>
      <c r="AF80" s="201">
        <f t="shared" ref="AF80:AF124" si="33">D80*AE80</f>
        <v>0</v>
      </c>
    </row>
    <row r="81" spans="1:32" s="173" customFormat="1" ht="12.5" x14ac:dyDescent="0.25">
      <c r="A81" s="188"/>
      <c r="B81" s="188"/>
      <c r="C81" s="188"/>
      <c r="D81" s="188"/>
      <c r="E81" s="188"/>
      <c r="F81" s="189"/>
      <c r="G81" s="189"/>
      <c r="H81" s="142" t="str">
        <f t="shared" si="11"/>
        <v/>
      </c>
      <c r="I81" s="202"/>
      <c r="J81" s="201"/>
      <c r="K81" s="201">
        <f t="shared" si="25"/>
        <v>0</v>
      </c>
      <c r="L81" s="140"/>
      <c r="M81" s="193"/>
      <c r="N81" s="193"/>
      <c r="O81" s="209" t="str">
        <f t="shared" si="26"/>
        <v/>
      </c>
      <c r="P81" s="204"/>
      <c r="Q81" s="201"/>
      <c r="R81" s="201">
        <f t="shared" si="27"/>
        <v>0</v>
      </c>
      <c r="S81" s="140"/>
      <c r="T81" s="143"/>
      <c r="U81" s="143"/>
      <c r="V81" s="209" t="str">
        <f t="shared" si="28"/>
        <v/>
      </c>
      <c r="W81" s="207"/>
      <c r="X81" s="210">
        <f t="shared" si="29"/>
        <v>0</v>
      </c>
      <c r="Y81" s="201">
        <f t="shared" si="30"/>
        <v>0</v>
      </c>
      <c r="Z81" s="201"/>
      <c r="AA81" s="143"/>
      <c r="AB81" s="143"/>
      <c r="AC81" s="209" t="str">
        <f t="shared" si="31"/>
        <v/>
      </c>
      <c r="AD81" s="207"/>
      <c r="AE81" s="210">
        <f t="shared" si="32"/>
        <v>0</v>
      </c>
      <c r="AF81" s="201">
        <f t="shared" si="33"/>
        <v>0</v>
      </c>
    </row>
    <row r="82" spans="1:32" s="173" customFormat="1" ht="12.5" x14ac:dyDescent="0.25">
      <c r="A82" s="188"/>
      <c r="B82" s="188"/>
      <c r="C82" s="188"/>
      <c r="D82" s="188"/>
      <c r="E82" s="188"/>
      <c r="F82" s="189"/>
      <c r="G82" s="189"/>
      <c r="H82" s="142" t="str">
        <f t="shared" ref="H82:H124" si="34">IF(F82-G82=0,"",F82-G82)</f>
        <v/>
      </c>
      <c r="I82" s="202"/>
      <c r="J82" s="201"/>
      <c r="K82" s="201">
        <f t="shared" si="25"/>
        <v>0</v>
      </c>
      <c r="L82" s="140"/>
      <c r="M82" s="193"/>
      <c r="N82" s="193"/>
      <c r="O82" s="209" t="str">
        <f t="shared" si="26"/>
        <v/>
      </c>
      <c r="P82" s="204"/>
      <c r="Q82" s="201"/>
      <c r="R82" s="201">
        <f t="shared" si="27"/>
        <v>0</v>
      </c>
      <c r="S82" s="140"/>
      <c r="T82" s="143"/>
      <c r="U82" s="143"/>
      <c r="V82" s="209" t="str">
        <f t="shared" si="28"/>
        <v/>
      </c>
      <c r="W82" s="207"/>
      <c r="X82" s="210">
        <f t="shared" si="29"/>
        <v>0</v>
      </c>
      <c r="Y82" s="201">
        <f t="shared" si="30"/>
        <v>0</v>
      </c>
      <c r="Z82" s="201"/>
      <c r="AA82" s="143"/>
      <c r="AB82" s="143"/>
      <c r="AC82" s="209" t="str">
        <f t="shared" si="31"/>
        <v/>
      </c>
      <c r="AD82" s="207"/>
      <c r="AE82" s="210">
        <f t="shared" si="32"/>
        <v>0</v>
      </c>
      <c r="AF82" s="201">
        <f t="shared" si="33"/>
        <v>0</v>
      </c>
    </row>
    <row r="83" spans="1:32" s="173" customFormat="1" ht="12.5" x14ac:dyDescent="0.25">
      <c r="A83" s="188"/>
      <c r="B83" s="188"/>
      <c r="C83" s="188"/>
      <c r="D83" s="188"/>
      <c r="E83" s="188"/>
      <c r="F83" s="189"/>
      <c r="G83" s="189"/>
      <c r="H83" s="142" t="str">
        <f t="shared" si="34"/>
        <v/>
      </c>
      <c r="I83" s="202"/>
      <c r="J83" s="201"/>
      <c r="K83" s="201">
        <f t="shared" si="25"/>
        <v>0</v>
      </c>
      <c r="L83" s="140"/>
      <c r="M83" s="193"/>
      <c r="N83" s="193"/>
      <c r="O83" s="209" t="str">
        <f t="shared" si="26"/>
        <v/>
      </c>
      <c r="P83" s="204"/>
      <c r="Q83" s="201"/>
      <c r="R83" s="201">
        <f t="shared" si="27"/>
        <v>0</v>
      </c>
      <c r="S83" s="140"/>
      <c r="T83" s="143"/>
      <c r="U83" s="143"/>
      <c r="V83" s="209" t="str">
        <f t="shared" si="28"/>
        <v/>
      </c>
      <c r="W83" s="207"/>
      <c r="X83" s="210">
        <f t="shared" si="29"/>
        <v>0</v>
      </c>
      <c r="Y83" s="201">
        <f t="shared" si="30"/>
        <v>0</v>
      </c>
      <c r="Z83" s="201"/>
      <c r="AA83" s="143"/>
      <c r="AB83" s="143"/>
      <c r="AC83" s="209" t="str">
        <f t="shared" si="31"/>
        <v/>
      </c>
      <c r="AD83" s="207"/>
      <c r="AE83" s="210">
        <f t="shared" si="32"/>
        <v>0</v>
      </c>
      <c r="AF83" s="201">
        <f t="shared" si="33"/>
        <v>0</v>
      </c>
    </row>
    <row r="84" spans="1:32" s="173" customFormat="1" ht="12.5" x14ac:dyDescent="0.25">
      <c r="A84" s="188"/>
      <c r="B84" s="188"/>
      <c r="C84" s="188"/>
      <c r="D84" s="188"/>
      <c r="E84" s="188"/>
      <c r="F84" s="189"/>
      <c r="G84" s="189"/>
      <c r="H84" s="142" t="str">
        <f t="shared" si="34"/>
        <v/>
      </c>
      <c r="I84" s="202"/>
      <c r="J84" s="201"/>
      <c r="K84" s="201">
        <f t="shared" si="25"/>
        <v>0</v>
      </c>
      <c r="L84" s="140"/>
      <c r="M84" s="193"/>
      <c r="N84" s="193"/>
      <c r="O84" s="209" t="str">
        <f t="shared" si="26"/>
        <v/>
      </c>
      <c r="P84" s="204"/>
      <c r="Q84" s="201"/>
      <c r="R84" s="201">
        <f t="shared" si="27"/>
        <v>0</v>
      </c>
      <c r="S84" s="140"/>
      <c r="T84" s="143"/>
      <c r="U84" s="143"/>
      <c r="V84" s="209" t="str">
        <f t="shared" si="28"/>
        <v/>
      </c>
      <c r="W84" s="207"/>
      <c r="X84" s="210">
        <f t="shared" si="29"/>
        <v>0</v>
      </c>
      <c r="Y84" s="201">
        <f t="shared" si="30"/>
        <v>0</v>
      </c>
      <c r="Z84" s="201"/>
      <c r="AA84" s="143"/>
      <c r="AB84" s="143"/>
      <c r="AC84" s="209" t="str">
        <f t="shared" si="31"/>
        <v/>
      </c>
      <c r="AD84" s="207"/>
      <c r="AE84" s="210">
        <f t="shared" si="32"/>
        <v>0</v>
      </c>
      <c r="AF84" s="201">
        <f t="shared" si="33"/>
        <v>0</v>
      </c>
    </row>
    <row r="85" spans="1:32" s="173" customFormat="1" ht="12.5" x14ac:dyDescent="0.25">
      <c r="A85" s="188"/>
      <c r="B85" s="188"/>
      <c r="C85" s="188"/>
      <c r="D85" s="188"/>
      <c r="E85" s="188"/>
      <c r="F85" s="189"/>
      <c r="G85" s="189"/>
      <c r="H85" s="142" t="str">
        <f t="shared" si="34"/>
        <v/>
      </c>
      <c r="I85" s="202"/>
      <c r="J85" s="201"/>
      <c r="K85" s="201">
        <f t="shared" si="25"/>
        <v>0</v>
      </c>
      <c r="L85" s="140"/>
      <c r="M85" s="193"/>
      <c r="N85" s="193"/>
      <c r="O85" s="209" t="str">
        <f t="shared" si="26"/>
        <v/>
      </c>
      <c r="P85" s="204"/>
      <c r="Q85" s="201"/>
      <c r="R85" s="201">
        <f t="shared" si="27"/>
        <v>0</v>
      </c>
      <c r="S85" s="140"/>
      <c r="T85" s="143"/>
      <c r="U85" s="143"/>
      <c r="V85" s="209" t="str">
        <f t="shared" si="28"/>
        <v/>
      </c>
      <c r="W85" s="207"/>
      <c r="X85" s="210">
        <f t="shared" si="29"/>
        <v>0</v>
      </c>
      <c r="Y85" s="201">
        <f t="shared" si="30"/>
        <v>0</v>
      </c>
      <c r="Z85" s="201"/>
      <c r="AA85" s="143"/>
      <c r="AB85" s="143"/>
      <c r="AC85" s="209" t="str">
        <f t="shared" si="31"/>
        <v/>
      </c>
      <c r="AD85" s="207"/>
      <c r="AE85" s="210">
        <f t="shared" si="32"/>
        <v>0</v>
      </c>
      <c r="AF85" s="201">
        <f t="shared" si="33"/>
        <v>0</v>
      </c>
    </row>
    <row r="86" spans="1:32" s="173" customFormat="1" ht="12.5" x14ac:dyDescent="0.25">
      <c r="A86" s="188"/>
      <c r="B86" s="188"/>
      <c r="C86" s="188"/>
      <c r="D86" s="188"/>
      <c r="E86" s="188"/>
      <c r="F86" s="189"/>
      <c r="G86" s="189"/>
      <c r="H86" s="142" t="str">
        <f t="shared" si="34"/>
        <v/>
      </c>
      <c r="I86" s="202"/>
      <c r="J86" s="201"/>
      <c r="K86" s="201">
        <f t="shared" si="25"/>
        <v>0</v>
      </c>
      <c r="L86" s="140"/>
      <c r="M86" s="193"/>
      <c r="N86" s="193"/>
      <c r="O86" s="209" t="str">
        <f t="shared" si="26"/>
        <v/>
      </c>
      <c r="P86" s="204"/>
      <c r="Q86" s="201"/>
      <c r="R86" s="201">
        <f t="shared" si="27"/>
        <v>0</v>
      </c>
      <c r="S86" s="140"/>
      <c r="T86" s="143"/>
      <c r="U86" s="143"/>
      <c r="V86" s="209" t="str">
        <f t="shared" si="28"/>
        <v/>
      </c>
      <c r="W86" s="207"/>
      <c r="X86" s="210">
        <f t="shared" si="29"/>
        <v>0</v>
      </c>
      <c r="Y86" s="201">
        <f t="shared" si="30"/>
        <v>0</v>
      </c>
      <c r="Z86" s="201"/>
      <c r="AA86" s="143"/>
      <c r="AB86" s="143"/>
      <c r="AC86" s="209" t="str">
        <f t="shared" si="31"/>
        <v/>
      </c>
      <c r="AD86" s="207"/>
      <c r="AE86" s="210">
        <f t="shared" si="32"/>
        <v>0</v>
      </c>
      <c r="AF86" s="201">
        <f t="shared" si="33"/>
        <v>0</v>
      </c>
    </row>
    <row r="87" spans="1:32" s="173" customFormat="1" ht="12.5" x14ac:dyDescent="0.25">
      <c r="A87" s="188"/>
      <c r="B87" s="188"/>
      <c r="C87" s="188"/>
      <c r="D87" s="188"/>
      <c r="E87" s="188"/>
      <c r="F87" s="189"/>
      <c r="G87" s="189"/>
      <c r="H87" s="142" t="str">
        <f t="shared" si="34"/>
        <v/>
      </c>
      <c r="I87" s="202"/>
      <c r="J87" s="201"/>
      <c r="K87" s="201">
        <f t="shared" si="25"/>
        <v>0</v>
      </c>
      <c r="L87" s="140"/>
      <c r="M87" s="193"/>
      <c r="N87" s="193"/>
      <c r="O87" s="209" t="str">
        <f t="shared" si="26"/>
        <v/>
      </c>
      <c r="P87" s="204"/>
      <c r="Q87" s="201"/>
      <c r="R87" s="201">
        <f t="shared" si="27"/>
        <v>0</v>
      </c>
      <c r="S87" s="140"/>
      <c r="T87" s="143"/>
      <c r="U87" s="143"/>
      <c r="V87" s="209" t="str">
        <f t="shared" si="28"/>
        <v/>
      </c>
      <c r="W87" s="207"/>
      <c r="X87" s="210">
        <f t="shared" si="29"/>
        <v>0</v>
      </c>
      <c r="Y87" s="201">
        <f t="shared" si="30"/>
        <v>0</v>
      </c>
      <c r="Z87" s="201"/>
      <c r="AA87" s="143"/>
      <c r="AB87" s="143"/>
      <c r="AC87" s="209" t="str">
        <f t="shared" si="31"/>
        <v/>
      </c>
      <c r="AD87" s="207"/>
      <c r="AE87" s="210">
        <f t="shared" si="32"/>
        <v>0</v>
      </c>
      <c r="AF87" s="201">
        <f t="shared" si="33"/>
        <v>0</v>
      </c>
    </row>
    <row r="88" spans="1:32" s="173" customFormat="1" ht="12.5" x14ac:dyDescent="0.25">
      <c r="A88" s="188"/>
      <c r="B88" s="188"/>
      <c r="C88" s="188"/>
      <c r="D88" s="188"/>
      <c r="E88" s="188"/>
      <c r="F88" s="189"/>
      <c r="G88" s="189"/>
      <c r="H88" s="142" t="str">
        <f t="shared" si="34"/>
        <v/>
      </c>
      <c r="I88" s="202"/>
      <c r="J88" s="201"/>
      <c r="K88" s="201">
        <f t="shared" si="25"/>
        <v>0</v>
      </c>
      <c r="L88" s="140"/>
      <c r="M88" s="193"/>
      <c r="N88" s="193"/>
      <c r="O88" s="209" t="str">
        <f t="shared" si="26"/>
        <v/>
      </c>
      <c r="P88" s="204"/>
      <c r="Q88" s="201"/>
      <c r="R88" s="201">
        <f t="shared" si="27"/>
        <v>0</v>
      </c>
      <c r="S88" s="140"/>
      <c r="T88" s="143"/>
      <c r="U88" s="143"/>
      <c r="V88" s="209" t="str">
        <f t="shared" si="28"/>
        <v/>
      </c>
      <c r="W88" s="207"/>
      <c r="X88" s="210">
        <f t="shared" si="29"/>
        <v>0</v>
      </c>
      <c r="Y88" s="201">
        <f t="shared" si="30"/>
        <v>0</v>
      </c>
      <c r="Z88" s="201"/>
      <c r="AA88" s="143"/>
      <c r="AB88" s="143"/>
      <c r="AC88" s="209" t="str">
        <f t="shared" si="31"/>
        <v/>
      </c>
      <c r="AD88" s="207"/>
      <c r="AE88" s="210">
        <f t="shared" si="32"/>
        <v>0</v>
      </c>
      <c r="AF88" s="201">
        <f t="shared" si="33"/>
        <v>0</v>
      </c>
    </row>
    <row r="89" spans="1:32" s="173" customFormat="1" ht="12.5" x14ac:dyDescent="0.25">
      <c r="A89" s="188"/>
      <c r="B89" s="188"/>
      <c r="C89" s="188"/>
      <c r="D89" s="188"/>
      <c r="E89" s="188"/>
      <c r="F89" s="189"/>
      <c r="G89" s="189"/>
      <c r="H89" s="142" t="str">
        <f t="shared" si="34"/>
        <v/>
      </c>
      <c r="I89" s="202"/>
      <c r="J89" s="201"/>
      <c r="K89" s="201">
        <f t="shared" si="25"/>
        <v>0</v>
      </c>
      <c r="L89" s="140"/>
      <c r="M89" s="193"/>
      <c r="N89" s="193"/>
      <c r="O89" s="209" t="str">
        <f t="shared" si="26"/>
        <v/>
      </c>
      <c r="P89" s="204"/>
      <c r="Q89" s="201"/>
      <c r="R89" s="201">
        <f t="shared" si="27"/>
        <v>0</v>
      </c>
      <c r="S89" s="140"/>
      <c r="T89" s="143"/>
      <c r="U89" s="143"/>
      <c r="V89" s="209" t="str">
        <f t="shared" si="28"/>
        <v/>
      </c>
      <c r="W89" s="207"/>
      <c r="X89" s="210">
        <f t="shared" si="29"/>
        <v>0</v>
      </c>
      <c r="Y89" s="201">
        <f t="shared" si="30"/>
        <v>0</v>
      </c>
      <c r="Z89" s="201"/>
      <c r="AA89" s="143"/>
      <c r="AB89" s="143"/>
      <c r="AC89" s="209" t="str">
        <f t="shared" si="31"/>
        <v/>
      </c>
      <c r="AD89" s="207"/>
      <c r="AE89" s="210">
        <f t="shared" si="32"/>
        <v>0</v>
      </c>
      <c r="AF89" s="201">
        <f t="shared" si="33"/>
        <v>0</v>
      </c>
    </row>
    <row r="90" spans="1:32" s="173" customFormat="1" ht="12.5" x14ac:dyDescent="0.25">
      <c r="A90" s="188"/>
      <c r="B90" s="188"/>
      <c r="C90" s="188"/>
      <c r="D90" s="188"/>
      <c r="E90" s="188"/>
      <c r="F90" s="189"/>
      <c r="G90" s="189"/>
      <c r="H90" s="142" t="str">
        <f t="shared" si="34"/>
        <v/>
      </c>
      <c r="I90" s="202"/>
      <c r="J90" s="201"/>
      <c r="K90" s="201">
        <f t="shared" si="25"/>
        <v>0</v>
      </c>
      <c r="L90" s="140"/>
      <c r="M90" s="193"/>
      <c r="N90" s="193"/>
      <c r="O90" s="209" t="str">
        <f t="shared" si="26"/>
        <v/>
      </c>
      <c r="P90" s="204"/>
      <c r="Q90" s="201"/>
      <c r="R90" s="201">
        <f t="shared" si="27"/>
        <v>0</v>
      </c>
      <c r="S90" s="140"/>
      <c r="T90" s="143"/>
      <c r="U90" s="143"/>
      <c r="V90" s="209" t="str">
        <f t="shared" si="28"/>
        <v/>
      </c>
      <c r="W90" s="207"/>
      <c r="X90" s="210">
        <f t="shared" si="29"/>
        <v>0</v>
      </c>
      <c r="Y90" s="201">
        <f t="shared" si="30"/>
        <v>0</v>
      </c>
      <c r="Z90" s="201"/>
      <c r="AA90" s="143"/>
      <c r="AB90" s="143"/>
      <c r="AC90" s="209" t="str">
        <f t="shared" si="31"/>
        <v/>
      </c>
      <c r="AD90" s="207"/>
      <c r="AE90" s="210">
        <f t="shared" si="32"/>
        <v>0</v>
      </c>
      <c r="AF90" s="201">
        <f t="shared" si="33"/>
        <v>0</v>
      </c>
    </row>
    <row r="91" spans="1:32" s="173" customFormat="1" ht="12.5" x14ac:dyDescent="0.25">
      <c r="A91" s="188"/>
      <c r="B91" s="188"/>
      <c r="C91" s="188"/>
      <c r="D91" s="188"/>
      <c r="E91" s="188"/>
      <c r="F91" s="189"/>
      <c r="G91" s="189"/>
      <c r="H91" s="142" t="str">
        <f t="shared" si="34"/>
        <v/>
      </c>
      <c r="I91" s="202"/>
      <c r="J91" s="201"/>
      <c r="K91" s="201">
        <f t="shared" si="25"/>
        <v>0</v>
      </c>
      <c r="L91" s="140"/>
      <c r="M91" s="193"/>
      <c r="N91" s="193"/>
      <c r="O91" s="209" t="str">
        <f t="shared" si="26"/>
        <v/>
      </c>
      <c r="P91" s="204"/>
      <c r="Q91" s="201"/>
      <c r="R91" s="201">
        <f t="shared" si="27"/>
        <v>0</v>
      </c>
      <c r="S91" s="140"/>
      <c r="T91" s="143"/>
      <c r="U91" s="143"/>
      <c r="V91" s="209" t="str">
        <f t="shared" si="28"/>
        <v/>
      </c>
      <c r="W91" s="207"/>
      <c r="X91" s="210">
        <f t="shared" si="29"/>
        <v>0</v>
      </c>
      <c r="Y91" s="201">
        <f t="shared" si="30"/>
        <v>0</v>
      </c>
      <c r="Z91" s="201"/>
      <c r="AA91" s="143"/>
      <c r="AB91" s="143"/>
      <c r="AC91" s="209" t="str">
        <f t="shared" si="31"/>
        <v/>
      </c>
      <c r="AD91" s="207"/>
      <c r="AE91" s="210">
        <f t="shared" si="32"/>
        <v>0</v>
      </c>
      <c r="AF91" s="201">
        <f t="shared" si="33"/>
        <v>0</v>
      </c>
    </row>
    <row r="92" spans="1:32" s="173" customFormat="1" ht="12.5" x14ac:dyDescent="0.25">
      <c r="A92" s="188"/>
      <c r="B92" s="188"/>
      <c r="C92" s="188"/>
      <c r="D92" s="188"/>
      <c r="E92" s="188"/>
      <c r="F92" s="189"/>
      <c r="G92" s="189"/>
      <c r="H92" s="142" t="str">
        <f t="shared" si="34"/>
        <v/>
      </c>
      <c r="I92" s="202"/>
      <c r="J92" s="201"/>
      <c r="K92" s="201">
        <f t="shared" si="25"/>
        <v>0</v>
      </c>
      <c r="L92" s="140"/>
      <c r="M92" s="193"/>
      <c r="N92" s="193"/>
      <c r="O92" s="209" t="str">
        <f t="shared" si="26"/>
        <v/>
      </c>
      <c r="P92" s="204"/>
      <c r="Q92" s="201"/>
      <c r="R92" s="201">
        <f t="shared" si="27"/>
        <v>0</v>
      </c>
      <c r="S92" s="140"/>
      <c r="T92" s="143"/>
      <c r="U92" s="143"/>
      <c r="V92" s="209" t="str">
        <f t="shared" si="28"/>
        <v/>
      </c>
      <c r="W92" s="207"/>
      <c r="X92" s="210">
        <f t="shared" si="29"/>
        <v>0</v>
      </c>
      <c r="Y92" s="201">
        <f t="shared" si="30"/>
        <v>0</v>
      </c>
      <c r="Z92" s="201"/>
      <c r="AA92" s="143"/>
      <c r="AB92" s="143"/>
      <c r="AC92" s="209" t="str">
        <f t="shared" si="31"/>
        <v/>
      </c>
      <c r="AD92" s="207"/>
      <c r="AE92" s="210">
        <f t="shared" si="32"/>
        <v>0</v>
      </c>
      <c r="AF92" s="201">
        <f t="shared" si="33"/>
        <v>0</v>
      </c>
    </row>
    <row r="93" spans="1:32" s="173" customFormat="1" ht="12.5" x14ac:dyDescent="0.25">
      <c r="A93" s="188"/>
      <c r="B93" s="188"/>
      <c r="C93" s="188"/>
      <c r="D93" s="188"/>
      <c r="E93" s="188"/>
      <c r="F93" s="189"/>
      <c r="G93" s="189"/>
      <c r="H93" s="142" t="str">
        <f t="shared" si="34"/>
        <v/>
      </c>
      <c r="I93" s="202"/>
      <c r="J93" s="201"/>
      <c r="K93" s="201">
        <f t="shared" si="25"/>
        <v>0</v>
      </c>
      <c r="L93" s="140"/>
      <c r="M93" s="193"/>
      <c r="N93" s="193"/>
      <c r="O93" s="209" t="str">
        <f t="shared" si="26"/>
        <v/>
      </c>
      <c r="P93" s="204"/>
      <c r="Q93" s="201"/>
      <c r="R93" s="201">
        <f t="shared" si="27"/>
        <v>0</v>
      </c>
      <c r="S93" s="140"/>
      <c r="T93" s="143"/>
      <c r="U93" s="143"/>
      <c r="V93" s="209" t="str">
        <f t="shared" si="28"/>
        <v/>
      </c>
      <c r="W93" s="207"/>
      <c r="X93" s="210">
        <f t="shared" si="29"/>
        <v>0</v>
      </c>
      <c r="Y93" s="201">
        <f t="shared" si="30"/>
        <v>0</v>
      </c>
      <c r="Z93" s="201"/>
      <c r="AA93" s="143"/>
      <c r="AB93" s="143"/>
      <c r="AC93" s="209" t="str">
        <f t="shared" si="31"/>
        <v/>
      </c>
      <c r="AD93" s="207"/>
      <c r="AE93" s="210">
        <f t="shared" si="32"/>
        <v>0</v>
      </c>
      <c r="AF93" s="201">
        <f t="shared" si="33"/>
        <v>0</v>
      </c>
    </row>
    <row r="94" spans="1:32" s="173" customFormat="1" ht="12.5" x14ac:dyDescent="0.25">
      <c r="A94" s="188"/>
      <c r="B94" s="188"/>
      <c r="C94" s="188"/>
      <c r="D94" s="188"/>
      <c r="E94" s="188"/>
      <c r="F94" s="189"/>
      <c r="G94" s="189"/>
      <c r="H94" s="142" t="str">
        <f t="shared" si="34"/>
        <v/>
      </c>
      <c r="I94" s="202"/>
      <c r="J94" s="201"/>
      <c r="K94" s="201">
        <f t="shared" si="25"/>
        <v>0</v>
      </c>
      <c r="L94" s="140"/>
      <c r="M94" s="193"/>
      <c r="N94" s="193"/>
      <c r="O94" s="209" t="str">
        <f t="shared" si="26"/>
        <v/>
      </c>
      <c r="P94" s="204"/>
      <c r="Q94" s="201"/>
      <c r="R94" s="201">
        <f t="shared" si="27"/>
        <v>0</v>
      </c>
      <c r="S94" s="140"/>
      <c r="T94" s="143"/>
      <c r="U94" s="143"/>
      <c r="V94" s="209" t="str">
        <f t="shared" si="28"/>
        <v/>
      </c>
      <c r="W94" s="207"/>
      <c r="X94" s="210">
        <f t="shared" si="29"/>
        <v>0</v>
      </c>
      <c r="Y94" s="201">
        <f t="shared" si="30"/>
        <v>0</v>
      </c>
      <c r="Z94" s="201"/>
      <c r="AA94" s="143"/>
      <c r="AB94" s="143"/>
      <c r="AC94" s="209" t="str">
        <f t="shared" si="31"/>
        <v/>
      </c>
      <c r="AD94" s="207"/>
      <c r="AE94" s="210">
        <f t="shared" si="32"/>
        <v>0</v>
      </c>
      <c r="AF94" s="201">
        <f t="shared" si="33"/>
        <v>0</v>
      </c>
    </row>
    <row r="95" spans="1:32" s="173" customFormat="1" ht="12.5" x14ac:dyDescent="0.25">
      <c r="A95" s="188"/>
      <c r="B95" s="188"/>
      <c r="C95" s="188"/>
      <c r="D95" s="188"/>
      <c r="E95" s="188"/>
      <c r="F95" s="189"/>
      <c r="G95" s="189"/>
      <c r="H95" s="142" t="str">
        <f t="shared" si="34"/>
        <v/>
      </c>
      <c r="I95" s="202"/>
      <c r="J95" s="201"/>
      <c r="K95" s="201">
        <f t="shared" si="25"/>
        <v>0</v>
      </c>
      <c r="L95" s="140"/>
      <c r="M95" s="193"/>
      <c r="N95" s="193"/>
      <c r="O95" s="209" t="str">
        <f t="shared" si="26"/>
        <v/>
      </c>
      <c r="P95" s="204"/>
      <c r="Q95" s="201"/>
      <c r="R95" s="201">
        <f t="shared" si="27"/>
        <v>0</v>
      </c>
      <c r="S95" s="140"/>
      <c r="T95" s="143"/>
      <c r="U95" s="143"/>
      <c r="V95" s="209" t="str">
        <f t="shared" si="28"/>
        <v/>
      </c>
      <c r="W95" s="207"/>
      <c r="X95" s="210">
        <f t="shared" si="29"/>
        <v>0</v>
      </c>
      <c r="Y95" s="201">
        <f t="shared" si="30"/>
        <v>0</v>
      </c>
      <c r="Z95" s="201"/>
      <c r="AA95" s="143"/>
      <c r="AB95" s="143"/>
      <c r="AC95" s="209" t="str">
        <f t="shared" si="31"/>
        <v/>
      </c>
      <c r="AD95" s="207"/>
      <c r="AE95" s="210">
        <f t="shared" si="32"/>
        <v>0</v>
      </c>
      <c r="AF95" s="201">
        <f t="shared" si="33"/>
        <v>0</v>
      </c>
    </row>
    <row r="96" spans="1:32" s="173" customFormat="1" ht="12.5" x14ac:dyDescent="0.25">
      <c r="A96" s="188"/>
      <c r="B96" s="188"/>
      <c r="C96" s="188"/>
      <c r="D96" s="188"/>
      <c r="E96" s="188"/>
      <c r="F96" s="189"/>
      <c r="G96" s="189"/>
      <c r="H96" s="142" t="str">
        <f t="shared" si="34"/>
        <v/>
      </c>
      <c r="I96" s="202"/>
      <c r="J96" s="201"/>
      <c r="K96" s="201">
        <f t="shared" si="25"/>
        <v>0</v>
      </c>
      <c r="L96" s="140"/>
      <c r="M96" s="193"/>
      <c r="N96" s="193"/>
      <c r="O96" s="209" t="str">
        <f t="shared" si="26"/>
        <v/>
      </c>
      <c r="P96" s="204"/>
      <c r="Q96" s="201"/>
      <c r="R96" s="201">
        <f t="shared" si="27"/>
        <v>0</v>
      </c>
      <c r="S96" s="140"/>
      <c r="T96" s="143"/>
      <c r="U96" s="143"/>
      <c r="V96" s="209" t="str">
        <f t="shared" si="28"/>
        <v/>
      </c>
      <c r="W96" s="207"/>
      <c r="X96" s="210">
        <f t="shared" si="29"/>
        <v>0</v>
      </c>
      <c r="Y96" s="201">
        <f t="shared" si="30"/>
        <v>0</v>
      </c>
      <c r="Z96" s="201"/>
      <c r="AA96" s="143"/>
      <c r="AB96" s="143"/>
      <c r="AC96" s="209" t="str">
        <f t="shared" si="31"/>
        <v/>
      </c>
      <c r="AD96" s="207"/>
      <c r="AE96" s="210">
        <f t="shared" si="32"/>
        <v>0</v>
      </c>
      <c r="AF96" s="201">
        <f t="shared" si="33"/>
        <v>0</v>
      </c>
    </row>
    <row r="97" spans="1:32" s="173" customFormat="1" ht="12.5" x14ac:dyDescent="0.25">
      <c r="A97" s="188"/>
      <c r="B97" s="188"/>
      <c r="C97" s="188"/>
      <c r="D97" s="188"/>
      <c r="E97" s="188"/>
      <c r="F97" s="189"/>
      <c r="G97" s="189"/>
      <c r="H97" s="142" t="str">
        <f t="shared" si="34"/>
        <v/>
      </c>
      <c r="I97" s="202"/>
      <c r="J97" s="201"/>
      <c r="K97" s="201">
        <f t="shared" si="25"/>
        <v>0</v>
      </c>
      <c r="L97" s="140"/>
      <c r="M97" s="193"/>
      <c r="N97" s="193"/>
      <c r="O97" s="209" t="str">
        <f t="shared" si="26"/>
        <v/>
      </c>
      <c r="P97" s="204"/>
      <c r="Q97" s="201"/>
      <c r="R97" s="201">
        <f t="shared" si="27"/>
        <v>0</v>
      </c>
      <c r="S97" s="140"/>
      <c r="T97" s="143"/>
      <c r="U97" s="143"/>
      <c r="V97" s="209" t="str">
        <f t="shared" si="28"/>
        <v/>
      </c>
      <c r="W97" s="207"/>
      <c r="X97" s="210">
        <f t="shared" si="29"/>
        <v>0</v>
      </c>
      <c r="Y97" s="201">
        <f t="shared" si="30"/>
        <v>0</v>
      </c>
      <c r="Z97" s="201"/>
      <c r="AA97" s="143"/>
      <c r="AB97" s="143"/>
      <c r="AC97" s="209" t="str">
        <f t="shared" si="31"/>
        <v/>
      </c>
      <c r="AD97" s="207"/>
      <c r="AE97" s="210">
        <f t="shared" si="32"/>
        <v>0</v>
      </c>
      <c r="AF97" s="201">
        <f t="shared" si="33"/>
        <v>0</v>
      </c>
    </row>
    <row r="98" spans="1:32" s="173" customFormat="1" ht="12.5" x14ac:dyDescent="0.25">
      <c r="A98" s="188"/>
      <c r="B98" s="188"/>
      <c r="C98" s="188"/>
      <c r="D98" s="188"/>
      <c r="E98" s="188"/>
      <c r="F98" s="189"/>
      <c r="G98" s="189"/>
      <c r="H98" s="142" t="str">
        <f t="shared" si="34"/>
        <v/>
      </c>
      <c r="I98" s="202"/>
      <c r="J98" s="201"/>
      <c r="K98" s="201">
        <f t="shared" si="25"/>
        <v>0</v>
      </c>
      <c r="L98" s="140"/>
      <c r="M98" s="193"/>
      <c r="N98" s="193"/>
      <c r="O98" s="209" t="str">
        <f t="shared" si="26"/>
        <v/>
      </c>
      <c r="P98" s="204"/>
      <c r="Q98" s="201"/>
      <c r="R98" s="201">
        <f t="shared" si="27"/>
        <v>0</v>
      </c>
      <c r="S98" s="140"/>
      <c r="T98" s="143"/>
      <c r="U98" s="143"/>
      <c r="V98" s="209" t="str">
        <f t="shared" si="28"/>
        <v/>
      </c>
      <c r="W98" s="207"/>
      <c r="X98" s="210">
        <f t="shared" si="29"/>
        <v>0</v>
      </c>
      <c r="Y98" s="201">
        <f t="shared" si="30"/>
        <v>0</v>
      </c>
      <c r="Z98" s="201"/>
      <c r="AA98" s="143"/>
      <c r="AB98" s="143"/>
      <c r="AC98" s="209" t="str">
        <f t="shared" si="31"/>
        <v/>
      </c>
      <c r="AD98" s="207"/>
      <c r="AE98" s="210">
        <f t="shared" si="32"/>
        <v>0</v>
      </c>
      <c r="AF98" s="201">
        <f t="shared" si="33"/>
        <v>0</v>
      </c>
    </row>
    <row r="99" spans="1:32" s="173" customFormat="1" ht="12.5" x14ac:dyDescent="0.25">
      <c r="A99" s="188"/>
      <c r="B99" s="188"/>
      <c r="C99" s="188"/>
      <c r="D99" s="188"/>
      <c r="E99" s="188"/>
      <c r="F99" s="189"/>
      <c r="G99" s="189"/>
      <c r="H99" s="142" t="str">
        <f t="shared" si="34"/>
        <v/>
      </c>
      <c r="I99" s="202"/>
      <c r="J99" s="201"/>
      <c r="K99" s="201">
        <f t="shared" si="25"/>
        <v>0</v>
      </c>
      <c r="L99" s="140"/>
      <c r="M99" s="193"/>
      <c r="N99" s="193"/>
      <c r="O99" s="209" t="str">
        <f t="shared" si="26"/>
        <v/>
      </c>
      <c r="P99" s="204"/>
      <c r="Q99" s="201"/>
      <c r="R99" s="201">
        <f t="shared" si="27"/>
        <v>0</v>
      </c>
      <c r="S99" s="140"/>
      <c r="T99" s="143"/>
      <c r="U99" s="143"/>
      <c r="V99" s="209" t="str">
        <f t="shared" si="28"/>
        <v/>
      </c>
      <c r="W99" s="207"/>
      <c r="X99" s="210">
        <f t="shared" si="29"/>
        <v>0</v>
      </c>
      <c r="Y99" s="201">
        <f t="shared" si="30"/>
        <v>0</v>
      </c>
      <c r="Z99" s="201"/>
      <c r="AA99" s="143"/>
      <c r="AB99" s="143"/>
      <c r="AC99" s="209" t="str">
        <f t="shared" si="31"/>
        <v/>
      </c>
      <c r="AD99" s="207"/>
      <c r="AE99" s="210">
        <f t="shared" si="32"/>
        <v>0</v>
      </c>
      <c r="AF99" s="201">
        <f t="shared" si="33"/>
        <v>0</v>
      </c>
    </row>
    <row r="100" spans="1:32" s="173" customFormat="1" ht="12.5" x14ac:dyDescent="0.25">
      <c r="A100" s="188"/>
      <c r="B100" s="188"/>
      <c r="C100" s="188"/>
      <c r="D100" s="188"/>
      <c r="E100" s="188"/>
      <c r="F100" s="189"/>
      <c r="G100" s="189"/>
      <c r="H100" s="142" t="str">
        <f t="shared" si="34"/>
        <v/>
      </c>
      <c r="I100" s="202"/>
      <c r="J100" s="201"/>
      <c r="K100" s="201">
        <f t="shared" si="25"/>
        <v>0</v>
      </c>
      <c r="L100" s="140"/>
      <c r="M100" s="193"/>
      <c r="N100" s="193"/>
      <c r="O100" s="209" t="str">
        <f t="shared" si="26"/>
        <v/>
      </c>
      <c r="P100" s="204"/>
      <c r="Q100" s="201"/>
      <c r="R100" s="201">
        <f t="shared" si="27"/>
        <v>0</v>
      </c>
      <c r="S100" s="140"/>
      <c r="T100" s="143"/>
      <c r="U100" s="143"/>
      <c r="V100" s="209" t="str">
        <f t="shared" si="28"/>
        <v/>
      </c>
      <c r="W100" s="207"/>
      <c r="X100" s="210">
        <f t="shared" si="29"/>
        <v>0</v>
      </c>
      <c r="Y100" s="201">
        <f t="shared" si="30"/>
        <v>0</v>
      </c>
      <c r="Z100" s="201"/>
      <c r="AA100" s="143"/>
      <c r="AB100" s="143"/>
      <c r="AC100" s="209" t="str">
        <f t="shared" si="31"/>
        <v/>
      </c>
      <c r="AD100" s="207"/>
      <c r="AE100" s="210">
        <f t="shared" si="32"/>
        <v>0</v>
      </c>
      <c r="AF100" s="201">
        <f t="shared" si="33"/>
        <v>0</v>
      </c>
    </row>
    <row r="101" spans="1:32" s="173" customFormat="1" ht="12.5" x14ac:dyDescent="0.25">
      <c r="A101" s="188"/>
      <c r="B101" s="188"/>
      <c r="C101" s="188"/>
      <c r="D101" s="188"/>
      <c r="E101" s="188"/>
      <c r="F101" s="189"/>
      <c r="G101" s="189"/>
      <c r="H101" s="142" t="str">
        <f t="shared" si="34"/>
        <v/>
      </c>
      <c r="I101" s="202"/>
      <c r="J101" s="201"/>
      <c r="K101" s="201">
        <f t="shared" si="25"/>
        <v>0</v>
      </c>
      <c r="L101" s="140"/>
      <c r="M101" s="193"/>
      <c r="N101" s="193"/>
      <c r="O101" s="209" t="str">
        <f t="shared" si="26"/>
        <v/>
      </c>
      <c r="P101" s="204"/>
      <c r="Q101" s="201"/>
      <c r="R101" s="201">
        <f t="shared" si="27"/>
        <v>0</v>
      </c>
      <c r="S101" s="140"/>
      <c r="T101" s="143"/>
      <c r="U101" s="143"/>
      <c r="V101" s="209" t="str">
        <f t="shared" si="28"/>
        <v/>
      </c>
      <c r="W101" s="207"/>
      <c r="X101" s="210">
        <f t="shared" si="29"/>
        <v>0</v>
      </c>
      <c r="Y101" s="201">
        <f t="shared" si="30"/>
        <v>0</v>
      </c>
      <c r="Z101" s="201"/>
      <c r="AA101" s="143"/>
      <c r="AB101" s="143"/>
      <c r="AC101" s="209" t="str">
        <f t="shared" si="31"/>
        <v/>
      </c>
      <c r="AD101" s="207"/>
      <c r="AE101" s="210">
        <f t="shared" si="32"/>
        <v>0</v>
      </c>
      <c r="AF101" s="201">
        <f t="shared" si="33"/>
        <v>0</v>
      </c>
    </row>
    <row r="102" spans="1:32" s="173" customFormat="1" ht="12.5" x14ac:dyDescent="0.25">
      <c r="A102" s="188"/>
      <c r="B102" s="188"/>
      <c r="C102" s="188"/>
      <c r="D102" s="188"/>
      <c r="E102" s="188"/>
      <c r="F102" s="189"/>
      <c r="G102" s="189"/>
      <c r="H102" s="142" t="str">
        <f t="shared" si="34"/>
        <v/>
      </c>
      <c r="I102" s="202"/>
      <c r="J102" s="201"/>
      <c r="K102" s="201">
        <f t="shared" si="25"/>
        <v>0</v>
      </c>
      <c r="L102" s="140"/>
      <c r="M102" s="193"/>
      <c r="N102" s="193"/>
      <c r="O102" s="209" t="str">
        <f t="shared" si="26"/>
        <v/>
      </c>
      <c r="P102" s="204"/>
      <c r="Q102" s="201"/>
      <c r="R102" s="201">
        <f t="shared" si="27"/>
        <v>0</v>
      </c>
      <c r="S102" s="140"/>
      <c r="T102" s="143"/>
      <c r="U102" s="143"/>
      <c r="V102" s="209" t="str">
        <f t="shared" si="28"/>
        <v/>
      </c>
      <c r="W102" s="207"/>
      <c r="X102" s="210">
        <f t="shared" si="29"/>
        <v>0</v>
      </c>
      <c r="Y102" s="201">
        <f t="shared" si="30"/>
        <v>0</v>
      </c>
      <c r="Z102" s="201"/>
      <c r="AA102" s="143"/>
      <c r="AB102" s="143"/>
      <c r="AC102" s="209" t="str">
        <f t="shared" si="31"/>
        <v/>
      </c>
      <c r="AD102" s="207"/>
      <c r="AE102" s="210">
        <f t="shared" si="32"/>
        <v>0</v>
      </c>
      <c r="AF102" s="201">
        <f t="shared" si="33"/>
        <v>0</v>
      </c>
    </row>
    <row r="103" spans="1:32" s="173" customFormat="1" ht="12.5" x14ac:dyDescent="0.25">
      <c r="A103" s="188"/>
      <c r="B103" s="188"/>
      <c r="C103" s="188"/>
      <c r="D103" s="188"/>
      <c r="E103" s="188"/>
      <c r="F103" s="189"/>
      <c r="G103" s="189"/>
      <c r="H103" s="142" t="str">
        <f t="shared" si="34"/>
        <v/>
      </c>
      <c r="I103" s="202"/>
      <c r="J103" s="201"/>
      <c r="K103" s="201">
        <f t="shared" si="25"/>
        <v>0</v>
      </c>
      <c r="L103" s="140"/>
      <c r="M103" s="193"/>
      <c r="N103" s="193"/>
      <c r="O103" s="209" t="str">
        <f t="shared" si="26"/>
        <v/>
      </c>
      <c r="P103" s="204"/>
      <c r="Q103" s="201"/>
      <c r="R103" s="201">
        <f t="shared" si="27"/>
        <v>0</v>
      </c>
      <c r="S103" s="140"/>
      <c r="T103" s="143"/>
      <c r="U103" s="143"/>
      <c r="V103" s="209" t="str">
        <f t="shared" si="28"/>
        <v/>
      </c>
      <c r="W103" s="207"/>
      <c r="X103" s="210">
        <f t="shared" si="29"/>
        <v>0</v>
      </c>
      <c r="Y103" s="201">
        <f t="shared" si="30"/>
        <v>0</v>
      </c>
      <c r="Z103" s="201"/>
      <c r="AA103" s="143"/>
      <c r="AB103" s="143"/>
      <c r="AC103" s="209" t="str">
        <f t="shared" si="31"/>
        <v/>
      </c>
      <c r="AD103" s="207"/>
      <c r="AE103" s="210">
        <f t="shared" si="32"/>
        <v>0</v>
      </c>
      <c r="AF103" s="201">
        <f t="shared" si="33"/>
        <v>0</v>
      </c>
    </row>
    <row r="104" spans="1:32" s="173" customFormat="1" ht="12.5" x14ac:dyDescent="0.25">
      <c r="A104" s="188"/>
      <c r="B104" s="188"/>
      <c r="C104" s="188"/>
      <c r="D104" s="188"/>
      <c r="E104" s="188"/>
      <c r="F104" s="189"/>
      <c r="G104" s="189"/>
      <c r="H104" s="142" t="str">
        <f t="shared" si="34"/>
        <v/>
      </c>
      <c r="I104" s="202"/>
      <c r="J104" s="201"/>
      <c r="K104" s="201">
        <f t="shared" si="25"/>
        <v>0</v>
      </c>
      <c r="L104" s="140"/>
      <c r="M104" s="193"/>
      <c r="N104" s="193"/>
      <c r="O104" s="209" t="str">
        <f t="shared" si="26"/>
        <v/>
      </c>
      <c r="P104" s="204"/>
      <c r="Q104" s="201"/>
      <c r="R104" s="201">
        <f t="shared" si="27"/>
        <v>0</v>
      </c>
      <c r="S104" s="140"/>
      <c r="T104" s="143"/>
      <c r="U104" s="143"/>
      <c r="V104" s="209" t="str">
        <f t="shared" si="28"/>
        <v/>
      </c>
      <c r="W104" s="207"/>
      <c r="X104" s="210">
        <f t="shared" si="29"/>
        <v>0</v>
      </c>
      <c r="Y104" s="201">
        <f t="shared" si="30"/>
        <v>0</v>
      </c>
      <c r="Z104" s="201"/>
      <c r="AA104" s="143"/>
      <c r="AB104" s="143"/>
      <c r="AC104" s="209" t="str">
        <f t="shared" si="31"/>
        <v/>
      </c>
      <c r="AD104" s="207"/>
      <c r="AE104" s="210">
        <f t="shared" si="32"/>
        <v>0</v>
      </c>
      <c r="AF104" s="201">
        <f t="shared" si="33"/>
        <v>0</v>
      </c>
    </row>
    <row r="105" spans="1:32" s="173" customFormat="1" ht="12.5" x14ac:dyDescent="0.25">
      <c r="A105" s="188"/>
      <c r="B105" s="188"/>
      <c r="C105" s="188"/>
      <c r="D105" s="188"/>
      <c r="E105" s="188"/>
      <c r="F105" s="189"/>
      <c r="G105" s="189"/>
      <c r="H105" s="142" t="str">
        <f t="shared" si="34"/>
        <v/>
      </c>
      <c r="I105" s="202"/>
      <c r="J105" s="201"/>
      <c r="K105" s="201">
        <f t="shared" si="25"/>
        <v>0</v>
      </c>
      <c r="L105" s="140"/>
      <c r="M105" s="193"/>
      <c r="N105" s="193"/>
      <c r="O105" s="209" t="str">
        <f t="shared" si="26"/>
        <v/>
      </c>
      <c r="P105" s="204"/>
      <c r="Q105" s="201"/>
      <c r="R105" s="201">
        <f t="shared" si="27"/>
        <v>0</v>
      </c>
      <c r="S105" s="140"/>
      <c r="T105" s="143"/>
      <c r="U105" s="143"/>
      <c r="V105" s="209" t="str">
        <f t="shared" si="28"/>
        <v/>
      </c>
      <c r="W105" s="207"/>
      <c r="X105" s="210">
        <f t="shared" si="29"/>
        <v>0</v>
      </c>
      <c r="Y105" s="201">
        <f t="shared" si="30"/>
        <v>0</v>
      </c>
      <c r="Z105" s="201"/>
      <c r="AA105" s="143"/>
      <c r="AB105" s="143"/>
      <c r="AC105" s="209" t="str">
        <f t="shared" si="31"/>
        <v/>
      </c>
      <c r="AD105" s="207"/>
      <c r="AE105" s="210">
        <f t="shared" si="32"/>
        <v>0</v>
      </c>
      <c r="AF105" s="201">
        <f t="shared" si="33"/>
        <v>0</v>
      </c>
    </row>
    <row r="106" spans="1:32" s="173" customFormat="1" ht="12.5" x14ac:dyDescent="0.25">
      <c r="A106" s="188"/>
      <c r="B106" s="188"/>
      <c r="C106" s="188"/>
      <c r="D106" s="188"/>
      <c r="E106" s="188"/>
      <c r="F106" s="189"/>
      <c r="G106" s="189"/>
      <c r="H106" s="142" t="str">
        <f t="shared" si="34"/>
        <v/>
      </c>
      <c r="I106" s="202"/>
      <c r="J106" s="201"/>
      <c r="K106" s="201">
        <f t="shared" si="25"/>
        <v>0</v>
      </c>
      <c r="L106" s="140"/>
      <c r="M106" s="193"/>
      <c r="N106" s="193"/>
      <c r="O106" s="209" t="str">
        <f t="shared" si="26"/>
        <v/>
      </c>
      <c r="P106" s="204"/>
      <c r="Q106" s="201"/>
      <c r="R106" s="201">
        <f t="shared" si="27"/>
        <v>0</v>
      </c>
      <c r="S106" s="140"/>
      <c r="T106" s="143"/>
      <c r="U106" s="143"/>
      <c r="V106" s="209" t="str">
        <f t="shared" si="28"/>
        <v/>
      </c>
      <c r="W106" s="207"/>
      <c r="X106" s="210">
        <f t="shared" si="29"/>
        <v>0</v>
      </c>
      <c r="Y106" s="201">
        <f t="shared" si="30"/>
        <v>0</v>
      </c>
      <c r="Z106" s="201"/>
      <c r="AA106" s="143"/>
      <c r="AB106" s="143"/>
      <c r="AC106" s="209" t="str">
        <f t="shared" si="31"/>
        <v/>
      </c>
      <c r="AD106" s="207"/>
      <c r="AE106" s="210">
        <f t="shared" si="32"/>
        <v>0</v>
      </c>
      <c r="AF106" s="201">
        <f t="shared" si="33"/>
        <v>0</v>
      </c>
    </row>
    <row r="107" spans="1:32" s="173" customFormat="1" ht="12.5" x14ac:dyDescent="0.25">
      <c r="A107" s="188"/>
      <c r="B107" s="188"/>
      <c r="C107" s="188"/>
      <c r="D107" s="188"/>
      <c r="E107" s="188"/>
      <c r="F107" s="189"/>
      <c r="G107" s="189"/>
      <c r="H107" s="142" t="str">
        <f t="shared" si="34"/>
        <v/>
      </c>
      <c r="I107" s="202"/>
      <c r="J107" s="201"/>
      <c r="K107" s="201">
        <f t="shared" si="25"/>
        <v>0</v>
      </c>
      <c r="L107" s="140"/>
      <c r="M107" s="193"/>
      <c r="N107" s="193"/>
      <c r="O107" s="209" t="str">
        <f t="shared" si="26"/>
        <v/>
      </c>
      <c r="P107" s="204"/>
      <c r="Q107" s="201"/>
      <c r="R107" s="201">
        <f t="shared" si="27"/>
        <v>0</v>
      </c>
      <c r="S107" s="140"/>
      <c r="T107" s="143"/>
      <c r="U107" s="143"/>
      <c r="V107" s="209" t="str">
        <f t="shared" si="28"/>
        <v/>
      </c>
      <c r="W107" s="207"/>
      <c r="X107" s="210">
        <f t="shared" si="29"/>
        <v>0</v>
      </c>
      <c r="Y107" s="201">
        <f t="shared" si="30"/>
        <v>0</v>
      </c>
      <c r="Z107" s="201"/>
      <c r="AA107" s="143"/>
      <c r="AB107" s="143"/>
      <c r="AC107" s="209" t="str">
        <f t="shared" si="31"/>
        <v/>
      </c>
      <c r="AD107" s="207"/>
      <c r="AE107" s="210">
        <f t="shared" si="32"/>
        <v>0</v>
      </c>
      <c r="AF107" s="201">
        <f t="shared" si="33"/>
        <v>0</v>
      </c>
    </row>
    <row r="108" spans="1:32" s="173" customFormat="1" ht="12.5" x14ac:dyDescent="0.25">
      <c r="A108" s="188"/>
      <c r="B108" s="188"/>
      <c r="C108" s="188"/>
      <c r="D108" s="188"/>
      <c r="E108" s="188"/>
      <c r="F108" s="189"/>
      <c r="G108" s="189"/>
      <c r="H108" s="142" t="str">
        <f t="shared" si="34"/>
        <v/>
      </c>
      <c r="I108" s="202"/>
      <c r="J108" s="201"/>
      <c r="K108" s="201">
        <f t="shared" si="25"/>
        <v>0</v>
      </c>
      <c r="L108" s="140"/>
      <c r="M108" s="193"/>
      <c r="N108" s="193"/>
      <c r="O108" s="209" t="str">
        <f t="shared" si="26"/>
        <v/>
      </c>
      <c r="P108" s="204"/>
      <c r="Q108" s="201"/>
      <c r="R108" s="201">
        <f t="shared" si="27"/>
        <v>0</v>
      </c>
      <c r="S108" s="140"/>
      <c r="T108" s="143"/>
      <c r="U108" s="143"/>
      <c r="V108" s="209" t="str">
        <f t="shared" si="28"/>
        <v/>
      </c>
      <c r="W108" s="207"/>
      <c r="X108" s="210">
        <f t="shared" si="29"/>
        <v>0</v>
      </c>
      <c r="Y108" s="201">
        <f t="shared" si="30"/>
        <v>0</v>
      </c>
      <c r="Z108" s="201"/>
      <c r="AA108" s="143"/>
      <c r="AB108" s="143"/>
      <c r="AC108" s="209" t="str">
        <f t="shared" si="31"/>
        <v/>
      </c>
      <c r="AD108" s="207"/>
      <c r="AE108" s="210">
        <f t="shared" si="32"/>
        <v>0</v>
      </c>
      <c r="AF108" s="201">
        <f t="shared" si="33"/>
        <v>0</v>
      </c>
    </row>
    <row r="109" spans="1:32" s="173" customFormat="1" ht="12.5" x14ac:dyDescent="0.25">
      <c r="A109" s="188"/>
      <c r="B109" s="188"/>
      <c r="C109" s="188"/>
      <c r="D109" s="188"/>
      <c r="E109" s="188"/>
      <c r="F109" s="189"/>
      <c r="G109" s="189"/>
      <c r="H109" s="142" t="str">
        <f t="shared" si="34"/>
        <v/>
      </c>
      <c r="I109" s="202"/>
      <c r="J109" s="201"/>
      <c r="K109" s="201">
        <f t="shared" si="25"/>
        <v>0</v>
      </c>
      <c r="L109" s="140"/>
      <c r="M109" s="193"/>
      <c r="N109" s="193"/>
      <c r="O109" s="209" t="str">
        <f t="shared" si="26"/>
        <v/>
      </c>
      <c r="P109" s="204"/>
      <c r="Q109" s="201"/>
      <c r="R109" s="201">
        <f t="shared" si="27"/>
        <v>0</v>
      </c>
      <c r="S109" s="140"/>
      <c r="T109" s="143"/>
      <c r="U109" s="143"/>
      <c r="V109" s="209" t="str">
        <f t="shared" si="28"/>
        <v/>
      </c>
      <c r="W109" s="207"/>
      <c r="X109" s="210">
        <f t="shared" si="29"/>
        <v>0</v>
      </c>
      <c r="Y109" s="201">
        <f t="shared" si="30"/>
        <v>0</v>
      </c>
      <c r="Z109" s="201"/>
      <c r="AA109" s="143"/>
      <c r="AB109" s="143"/>
      <c r="AC109" s="209" t="str">
        <f t="shared" si="31"/>
        <v/>
      </c>
      <c r="AD109" s="207"/>
      <c r="AE109" s="210">
        <f t="shared" si="32"/>
        <v>0</v>
      </c>
      <c r="AF109" s="201">
        <f t="shared" si="33"/>
        <v>0</v>
      </c>
    </row>
    <row r="110" spans="1:32" s="173" customFormat="1" ht="12.5" x14ac:dyDescent="0.25">
      <c r="A110" s="188"/>
      <c r="B110" s="188"/>
      <c r="C110" s="188"/>
      <c r="D110" s="188"/>
      <c r="E110" s="188"/>
      <c r="F110" s="189"/>
      <c r="G110" s="189"/>
      <c r="H110" s="142" t="str">
        <f t="shared" si="34"/>
        <v/>
      </c>
      <c r="I110" s="202"/>
      <c r="J110" s="201"/>
      <c r="K110" s="201">
        <f t="shared" si="25"/>
        <v>0</v>
      </c>
      <c r="L110" s="140"/>
      <c r="M110" s="193"/>
      <c r="N110" s="193"/>
      <c r="O110" s="209" t="str">
        <f t="shared" si="26"/>
        <v/>
      </c>
      <c r="P110" s="204"/>
      <c r="Q110" s="201"/>
      <c r="R110" s="201">
        <f t="shared" si="27"/>
        <v>0</v>
      </c>
      <c r="S110" s="140"/>
      <c r="T110" s="143"/>
      <c r="U110" s="143"/>
      <c r="V110" s="209" t="str">
        <f t="shared" si="28"/>
        <v/>
      </c>
      <c r="W110" s="207"/>
      <c r="X110" s="210">
        <f t="shared" si="29"/>
        <v>0</v>
      </c>
      <c r="Y110" s="201">
        <f t="shared" si="30"/>
        <v>0</v>
      </c>
      <c r="Z110" s="201"/>
      <c r="AA110" s="143"/>
      <c r="AB110" s="143"/>
      <c r="AC110" s="209" t="str">
        <f t="shared" si="31"/>
        <v/>
      </c>
      <c r="AD110" s="207"/>
      <c r="AE110" s="210">
        <f t="shared" si="32"/>
        <v>0</v>
      </c>
      <c r="AF110" s="201">
        <f t="shared" si="33"/>
        <v>0</v>
      </c>
    </row>
    <row r="111" spans="1:32" s="173" customFormat="1" ht="12.5" x14ac:dyDescent="0.25">
      <c r="A111" s="188"/>
      <c r="B111" s="188"/>
      <c r="C111" s="188"/>
      <c r="D111" s="188"/>
      <c r="E111" s="188"/>
      <c r="F111" s="189"/>
      <c r="G111" s="189"/>
      <c r="H111" s="142" t="str">
        <f t="shared" si="34"/>
        <v/>
      </c>
      <c r="I111" s="202"/>
      <c r="J111" s="201"/>
      <c r="K111" s="201">
        <f t="shared" si="25"/>
        <v>0</v>
      </c>
      <c r="L111" s="140"/>
      <c r="M111" s="193"/>
      <c r="N111" s="193"/>
      <c r="O111" s="209" t="str">
        <f t="shared" si="26"/>
        <v/>
      </c>
      <c r="P111" s="204"/>
      <c r="Q111" s="201"/>
      <c r="R111" s="201">
        <f t="shared" si="27"/>
        <v>0</v>
      </c>
      <c r="S111" s="140"/>
      <c r="T111" s="143"/>
      <c r="U111" s="143"/>
      <c r="V111" s="209" t="str">
        <f t="shared" si="28"/>
        <v/>
      </c>
      <c r="W111" s="207"/>
      <c r="X111" s="210">
        <f t="shared" si="29"/>
        <v>0</v>
      </c>
      <c r="Y111" s="201">
        <f t="shared" si="30"/>
        <v>0</v>
      </c>
      <c r="Z111" s="201"/>
      <c r="AA111" s="143"/>
      <c r="AB111" s="143"/>
      <c r="AC111" s="209" t="str">
        <f t="shared" si="31"/>
        <v/>
      </c>
      <c r="AD111" s="207"/>
      <c r="AE111" s="210">
        <f t="shared" si="32"/>
        <v>0</v>
      </c>
      <c r="AF111" s="201">
        <f t="shared" si="33"/>
        <v>0</v>
      </c>
    </row>
    <row r="112" spans="1:32" s="173" customFormat="1" ht="12.5" x14ac:dyDescent="0.25">
      <c r="A112" s="188"/>
      <c r="B112" s="188"/>
      <c r="C112" s="188"/>
      <c r="D112" s="188"/>
      <c r="E112" s="188"/>
      <c r="F112" s="189"/>
      <c r="G112" s="189"/>
      <c r="H112" s="142" t="str">
        <f t="shared" si="34"/>
        <v/>
      </c>
      <c r="I112" s="202"/>
      <c r="J112" s="201"/>
      <c r="K112" s="201">
        <f t="shared" si="25"/>
        <v>0</v>
      </c>
      <c r="L112" s="140"/>
      <c r="M112" s="193"/>
      <c r="N112" s="193"/>
      <c r="O112" s="209" t="str">
        <f t="shared" si="26"/>
        <v/>
      </c>
      <c r="P112" s="204"/>
      <c r="Q112" s="201"/>
      <c r="R112" s="201">
        <f t="shared" si="27"/>
        <v>0</v>
      </c>
      <c r="S112" s="140"/>
      <c r="T112" s="143"/>
      <c r="U112" s="143"/>
      <c r="V112" s="209" t="str">
        <f t="shared" si="28"/>
        <v/>
      </c>
      <c r="W112" s="207"/>
      <c r="X112" s="210">
        <f t="shared" si="29"/>
        <v>0</v>
      </c>
      <c r="Y112" s="201">
        <f t="shared" si="30"/>
        <v>0</v>
      </c>
      <c r="Z112" s="201"/>
      <c r="AA112" s="143"/>
      <c r="AB112" s="143"/>
      <c r="AC112" s="209" t="str">
        <f t="shared" si="31"/>
        <v/>
      </c>
      <c r="AD112" s="207"/>
      <c r="AE112" s="210">
        <f t="shared" si="32"/>
        <v>0</v>
      </c>
      <c r="AF112" s="201">
        <f t="shared" si="33"/>
        <v>0</v>
      </c>
    </row>
    <row r="113" spans="1:32" s="173" customFormat="1" ht="12.5" x14ac:dyDescent="0.25">
      <c r="A113" s="188"/>
      <c r="B113" s="188"/>
      <c r="C113" s="188"/>
      <c r="D113" s="188"/>
      <c r="E113" s="188"/>
      <c r="F113" s="189"/>
      <c r="G113" s="189"/>
      <c r="H113" s="142" t="str">
        <f t="shared" si="34"/>
        <v/>
      </c>
      <c r="I113" s="202"/>
      <c r="J113" s="201"/>
      <c r="K113" s="201">
        <f t="shared" si="25"/>
        <v>0</v>
      </c>
      <c r="L113" s="140"/>
      <c r="M113" s="193"/>
      <c r="N113" s="193"/>
      <c r="O113" s="209" t="str">
        <f t="shared" si="26"/>
        <v/>
      </c>
      <c r="P113" s="204"/>
      <c r="Q113" s="201"/>
      <c r="R113" s="201">
        <f t="shared" si="27"/>
        <v>0</v>
      </c>
      <c r="S113" s="140"/>
      <c r="T113" s="143"/>
      <c r="U113" s="143"/>
      <c r="V113" s="209" t="str">
        <f t="shared" si="28"/>
        <v/>
      </c>
      <c r="W113" s="207"/>
      <c r="X113" s="210">
        <f t="shared" si="29"/>
        <v>0</v>
      </c>
      <c r="Y113" s="201">
        <f t="shared" si="30"/>
        <v>0</v>
      </c>
      <c r="Z113" s="201"/>
      <c r="AA113" s="143"/>
      <c r="AB113" s="143"/>
      <c r="AC113" s="209" t="str">
        <f t="shared" si="31"/>
        <v/>
      </c>
      <c r="AD113" s="207"/>
      <c r="AE113" s="210">
        <f t="shared" si="32"/>
        <v>0</v>
      </c>
      <c r="AF113" s="201">
        <f t="shared" si="33"/>
        <v>0</v>
      </c>
    </row>
    <row r="114" spans="1:32" s="173" customFormat="1" ht="12.5" x14ac:dyDescent="0.25">
      <c r="A114" s="188"/>
      <c r="B114" s="188"/>
      <c r="C114" s="188"/>
      <c r="D114" s="188"/>
      <c r="E114" s="188"/>
      <c r="F114" s="189"/>
      <c r="G114" s="189"/>
      <c r="H114" s="142" t="str">
        <f t="shared" si="34"/>
        <v/>
      </c>
      <c r="I114" s="202"/>
      <c r="J114" s="201"/>
      <c r="K114" s="201">
        <f t="shared" si="25"/>
        <v>0</v>
      </c>
      <c r="L114" s="140"/>
      <c r="M114" s="193"/>
      <c r="N114" s="193"/>
      <c r="O114" s="209" t="str">
        <f t="shared" si="26"/>
        <v/>
      </c>
      <c r="P114" s="204"/>
      <c r="Q114" s="201"/>
      <c r="R114" s="201">
        <f t="shared" si="27"/>
        <v>0</v>
      </c>
      <c r="S114" s="140"/>
      <c r="T114" s="143"/>
      <c r="U114" s="143"/>
      <c r="V114" s="209" t="str">
        <f t="shared" si="28"/>
        <v/>
      </c>
      <c r="W114" s="207"/>
      <c r="X114" s="210">
        <f t="shared" si="29"/>
        <v>0</v>
      </c>
      <c r="Y114" s="201">
        <f t="shared" si="30"/>
        <v>0</v>
      </c>
      <c r="Z114" s="201"/>
      <c r="AA114" s="143"/>
      <c r="AB114" s="143"/>
      <c r="AC114" s="209" t="str">
        <f t="shared" si="31"/>
        <v/>
      </c>
      <c r="AD114" s="207"/>
      <c r="AE114" s="210">
        <f t="shared" si="32"/>
        <v>0</v>
      </c>
      <c r="AF114" s="201">
        <f t="shared" si="33"/>
        <v>0</v>
      </c>
    </row>
    <row r="115" spans="1:32" s="173" customFormat="1" ht="12.5" x14ac:dyDescent="0.25">
      <c r="A115" s="188"/>
      <c r="B115" s="188"/>
      <c r="C115" s="188"/>
      <c r="D115" s="188"/>
      <c r="E115" s="188"/>
      <c r="F115" s="189"/>
      <c r="G115" s="189"/>
      <c r="H115" s="142" t="str">
        <f t="shared" si="34"/>
        <v/>
      </c>
      <c r="I115" s="202"/>
      <c r="J115" s="201"/>
      <c r="K115" s="201">
        <f t="shared" si="25"/>
        <v>0</v>
      </c>
      <c r="L115" s="140"/>
      <c r="M115" s="193"/>
      <c r="N115" s="193"/>
      <c r="O115" s="209" t="str">
        <f t="shared" si="26"/>
        <v/>
      </c>
      <c r="P115" s="204"/>
      <c r="Q115" s="201"/>
      <c r="R115" s="201">
        <f t="shared" si="27"/>
        <v>0</v>
      </c>
      <c r="S115" s="140"/>
      <c r="T115" s="143"/>
      <c r="U115" s="143"/>
      <c r="V115" s="209" t="str">
        <f t="shared" si="28"/>
        <v/>
      </c>
      <c r="W115" s="207"/>
      <c r="X115" s="210">
        <f t="shared" si="29"/>
        <v>0</v>
      </c>
      <c r="Y115" s="201">
        <f t="shared" si="30"/>
        <v>0</v>
      </c>
      <c r="Z115" s="201"/>
      <c r="AA115" s="143"/>
      <c r="AB115" s="143"/>
      <c r="AC115" s="209" t="str">
        <f t="shared" si="31"/>
        <v/>
      </c>
      <c r="AD115" s="207"/>
      <c r="AE115" s="210">
        <f t="shared" si="32"/>
        <v>0</v>
      </c>
      <c r="AF115" s="201">
        <f t="shared" si="33"/>
        <v>0</v>
      </c>
    </row>
    <row r="116" spans="1:32" s="173" customFormat="1" ht="12.5" x14ac:dyDescent="0.25">
      <c r="A116" s="188"/>
      <c r="B116" s="188"/>
      <c r="C116" s="188"/>
      <c r="D116" s="188"/>
      <c r="E116" s="188"/>
      <c r="F116" s="189"/>
      <c r="G116" s="189"/>
      <c r="H116" s="142" t="str">
        <f t="shared" si="34"/>
        <v/>
      </c>
      <c r="I116" s="202"/>
      <c r="J116" s="201"/>
      <c r="K116" s="201">
        <f t="shared" si="25"/>
        <v>0</v>
      </c>
      <c r="L116" s="140"/>
      <c r="M116" s="193"/>
      <c r="N116" s="193"/>
      <c r="O116" s="209" t="str">
        <f t="shared" si="26"/>
        <v/>
      </c>
      <c r="P116" s="204"/>
      <c r="Q116" s="201"/>
      <c r="R116" s="201">
        <f t="shared" si="27"/>
        <v>0</v>
      </c>
      <c r="S116" s="140"/>
      <c r="T116" s="143"/>
      <c r="U116" s="143"/>
      <c r="V116" s="209" t="str">
        <f t="shared" si="28"/>
        <v/>
      </c>
      <c r="W116" s="207"/>
      <c r="X116" s="210">
        <f t="shared" si="29"/>
        <v>0</v>
      </c>
      <c r="Y116" s="201">
        <f t="shared" si="30"/>
        <v>0</v>
      </c>
      <c r="Z116" s="201"/>
      <c r="AA116" s="143"/>
      <c r="AB116" s="143"/>
      <c r="AC116" s="209" t="str">
        <f t="shared" si="31"/>
        <v/>
      </c>
      <c r="AD116" s="207"/>
      <c r="AE116" s="210">
        <f t="shared" si="32"/>
        <v>0</v>
      </c>
      <c r="AF116" s="201">
        <f t="shared" si="33"/>
        <v>0</v>
      </c>
    </row>
    <row r="117" spans="1:32" s="173" customFormat="1" ht="12.5" x14ac:dyDescent="0.25">
      <c r="A117" s="188"/>
      <c r="B117" s="188"/>
      <c r="C117" s="188"/>
      <c r="D117" s="188"/>
      <c r="E117" s="188"/>
      <c r="F117" s="189"/>
      <c r="G117" s="189"/>
      <c r="H117" s="142" t="str">
        <f t="shared" si="34"/>
        <v/>
      </c>
      <c r="I117" s="202"/>
      <c r="J117" s="201"/>
      <c r="K117" s="201">
        <f t="shared" si="25"/>
        <v>0</v>
      </c>
      <c r="L117" s="140"/>
      <c r="M117" s="193"/>
      <c r="N117" s="193"/>
      <c r="O117" s="209" t="str">
        <f t="shared" si="26"/>
        <v/>
      </c>
      <c r="P117" s="204"/>
      <c r="Q117" s="201"/>
      <c r="R117" s="201">
        <f t="shared" si="27"/>
        <v>0</v>
      </c>
      <c r="S117" s="140"/>
      <c r="T117" s="143"/>
      <c r="U117" s="143"/>
      <c r="V117" s="209" t="str">
        <f t="shared" si="28"/>
        <v/>
      </c>
      <c r="W117" s="207"/>
      <c r="X117" s="210">
        <f t="shared" si="29"/>
        <v>0</v>
      </c>
      <c r="Y117" s="201">
        <f t="shared" si="30"/>
        <v>0</v>
      </c>
      <c r="Z117" s="201"/>
      <c r="AA117" s="143"/>
      <c r="AB117" s="143"/>
      <c r="AC117" s="209" t="str">
        <f t="shared" si="31"/>
        <v/>
      </c>
      <c r="AD117" s="207"/>
      <c r="AE117" s="210">
        <f t="shared" si="32"/>
        <v>0</v>
      </c>
      <c r="AF117" s="201">
        <f t="shared" si="33"/>
        <v>0</v>
      </c>
    </row>
    <row r="118" spans="1:32" s="173" customFormat="1" ht="12.5" x14ac:dyDescent="0.25">
      <c r="A118" s="188"/>
      <c r="B118" s="188"/>
      <c r="C118" s="188"/>
      <c r="D118" s="188"/>
      <c r="E118" s="188"/>
      <c r="F118" s="189"/>
      <c r="G118" s="189"/>
      <c r="H118" s="142" t="str">
        <f t="shared" si="34"/>
        <v/>
      </c>
      <c r="I118" s="202"/>
      <c r="J118" s="201"/>
      <c r="K118" s="201">
        <f t="shared" si="25"/>
        <v>0</v>
      </c>
      <c r="L118" s="140"/>
      <c r="M118" s="193"/>
      <c r="N118" s="193"/>
      <c r="O118" s="209" t="str">
        <f t="shared" si="26"/>
        <v/>
      </c>
      <c r="P118" s="204"/>
      <c r="Q118" s="201"/>
      <c r="R118" s="201">
        <f t="shared" si="27"/>
        <v>0</v>
      </c>
      <c r="S118" s="140"/>
      <c r="T118" s="143"/>
      <c r="U118" s="143"/>
      <c r="V118" s="209" t="str">
        <f t="shared" si="28"/>
        <v/>
      </c>
      <c r="W118" s="207"/>
      <c r="X118" s="210">
        <f t="shared" si="29"/>
        <v>0</v>
      </c>
      <c r="Y118" s="201">
        <f t="shared" si="30"/>
        <v>0</v>
      </c>
      <c r="Z118" s="201"/>
      <c r="AA118" s="143"/>
      <c r="AB118" s="143"/>
      <c r="AC118" s="209" t="str">
        <f t="shared" si="31"/>
        <v/>
      </c>
      <c r="AD118" s="207"/>
      <c r="AE118" s="210">
        <f t="shared" si="32"/>
        <v>0</v>
      </c>
      <c r="AF118" s="201">
        <f t="shared" si="33"/>
        <v>0</v>
      </c>
    </row>
    <row r="119" spans="1:32" s="173" customFormat="1" ht="12.5" x14ac:dyDescent="0.25">
      <c r="A119" s="188"/>
      <c r="B119" s="188"/>
      <c r="C119" s="188"/>
      <c r="D119" s="188"/>
      <c r="E119" s="188"/>
      <c r="F119" s="189"/>
      <c r="G119" s="189"/>
      <c r="H119" s="142" t="str">
        <f t="shared" si="34"/>
        <v/>
      </c>
      <c r="I119" s="202"/>
      <c r="J119" s="201"/>
      <c r="K119" s="201">
        <f t="shared" si="25"/>
        <v>0</v>
      </c>
      <c r="L119" s="140"/>
      <c r="M119" s="193"/>
      <c r="N119" s="193"/>
      <c r="O119" s="209" t="str">
        <f t="shared" si="26"/>
        <v/>
      </c>
      <c r="P119" s="204"/>
      <c r="Q119" s="201"/>
      <c r="R119" s="201">
        <f t="shared" si="27"/>
        <v>0</v>
      </c>
      <c r="S119" s="140"/>
      <c r="T119" s="143"/>
      <c r="U119" s="143"/>
      <c r="V119" s="209" t="str">
        <f t="shared" si="28"/>
        <v/>
      </c>
      <c r="W119" s="207"/>
      <c r="X119" s="210">
        <f t="shared" si="29"/>
        <v>0</v>
      </c>
      <c r="Y119" s="201">
        <f t="shared" si="30"/>
        <v>0</v>
      </c>
      <c r="Z119" s="201"/>
      <c r="AA119" s="143"/>
      <c r="AB119" s="143"/>
      <c r="AC119" s="209" t="str">
        <f t="shared" si="31"/>
        <v/>
      </c>
      <c r="AD119" s="207"/>
      <c r="AE119" s="210">
        <f t="shared" si="32"/>
        <v>0</v>
      </c>
      <c r="AF119" s="201">
        <f t="shared" si="33"/>
        <v>0</v>
      </c>
    </row>
    <row r="120" spans="1:32" s="173" customFormat="1" ht="12.5" x14ac:dyDescent="0.25">
      <c r="A120" s="188"/>
      <c r="B120" s="188"/>
      <c r="C120" s="188"/>
      <c r="D120" s="188"/>
      <c r="E120" s="188"/>
      <c r="F120" s="189"/>
      <c r="G120" s="189"/>
      <c r="H120" s="142" t="str">
        <f t="shared" si="34"/>
        <v/>
      </c>
      <c r="I120" s="202"/>
      <c r="J120" s="201"/>
      <c r="K120" s="201">
        <f t="shared" si="25"/>
        <v>0</v>
      </c>
      <c r="L120" s="140"/>
      <c r="M120" s="193"/>
      <c r="N120" s="193"/>
      <c r="O120" s="209" t="str">
        <f t="shared" si="26"/>
        <v/>
      </c>
      <c r="P120" s="204"/>
      <c r="Q120" s="201"/>
      <c r="R120" s="201">
        <f t="shared" si="27"/>
        <v>0</v>
      </c>
      <c r="S120" s="140"/>
      <c r="T120" s="143"/>
      <c r="U120" s="143"/>
      <c r="V120" s="209" t="str">
        <f t="shared" si="28"/>
        <v/>
      </c>
      <c r="W120" s="207"/>
      <c r="X120" s="210">
        <f t="shared" si="29"/>
        <v>0</v>
      </c>
      <c r="Y120" s="201">
        <f t="shared" si="30"/>
        <v>0</v>
      </c>
      <c r="Z120" s="201"/>
      <c r="AA120" s="143"/>
      <c r="AB120" s="143"/>
      <c r="AC120" s="209" t="str">
        <f t="shared" si="31"/>
        <v/>
      </c>
      <c r="AD120" s="207"/>
      <c r="AE120" s="210">
        <f t="shared" si="32"/>
        <v>0</v>
      </c>
      <c r="AF120" s="201">
        <f t="shared" si="33"/>
        <v>0</v>
      </c>
    </row>
    <row r="121" spans="1:32" s="173" customFormat="1" ht="12.5" x14ac:dyDescent="0.25">
      <c r="A121" s="188"/>
      <c r="B121" s="188"/>
      <c r="C121" s="188"/>
      <c r="D121" s="188"/>
      <c r="E121" s="188"/>
      <c r="F121" s="189"/>
      <c r="G121" s="189"/>
      <c r="H121" s="142" t="str">
        <f t="shared" si="34"/>
        <v/>
      </c>
      <c r="I121" s="202"/>
      <c r="J121" s="201"/>
      <c r="K121" s="201">
        <f t="shared" si="25"/>
        <v>0</v>
      </c>
      <c r="L121" s="140"/>
      <c r="M121" s="193"/>
      <c r="N121" s="193"/>
      <c r="O121" s="209" t="str">
        <f t="shared" si="26"/>
        <v/>
      </c>
      <c r="P121" s="204"/>
      <c r="Q121" s="201"/>
      <c r="R121" s="201">
        <f t="shared" si="27"/>
        <v>0</v>
      </c>
      <c r="S121" s="140"/>
      <c r="T121" s="143"/>
      <c r="U121" s="143"/>
      <c r="V121" s="209" t="str">
        <f t="shared" si="28"/>
        <v/>
      </c>
      <c r="W121" s="207"/>
      <c r="X121" s="210">
        <f t="shared" si="29"/>
        <v>0</v>
      </c>
      <c r="Y121" s="201">
        <f t="shared" si="30"/>
        <v>0</v>
      </c>
      <c r="Z121" s="201"/>
      <c r="AA121" s="143"/>
      <c r="AB121" s="143"/>
      <c r="AC121" s="209" t="str">
        <f t="shared" si="31"/>
        <v/>
      </c>
      <c r="AD121" s="207"/>
      <c r="AE121" s="210">
        <f t="shared" si="32"/>
        <v>0</v>
      </c>
      <c r="AF121" s="201">
        <f t="shared" si="33"/>
        <v>0</v>
      </c>
    </row>
    <row r="122" spans="1:32" s="173" customFormat="1" ht="12.5" x14ac:dyDescent="0.25">
      <c r="A122" s="188"/>
      <c r="B122" s="188"/>
      <c r="C122" s="188"/>
      <c r="D122" s="188"/>
      <c r="E122" s="188"/>
      <c r="F122" s="189"/>
      <c r="G122" s="189"/>
      <c r="H122" s="142" t="str">
        <f t="shared" si="34"/>
        <v/>
      </c>
      <c r="I122" s="202"/>
      <c r="J122" s="201"/>
      <c r="K122" s="201">
        <f t="shared" si="25"/>
        <v>0</v>
      </c>
      <c r="L122" s="140"/>
      <c r="M122" s="193"/>
      <c r="N122" s="193"/>
      <c r="O122" s="209" t="str">
        <f t="shared" si="26"/>
        <v/>
      </c>
      <c r="P122" s="204"/>
      <c r="Q122" s="201"/>
      <c r="R122" s="201">
        <f t="shared" si="27"/>
        <v>0</v>
      </c>
      <c r="S122" s="140"/>
      <c r="T122" s="143"/>
      <c r="U122" s="143"/>
      <c r="V122" s="209" t="str">
        <f t="shared" si="28"/>
        <v/>
      </c>
      <c r="W122" s="207"/>
      <c r="X122" s="210">
        <f t="shared" si="29"/>
        <v>0</v>
      </c>
      <c r="Y122" s="201">
        <f t="shared" si="30"/>
        <v>0</v>
      </c>
      <c r="Z122" s="201"/>
      <c r="AA122" s="143"/>
      <c r="AB122" s="143"/>
      <c r="AC122" s="209" t="str">
        <f t="shared" si="31"/>
        <v/>
      </c>
      <c r="AD122" s="207"/>
      <c r="AE122" s="210">
        <f t="shared" si="32"/>
        <v>0</v>
      </c>
      <c r="AF122" s="201">
        <f t="shared" si="33"/>
        <v>0</v>
      </c>
    </row>
    <row r="123" spans="1:32" s="173" customFormat="1" ht="12.5" x14ac:dyDescent="0.25">
      <c r="A123" s="188"/>
      <c r="B123" s="188"/>
      <c r="C123" s="188"/>
      <c r="D123" s="188"/>
      <c r="E123" s="188"/>
      <c r="F123" s="189"/>
      <c r="G123" s="189"/>
      <c r="H123" s="142" t="str">
        <f t="shared" si="34"/>
        <v/>
      </c>
      <c r="I123" s="202"/>
      <c r="J123" s="201"/>
      <c r="K123" s="201">
        <f t="shared" si="25"/>
        <v>0</v>
      </c>
      <c r="L123" s="140"/>
      <c r="M123" s="193"/>
      <c r="N123" s="193"/>
      <c r="O123" s="209" t="str">
        <f t="shared" si="26"/>
        <v/>
      </c>
      <c r="P123" s="204"/>
      <c r="Q123" s="201"/>
      <c r="R123" s="201">
        <f t="shared" si="27"/>
        <v>0</v>
      </c>
      <c r="S123" s="140"/>
      <c r="T123" s="143"/>
      <c r="U123" s="143"/>
      <c r="V123" s="209" t="str">
        <f t="shared" si="28"/>
        <v/>
      </c>
      <c r="W123" s="207"/>
      <c r="X123" s="210">
        <f t="shared" si="29"/>
        <v>0</v>
      </c>
      <c r="Y123" s="201">
        <f t="shared" si="30"/>
        <v>0</v>
      </c>
      <c r="Z123" s="201"/>
      <c r="AA123" s="143"/>
      <c r="AB123" s="143"/>
      <c r="AC123" s="209" t="str">
        <f t="shared" si="31"/>
        <v/>
      </c>
      <c r="AD123" s="207"/>
      <c r="AE123" s="210">
        <f t="shared" si="32"/>
        <v>0</v>
      </c>
      <c r="AF123" s="201">
        <f t="shared" si="33"/>
        <v>0</v>
      </c>
    </row>
    <row r="124" spans="1:32" s="173" customFormat="1" ht="12.5" x14ac:dyDescent="0.25">
      <c r="A124" s="188"/>
      <c r="B124" s="190"/>
      <c r="C124" s="188"/>
      <c r="D124" s="191"/>
      <c r="E124" s="188"/>
      <c r="F124" s="192"/>
      <c r="G124" s="192"/>
      <c r="H124" s="142" t="str">
        <f t="shared" si="34"/>
        <v/>
      </c>
      <c r="I124" s="203"/>
      <c r="J124" s="125"/>
      <c r="K124" s="201">
        <f t="shared" si="25"/>
        <v>0</v>
      </c>
      <c r="L124" s="123"/>
      <c r="M124" s="192"/>
      <c r="N124" s="194"/>
      <c r="O124" s="209" t="str">
        <f t="shared" si="26"/>
        <v/>
      </c>
      <c r="P124" s="205"/>
      <c r="Q124" s="125"/>
      <c r="R124" s="201">
        <f t="shared" si="27"/>
        <v>0</v>
      </c>
      <c r="S124" s="125"/>
      <c r="T124" s="125"/>
      <c r="U124" s="125"/>
      <c r="V124" s="209" t="str">
        <f t="shared" si="28"/>
        <v/>
      </c>
      <c r="W124" s="208"/>
      <c r="X124" s="210">
        <f t="shared" si="29"/>
        <v>0</v>
      </c>
      <c r="Y124" s="201">
        <f t="shared" si="30"/>
        <v>0</v>
      </c>
      <c r="Z124" s="201"/>
      <c r="AA124" s="125"/>
      <c r="AB124" s="125"/>
      <c r="AC124" s="209" t="str">
        <f t="shared" si="31"/>
        <v/>
      </c>
      <c r="AD124" s="208"/>
      <c r="AE124" s="210">
        <f t="shared" si="32"/>
        <v>0</v>
      </c>
      <c r="AF124" s="201">
        <f t="shared" si="33"/>
        <v>0</v>
      </c>
    </row>
    <row r="125" spans="1:32" s="177" customFormat="1" ht="13.5" thickBot="1" x14ac:dyDescent="0.35">
      <c r="A125" s="174"/>
      <c r="B125" s="173"/>
      <c r="C125" s="174"/>
      <c r="D125" s="175">
        <f>SUM(D15:D124)</f>
        <v>0</v>
      </c>
      <c r="E125" s="174"/>
      <c r="F125" s="123"/>
      <c r="G125" s="123"/>
      <c r="H125" s="124"/>
      <c r="I125" s="154"/>
      <c r="J125" s="155" t="s">
        <v>144</v>
      </c>
      <c r="K125" s="156">
        <f>SUM(K15:K65)</f>
        <v>0</v>
      </c>
      <c r="L125" s="157"/>
      <c r="M125" s="123"/>
      <c r="N125" s="127"/>
      <c r="O125" s="124"/>
      <c r="P125" s="176"/>
      <c r="Q125" s="155" t="s">
        <v>144</v>
      </c>
      <c r="R125" s="156">
        <f>SUM(R15:R65)</f>
        <v>0</v>
      </c>
      <c r="S125" s="125"/>
      <c r="T125" s="125"/>
      <c r="U125" s="125"/>
      <c r="V125" s="125"/>
      <c r="W125" s="176"/>
      <c r="X125" s="155" t="s">
        <v>144</v>
      </c>
      <c r="Y125" s="156">
        <f>SUM(Y15:Y65)</f>
        <v>0</v>
      </c>
      <c r="Z125" s="236"/>
      <c r="AA125" s="125"/>
      <c r="AB125" s="125"/>
      <c r="AC125" s="125"/>
      <c r="AD125" s="176"/>
      <c r="AE125" s="155" t="s">
        <v>144</v>
      </c>
      <c r="AF125" s="156">
        <f>SUM(AF15:AF65)</f>
        <v>0</v>
      </c>
    </row>
    <row r="126" spans="1:32" ht="14.5" thickTop="1" x14ac:dyDescent="0.3">
      <c r="C126" s="126"/>
      <c r="F126" s="123"/>
      <c r="G126" s="123"/>
      <c r="H126" s="123"/>
      <c r="I126" s="123"/>
      <c r="J126" s="123"/>
      <c r="K126" s="123"/>
      <c r="L126" s="123"/>
      <c r="M126" s="123"/>
      <c r="N126" s="127"/>
      <c r="O126" s="123"/>
      <c r="P126" s="128"/>
      <c r="Q126" s="125"/>
      <c r="R126" s="129"/>
      <c r="S126" s="125"/>
      <c r="T126" s="125"/>
      <c r="U126" s="125"/>
      <c r="V126" s="125"/>
      <c r="W126" s="125"/>
      <c r="X126" s="125"/>
      <c r="Y126" s="125"/>
      <c r="Z126" s="125"/>
    </row>
    <row r="128" spans="1:32" s="131" customFormat="1" ht="15" customHeight="1" x14ac:dyDescent="0.35">
      <c r="A128" s="130"/>
      <c r="B128" s="327"/>
      <c r="C128" s="327"/>
      <c r="D128" s="327"/>
      <c r="E128" s="327"/>
      <c r="F128" s="327"/>
      <c r="G128" s="327"/>
      <c r="H128" s="327"/>
      <c r="I128" s="327"/>
      <c r="J128" s="327"/>
      <c r="K128" s="327"/>
      <c r="L128" s="327"/>
      <c r="M128" s="327"/>
    </row>
    <row r="129" spans="4:21" x14ac:dyDescent="0.3">
      <c r="D129" s="137"/>
    </row>
    <row r="130" spans="4:21" x14ac:dyDescent="0.3">
      <c r="D130" s="126" t="s">
        <v>121</v>
      </c>
      <c r="F130" s="122" t="s">
        <v>145</v>
      </c>
    </row>
    <row r="131" spans="4:21" ht="13.5" customHeight="1" x14ac:dyDescent="0.3">
      <c r="D131" s="137"/>
    </row>
    <row r="132" spans="4:21" ht="68.25" customHeight="1" x14ac:dyDescent="0.3">
      <c r="D132" s="137"/>
      <c r="F132" s="326" t="s">
        <v>186</v>
      </c>
      <c r="G132" s="326"/>
      <c r="H132" s="326"/>
      <c r="I132" s="326"/>
      <c r="J132" s="326"/>
      <c r="K132" s="326"/>
      <c r="L132" s="326"/>
      <c r="M132" s="326"/>
    </row>
    <row r="133" spans="4:21" ht="18.75" customHeight="1" x14ac:dyDescent="0.3">
      <c r="D133" s="137"/>
      <c r="F133" s="132"/>
      <c r="G133" s="132"/>
      <c r="H133" s="132"/>
      <c r="I133" s="132"/>
      <c r="J133" s="132"/>
      <c r="K133" s="132"/>
      <c r="L133" s="132"/>
      <c r="M133" s="132"/>
    </row>
    <row r="134" spans="4:21" x14ac:dyDescent="0.3">
      <c r="D134" s="137"/>
      <c r="F134" s="122" t="s">
        <v>189</v>
      </c>
    </row>
    <row r="135" spans="4:21" x14ac:dyDescent="0.3">
      <c r="D135" s="137"/>
      <c r="F135" s="133" t="s">
        <v>187</v>
      </c>
    </row>
    <row r="136" spans="4:21" x14ac:dyDescent="0.3">
      <c r="D136" s="137"/>
      <c r="F136" s="133" t="s">
        <v>188</v>
      </c>
    </row>
    <row r="137" spans="4:21" x14ac:dyDescent="0.3">
      <c r="D137" s="137"/>
      <c r="F137" s="133" t="s">
        <v>146</v>
      </c>
    </row>
    <row r="138" spans="4:21" x14ac:dyDescent="0.3">
      <c r="D138" s="137"/>
      <c r="F138" s="133" t="s">
        <v>147</v>
      </c>
    </row>
    <row r="139" spans="4:21" x14ac:dyDescent="0.3">
      <c r="D139" s="137"/>
      <c r="F139" s="133" t="s">
        <v>148</v>
      </c>
    </row>
    <row r="140" spans="4:21" x14ac:dyDescent="0.3">
      <c r="D140" s="137"/>
      <c r="G140" s="134"/>
    </row>
    <row r="141" spans="4:21" x14ac:dyDescent="0.3">
      <c r="D141" s="137" t="s">
        <v>183</v>
      </c>
      <c r="F141" s="199" t="str">
        <f>F9</f>
        <v>Select Utility Type</v>
      </c>
      <c r="G141" s="196">
        <f>K125</f>
        <v>0</v>
      </c>
      <c r="I141" s="199" t="str">
        <f>M9</f>
        <v>Select Utility Type</v>
      </c>
      <c r="J141" s="197">
        <f>R125</f>
        <v>0</v>
      </c>
      <c r="M141" s="217" t="str">
        <f>T9</f>
        <v>Select Utility Type</v>
      </c>
      <c r="N141" s="197">
        <f>Y125</f>
        <v>0</v>
      </c>
      <c r="P141" s="199" t="str">
        <f>AA9</f>
        <v>Select Utility Type</v>
      </c>
      <c r="Q141" s="197">
        <f>AF125</f>
        <v>0</v>
      </c>
      <c r="T141" s="199" t="s">
        <v>185</v>
      </c>
      <c r="U141" s="197">
        <f>G141+J141+N141</f>
        <v>0</v>
      </c>
    </row>
    <row r="142" spans="4:21" x14ac:dyDescent="0.3">
      <c r="D142" s="137" t="s">
        <v>184</v>
      </c>
      <c r="F142" s="199" t="str">
        <f>F9</f>
        <v>Select Utility Type</v>
      </c>
      <c r="G142" s="196">
        <f>G141*12</f>
        <v>0</v>
      </c>
      <c r="I142" s="199" t="str">
        <f>M9</f>
        <v>Select Utility Type</v>
      </c>
      <c r="J142" s="196">
        <f>J141*12</f>
        <v>0</v>
      </c>
      <c r="M142" s="217" t="str">
        <f>T9</f>
        <v>Select Utility Type</v>
      </c>
      <c r="N142" s="197">
        <f>N141*12</f>
        <v>0</v>
      </c>
      <c r="P142" s="199" t="str">
        <f>AA9</f>
        <v>Select Utility Type</v>
      </c>
      <c r="Q142" s="197">
        <f>Q141*12</f>
        <v>0</v>
      </c>
      <c r="T142" s="218" t="s">
        <v>185</v>
      </c>
      <c r="U142" s="198">
        <f>G142+J142+N142</f>
        <v>0</v>
      </c>
    </row>
    <row r="143" spans="4:21" x14ac:dyDescent="0.3">
      <c r="D143" s="137"/>
      <c r="F143" s="133"/>
    </row>
    <row r="144" spans="4:21" x14ac:dyDescent="0.3">
      <c r="D144" s="126" t="s">
        <v>129</v>
      </c>
      <c r="F144" s="122" t="s">
        <v>190</v>
      </c>
    </row>
    <row r="145" spans="1:16" x14ac:dyDescent="0.3">
      <c r="D145" s="137"/>
      <c r="F145" s="133"/>
      <c r="G145" s="135" t="s">
        <v>194</v>
      </c>
    </row>
    <row r="146" spans="1:16" x14ac:dyDescent="0.3">
      <c r="D146" s="137"/>
      <c r="F146" s="133"/>
      <c r="G146" s="163" t="s">
        <v>185</v>
      </c>
      <c r="H146" s="198">
        <f>U142</f>
        <v>0</v>
      </c>
    </row>
    <row r="147" spans="1:16" x14ac:dyDescent="0.3">
      <c r="D147" s="137"/>
      <c r="F147" s="133"/>
      <c r="G147" s="161"/>
      <c r="H147" s="162"/>
    </row>
    <row r="148" spans="1:16" x14ac:dyDescent="0.3">
      <c r="D148" s="137"/>
      <c r="F148" s="133"/>
      <c r="G148" s="122" t="s">
        <v>193</v>
      </c>
    </row>
    <row r="149" spans="1:16" x14ac:dyDescent="0.3">
      <c r="D149" s="137"/>
      <c r="F149" s="133"/>
      <c r="G149" s="159" t="s">
        <v>192</v>
      </c>
      <c r="H149" s="159"/>
      <c r="I149" s="200">
        <v>3288</v>
      </c>
    </row>
    <row r="150" spans="1:16" x14ac:dyDescent="0.3">
      <c r="D150" s="137"/>
      <c r="F150" s="133"/>
      <c r="G150" s="160"/>
      <c r="H150" s="160"/>
      <c r="I150" s="164"/>
    </row>
    <row r="151" spans="1:16" x14ac:dyDescent="0.3">
      <c r="D151" s="137"/>
      <c r="F151" s="133"/>
      <c r="G151" s="122" t="s">
        <v>199</v>
      </c>
      <c r="H151" s="160"/>
      <c r="I151" s="160"/>
    </row>
    <row r="152" spans="1:16" x14ac:dyDescent="0.3">
      <c r="D152" s="137"/>
      <c r="F152" s="122" t="s">
        <v>149</v>
      </c>
      <c r="G152" s="166">
        <f>(H146/I149)*-1</f>
        <v>0</v>
      </c>
    </row>
    <row r="153" spans="1:16" x14ac:dyDescent="0.3">
      <c r="D153" s="137"/>
      <c r="G153" s="165"/>
    </row>
    <row r="154" spans="1:16" x14ac:dyDescent="0.3">
      <c r="D154" s="137"/>
      <c r="G154" s="135" t="s">
        <v>200</v>
      </c>
    </row>
    <row r="155" spans="1:16" s="131" customFormat="1" x14ac:dyDescent="0.3">
      <c r="A155" s="136"/>
      <c r="D155" s="137"/>
      <c r="E155" s="126"/>
      <c r="F155" s="122"/>
      <c r="G155" s="122"/>
      <c r="H155" s="122"/>
      <c r="I155" s="122"/>
      <c r="J155" s="122"/>
      <c r="K155" s="122"/>
      <c r="L155" s="122"/>
      <c r="M155" s="122"/>
      <c r="N155" s="122"/>
      <c r="O155" s="122"/>
      <c r="P155" s="122"/>
    </row>
    <row r="156" spans="1:16" s="131" customFormat="1" x14ac:dyDescent="0.3">
      <c r="A156" s="136"/>
      <c r="D156" s="126" t="s">
        <v>150</v>
      </c>
      <c r="E156" s="126"/>
      <c r="F156" s="122" t="s">
        <v>191</v>
      </c>
      <c r="G156" s="122"/>
      <c r="H156" s="122"/>
      <c r="I156" s="122"/>
      <c r="J156" s="122"/>
      <c r="K156" s="122"/>
      <c r="L156" s="122"/>
      <c r="M156" s="122"/>
      <c r="N156" s="122"/>
      <c r="O156" s="122"/>
      <c r="P156" s="122"/>
    </row>
    <row r="157" spans="1:16" s="131" customFormat="1" x14ac:dyDescent="0.3">
      <c r="A157" s="136"/>
      <c r="D157" s="137"/>
      <c r="E157" s="126"/>
      <c r="F157" s="122"/>
      <c r="G157" s="122"/>
      <c r="H157" s="122"/>
      <c r="I157" s="122"/>
      <c r="J157" s="122"/>
      <c r="K157" s="122"/>
      <c r="L157" s="122"/>
      <c r="M157" s="122"/>
      <c r="N157" s="122"/>
      <c r="O157" s="122"/>
      <c r="P157" s="122"/>
    </row>
    <row r="158" spans="1:16" x14ac:dyDescent="0.3">
      <c r="A158" s="136"/>
      <c r="B158" s="131"/>
      <c r="C158" s="131"/>
      <c r="D158" s="137"/>
    </row>
    <row r="159" spans="1:16" x14ac:dyDescent="0.3">
      <c r="A159" s="136"/>
      <c r="B159" s="131"/>
      <c r="C159" s="131"/>
    </row>
    <row r="160" spans="1:16" x14ac:dyDescent="0.3">
      <c r="A160" s="136"/>
      <c r="B160" s="131"/>
      <c r="C160" s="131"/>
    </row>
    <row r="164" spans="4:5" x14ac:dyDescent="0.3">
      <c r="D164" s="138"/>
      <c r="E164" s="122"/>
    </row>
    <row r="165" spans="4:5" x14ac:dyDescent="0.3">
      <c r="D165" s="138"/>
      <c r="E165" s="122"/>
    </row>
    <row r="166" spans="4:5" x14ac:dyDescent="0.3">
      <c r="D166" s="158"/>
      <c r="E166" s="122"/>
    </row>
  </sheetData>
  <mergeCells count="46">
    <mergeCell ref="F14:H14"/>
    <mergeCell ref="M14:O14"/>
    <mergeCell ref="T14:V14"/>
    <mergeCell ref="AA14:AC14"/>
    <mergeCell ref="B128:M128"/>
    <mergeCell ref="F132:M132"/>
    <mergeCell ref="AC10:AC13"/>
    <mergeCell ref="AD10:AD11"/>
    <mergeCell ref="AE10:AE13"/>
    <mergeCell ref="AF10:AF13"/>
    <mergeCell ref="F12:G13"/>
    <mergeCell ref="M12:N13"/>
    <mergeCell ref="T12:U13"/>
    <mergeCell ref="AA12:AB13"/>
    <mergeCell ref="V10:V13"/>
    <mergeCell ref="W10:W11"/>
    <mergeCell ref="X10:X13"/>
    <mergeCell ref="Y10:Y13"/>
    <mergeCell ref="AA10:AA11"/>
    <mergeCell ref="AB10:AB11"/>
    <mergeCell ref="O10:O13"/>
    <mergeCell ref="P10:P11"/>
    <mergeCell ref="Q10:Q13"/>
    <mergeCell ref="R10:R13"/>
    <mergeCell ref="T10:T11"/>
    <mergeCell ref="U10:U11"/>
    <mergeCell ref="N10:N11"/>
    <mergeCell ref="A10:A13"/>
    <mergeCell ref="B10:B13"/>
    <mergeCell ref="C10:C13"/>
    <mergeCell ref="D10:D13"/>
    <mergeCell ref="F10:F11"/>
    <mergeCell ref="G10:G11"/>
    <mergeCell ref="H10:H13"/>
    <mergeCell ref="I10:I11"/>
    <mergeCell ref="J10:J13"/>
    <mergeCell ref="K10:K13"/>
    <mergeCell ref="M10:M11"/>
    <mergeCell ref="A1:AF1"/>
    <mergeCell ref="A2:AF2"/>
    <mergeCell ref="Q3:R3"/>
    <mergeCell ref="K4:T6"/>
    <mergeCell ref="F9:K9"/>
    <mergeCell ref="M9:R9"/>
    <mergeCell ref="T9:Y9"/>
    <mergeCell ref="AA9:AF9"/>
  </mergeCells>
  <pageMargins left="0.7" right="0.7" top="0.75" bottom="0.75" header="0.3" footer="0.3"/>
  <pageSetup paperSize="17" scale="82"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E47A99C9-EC29-4027-B378-3F77C7356BA2}">
          <x14:formula1>
            <xm:f>Units!$A$16:$A$27</xm:f>
          </x14:formula1>
          <xm:sqref>F9:K9 M9:R9 T9:Y9 AA9:AF9</xm:sqref>
        </x14:dataValidation>
        <x14:dataValidation type="list" allowBlank="1" showInputMessage="1" showErrorMessage="1" xr:uid="{AAB8FB3B-8A70-46A1-8CC6-13B2CF3FB959}">
          <x14:formula1>
            <xm:f>Units!$B$16:$B$28</xm:f>
          </x14:formula1>
          <xm:sqref>F14:H14 AA14:AC14 T14:V14 M14:O14</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E1181-CEE9-4C8C-A855-57554F1A2608}">
  <sheetPr>
    <pageSetUpPr fitToPage="1"/>
  </sheetPr>
  <dimension ref="A1:AF166"/>
  <sheetViews>
    <sheetView zoomScaleNormal="100" workbookViewId="0">
      <pane xSplit="4" ySplit="14" topLeftCell="E141" activePane="bottomRight" state="frozen"/>
      <selection pane="topRight" activeCell="E1" sqref="E1"/>
      <selection pane="bottomLeft" activeCell="A7" sqref="A7"/>
      <selection pane="bottomRight" activeCell="I153" sqref="I153"/>
    </sheetView>
  </sheetViews>
  <sheetFormatPr defaultColWidth="9.1796875" defaultRowHeight="14" x14ac:dyDescent="0.3"/>
  <cols>
    <col min="1" max="1" width="13.1796875" style="126" customWidth="1"/>
    <col min="2" max="2" width="23" style="122" bestFit="1" customWidth="1"/>
    <col min="3" max="3" width="13.26953125" style="122" customWidth="1"/>
    <col min="4" max="4" width="18" style="126" customWidth="1"/>
    <col min="5" max="5" width="2.453125" style="126" customWidth="1"/>
    <col min="6" max="6" width="17.7265625" style="122" customWidth="1"/>
    <col min="7" max="7" width="12.81640625" style="122" bestFit="1" customWidth="1"/>
    <col min="8" max="8" width="13.453125" style="122" bestFit="1" customWidth="1"/>
    <col min="9" max="9" width="17.7265625" style="122" customWidth="1"/>
    <col min="10" max="10" width="12" style="122" bestFit="1" customWidth="1"/>
    <col min="11" max="11" width="13.453125" style="122" bestFit="1" customWidth="1"/>
    <col min="12" max="12" width="2.1796875" style="122" customWidth="1"/>
    <col min="13" max="13" width="17.7265625" style="122" customWidth="1"/>
    <col min="14" max="14" width="13.54296875" style="122" customWidth="1"/>
    <col min="15" max="15" width="13.453125" style="122" customWidth="1"/>
    <col min="16" max="16" width="17.7265625" style="122" customWidth="1"/>
    <col min="17" max="17" width="12.7265625" style="122" bestFit="1" customWidth="1"/>
    <col min="18" max="18" width="14" style="122" bestFit="1" customWidth="1"/>
    <col min="19" max="19" width="1.81640625" style="122" customWidth="1"/>
    <col min="20" max="25" width="13.81640625" style="122" customWidth="1"/>
    <col min="26" max="26" width="1.81640625" style="122" customWidth="1"/>
    <col min="27" max="32" width="13.81640625" style="121" customWidth="1"/>
    <col min="33" max="16384" width="9.1796875" style="121"/>
  </cols>
  <sheetData>
    <row r="1" spans="1:32" s="170" customFormat="1" ht="22.5" x14ac:dyDescent="0.45">
      <c r="A1" s="325" t="s">
        <v>236</v>
      </c>
      <c r="B1" s="325"/>
      <c r="C1" s="325"/>
      <c r="D1" s="325"/>
      <c r="E1" s="325"/>
      <c r="F1" s="325"/>
      <c r="G1" s="325"/>
      <c r="H1" s="325"/>
      <c r="I1" s="325"/>
      <c r="J1" s="325"/>
      <c r="K1" s="325"/>
      <c r="L1" s="325"/>
      <c r="M1" s="325"/>
      <c r="N1" s="325"/>
      <c r="O1" s="325"/>
      <c r="P1" s="325"/>
      <c r="Q1" s="325"/>
      <c r="R1" s="325"/>
      <c r="S1" s="325"/>
      <c r="T1" s="325"/>
      <c r="U1" s="325"/>
      <c r="V1" s="325"/>
      <c r="W1" s="325"/>
      <c r="X1" s="325"/>
      <c r="Y1" s="325"/>
      <c r="Z1" s="325"/>
      <c r="AA1" s="325"/>
      <c r="AB1" s="325"/>
      <c r="AC1" s="325"/>
      <c r="AD1" s="325"/>
      <c r="AE1" s="325"/>
      <c r="AF1" s="325"/>
    </row>
    <row r="2" spans="1:32" s="170" customFormat="1" ht="23" thickBot="1" x14ac:dyDescent="0.5">
      <c r="A2" s="325" t="s">
        <v>181</v>
      </c>
      <c r="B2" s="325"/>
      <c r="C2" s="325"/>
      <c r="D2" s="325"/>
      <c r="E2" s="325"/>
      <c r="F2" s="325"/>
      <c r="G2" s="325"/>
      <c r="H2" s="325"/>
      <c r="I2" s="325"/>
      <c r="J2" s="325"/>
      <c r="K2" s="325"/>
      <c r="L2" s="325"/>
      <c r="M2" s="325"/>
      <c r="N2" s="325"/>
      <c r="O2" s="325"/>
      <c r="P2" s="325"/>
      <c r="Q2" s="325"/>
      <c r="R2" s="325"/>
      <c r="S2" s="325"/>
      <c r="T2" s="325"/>
      <c r="U2" s="325"/>
      <c r="V2" s="325"/>
      <c r="W2" s="325"/>
      <c r="X2" s="325"/>
      <c r="Y2" s="325"/>
      <c r="Z2" s="325"/>
      <c r="AA2" s="325"/>
      <c r="AB2" s="325"/>
      <c r="AC2" s="325"/>
      <c r="AD2" s="325"/>
      <c r="AE2" s="325"/>
      <c r="AF2" s="325"/>
    </row>
    <row r="3" spans="1:32" s="170" customFormat="1" ht="23" thickBot="1" x14ac:dyDescent="0.5">
      <c r="A3" s="211"/>
      <c r="B3" s="211"/>
      <c r="C3" s="211"/>
      <c r="D3" s="211"/>
      <c r="E3" s="211"/>
      <c r="F3" s="211"/>
      <c r="G3" s="211"/>
      <c r="H3" s="211"/>
      <c r="I3" s="211"/>
      <c r="J3" s="211"/>
      <c r="K3" s="211"/>
      <c r="L3" s="211"/>
      <c r="M3" s="211"/>
      <c r="N3" s="211" t="s">
        <v>237</v>
      </c>
      <c r="O3" s="211"/>
      <c r="P3" s="213" t="s">
        <v>238</v>
      </c>
      <c r="Q3" s="314">
        <f>'Tab 1 Savings Calculator'!B5-1</f>
        <v>2022</v>
      </c>
      <c r="R3" s="315"/>
      <c r="S3" s="211"/>
      <c r="T3" s="211"/>
      <c r="U3" s="211"/>
      <c r="V3" s="211"/>
      <c r="W3" s="211"/>
      <c r="X3" s="211"/>
      <c r="Y3" s="211"/>
      <c r="Z3" s="211"/>
      <c r="AA3" s="214"/>
      <c r="AB3" s="214"/>
      <c r="AC3" s="214"/>
      <c r="AD3" s="214"/>
      <c r="AE3" s="214"/>
      <c r="AF3" s="214"/>
    </row>
    <row r="4" spans="1:32" ht="18" customHeight="1" x14ac:dyDescent="0.35">
      <c r="A4" s="168"/>
      <c r="B4" s="168"/>
      <c r="C4" s="168"/>
      <c r="D4" s="168"/>
      <c r="E4" s="168"/>
      <c r="F4" s="168"/>
      <c r="G4" s="171"/>
      <c r="H4" s="212"/>
      <c r="I4" s="212"/>
      <c r="J4" s="212"/>
      <c r="K4" s="328" t="s">
        <v>204</v>
      </c>
      <c r="L4" s="328"/>
      <c r="M4" s="328"/>
      <c r="N4" s="328"/>
      <c r="O4" s="328"/>
      <c r="P4" s="328"/>
      <c r="Q4" s="328"/>
      <c r="R4" s="328"/>
      <c r="S4" s="328"/>
      <c r="T4" s="328"/>
      <c r="U4" s="212"/>
      <c r="V4" s="212"/>
      <c r="W4" s="212"/>
      <c r="X4" s="168"/>
      <c r="Y4" s="168"/>
      <c r="Z4" s="168"/>
      <c r="AA4" s="215"/>
      <c r="AB4" s="215"/>
      <c r="AC4" s="215"/>
      <c r="AD4" s="215"/>
      <c r="AE4" s="215"/>
      <c r="AF4" s="215"/>
    </row>
    <row r="5" spans="1:32" ht="18" customHeight="1" x14ac:dyDescent="0.35">
      <c r="A5" s="169"/>
      <c r="B5" s="169"/>
      <c r="C5" s="169"/>
      <c r="D5" s="169"/>
      <c r="E5" s="167"/>
      <c r="F5" s="167"/>
      <c r="G5" s="171"/>
      <c r="H5" s="212"/>
      <c r="I5" s="212"/>
      <c r="J5" s="212"/>
      <c r="K5" s="328"/>
      <c r="L5" s="328"/>
      <c r="M5" s="328"/>
      <c r="N5" s="328"/>
      <c r="O5" s="328"/>
      <c r="P5" s="328"/>
      <c r="Q5" s="328"/>
      <c r="R5" s="328"/>
      <c r="S5" s="328"/>
      <c r="T5" s="328"/>
      <c r="U5" s="212"/>
      <c r="V5" s="212"/>
      <c r="W5" s="212"/>
      <c r="X5" s="167"/>
      <c r="Y5" s="167"/>
      <c r="Z5" s="167"/>
      <c r="AA5" s="215"/>
      <c r="AB5" s="215"/>
      <c r="AC5" s="215"/>
      <c r="AD5" s="215"/>
      <c r="AE5" s="215"/>
      <c r="AF5" s="215"/>
    </row>
    <row r="6" spans="1:32" ht="25.5" customHeight="1" x14ac:dyDescent="0.35">
      <c r="A6" s="169"/>
      <c r="B6" s="169"/>
      <c r="C6" s="169"/>
      <c r="D6" s="169"/>
      <c r="E6" s="167"/>
      <c r="F6" s="167"/>
      <c r="G6" s="171"/>
      <c r="H6" s="212"/>
      <c r="I6" s="212"/>
      <c r="J6" s="212"/>
      <c r="K6" s="328"/>
      <c r="L6" s="328"/>
      <c r="M6" s="328"/>
      <c r="N6" s="328"/>
      <c r="O6" s="328"/>
      <c r="P6" s="328"/>
      <c r="Q6" s="328"/>
      <c r="R6" s="328"/>
      <c r="S6" s="328"/>
      <c r="T6" s="328"/>
      <c r="U6" s="212"/>
      <c r="V6" s="212"/>
      <c r="W6" s="212"/>
      <c r="X6" s="167"/>
      <c r="Y6" s="167"/>
      <c r="Z6" s="167"/>
      <c r="AA6" s="215"/>
      <c r="AB6" s="215"/>
      <c r="AC6" s="215"/>
      <c r="AD6" s="215"/>
      <c r="AE6" s="215"/>
      <c r="AF6" s="215"/>
    </row>
    <row r="7" spans="1:32" ht="17.5" x14ac:dyDescent="0.35">
      <c r="A7" s="230"/>
      <c r="B7" s="230"/>
      <c r="C7" s="230"/>
      <c r="D7" s="230"/>
      <c r="E7" s="231"/>
      <c r="F7" s="231"/>
      <c r="G7" s="232"/>
      <c r="H7" s="233"/>
      <c r="I7" s="233"/>
      <c r="J7" s="233"/>
      <c r="K7" s="234"/>
      <c r="L7" s="234"/>
      <c r="M7" s="234"/>
      <c r="N7" s="234"/>
      <c r="O7" s="234"/>
      <c r="P7" s="234"/>
      <c r="Q7" s="234"/>
      <c r="R7" s="234"/>
      <c r="S7" s="234"/>
      <c r="T7" s="234"/>
      <c r="U7" s="233"/>
      <c r="V7" s="233"/>
      <c r="W7" s="233"/>
      <c r="X7" s="231"/>
      <c r="Y7" s="231"/>
      <c r="Z7" s="231"/>
    </row>
    <row r="9" spans="1:32" s="173" customFormat="1" ht="14.25" customHeight="1" x14ac:dyDescent="0.25">
      <c r="A9" s="153"/>
      <c r="B9" s="195"/>
      <c r="C9" s="195"/>
      <c r="D9" s="153"/>
      <c r="E9" s="153"/>
      <c r="F9" s="312" t="s">
        <v>292</v>
      </c>
      <c r="G9" s="312"/>
      <c r="H9" s="312"/>
      <c r="I9" s="312"/>
      <c r="J9" s="312"/>
      <c r="K9" s="312"/>
      <c r="L9" s="195"/>
      <c r="M9" s="312" t="s">
        <v>292</v>
      </c>
      <c r="N9" s="312"/>
      <c r="O9" s="312"/>
      <c r="P9" s="312"/>
      <c r="Q9" s="312"/>
      <c r="R9" s="312"/>
      <c r="S9" s="153"/>
      <c r="T9" s="312" t="s">
        <v>292</v>
      </c>
      <c r="U9" s="312"/>
      <c r="V9" s="312"/>
      <c r="W9" s="312"/>
      <c r="X9" s="312"/>
      <c r="Y9" s="312"/>
      <c r="Z9" s="153"/>
      <c r="AA9" s="312" t="s">
        <v>292</v>
      </c>
      <c r="AB9" s="312"/>
      <c r="AC9" s="312"/>
      <c r="AD9" s="312"/>
      <c r="AE9" s="312"/>
      <c r="AF9" s="312"/>
    </row>
    <row r="10" spans="1:32" s="173" customFormat="1" ht="27" customHeight="1" x14ac:dyDescent="0.25">
      <c r="A10" s="319" t="s">
        <v>201</v>
      </c>
      <c r="B10" s="319" t="s">
        <v>202</v>
      </c>
      <c r="C10" s="319" t="s">
        <v>134</v>
      </c>
      <c r="D10" s="322" t="s">
        <v>198</v>
      </c>
      <c r="E10" s="216"/>
      <c r="F10" s="305" t="s">
        <v>264</v>
      </c>
      <c r="G10" s="305" t="s">
        <v>265</v>
      </c>
      <c r="H10" s="305" t="s">
        <v>266</v>
      </c>
      <c r="I10" s="313" t="s">
        <v>133</v>
      </c>
      <c r="J10" s="305" t="s">
        <v>166</v>
      </c>
      <c r="K10" s="305" t="s">
        <v>180</v>
      </c>
      <c r="L10" s="172"/>
      <c r="M10" s="305" t="s">
        <v>264</v>
      </c>
      <c r="N10" s="305" t="s">
        <v>265</v>
      </c>
      <c r="O10" s="305" t="s">
        <v>266</v>
      </c>
      <c r="P10" s="313" t="s">
        <v>133</v>
      </c>
      <c r="Q10" s="305" t="s">
        <v>166</v>
      </c>
      <c r="R10" s="305" t="s">
        <v>180</v>
      </c>
      <c r="S10" s="172"/>
      <c r="T10" s="305" t="s">
        <v>264</v>
      </c>
      <c r="U10" s="305" t="s">
        <v>265</v>
      </c>
      <c r="V10" s="305" t="s">
        <v>266</v>
      </c>
      <c r="W10" s="313" t="s">
        <v>133</v>
      </c>
      <c r="X10" s="316" t="s">
        <v>166</v>
      </c>
      <c r="Y10" s="305" t="s">
        <v>180</v>
      </c>
      <c r="Z10" s="172"/>
      <c r="AA10" s="305" t="s">
        <v>264</v>
      </c>
      <c r="AB10" s="305" t="s">
        <v>265</v>
      </c>
      <c r="AC10" s="305" t="s">
        <v>266</v>
      </c>
      <c r="AD10" s="313" t="s">
        <v>133</v>
      </c>
      <c r="AE10" s="316" t="s">
        <v>166</v>
      </c>
      <c r="AF10" s="305" t="s">
        <v>180</v>
      </c>
    </row>
    <row r="11" spans="1:32" s="173" customFormat="1" ht="24.75" customHeight="1" x14ac:dyDescent="0.25">
      <c r="A11" s="320"/>
      <c r="B11" s="320"/>
      <c r="C11" s="320"/>
      <c r="D11" s="323"/>
      <c r="E11" s="216"/>
      <c r="F11" s="306"/>
      <c r="G11" s="306"/>
      <c r="H11" s="307"/>
      <c r="I11" s="313"/>
      <c r="J11" s="307"/>
      <c r="K11" s="307"/>
      <c r="L11" s="172"/>
      <c r="M11" s="306"/>
      <c r="N11" s="306"/>
      <c r="O11" s="307"/>
      <c r="P11" s="313"/>
      <c r="Q11" s="307"/>
      <c r="R11" s="307"/>
      <c r="S11" s="172"/>
      <c r="T11" s="306"/>
      <c r="U11" s="306"/>
      <c r="V11" s="307"/>
      <c r="W11" s="313"/>
      <c r="X11" s="317"/>
      <c r="Y11" s="307"/>
      <c r="Z11" s="172"/>
      <c r="AA11" s="306"/>
      <c r="AB11" s="306"/>
      <c r="AC11" s="307"/>
      <c r="AD11" s="313"/>
      <c r="AE11" s="317"/>
      <c r="AF11" s="307"/>
    </row>
    <row r="12" spans="1:32" s="173" customFormat="1" ht="35.25" customHeight="1" x14ac:dyDescent="0.25">
      <c r="A12" s="320"/>
      <c r="B12" s="320"/>
      <c r="C12" s="320"/>
      <c r="D12" s="323"/>
      <c r="E12" s="216"/>
      <c r="F12" s="308" t="s">
        <v>179</v>
      </c>
      <c r="G12" s="309"/>
      <c r="H12" s="307"/>
      <c r="I12" s="172" t="str">
        <f>P3</f>
        <v xml:space="preserve">June 30, </v>
      </c>
      <c r="J12" s="307"/>
      <c r="K12" s="307"/>
      <c r="L12" s="172"/>
      <c r="M12" s="308" t="s">
        <v>179</v>
      </c>
      <c r="N12" s="309"/>
      <c r="O12" s="307"/>
      <c r="P12" s="172" t="str">
        <f>P3</f>
        <v xml:space="preserve">June 30, </v>
      </c>
      <c r="Q12" s="307"/>
      <c r="R12" s="307"/>
      <c r="S12" s="172"/>
      <c r="T12" s="308" t="s">
        <v>179</v>
      </c>
      <c r="U12" s="309"/>
      <c r="V12" s="307"/>
      <c r="W12" s="172" t="str">
        <f>P3</f>
        <v xml:space="preserve">June 30, </v>
      </c>
      <c r="X12" s="317"/>
      <c r="Y12" s="307"/>
      <c r="Z12" s="172"/>
      <c r="AA12" s="308" t="s">
        <v>179</v>
      </c>
      <c r="AB12" s="309"/>
      <c r="AC12" s="307"/>
      <c r="AD12" s="172" t="str">
        <f>P3</f>
        <v xml:space="preserve">June 30, </v>
      </c>
      <c r="AE12" s="317"/>
      <c r="AF12" s="307"/>
    </row>
    <row r="13" spans="1:32" s="173" customFormat="1" ht="12.5" x14ac:dyDescent="0.25">
      <c r="A13" s="321"/>
      <c r="B13" s="321"/>
      <c r="C13" s="321"/>
      <c r="D13" s="324"/>
      <c r="E13" s="216"/>
      <c r="F13" s="310"/>
      <c r="G13" s="311"/>
      <c r="H13" s="306"/>
      <c r="I13" s="216">
        <f>Q3</f>
        <v>2022</v>
      </c>
      <c r="J13" s="306"/>
      <c r="K13" s="306"/>
      <c r="L13" s="172"/>
      <c r="M13" s="310"/>
      <c r="N13" s="311"/>
      <c r="O13" s="306"/>
      <c r="P13" s="216">
        <f>Q3</f>
        <v>2022</v>
      </c>
      <c r="Q13" s="306"/>
      <c r="R13" s="306"/>
      <c r="S13" s="172"/>
      <c r="T13" s="310"/>
      <c r="U13" s="311"/>
      <c r="V13" s="306"/>
      <c r="W13" s="216">
        <f>Q3</f>
        <v>2022</v>
      </c>
      <c r="X13" s="318"/>
      <c r="Y13" s="306"/>
      <c r="Z13" s="172"/>
      <c r="AA13" s="310"/>
      <c r="AB13" s="311"/>
      <c r="AC13" s="306"/>
      <c r="AD13" s="216">
        <f>Q3</f>
        <v>2022</v>
      </c>
      <c r="AE13" s="318"/>
      <c r="AF13" s="306"/>
    </row>
    <row r="14" spans="1:32" s="173" customFormat="1" ht="12.5" x14ac:dyDescent="0.25">
      <c r="A14" s="153" t="s">
        <v>203</v>
      </c>
      <c r="B14" s="153" t="s">
        <v>135</v>
      </c>
      <c r="C14" s="153" t="s">
        <v>136</v>
      </c>
      <c r="D14" s="153" t="s">
        <v>137</v>
      </c>
      <c r="E14" s="153"/>
      <c r="F14" s="302" t="s">
        <v>294</v>
      </c>
      <c r="G14" s="303"/>
      <c r="H14" s="304"/>
      <c r="I14" s="172" t="s">
        <v>138</v>
      </c>
      <c r="J14" s="172" t="s">
        <v>139</v>
      </c>
      <c r="K14" s="172" t="s">
        <v>138</v>
      </c>
      <c r="L14" s="172"/>
      <c r="M14" s="302" t="s">
        <v>294</v>
      </c>
      <c r="N14" s="303"/>
      <c r="O14" s="304"/>
      <c r="P14" s="172" t="s">
        <v>138</v>
      </c>
      <c r="Q14" s="172" t="s">
        <v>139</v>
      </c>
      <c r="R14" s="172" t="s">
        <v>138</v>
      </c>
      <c r="S14" s="172"/>
      <c r="T14" s="302" t="s">
        <v>293</v>
      </c>
      <c r="U14" s="303"/>
      <c r="V14" s="304"/>
      <c r="W14" s="172" t="s">
        <v>138</v>
      </c>
      <c r="X14" s="172" t="s">
        <v>139</v>
      </c>
      <c r="Y14" s="172" t="s">
        <v>138</v>
      </c>
      <c r="Z14" s="172"/>
      <c r="AA14" s="302" t="s">
        <v>294</v>
      </c>
      <c r="AB14" s="303"/>
      <c r="AC14" s="304"/>
      <c r="AD14" s="172" t="s">
        <v>138</v>
      </c>
      <c r="AE14" s="172" t="s">
        <v>139</v>
      </c>
      <c r="AF14" s="172" t="s">
        <v>138</v>
      </c>
    </row>
    <row r="15" spans="1:32" s="173" customFormat="1" ht="12.5" x14ac:dyDescent="0.25">
      <c r="A15" s="188" t="s">
        <v>205</v>
      </c>
      <c r="B15" s="188" t="s">
        <v>220</v>
      </c>
      <c r="C15" s="188" t="s">
        <v>141</v>
      </c>
      <c r="D15" s="188">
        <v>0</v>
      </c>
      <c r="E15" s="188"/>
      <c r="F15" s="189">
        <v>5.867</v>
      </c>
      <c r="G15" s="189">
        <v>5.2916666666666696</v>
      </c>
      <c r="H15" s="142">
        <f>IF(F15-G15=0,"",F15-G15)</f>
        <v>0.57533333333333037</v>
      </c>
      <c r="I15" s="202">
        <v>7.5410000000000004</v>
      </c>
      <c r="J15" s="201">
        <f>H15*I15</f>
        <v>4.3385886666666442</v>
      </c>
      <c r="K15" s="201">
        <f>D15*J15</f>
        <v>0</v>
      </c>
      <c r="L15" s="140"/>
      <c r="M15" s="193">
        <v>381.14583333333331</v>
      </c>
      <c r="N15" s="193">
        <v>302.67083333333341</v>
      </c>
      <c r="O15" s="209">
        <f>IF(M15-N15=0,"",M15-N15)</f>
        <v>78.474999999999909</v>
      </c>
      <c r="P15" s="204">
        <v>0.129</v>
      </c>
      <c r="Q15" s="201">
        <f>O15*P15</f>
        <v>10.123274999999989</v>
      </c>
      <c r="R15" s="201">
        <f>D15*Q15</f>
        <v>0</v>
      </c>
      <c r="S15" s="140"/>
      <c r="T15" s="141"/>
      <c r="U15" s="141"/>
      <c r="V15" s="209" t="str">
        <f>IF(T15-U15=0,"",T15-U15)</f>
        <v/>
      </c>
      <c r="W15" s="206"/>
      <c r="X15" s="210">
        <f>IFERROR(V15*W15,0)</f>
        <v>0</v>
      </c>
      <c r="Y15" s="201">
        <f>D15*X15</f>
        <v>0</v>
      </c>
      <c r="Z15" s="201"/>
      <c r="AA15" s="141"/>
      <c r="AB15" s="141"/>
      <c r="AC15" s="209" t="str">
        <f>IF(AA15-AB15=0,"",AA15-AB15)</f>
        <v/>
      </c>
      <c r="AD15" s="206"/>
      <c r="AE15" s="210">
        <f>IFERROR(AC15*AD15,0)</f>
        <v>0</v>
      </c>
      <c r="AF15" s="201">
        <f>D15*AE15</f>
        <v>0</v>
      </c>
    </row>
    <row r="16" spans="1:32" s="173" customFormat="1" ht="12.5" x14ac:dyDescent="0.25">
      <c r="A16" s="188"/>
      <c r="B16" s="188"/>
      <c r="C16" s="188" t="s">
        <v>142</v>
      </c>
      <c r="D16" s="188">
        <v>0</v>
      </c>
      <c r="E16" s="188"/>
      <c r="F16" s="189">
        <v>6.9580000000000002</v>
      </c>
      <c r="G16" s="189">
        <v>6.19166666666667</v>
      </c>
      <c r="H16" s="142">
        <f>IF(F16-G16=0,"",F16-G16)</f>
        <v>0.7663333333333302</v>
      </c>
      <c r="I16" s="202">
        <v>7.3620000000000001</v>
      </c>
      <c r="J16" s="201">
        <f t="shared" ref="J16:J65" si="0">H16*I16</f>
        <v>5.6417459999999773</v>
      </c>
      <c r="K16" s="201">
        <f t="shared" ref="K16:K79" si="1">D16*J16</f>
        <v>0</v>
      </c>
      <c r="L16" s="140"/>
      <c r="M16" s="193">
        <v>486.00166666666672</v>
      </c>
      <c r="N16" s="193">
        <v>405.80305555555555</v>
      </c>
      <c r="O16" s="209">
        <f t="shared" ref="O16:O79" si="2">IF(M16-N16=0,"",M16-N16)</f>
        <v>80.198611111111177</v>
      </c>
      <c r="P16" s="204">
        <v>0.125</v>
      </c>
      <c r="Q16" s="201">
        <f t="shared" ref="Q16:Q17" si="3">O16*P16</f>
        <v>10.024826388888897</v>
      </c>
      <c r="R16" s="201">
        <f t="shared" ref="R16:R79" si="4">D16*Q16</f>
        <v>0</v>
      </c>
      <c r="S16" s="140"/>
      <c r="T16" s="141"/>
      <c r="U16" s="141"/>
      <c r="V16" s="209" t="str">
        <f t="shared" ref="V16:V79" si="5">IF(T16-U16=0,"",T16-U16)</f>
        <v/>
      </c>
      <c r="W16" s="206"/>
      <c r="X16" s="210">
        <f t="shared" ref="X16:X79" si="6">IFERROR(V16*W16,0)</f>
        <v>0</v>
      </c>
      <c r="Y16" s="201">
        <f t="shared" ref="Y16:Y79" si="7">D16*X16</f>
        <v>0</v>
      </c>
      <c r="Z16" s="201"/>
      <c r="AA16" s="141"/>
      <c r="AB16" s="141"/>
      <c r="AC16" s="209" t="str">
        <f t="shared" ref="AC16:AC79" si="8">IF(AA16-AB16=0,"",AA16-AB16)</f>
        <v/>
      </c>
      <c r="AD16" s="206"/>
      <c r="AE16" s="210">
        <f t="shared" ref="AE16:AE79" si="9">IFERROR(AC16*AD16,0)</f>
        <v>0</v>
      </c>
      <c r="AF16" s="201">
        <f t="shared" ref="AF16:AF79" si="10">D16*AE16</f>
        <v>0</v>
      </c>
    </row>
    <row r="17" spans="1:32" s="173" customFormat="1" ht="12.5" x14ac:dyDescent="0.25">
      <c r="A17" s="188"/>
      <c r="B17" s="188"/>
      <c r="C17" s="188" t="s">
        <v>143</v>
      </c>
      <c r="D17" s="188">
        <v>0</v>
      </c>
      <c r="E17" s="188"/>
      <c r="F17" s="189">
        <v>8.0169999999999995</v>
      </c>
      <c r="G17" s="189">
        <v>7.05833333333333</v>
      </c>
      <c r="H17" s="142">
        <f>IF(F17-G17=0,"",F17-G17)</f>
        <v>0.95866666666666944</v>
      </c>
      <c r="I17" s="202">
        <v>7.2329999999999997</v>
      </c>
      <c r="J17" s="201">
        <f t="shared" si="0"/>
        <v>6.9340360000000194</v>
      </c>
      <c r="K17" s="201">
        <f t="shared" si="1"/>
        <v>0</v>
      </c>
      <c r="L17" s="140"/>
      <c r="M17" s="193">
        <v>619.30833333333339</v>
      </c>
      <c r="N17" s="193">
        <v>499.22333333333336</v>
      </c>
      <c r="O17" s="209">
        <f t="shared" si="2"/>
        <v>120.08500000000004</v>
      </c>
      <c r="P17" s="204">
        <v>0.123</v>
      </c>
      <c r="Q17" s="201">
        <f t="shared" si="3"/>
        <v>14.770455000000004</v>
      </c>
      <c r="R17" s="201">
        <f t="shared" si="4"/>
        <v>0</v>
      </c>
      <c r="S17" s="140"/>
      <c r="T17" s="141"/>
      <c r="U17" s="141"/>
      <c r="V17" s="209" t="str">
        <f t="shared" si="5"/>
        <v/>
      </c>
      <c r="W17" s="206"/>
      <c r="X17" s="210">
        <f t="shared" si="6"/>
        <v>0</v>
      </c>
      <c r="Y17" s="201">
        <f t="shared" si="7"/>
        <v>0</v>
      </c>
      <c r="Z17" s="201"/>
      <c r="AA17" s="141"/>
      <c r="AB17" s="141"/>
      <c r="AC17" s="209" t="str">
        <f t="shared" si="8"/>
        <v/>
      </c>
      <c r="AD17" s="206"/>
      <c r="AE17" s="210">
        <f t="shared" si="9"/>
        <v>0</v>
      </c>
      <c r="AF17" s="201">
        <f t="shared" si="10"/>
        <v>0</v>
      </c>
    </row>
    <row r="18" spans="1:32" s="173" customFormat="1" ht="12.5" x14ac:dyDescent="0.25">
      <c r="A18" s="188"/>
      <c r="B18" s="188"/>
      <c r="C18" s="188"/>
      <c r="D18" s="188"/>
      <c r="E18" s="188"/>
      <c r="F18" s="189"/>
      <c r="G18" s="189"/>
      <c r="H18" s="142" t="str">
        <f t="shared" ref="H18:H81" si="11">IF(F18-G18=0,"",F18-G18)</f>
        <v/>
      </c>
      <c r="I18" s="202"/>
      <c r="J18" s="201"/>
      <c r="K18" s="201">
        <f t="shared" si="1"/>
        <v>0</v>
      </c>
      <c r="L18" s="140"/>
      <c r="M18" s="193"/>
      <c r="N18" s="193"/>
      <c r="O18" s="209" t="str">
        <f t="shared" si="2"/>
        <v/>
      </c>
      <c r="P18" s="204"/>
      <c r="Q18" s="201"/>
      <c r="R18" s="201">
        <f t="shared" si="4"/>
        <v>0</v>
      </c>
      <c r="S18" s="140"/>
      <c r="T18" s="141"/>
      <c r="U18" s="141"/>
      <c r="V18" s="209" t="str">
        <f t="shared" si="5"/>
        <v/>
      </c>
      <c r="W18" s="206"/>
      <c r="X18" s="210">
        <f t="shared" si="6"/>
        <v>0</v>
      </c>
      <c r="Y18" s="201">
        <f t="shared" si="7"/>
        <v>0</v>
      </c>
      <c r="Z18" s="201"/>
      <c r="AA18" s="141"/>
      <c r="AB18" s="141"/>
      <c r="AC18" s="209" t="str">
        <f t="shared" si="8"/>
        <v/>
      </c>
      <c r="AD18" s="206"/>
      <c r="AE18" s="210">
        <f t="shared" si="9"/>
        <v>0</v>
      </c>
      <c r="AF18" s="201">
        <f t="shared" si="10"/>
        <v>0</v>
      </c>
    </row>
    <row r="19" spans="1:32" s="173" customFormat="1" ht="12.5" x14ac:dyDescent="0.25">
      <c r="A19" s="188"/>
      <c r="B19" s="188"/>
      <c r="C19" s="188"/>
      <c r="D19" s="188"/>
      <c r="E19" s="188"/>
      <c r="F19" s="189"/>
      <c r="G19" s="189"/>
      <c r="H19" s="142" t="str">
        <f t="shared" si="11"/>
        <v/>
      </c>
      <c r="I19" s="202"/>
      <c r="J19" s="201"/>
      <c r="K19" s="201">
        <f t="shared" si="1"/>
        <v>0</v>
      </c>
      <c r="L19" s="140"/>
      <c r="M19" s="193"/>
      <c r="N19" s="193"/>
      <c r="O19" s="209" t="str">
        <f t="shared" si="2"/>
        <v/>
      </c>
      <c r="P19" s="204"/>
      <c r="Q19" s="201"/>
      <c r="R19" s="201">
        <f t="shared" si="4"/>
        <v>0</v>
      </c>
      <c r="S19" s="140"/>
      <c r="T19" s="141"/>
      <c r="U19" s="141"/>
      <c r="V19" s="209" t="str">
        <f t="shared" si="5"/>
        <v/>
      </c>
      <c r="W19" s="206"/>
      <c r="X19" s="210">
        <f t="shared" si="6"/>
        <v>0</v>
      </c>
      <c r="Y19" s="201">
        <f t="shared" si="7"/>
        <v>0</v>
      </c>
      <c r="Z19" s="201"/>
      <c r="AA19" s="141"/>
      <c r="AB19" s="141"/>
      <c r="AC19" s="209" t="str">
        <f t="shared" si="8"/>
        <v/>
      </c>
      <c r="AD19" s="206"/>
      <c r="AE19" s="210">
        <f t="shared" si="9"/>
        <v>0</v>
      </c>
      <c r="AF19" s="201">
        <f t="shared" si="10"/>
        <v>0</v>
      </c>
    </row>
    <row r="20" spans="1:32" s="173" customFormat="1" ht="12.5" x14ac:dyDescent="0.25">
      <c r="A20" s="188" t="s">
        <v>206</v>
      </c>
      <c r="B20" s="188" t="s">
        <v>221</v>
      </c>
      <c r="C20" s="188" t="s">
        <v>140</v>
      </c>
      <c r="D20" s="188">
        <v>0</v>
      </c>
      <c r="E20" s="188"/>
      <c r="F20" s="189">
        <v>4.8583333333333298</v>
      </c>
      <c r="G20" s="189">
        <v>4.7</v>
      </c>
      <c r="H20" s="142">
        <f t="shared" si="11"/>
        <v>0.15833333333332966</v>
      </c>
      <c r="I20" s="202">
        <v>7.6950000000000003</v>
      </c>
      <c r="J20" s="201">
        <f t="shared" si="0"/>
        <v>1.2183749999999718</v>
      </c>
      <c r="K20" s="201">
        <f t="shared" si="1"/>
        <v>0</v>
      </c>
      <c r="L20" s="140"/>
      <c r="M20" s="193">
        <v>300.17500000000007</v>
      </c>
      <c r="N20" s="193">
        <v>229.42583333333326</v>
      </c>
      <c r="O20" s="209">
        <f t="shared" si="2"/>
        <v>70.74916666666681</v>
      </c>
      <c r="P20" s="204">
        <v>0.13400000000000001</v>
      </c>
      <c r="Q20" s="201">
        <f t="shared" ref="Q20:Q22" si="12">O20*P20</f>
        <v>9.4803883333333534</v>
      </c>
      <c r="R20" s="201">
        <f t="shared" si="4"/>
        <v>0</v>
      </c>
      <c r="S20" s="140"/>
      <c r="T20" s="141"/>
      <c r="U20" s="141"/>
      <c r="V20" s="209" t="str">
        <f t="shared" si="5"/>
        <v/>
      </c>
      <c r="W20" s="206"/>
      <c r="X20" s="210">
        <f t="shared" si="6"/>
        <v>0</v>
      </c>
      <c r="Y20" s="201">
        <f t="shared" si="7"/>
        <v>0</v>
      </c>
      <c r="Z20" s="201"/>
      <c r="AA20" s="141"/>
      <c r="AB20" s="141"/>
      <c r="AC20" s="209" t="str">
        <f t="shared" si="8"/>
        <v/>
      </c>
      <c r="AD20" s="206"/>
      <c r="AE20" s="210">
        <f t="shared" si="9"/>
        <v>0</v>
      </c>
      <c r="AF20" s="201">
        <f t="shared" si="10"/>
        <v>0</v>
      </c>
    </row>
    <row r="21" spans="1:32" s="173" customFormat="1" ht="12.5" x14ac:dyDescent="0.25">
      <c r="A21" s="188"/>
      <c r="B21" s="188"/>
      <c r="C21" s="188" t="s">
        <v>141</v>
      </c>
      <c r="D21" s="188">
        <v>0</v>
      </c>
      <c r="E21" s="188"/>
      <c r="F21" s="189">
        <v>6.8250000000000002</v>
      </c>
      <c r="G21" s="189">
        <v>6.35</v>
      </c>
      <c r="H21" s="142">
        <f t="shared" si="11"/>
        <v>0.47500000000000053</v>
      </c>
      <c r="I21" s="202">
        <v>7.3360000000000003</v>
      </c>
      <c r="J21" s="201">
        <f t="shared" si="0"/>
        <v>3.4846000000000039</v>
      </c>
      <c r="K21" s="201">
        <f t="shared" si="1"/>
        <v>0</v>
      </c>
      <c r="L21" s="140"/>
      <c r="M21" s="193">
        <v>373.05000000000013</v>
      </c>
      <c r="N21" s="193">
        <v>293.35833333333323</v>
      </c>
      <c r="O21" s="209">
        <f t="shared" si="2"/>
        <v>79.69166666666689</v>
      </c>
      <c r="P21" s="204">
        <v>0.129</v>
      </c>
      <c r="Q21" s="201">
        <f t="shared" si="12"/>
        <v>10.28022500000003</v>
      </c>
      <c r="R21" s="201">
        <f t="shared" si="4"/>
        <v>0</v>
      </c>
      <c r="S21" s="140"/>
      <c r="T21" s="141"/>
      <c r="U21" s="141"/>
      <c r="V21" s="209" t="str">
        <f t="shared" si="5"/>
        <v/>
      </c>
      <c r="W21" s="206"/>
      <c r="X21" s="210">
        <f t="shared" si="6"/>
        <v>0</v>
      </c>
      <c r="Y21" s="201">
        <f t="shared" si="7"/>
        <v>0</v>
      </c>
      <c r="Z21" s="201"/>
      <c r="AA21" s="141"/>
      <c r="AB21" s="141"/>
      <c r="AC21" s="209" t="str">
        <f t="shared" si="8"/>
        <v/>
      </c>
      <c r="AD21" s="206"/>
      <c r="AE21" s="210">
        <f t="shared" si="9"/>
        <v>0</v>
      </c>
      <c r="AF21" s="201">
        <f t="shared" si="10"/>
        <v>0</v>
      </c>
    </row>
    <row r="22" spans="1:32" s="173" customFormat="1" ht="12.5" x14ac:dyDescent="0.25">
      <c r="A22" s="188"/>
      <c r="B22" s="188"/>
      <c r="C22" s="188" t="s">
        <v>142</v>
      </c>
      <c r="D22" s="188">
        <v>0</v>
      </c>
      <c r="E22" s="188"/>
      <c r="F22" s="189">
        <v>7.2083333333333304</v>
      </c>
      <c r="G22" s="189">
        <v>6.5750000000000002</v>
      </c>
      <c r="H22" s="142">
        <f t="shared" si="11"/>
        <v>0.6333333333333302</v>
      </c>
      <c r="I22" s="202">
        <v>7.3010000000000002</v>
      </c>
      <c r="J22" s="201">
        <f t="shared" si="0"/>
        <v>4.6239666666666439</v>
      </c>
      <c r="K22" s="201">
        <f t="shared" si="1"/>
        <v>0</v>
      </c>
      <c r="L22" s="140"/>
      <c r="M22" s="193">
        <v>474.92500000000013</v>
      </c>
      <c r="N22" s="193">
        <v>387.93333333333334</v>
      </c>
      <c r="O22" s="209">
        <f t="shared" si="2"/>
        <v>86.991666666666788</v>
      </c>
      <c r="P22" s="204">
        <v>0.126</v>
      </c>
      <c r="Q22" s="201">
        <f t="shared" si="12"/>
        <v>10.960950000000015</v>
      </c>
      <c r="R22" s="201">
        <f t="shared" si="4"/>
        <v>0</v>
      </c>
      <c r="S22" s="140"/>
      <c r="T22" s="141"/>
      <c r="U22" s="141"/>
      <c r="V22" s="209" t="str">
        <f t="shared" si="5"/>
        <v/>
      </c>
      <c r="W22" s="206"/>
      <c r="X22" s="210">
        <f t="shared" si="6"/>
        <v>0</v>
      </c>
      <c r="Y22" s="201">
        <f t="shared" si="7"/>
        <v>0</v>
      </c>
      <c r="Z22" s="201"/>
      <c r="AA22" s="141"/>
      <c r="AB22" s="141"/>
      <c r="AC22" s="209" t="str">
        <f t="shared" si="8"/>
        <v/>
      </c>
      <c r="AD22" s="206"/>
      <c r="AE22" s="210">
        <f t="shared" si="9"/>
        <v>0</v>
      </c>
      <c r="AF22" s="201">
        <f t="shared" si="10"/>
        <v>0</v>
      </c>
    </row>
    <row r="23" spans="1:32" s="173" customFormat="1" ht="12.5" x14ac:dyDescent="0.25">
      <c r="A23" s="188"/>
      <c r="B23" s="188"/>
      <c r="C23" s="188"/>
      <c r="D23" s="188"/>
      <c r="E23" s="188"/>
      <c r="F23" s="189"/>
      <c r="G23" s="189"/>
      <c r="H23" s="142" t="str">
        <f t="shared" si="11"/>
        <v/>
      </c>
      <c r="I23" s="202"/>
      <c r="J23" s="201"/>
      <c r="K23" s="201">
        <f t="shared" si="1"/>
        <v>0</v>
      </c>
      <c r="L23" s="140"/>
      <c r="M23" s="193"/>
      <c r="N23" s="193"/>
      <c r="O23" s="209" t="str">
        <f t="shared" si="2"/>
        <v/>
      </c>
      <c r="P23" s="204"/>
      <c r="Q23" s="201"/>
      <c r="R23" s="201">
        <f t="shared" si="4"/>
        <v>0</v>
      </c>
      <c r="S23" s="140"/>
      <c r="T23" s="141"/>
      <c r="U23" s="141"/>
      <c r="V23" s="209" t="str">
        <f t="shared" si="5"/>
        <v/>
      </c>
      <c r="W23" s="206"/>
      <c r="X23" s="210">
        <f t="shared" si="6"/>
        <v>0</v>
      </c>
      <c r="Y23" s="201">
        <f t="shared" si="7"/>
        <v>0</v>
      </c>
      <c r="Z23" s="201"/>
      <c r="AA23" s="141"/>
      <c r="AB23" s="141"/>
      <c r="AC23" s="209" t="str">
        <f t="shared" si="8"/>
        <v/>
      </c>
      <c r="AD23" s="206"/>
      <c r="AE23" s="210">
        <f t="shared" si="9"/>
        <v>0</v>
      </c>
      <c r="AF23" s="201">
        <f t="shared" si="10"/>
        <v>0</v>
      </c>
    </row>
    <row r="24" spans="1:32" s="173" customFormat="1" ht="12.5" x14ac:dyDescent="0.25">
      <c r="A24" s="188" t="s">
        <v>213</v>
      </c>
      <c r="B24" s="188" t="s">
        <v>222</v>
      </c>
      <c r="C24" s="188"/>
      <c r="D24" s="188">
        <v>0</v>
      </c>
      <c r="E24" s="188"/>
      <c r="F24" s="189"/>
      <c r="G24" s="189"/>
      <c r="H24" s="142" t="str">
        <f t="shared" si="11"/>
        <v/>
      </c>
      <c r="I24" s="202"/>
      <c r="J24" s="201"/>
      <c r="K24" s="201">
        <f t="shared" si="1"/>
        <v>0</v>
      </c>
      <c r="L24" s="140"/>
      <c r="M24" s="193"/>
      <c r="N24" s="193"/>
      <c r="O24" s="209" t="str">
        <f t="shared" si="2"/>
        <v/>
      </c>
      <c r="P24" s="204"/>
      <c r="Q24" s="201"/>
      <c r="R24" s="201">
        <f t="shared" si="4"/>
        <v>0</v>
      </c>
      <c r="S24" s="140"/>
      <c r="T24" s="141"/>
      <c r="U24" s="141"/>
      <c r="V24" s="209" t="str">
        <f t="shared" si="5"/>
        <v/>
      </c>
      <c r="W24" s="206"/>
      <c r="X24" s="210">
        <f t="shared" si="6"/>
        <v>0</v>
      </c>
      <c r="Y24" s="201">
        <f t="shared" si="7"/>
        <v>0</v>
      </c>
      <c r="Z24" s="201"/>
      <c r="AA24" s="141"/>
      <c r="AB24" s="141"/>
      <c r="AC24" s="209" t="str">
        <f t="shared" si="8"/>
        <v/>
      </c>
      <c r="AD24" s="206"/>
      <c r="AE24" s="210">
        <f t="shared" si="9"/>
        <v>0</v>
      </c>
      <c r="AF24" s="201">
        <f t="shared" si="10"/>
        <v>0</v>
      </c>
    </row>
    <row r="25" spans="1:32" s="173" customFormat="1" ht="12.5" x14ac:dyDescent="0.25">
      <c r="A25" s="188"/>
      <c r="B25" s="188"/>
      <c r="C25" s="188"/>
      <c r="D25" s="188"/>
      <c r="E25" s="188"/>
      <c r="F25" s="189"/>
      <c r="G25" s="189"/>
      <c r="H25" s="142" t="str">
        <f t="shared" si="11"/>
        <v/>
      </c>
      <c r="I25" s="202"/>
      <c r="J25" s="201"/>
      <c r="K25" s="201">
        <f t="shared" si="1"/>
        <v>0</v>
      </c>
      <c r="L25" s="140"/>
      <c r="M25" s="193"/>
      <c r="N25" s="193"/>
      <c r="O25" s="209" t="str">
        <f t="shared" si="2"/>
        <v/>
      </c>
      <c r="P25" s="204"/>
      <c r="Q25" s="201"/>
      <c r="R25" s="201">
        <f t="shared" si="4"/>
        <v>0</v>
      </c>
      <c r="S25" s="140"/>
      <c r="T25" s="141"/>
      <c r="U25" s="141"/>
      <c r="V25" s="209" t="str">
        <f t="shared" si="5"/>
        <v/>
      </c>
      <c r="W25" s="206"/>
      <c r="X25" s="210">
        <f t="shared" si="6"/>
        <v>0</v>
      </c>
      <c r="Y25" s="201">
        <f t="shared" si="7"/>
        <v>0</v>
      </c>
      <c r="Z25" s="201"/>
      <c r="AA25" s="141"/>
      <c r="AB25" s="141"/>
      <c r="AC25" s="209" t="str">
        <f t="shared" si="8"/>
        <v/>
      </c>
      <c r="AD25" s="206"/>
      <c r="AE25" s="210">
        <f t="shared" si="9"/>
        <v>0</v>
      </c>
      <c r="AF25" s="201">
        <f t="shared" si="10"/>
        <v>0</v>
      </c>
    </row>
    <row r="26" spans="1:32" s="173" customFormat="1" ht="12.5" x14ac:dyDescent="0.25">
      <c r="A26" s="188" t="s">
        <v>207</v>
      </c>
      <c r="B26" s="188" t="s">
        <v>223</v>
      </c>
      <c r="C26" s="188" t="s">
        <v>141</v>
      </c>
      <c r="D26" s="188">
        <v>0</v>
      </c>
      <c r="E26" s="188"/>
      <c r="F26" s="189">
        <v>5.9833333333333298</v>
      </c>
      <c r="G26" s="189">
        <v>5.6166666666666698</v>
      </c>
      <c r="H26" s="142">
        <f t="shared" si="11"/>
        <v>0.36666666666666003</v>
      </c>
      <c r="I26" s="202">
        <v>7.47</v>
      </c>
      <c r="J26" s="201">
        <f t="shared" si="0"/>
        <v>2.7389999999999506</v>
      </c>
      <c r="K26" s="201">
        <f t="shared" si="1"/>
        <v>0</v>
      </c>
      <c r="L26" s="140"/>
      <c r="M26" s="193">
        <v>460.22916666666674</v>
      </c>
      <c r="N26" s="193">
        <v>317.41277777777771</v>
      </c>
      <c r="O26" s="209">
        <f t="shared" si="2"/>
        <v>142.81638888888904</v>
      </c>
      <c r="P26" s="204">
        <v>0.128</v>
      </c>
      <c r="Q26" s="201">
        <f t="shared" ref="Q26:Q27" si="13">O26*P26</f>
        <v>18.280497777777796</v>
      </c>
      <c r="R26" s="201">
        <f t="shared" si="4"/>
        <v>0</v>
      </c>
      <c r="S26" s="140"/>
      <c r="T26" s="141"/>
      <c r="U26" s="141"/>
      <c r="V26" s="209" t="str">
        <f t="shared" si="5"/>
        <v/>
      </c>
      <c r="W26" s="206"/>
      <c r="X26" s="210">
        <f t="shared" si="6"/>
        <v>0</v>
      </c>
      <c r="Y26" s="201">
        <f t="shared" si="7"/>
        <v>0</v>
      </c>
      <c r="Z26" s="201"/>
      <c r="AA26" s="141"/>
      <c r="AB26" s="141"/>
      <c r="AC26" s="209" t="str">
        <f t="shared" si="8"/>
        <v/>
      </c>
      <c r="AD26" s="206"/>
      <c r="AE26" s="210">
        <f t="shared" si="9"/>
        <v>0</v>
      </c>
      <c r="AF26" s="201">
        <f t="shared" si="10"/>
        <v>0</v>
      </c>
    </row>
    <row r="27" spans="1:32" s="173" customFormat="1" ht="12.5" x14ac:dyDescent="0.25">
      <c r="A27" s="188"/>
      <c r="B27" s="188"/>
      <c r="C27" s="188" t="s">
        <v>142</v>
      </c>
      <c r="D27" s="188">
        <v>0</v>
      </c>
      <c r="E27" s="188"/>
      <c r="F27" s="189">
        <v>8.9166666666666696</v>
      </c>
      <c r="G27" s="189">
        <v>8.4250000000000007</v>
      </c>
      <c r="H27" s="142">
        <f t="shared" si="11"/>
        <v>0.49166666666666892</v>
      </c>
      <c r="I27" s="202">
        <v>7.0839999999999996</v>
      </c>
      <c r="J27" s="201">
        <f t="shared" si="0"/>
        <v>3.4829666666666825</v>
      </c>
      <c r="K27" s="201">
        <f t="shared" si="1"/>
        <v>0</v>
      </c>
      <c r="L27" s="140"/>
      <c r="M27" s="193">
        <v>577.00833333333333</v>
      </c>
      <c r="N27" s="193">
        <v>414.82666666666677</v>
      </c>
      <c r="O27" s="209">
        <f t="shared" si="2"/>
        <v>162.18166666666656</v>
      </c>
      <c r="P27" s="204">
        <v>0.125</v>
      </c>
      <c r="Q27" s="201">
        <f t="shared" si="13"/>
        <v>20.27270833333332</v>
      </c>
      <c r="R27" s="201">
        <f t="shared" si="4"/>
        <v>0</v>
      </c>
      <c r="S27" s="140"/>
      <c r="T27" s="141"/>
      <c r="U27" s="141"/>
      <c r="V27" s="209" t="str">
        <f t="shared" si="5"/>
        <v/>
      </c>
      <c r="W27" s="206"/>
      <c r="X27" s="210">
        <f t="shared" si="6"/>
        <v>0</v>
      </c>
      <c r="Y27" s="201">
        <f t="shared" si="7"/>
        <v>0</v>
      </c>
      <c r="Z27" s="201"/>
      <c r="AA27" s="141"/>
      <c r="AB27" s="141"/>
      <c r="AC27" s="209" t="str">
        <f t="shared" si="8"/>
        <v/>
      </c>
      <c r="AD27" s="206"/>
      <c r="AE27" s="210">
        <f t="shared" si="9"/>
        <v>0</v>
      </c>
      <c r="AF27" s="201">
        <f t="shared" si="10"/>
        <v>0</v>
      </c>
    </row>
    <row r="28" spans="1:32" s="173" customFormat="1" ht="12.5" x14ac:dyDescent="0.25">
      <c r="A28" s="188"/>
      <c r="B28" s="188"/>
      <c r="C28" s="188"/>
      <c r="D28" s="188"/>
      <c r="E28" s="188"/>
      <c r="F28" s="189"/>
      <c r="G28" s="189"/>
      <c r="H28" s="142" t="str">
        <f t="shared" si="11"/>
        <v/>
      </c>
      <c r="I28" s="202"/>
      <c r="J28" s="201"/>
      <c r="K28" s="201">
        <f t="shared" si="1"/>
        <v>0</v>
      </c>
      <c r="L28" s="140"/>
      <c r="M28" s="193"/>
      <c r="N28" s="193"/>
      <c r="O28" s="209" t="str">
        <f t="shared" si="2"/>
        <v/>
      </c>
      <c r="P28" s="204"/>
      <c r="Q28" s="201"/>
      <c r="R28" s="201">
        <f t="shared" si="4"/>
        <v>0</v>
      </c>
      <c r="S28" s="140"/>
      <c r="T28" s="141"/>
      <c r="U28" s="141"/>
      <c r="V28" s="209" t="str">
        <f t="shared" si="5"/>
        <v/>
      </c>
      <c r="W28" s="206"/>
      <c r="X28" s="210">
        <f t="shared" si="6"/>
        <v>0</v>
      </c>
      <c r="Y28" s="201">
        <f t="shared" si="7"/>
        <v>0</v>
      </c>
      <c r="Z28" s="201"/>
      <c r="AA28" s="141"/>
      <c r="AB28" s="141"/>
      <c r="AC28" s="209" t="str">
        <f t="shared" si="8"/>
        <v/>
      </c>
      <c r="AD28" s="206"/>
      <c r="AE28" s="210">
        <f t="shared" si="9"/>
        <v>0</v>
      </c>
      <c r="AF28" s="201">
        <f t="shared" si="10"/>
        <v>0</v>
      </c>
    </row>
    <row r="29" spans="1:32" s="173" customFormat="1" ht="12.5" x14ac:dyDescent="0.25">
      <c r="A29" s="188"/>
      <c r="B29" s="188"/>
      <c r="C29" s="188"/>
      <c r="D29" s="188"/>
      <c r="E29" s="188"/>
      <c r="F29" s="189"/>
      <c r="G29" s="189"/>
      <c r="H29" s="142" t="str">
        <f t="shared" si="11"/>
        <v/>
      </c>
      <c r="I29" s="202"/>
      <c r="J29" s="201"/>
      <c r="K29" s="201">
        <f t="shared" si="1"/>
        <v>0</v>
      </c>
      <c r="L29" s="140"/>
      <c r="M29" s="193"/>
      <c r="N29" s="193"/>
      <c r="O29" s="209" t="str">
        <f t="shared" si="2"/>
        <v/>
      </c>
      <c r="P29" s="204"/>
      <c r="Q29" s="201"/>
      <c r="R29" s="201">
        <f t="shared" si="4"/>
        <v>0</v>
      </c>
      <c r="S29" s="140"/>
      <c r="T29" s="141"/>
      <c r="U29" s="141"/>
      <c r="V29" s="209" t="str">
        <f t="shared" si="5"/>
        <v/>
      </c>
      <c r="W29" s="206"/>
      <c r="X29" s="210">
        <f t="shared" si="6"/>
        <v>0</v>
      </c>
      <c r="Y29" s="201">
        <f t="shared" si="7"/>
        <v>0</v>
      </c>
      <c r="Z29" s="201"/>
      <c r="AA29" s="141"/>
      <c r="AB29" s="141"/>
      <c r="AC29" s="209" t="str">
        <f t="shared" si="8"/>
        <v/>
      </c>
      <c r="AD29" s="206"/>
      <c r="AE29" s="210">
        <f t="shared" si="9"/>
        <v>0</v>
      </c>
      <c r="AF29" s="201">
        <f t="shared" si="10"/>
        <v>0</v>
      </c>
    </row>
    <row r="30" spans="1:32" s="173" customFormat="1" ht="12.5" x14ac:dyDescent="0.25">
      <c r="A30" s="188" t="s">
        <v>208</v>
      </c>
      <c r="B30" s="188" t="s">
        <v>224</v>
      </c>
      <c r="C30" s="188" t="s">
        <v>141</v>
      </c>
      <c r="D30" s="188">
        <v>0</v>
      </c>
      <c r="E30" s="188"/>
      <c r="F30" s="189">
        <v>6.9166666666666696</v>
      </c>
      <c r="G30" s="189">
        <v>6.1666666666666696</v>
      </c>
      <c r="H30" s="142">
        <f t="shared" si="11"/>
        <v>0.75</v>
      </c>
      <c r="I30" s="202">
        <v>7.3659999999999997</v>
      </c>
      <c r="J30" s="201">
        <f t="shared" si="0"/>
        <v>5.5244999999999997</v>
      </c>
      <c r="K30" s="201">
        <f t="shared" si="1"/>
        <v>0</v>
      </c>
      <c r="L30" s="140"/>
      <c r="M30" s="193">
        <v>387.6165789473684</v>
      </c>
      <c r="N30" s="193">
        <v>306.81870614035091</v>
      </c>
      <c r="O30" s="209">
        <f t="shared" si="2"/>
        <v>80.797872807017484</v>
      </c>
      <c r="P30" s="204">
        <v>0.129</v>
      </c>
      <c r="Q30" s="201">
        <f t="shared" ref="Q30:Q31" si="14">O30*P30</f>
        <v>10.422925592105255</v>
      </c>
      <c r="R30" s="201">
        <f t="shared" si="4"/>
        <v>0</v>
      </c>
      <c r="S30" s="140"/>
      <c r="T30" s="141"/>
      <c r="U30" s="141"/>
      <c r="V30" s="209" t="str">
        <f t="shared" si="5"/>
        <v/>
      </c>
      <c r="W30" s="206"/>
      <c r="X30" s="210">
        <f t="shared" si="6"/>
        <v>0</v>
      </c>
      <c r="Y30" s="201">
        <f t="shared" si="7"/>
        <v>0</v>
      </c>
      <c r="Z30" s="201"/>
      <c r="AA30" s="141"/>
      <c r="AB30" s="141"/>
      <c r="AC30" s="209" t="str">
        <f t="shared" si="8"/>
        <v/>
      </c>
      <c r="AD30" s="206"/>
      <c r="AE30" s="210">
        <f t="shared" si="9"/>
        <v>0</v>
      </c>
      <c r="AF30" s="201">
        <f t="shared" si="10"/>
        <v>0</v>
      </c>
    </row>
    <row r="31" spans="1:32" s="173" customFormat="1" ht="12.5" x14ac:dyDescent="0.25">
      <c r="A31" s="188"/>
      <c r="B31" s="188"/>
      <c r="C31" s="188" t="s">
        <v>142</v>
      </c>
      <c r="D31" s="188">
        <v>0</v>
      </c>
      <c r="E31" s="188"/>
      <c r="F31" s="189">
        <v>9.43333333333333</v>
      </c>
      <c r="G31" s="189">
        <v>8.4166666666666696</v>
      </c>
      <c r="H31" s="142">
        <f t="shared" si="11"/>
        <v>1.0166666666666604</v>
      </c>
      <c r="I31" s="202">
        <v>7.085</v>
      </c>
      <c r="J31" s="201">
        <f t="shared" si="0"/>
        <v>7.2030833333332884</v>
      </c>
      <c r="K31" s="201">
        <f t="shared" si="1"/>
        <v>0</v>
      </c>
      <c r="L31" s="140"/>
      <c r="M31" s="193">
        <v>490.50333333333316</v>
      </c>
      <c r="N31" s="193">
        <v>409.8383333333332</v>
      </c>
      <c r="O31" s="209">
        <f t="shared" si="2"/>
        <v>80.664999999999964</v>
      </c>
      <c r="P31" s="204">
        <v>0.125</v>
      </c>
      <c r="Q31" s="201">
        <f t="shared" si="14"/>
        <v>10.083124999999995</v>
      </c>
      <c r="R31" s="201">
        <f t="shared" si="4"/>
        <v>0</v>
      </c>
      <c r="S31" s="140"/>
      <c r="T31" s="141"/>
      <c r="U31" s="141"/>
      <c r="V31" s="209" t="str">
        <f t="shared" si="5"/>
        <v/>
      </c>
      <c r="W31" s="206"/>
      <c r="X31" s="210">
        <f t="shared" si="6"/>
        <v>0</v>
      </c>
      <c r="Y31" s="201">
        <f t="shared" si="7"/>
        <v>0</v>
      </c>
      <c r="Z31" s="201"/>
      <c r="AA31" s="141"/>
      <c r="AB31" s="141"/>
      <c r="AC31" s="209" t="str">
        <f t="shared" si="8"/>
        <v/>
      </c>
      <c r="AD31" s="206"/>
      <c r="AE31" s="210">
        <f t="shared" si="9"/>
        <v>0</v>
      </c>
      <c r="AF31" s="201">
        <f t="shared" si="10"/>
        <v>0</v>
      </c>
    </row>
    <row r="32" spans="1:32" s="173" customFormat="1" ht="12.5" x14ac:dyDescent="0.25">
      <c r="A32" s="188"/>
      <c r="B32" s="188"/>
      <c r="C32" s="188"/>
      <c r="D32" s="188"/>
      <c r="E32" s="188"/>
      <c r="F32" s="189"/>
      <c r="G32" s="189"/>
      <c r="H32" s="142" t="str">
        <f t="shared" si="11"/>
        <v/>
      </c>
      <c r="I32" s="202"/>
      <c r="J32" s="201"/>
      <c r="K32" s="201">
        <f t="shared" si="1"/>
        <v>0</v>
      </c>
      <c r="L32" s="140"/>
      <c r="M32" s="193"/>
      <c r="N32" s="193"/>
      <c r="O32" s="209" t="str">
        <f t="shared" si="2"/>
        <v/>
      </c>
      <c r="P32" s="204"/>
      <c r="Q32" s="201"/>
      <c r="R32" s="201">
        <f t="shared" si="4"/>
        <v>0</v>
      </c>
      <c r="S32" s="140"/>
      <c r="T32" s="141"/>
      <c r="U32" s="141"/>
      <c r="V32" s="209" t="str">
        <f t="shared" si="5"/>
        <v/>
      </c>
      <c r="W32" s="206"/>
      <c r="X32" s="210">
        <f t="shared" si="6"/>
        <v>0</v>
      </c>
      <c r="Y32" s="201">
        <f t="shared" si="7"/>
        <v>0</v>
      </c>
      <c r="Z32" s="201"/>
      <c r="AA32" s="141"/>
      <c r="AB32" s="141"/>
      <c r="AC32" s="209" t="str">
        <f t="shared" si="8"/>
        <v/>
      </c>
      <c r="AD32" s="206"/>
      <c r="AE32" s="210">
        <f t="shared" si="9"/>
        <v>0</v>
      </c>
      <c r="AF32" s="201">
        <f t="shared" si="10"/>
        <v>0</v>
      </c>
    </row>
    <row r="33" spans="1:32" s="173" customFormat="1" ht="12.5" x14ac:dyDescent="0.25">
      <c r="A33" s="188"/>
      <c r="B33" s="188"/>
      <c r="C33" s="188"/>
      <c r="D33" s="188"/>
      <c r="E33" s="188"/>
      <c r="F33" s="189"/>
      <c r="G33" s="189"/>
      <c r="H33" s="142" t="str">
        <f t="shared" si="11"/>
        <v/>
      </c>
      <c r="I33" s="202"/>
      <c r="J33" s="201"/>
      <c r="K33" s="201">
        <f t="shared" si="1"/>
        <v>0</v>
      </c>
      <c r="L33" s="140"/>
      <c r="M33" s="193"/>
      <c r="N33" s="193"/>
      <c r="O33" s="209" t="str">
        <f t="shared" si="2"/>
        <v/>
      </c>
      <c r="P33" s="204"/>
      <c r="Q33" s="201"/>
      <c r="R33" s="201">
        <f t="shared" si="4"/>
        <v>0</v>
      </c>
      <c r="S33" s="140"/>
      <c r="T33" s="141"/>
      <c r="U33" s="141"/>
      <c r="V33" s="209" t="str">
        <f t="shared" si="5"/>
        <v/>
      </c>
      <c r="W33" s="206"/>
      <c r="X33" s="210">
        <f t="shared" si="6"/>
        <v>0</v>
      </c>
      <c r="Y33" s="201">
        <f t="shared" si="7"/>
        <v>0</v>
      </c>
      <c r="Z33" s="201"/>
      <c r="AA33" s="141"/>
      <c r="AB33" s="141"/>
      <c r="AC33" s="209" t="str">
        <f t="shared" si="8"/>
        <v/>
      </c>
      <c r="AD33" s="206"/>
      <c r="AE33" s="210">
        <f t="shared" si="9"/>
        <v>0</v>
      </c>
      <c r="AF33" s="201">
        <f t="shared" si="10"/>
        <v>0</v>
      </c>
    </row>
    <row r="34" spans="1:32" s="173" customFormat="1" ht="12.5" x14ac:dyDescent="0.25">
      <c r="A34" s="188" t="s">
        <v>209</v>
      </c>
      <c r="B34" s="188" t="s">
        <v>225</v>
      </c>
      <c r="C34" s="188" t="s">
        <v>140</v>
      </c>
      <c r="D34" s="188">
        <v>0</v>
      </c>
      <c r="E34" s="188"/>
      <c r="F34" s="189">
        <v>4.1666666666666696</v>
      </c>
      <c r="G34" s="189">
        <v>3.708333333333333</v>
      </c>
      <c r="H34" s="142">
        <f t="shared" si="11"/>
        <v>0.45833333333333659</v>
      </c>
      <c r="I34" s="202">
        <v>8.0649999999999995</v>
      </c>
      <c r="J34" s="201">
        <f t="shared" si="0"/>
        <v>3.6964583333333594</v>
      </c>
      <c r="K34" s="201">
        <f t="shared" si="1"/>
        <v>0</v>
      </c>
      <c r="L34" s="140"/>
      <c r="M34" s="193">
        <v>256.09999999999997</v>
      </c>
      <c r="N34" s="193">
        <v>202.38416666666669</v>
      </c>
      <c r="O34" s="209">
        <f t="shared" si="2"/>
        <v>53.715833333333279</v>
      </c>
      <c r="P34" s="204">
        <v>0.13600000000000001</v>
      </c>
      <c r="Q34" s="201">
        <f t="shared" ref="Q34" si="15">O34*P34</f>
        <v>7.3053533333333265</v>
      </c>
      <c r="R34" s="201">
        <f t="shared" si="4"/>
        <v>0</v>
      </c>
      <c r="S34" s="140"/>
      <c r="T34" s="141"/>
      <c r="U34" s="141"/>
      <c r="V34" s="209" t="str">
        <f t="shared" si="5"/>
        <v/>
      </c>
      <c r="W34" s="206"/>
      <c r="X34" s="210">
        <f t="shared" si="6"/>
        <v>0</v>
      </c>
      <c r="Y34" s="201">
        <f t="shared" si="7"/>
        <v>0</v>
      </c>
      <c r="Z34" s="201"/>
      <c r="AA34" s="141"/>
      <c r="AB34" s="141"/>
      <c r="AC34" s="209" t="str">
        <f t="shared" si="8"/>
        <v/>
      </c>
      <c r="AD34" s="206"/>
      <c r="AE34" s="210">
        <f t="shared" si="9"/>
        <v>0</v>
      </c>
      <c r="AF34" s="201">
        <f t="shared" si="10"/>
        <v>0</v>
      </c>
    </row>
    <row r="35" spans="1:32" s="173" customFormat="1" ht="12.5" x14ac:dyDescent="0.25">
      <c r="A35" s="188"/>
      <c r="B35" s="188"/>
      <c r="C35" s="188"/>
      <c r="D35" s="188"/>
      <c r="E35" s="188"/>
      <c r="F35" s="189"/>
      <c r="G35" s="189"/>
      <c r="H35" s="142" t="str">
        <f t="shared" si="11"/>
        <v/>
      </c>
      <c r="I35" s="202"/>
      <c r="J35" s="201"/>
      <c r="K35" s="201">
        <f t="shared" si="1"/>
        <v>0</v>
      </c>
      <c r="L35" s="140"/>
      <c r="M35" s="193"/>
      <c r="N35" s="193"/>
      <c r="O35" s="209" t="str">
        <f t="shared" si="2"/>
        <v/>
      </c>
      <c r="P35" s="204"/>
      <c r="Q35" s="201"/>
      <c r="R35" s="201">
        <f t="shared" si="4"/>
        <v>0</v>
      </c>
      <c r="S35" s="140"/>
      <c r="T35" s="141"/>
      <c r="U35" s="141"/>
      <c r="V35" s="209" t="str">
        <f t="shared" si="5"/>
        <v/>
      </c>
      <c r="W35" s="206"/>
      <c r="X35" s="210">
        <f t="shared" si="6"/>
        <v>0</v>
      </c>
      <c r="Y35" s="201">
        <f t="shared" si="7"/>
        <v>0</v>
      </c>
      <c r="Z35" s="201"/>
      <c r="AA35" s="141"/>
      <c r="AB35" s="141"/>
      <c r="AC35" s="209" t="str">
        <f t="shared" si="8"/>
        <v/>
      </c>
      <c r="AD35" s="206"/>
      <c r="AE35" s="210">
        <f t="shared" si="9"/>
        <v>0</v>
      </c>
      <c r="AF35" s="201">
        <f t="shared" si="10"/>
        <v>0</v>
      </c>
    </row>
    <row r="36" spans="1:32" s="173" customFormat="1" ht="12.5" x14ac:dyDescent="0.25">
      <c r="A36" s="188"/>
      <c r="B36" s="188"/>
      <c r="C36" s="188"/>
      <c r="D36" s="188"/>
      <c r="E36" s="188"/>
      <c r="F36" s="189"/>
      <c r="G36" s="189"/>
      <c r="H36" s="142" t="str">
        <f t="shared" si="11"/>
        <v/>
      </c>
      <c r="I36" s="202"/>
      <c r="J36" s="201"/>
      <c r="K36" s="201">
        <f t="shared" si="1"/>
        <v>0</v>
      </c>
      <c r="L36" s="140"/>
      <c r="M36" s="193"/>
      <c r="N36" s="193"/>
      <c r="O36" s="209" t="str">
        <f t="shared" si="2"/>
        <v/>
      </c>
      <c r="P36" s="204"/>
      <c r="Q36" s="201"/>
      <c r="R36" s="201">
        <f t="shared" si="4"/>
        <v>0</v>
      </c>
      <c r="S36" s="140"/>
      <c r="T36" s="141"/>
      <c r="U36" s="141"/>
      <c r="V36" s="209" t="str">
        <f t="shared" si="5"/>
        <v/>
      </c>
      <c r="W36" s="206"/>
      <c r="X36" s="210">
        <f t="shared" si="6"/>
        <v>0</v>
      </c>
      <c r="Y36" s="201">
        <f t="shared" si="7"/>
        <v>0</v>
      </c>
      <c r="Z36" s="201"/>
      <c r="AA36" s="141"/>
      <c r="AB36" s="141"/>
      <c r="AC36" s="209" t="str">
        <f t="shared" si="8"/>
        <v/>
      </c>
      <c r="AD36" s="206"/>
      <c r="AE36" s="210">
        <f t="shared" si="9"/>
        <v>0</v>
      </c>
      <c r="AF36" s="201">
        <f t="shared" si="10"/>
        <v>0</v>
      </c>
    </row>
    <row r="37" spans="1:32" s="173" customFormat="1" ht="12.5" x14ac:dyDescent="0.25">
      <c r="A37" s="188" t="s">
        <v>210</v>
      </c>
      <c r="B37" s="188" t="s">
        <v>226</v>
      </c>
      <c r="C37" s="188" t="s">
        <v>141</v>
      </c>
      <c r="D37" s="188">
        <v>0</v>
      </c>
      <c r="E37" s="188"/>
      <c r="F37" s="189">
        <v>6.19166666666667</v>
      </c>
      <c r="G37" s="189">
        <v>5.7166666666666703</v>
      </c>
      <c r="H37" s="142">
        <f t="shared" si="11"/>
        <v>0.47499999999999964</v>
      </c>
      <c r="I37" s="202">
        <v>7.4489999999999998</v>
      </c>
      <c r="J37" s="201">
        <f t="shared" si="0"/>
        <v>3.5382749999999974</v>
      </c>
      <c r="K37" s="201">
        <f t="shared" si="1"/>
        <v>0</v>
      </c>
      <c r="L37" s="140"/>
      <c r="M37" s="193">
        <v>358.27249999999998</v>
      </c>
      <c r="N37" s="193">
        <v>308.02416666666664</v>
      </c>
      <c r="O37" s="209">
        <f t="shared" si="2"/>
        <v>50.248333333333335</v>
      </c>
      <c r="P37" s="204">
        <v>0.129</v>
      </c>
      <c r="Q37" s="201">
        <f t="shared" ref="Q37:Q38" si="16">O37*P37</f>
        <v>6.4820350000000007</v>
      </c>
      <c r="R37" s="201">
        <f t="shared" si="4"/>
        <v>0</v>
      </c>
      <c r="S37" s="140"/>
      <c r="T37" s="141"/>
      <c r="U37" s="141"/>
      <c r="V37" s="209" t="str">
        <f t="shared" si="5"/>
        <v/>
      </c>
      <c r="W37" s="206"/>
      <c r="X37" s="210">
        <f t="shared" si="6"/>
        <v>0</v>
      </c>
      <c r="Y37" s="201">
        <f t="shared" si="7"/>
        <v>0</v>
      </c>
      <c r="Z37" s="201"/>
      <c r="AA37" s="141"/>
      <c r="AB37" s="141"/>
      <c r="AC37" s="209" t="str">
        <f t="shared" si="8"/>
        <v/>
      </c>
      <c r="AD37" s="206"/>
      <c r="AE37" s="210">
        <f t="shared" si="9"/>
        <v>0</v>
      </c>
      <c r="AF37" s="201">
        <f t="shared" si="10"/>
        <v>0</v>
      </c>
    </row>
    <row r="38" spans="1:32" s="173" customFormat="1" ht="12.5" x14ac:dyDescent="0.25">
      <c r="A38" s="188"/>
      <c r="B38" s="188"/>
      <c r="C38" s="188" t="s">
        <v>142</v>
      </c>
      <c r="D38" s="188">
        <v>0</v>
      </c>
      <c r="E38" s="188"/>
      <c r="F38" s="189">
        <v>6.8916666666666702</v>
      </c>
      <c r="G38" s="189">
        <v>6.2583333333333302</v>
      </c>
      <c r="H38" s="142">
        <f t="shared" si="11"/>
        <v>0.63333333333333997</v>
      </c>
      <c r="I38" s="202">
        <v>7.351</v>
      </c>
      <c r="J38" s="201">
        <f t="shared" si="0"/>
        <v>4.6556333333333821</v>
      </c>
      <c r="K38" s="201">
        <f t="shared" si="1"/>
        <v>0</v>
      </c>
      <c r="L38" s="140"/>
      <c r="M38" s="193">
        <v>453.6991666666666</v>
      </c>
      <c r="N38" s="193">
        <v>403.32916666666659</v>
      </c>
      <c r="O38" s="209">
        <f t="shared" si="2"/>
        <v>50.370000000000005</v>
      </c>
      <c r="P38" s="204">
        <v>0.126</v>
      </c>
      <c r="Q38" s="201">
        <f t="shared" si="16"/>
        <v>6.3466200000000006</v>
      </c>
      <c r="R38" s="201">
        <f t="shared" si="4"/>
        <v>0</v>
      </c>
      <c r="S38" s="140"/>
      <c r="T38" s="141"/>
      <c r="U38" s="141"/>
      <c r="V38" s="209" t="str">
        <f t="shared" si="5"/>
        <v/>
      </c>
      <c r="W38" s="206"/>
      <c r="X38" s="210">
        <f t="shared" si="6"/>
        <v>0</v>
      </c>
      <c r="Y38" s="201">
        <f t="shared" si="7"/>
        <v>0</v>
      </c>
      <c r="Z38" s="201"/>
      <c r="AA38" s="141"/>
      <c r="AB38" s="141"/>
      <c r="AC38" s="209" t="str">
        <f t="shared" si="8"/>
        <v/>
      </c>
      <c r="AD38" s="206"/>
      <c r="AE38" s="210">
        <f t="shared" si="9"/>
        <v>0</v>
      </c>
      <c r="AF38" s="201">
        <f t="shared" si="10"/>
        <v>0</v>
      </c>
    </row>
    <row r="39" spans="1:32" s="173" customFormat="1" ht="12.5" x14ac:dyDescent="0.25">
      <c r="A39" s="188"/>
      <c r="B39" s="188"/>
      <c r="C39" s="188"/>
      <c r="D39" s="188"/>
      <c r="E39" s="188"/>
      <c r="F39" s="189"/>
      <c r="G39" s="189"/>
      <c r="H39" s="142" t="str">
        <f t="shared" si="11"/>
        <v/>
      </c>
      <c r="I39" s="202"/>
      <c r="J39" s="201"/>
      <c r="K39" s="201">
        <f t="shared" si="1"/>
        <v>0</v>
      </c>
      <c r="L39" s="140"/>
      <c r="M39" s="193"/>
      <c r="N39" s="193"/>
      <c r="O39" s="209" t="str">
        <f t="shared" si="2"/>
        <v/>
      </c>
      <c r="P39" s="204"/>
      <c r="Q39" s="201"/>
      <c r="R39" s="201">
        <f t="shared" si="4"/>
        <v>0</v>
      </c>
      <c r="S39" s="140"/>
      <c r="T39" s="141"/>
      <c r="U39" s="141"/>
      <c r="V39" s="209" t="str">
        <f t="shared" si="5"/>
        <v/>
      </c>
      <c r="W39" s="206"/>
      <c r="X39" s="210">
        <f t="shared" si="6"/>
        <v>0</v>
      </c>
      <c r="Y39" s="201">
        <f t="shared" si="7"/>
        <v>0</v>
      </c>
      <c r="Z39" s="201"/>
      <c r="AA39" s="141"/>
      <c r="AB39" s="141"/>
      <c r="AC39" s="209" t="str">
        <f t="shared" si="8"/>
        <v/>
      </c>
      <c r="AD39" s="206"/>
      <c r="AE39" s="210">
        <f t="shared" si="9"/>
        <v>0</v>
      </c>
      <c r="AF39" s="201">
        <f t="shared" si="10"/>
        <v>0</v>
      </c>
    </row>
    <row r="40" spans="1:32" s="173" customFormat="1" ht="12.5" x14ac:dyDescent="0.25">
      <c r="A40" s="188"/>
      <c r="B40" s="188"/>
      <c r="C40" s="188"/>
      <c r="D40" s="188"/>
      <c r="E40" s="188"/>
      <c r="F40" s="189"/>
      <c r="G40" s="189"/>
      <c r="H40" s="142" t="str">
        <f t="shared" si="11"/>
        <v/>
      </c>
      <c r="I40" s="202"/>
      <c r="J40" s="201"/>
      <c r="K40" s="201">
        <f t="shared" si="1"/>
        <v>0</v>
      </c>
      <c r="L40" s="140"/>
      <c r="M40" s="193"/>
      <c r="N40" s="193"/>
      <c r="O40" s="209" t="str">
        <f t="shared" si="2"/>
        <v/>
      </c>
      <c r="P40" s="204"/>
      <c r="Q40" s="201"/>
      <c r="R40" s="201">
        <f t="shared" si="4"/>
        <v>0</v>
      </c>
      <c r="S40" s="140"/>
      <c r="T40" s="141"/>
      <c r="U40" s="141"/>
      <c r="V40" s="209" t="str">
        <f t="shared" si="5"/>
        <v/>
      </c>
      <c r="W40" s="206"/>
      <c r="X40" s="210">
        <f t="shared" si="6"/>
        <v>0</v>
      </c>
      <c r="Y40" s="201">
        <f t="shared" si="7"/>
        <v>0</v>
      </c>
      <c r="Z40" s="201"/>
      <c r="AA40" s="141"/>
      <c r="AB40" s="141"/>
      <c r="AC40" s="209" t="str">
        <f t="shared" si="8"/>
        <v/>
      </c>
      <c r="AD40" s="206"/>
      <c r="AE40" s="210">
        <f t="shared" si="9"/>
        <v>0</v>
      </c>
      <c r="AF40" s="201">
        <f t="shared" si="10"/>
        <v>0</v>
      </c>
    </row>
    <row r="41" spans="1:32" s="173" customFormat="1" ht="12.5" x14ac:dyDescent="0.25">
      <c r="A41" s="188" t="s">
        <v>214</v>
      </c>
      <c r="B41" s="188" t="s">
        <v>227</v>
      </c>
      <c r="C41" s="188" t="s">
        <v>142</v>
      </c>
      <c r="D41" s="188">
        <v>0</v>
      </c>
      <c r="E41" s="188"/>
      <c r="F41" s="189">
        <v>8.6666666666666696</v>
      </c>
      <c r="G41" s="189">
        <v>7.4749999999999996</v>
      </c>
      <c r="H41" s="142">
        <f t="shared" si="11"/>
        <v>1.19166666666667</v>
      </c>
      <c r="I41" s="202">
        <v>7.1820000000000004</v>
      </c>
      <c r="J41" s="201">
        <f t="shared" si="0"/>
        <v>8.5585500000000234</v>
      </c>
      <c r="K41" s="201">
        <f t="shared" si="1"/>
        <v>0</v>
      </c>
      <c r="L41" s="140"/>
      <c r="M41" s="193">
        <v>620.4041666666667</v>
      </c>
      <c r="N41" s="193">
        <v>440.09416666666675</v>
      </c>
      <c r="O41" s="209">
        <f t="shared" si="2"/>
        <v>180.30999999999995</v>
      </c>
      <c r="P41" s="204">
        <v>0.125</v>
      </c>
      <c r="Q41" s="201">
        <f t="shared" ref="Q41" si="17">O41*P41</f>
        <v>22.538749999999993</v>
      </c>
      <c r="R41" s="201">
        <f t="shared" si="4"/>
        <v>0</v>
      </c>
      <c r="S41" s="140"/>
      <c r="T41" s="143">
        <v>21.39329601158645</v>
      </c>
      <c r="U41" s="143">
        <v>17.978943850267378</v>
      </c>
      <c r="V41" s="209">
        <f t="shared" si="5"/>
        <v>3.4143521613190728</v>
      </c>
      <c r="W41" s="207">
        <v>6.1349999999999998</v>
      </c>
      <c r="X41" s="210">
        <f t="shared" si="6"/>
        <v>20.947050509692509</v>
      </c>
      <c r="Y41" s="201">
        <f>D41*X41</f>
        <v>0</v>
      </c>
      <c r="Z41" s="201"/>
      <c r="AA41" s="143">
        <v>21.39329601158645</v>
      </c>
      <c r="AB41" s="143">
        <v>17.978943850267378</v>
      </c>
      <c r="AC41" s="209">
        <f t="shared" si="8"/>
        <v>3.4143521613190728</v>
      </c>
      <c r="AD41" s="207">
        <v>6.1349999999999998</v>
      </c>
      <c r="AE41" s="210">
        <f t="shared" si="9"/>
        <v>20.947050509692509</v>
      </c>
      <c r="AF41" s="201">
        <f t="shared" si="10"/>
        <v>0</v>
      </c>
    </row>
    <row r="42" spans="1:32" s="173" customFormat="1" ht="12.5" x14ac:dyDescent="0.25">
      <c r="A42" s="188"/>
      <c r="B42" s="188"/>
      <c r="C42" s="188"/>
      <c r="D42" s="188"/>
      <c r="E42" s="188"/>
      <c r="F42" s="189"/>
      <c r="G42" s="189"/>
      <c r="H42" s="142" t="str">
        <f t="shared" si="11"/>
        <v/>
      </c>
      <c r="I42" s="202"/>
      <c r="J42" s="201"/>
      <c r="K42" s="201">
        <f t="shared" si="1"/>
        <v>0</v>
      </c>
      <c r="L42" s="140"/>
      <c r="M42" s="193"/>
      <c r="N42" s="193"/>
      <c r="O42" s="209" t="str">
        <f t="shared" si="2"/>
        <v/>
      </c>
      <c r="P42" s="204"/>
      <c r="Q42" s="201"/>
      <c r="R42" s="201">
        <f t="shared" si="4"/>
        <v>0</v>
      </c>
      <c r="S42" s="140"/>
      <c r="T42" s="143"/>
      <c r="U42" s="143"/>
      <c r="V42" s="209" t="str">
        <f t="shared" si="5"/>
        <v/>
      </c>
      <c r="W42" s="207"/>
      <c r="X42" s="210">
        <f t="shared" si="6"/>
        <v>0</v>
      </c>
      <c r="Y42" s="201">
        <f t="shared" si="7"/>
        <v>0</v>
      </c>
      <c r="Z42" s="201"/>
      <c r="AA42" s="143"/>
      <c r="AB42" s="143"/>
      <c r="AC42" s="209" t="str">
        <f t="shared" si="8"/>
        <v/>
      </c>
      <c r="AD42" s="207"/>
      <c r="AE42" s="210">
        <f t="shared" si="9"/>
        <v>0</v>
      </c>
      <c r="AF42" s="201">
        <f t="shared" si="10"/>
        <v>0</v>
      </c>
    </row>
    <row r="43" spans="1:32" s="173" customFormat="1" ht="12.5" x14ac:dyDescent="0.25">
      <c r="A43" s="188"/>
      <c r="B43" s="188"/>
      <c r="C43" s="188"/>
      <c r="D43" s="188"/>
      <c r="E43" s="188"/>
      <c r="F43" s="189"/>
      <c r="G43" s="189"/>
      <c r="H43" s="142" t="str">
        <f t="shared" si="11"/>
        <v/>
      </c>
      <c r="I43" s="202"/>
      <c r="J43" s="201"/>
      <c r="K43" s="201">
        <f t="shared" si="1"/>
        <v>0</v>
      </c>
      <c r="L43" s="140"/>
      <c r="M43" s="193"/>
      <c r="N43" s="193"/>
      <c r="O43" s="209" t="str">
        <f t="shared" si="2"/>
        <v/>
      </c>
      <c r="P43" s="204"/>
      <c r="Q43" s="201"/>
      <c r="R43" s="201">
        <f t="shared" si="4"/>
        <v>0</v>
      </c>
      <c r="S43" s="140"/>
      <c r="T43" s="143"/>
      <c r="U43" s="143"/>
      <c r="V43" s="209" t="str">
        <f t="shared" si="5"/>
        <v/>
      </c>
      <c r="W43" s="207"/>
      <c r="X43" s="210">
        <f t="shared" si="6"/>
        <v>0</v>
      </c>
      <c r="Y43" s="201">
        <f t="shared" si="7"/>
        <v>0</v>
      </c>
      <c r="Z43" s="201"/>
      <c r="AA43" s="143"/>
      <c r="AB43" s="143"/>
      <c r="AC43" s="209" t="str">
        <f t="shared" si="8"/>
        <v/>
      </c>
      <c r="AD43" s="207"/>
      <c r="AE43" s="210">
        <f t="shared" si="9"/>
        <v>0</v>
      </c>
      <c r="AF43" s="201">
        <f t="shared" si="10"/>
        <v>0</v>
      </c>
    </row>
    <row r="44" spans="1:32" s="173" customFormat="1" ht="12.5" x14ac:dyDescent="0.25">
      <c r="A44" s="188" t="s">
        <v>215</v>
      </c>
      <c r="B44" s="188" t="s">
        <v>228</v>
      </c>
      <c r="C44" s="188" t="s">
        <v>142</v>
      </c>
      <c r="D44" s="188">
        <v>0</v>
      </c>
      <c r="E44" s="188"/>
      <c r="F44" s="189">
        <v>7.9666666666666668</v>
      </c>
      <c r="G44" s="189">
        <v>7.4749999999999996</v>
      </c>
      <c r="H44" s="142">
        <f t="shared" si="11"/>
        <v>0.49166666666666714</v>
      </c>
      <c r="I44" s="202">
        <v>7.1820000000000004</v>
      </c>
      <c r="J44" s="201">
        <f t="shared" si="0"/>
        <v>3.5311500000000038</v>
      </c>
      <c r="K44" s="201">
        <f t="shared" si="1"/>
        <v>0</v>
      </c>
      <c r="L44" s="140"/>
      <c r="M44" s="193">
        <v>620.4041666666667</v>
      </c>
      <c r="N44" s="193">
        <v>440.09416666666675</v>
      </c>
      <c r="O44" s="209">
        <f t="shared" si="2"/>
        <v>180.30999999999995</v>
      </c>
      <c r="P44" s="204">
        <v>0.125</v>
      </c>
      <c r="Q44" s="201">
        <f t="shared" ref="Q44:Q45" si="18">O44*P44</f>
        <v>22.538749999999993</v>
      </c>
      <c r="R44" s="201">
        <f t="shared" si="4"/>
        <v>0</v>
      </c>
      <c r="S44" s="140"/>
      <c r="T44" s="143">
        <v>21.39329601158645</v>
      </c>
      <c r="U44" s="143">
        <v>17.978943850267378</v>
      </c>
      <c r="V44" s="209">
        <f t="shared" si="5"/>
        <v>3.4143521613190728</v>
      </c>
      <c r="W44" s="207">
        <v>6.1349999999999998</v>
      </c>
      <c r="X44" s="210">
        <f t="shared" si="6"/>
        <v>20.947050509692509</v>
      </c>
      <c r="Y44" s="201">
        <f t="shared" si="7"/>
        <v>0</v>
      </c>
      <c r="Z44" s="201"/>
      <c r="AA44" s="143">
        <v>21.39329601158645</v>
      </c>
      <c r="AB44" s="143">
        <v>17.978943850267378</v>
      </c>
      <c r="AC44" s="209">
        <f t="shared" si="8"/>
        <v>3.4143521613190728</v>
      </c>
      <c r="AD44" s="207">
        <v>6.1349999999999998</v>
      </c>
      <c r="AE44" s="210">
        <f t="shared" si="9"/>
        <v>20.947050509692509</v>
      </c>
      <c r="AF44" s="201">
        <f t="shared" si="10"/>
        <v>0</v>
      </c>
    </row>
    <row r="45" spans="1:32" s="173" customFormat="1" ht="12.5" x14ac:dyDescent="0.25">
      <c r="A45" s="188"/>
      <c r="B45" s="188"/>
      <c r="C45" s="188" t="s">
        <v>143</v>
      </c>
      <c r="D45" s="188">
        <v>0</v>
      </c>
      <c r="E45" s="188"/>
      <c r="F45" s="189">
        <v>9.1166666666666671</v>
      </c>
      <c r="G45" s="189">
        <v>8.5</v>
      </c>
      <c r="H45" s="142">
        <f t="shared" si="11"/>
        <v>0.61666666666666714</v>
      </c>
      <c r="I45" s="202">
        <v>7.077</v>
      </c>
      <c r="J45" s="201">
        <f t="shared" si="0"/>
        <v>4.3641500000000031</v>
      </c>
      <c r="K45" s="201">
        <f t="shared" si="1"/>
        <v>0</v>
      </c>
      <c r="L45" s="140"/>
      <c r="M45" s="193">
        <v>724.4375</v>
      </c>
      <c r="N45" s="193">
        <v>535.36749999999995</v>
      </c>
      <c r="O45" s="209">
        <f t="shared" si="2"/>
        <v>189.07000000000005</v>
      </c>
      <c r="P45" s="204">
        <v>0.123</v>
      </c>
      <c r="Q45" s="201">
        <f t="shared" si="18"/>
        <v>23.255610000000004</v>
      </c>
      <c r="R45" s="201">
        <f t="shared" si="4"/>
        <v>0</v>
      </c>
      <c r="S45" s="140"/>
      <c r="T45" s="143">
        <v>23.600995014483061</v>
      </c>
      <c r="U45" s="143">
        <v>19.33305481283422</v>
      </c>
      <c r="V45" s="209">
        <f t="shared" si="5"/>
        <v>4.267940201648841</v>
      </c>
      <c r="W45" s="207">
        <v>6.1630000000000003</v>
      </c>
      <c r="X45" s="210">
        <f t="shared" si="6"/>
        <v>26.303315462761809</v>
      </c>
      <c r="Y45" s="201">
        <f t="shared" si="7"/>
        <v>0</v>
      </c>
      <c r="Z45" s="201"/>
      <c r="AA45" s="143">
        <v>23.600995014483061</v>
      </c>
      <c r="AB45" s="143">
        <v>19.33305481283422</v>
      </c>
      <c r="AC45" s="209">
        <f t="shared" si="8"/>
        <v>4.267940201648841</v>
      </c>
      <c r="AD45" s="207">
        <v>6.1630000000000003</v>
      </c>
      <c r="AE45" s="210">
        <f t="shared" si="9"/>
        <v>26.303315462761809</v>
      </c>
      <c r="AF45" s="201">
        <f t="shared" si="10"/>
        <v>0</v>
      </c>
    </row>
    <row r="46" spans="1:32" s="173" customFormat="1" ht="12.5" x14ac:dyDescent="0.25">
      <c r="A46" s="188"/>
      <c r="B46" s="188"/>
      <c r="C46" s="188"/>
      <c r="D46" s="188"/>
      <c r="E46" s="188"/>
      <c r="F46" s="189"/>
      <c r="G46" s="189"/>
      <c r="H46" s="142" t="str">
        <f t="shared" si="11"/>
        <v/>
      </c>
      <c r="I46" s="202"/>
      <c r="J46" s="201"/>
      <c r="K46" s="201">
        <f t="shared" si="1"/>
        <v>0</v>
      </c>
      <c r="L46" s="140"/>
      <c r="M46" s="193"/>
      <c r="N46" s="193"/>
      <c r="O46" s="209" t="str">
        <f t="shared" si="2"/>
        <v/>
      </c>
      <c r="P46" s="204"/>
      <c r="Q46" s="201"/>
      <c r="R46" s="201">
        <f t="shared" si="4"/>
        <v>0</v>
      </c>
      <c r="S46" s="140"/>
      <c r="T46" s="143"/>
      <c r="U46" s="143"/>
      <c r="V46" s="209" t="str">
        <f t="shared" si="5"/>
        <v/>
      </c>
      <c r="W46" s="207"/>
      <c r="X46" s="210">
        <f t="shared" si="6"/>
        <v>0</v>
      </c>
      <c r="Y46" s="201">
        <f t="shared" si="7"/>
        <v>0</v>
      </c>
      <c r="Z46" s="201"/>
      <c r="AA46" s="143"/>
      <c r="AB46" s="143"/>
      <c r="AC46" s="209" t="str">
        <f t="shared" si="8"/>
        <v/>
      </c>
      <c r="AD46" s="207"/>
      <c r="AE46" s="210">
        <f t="shared" si="9"/>
        <v>0</v>
      </c>
      <c r="AF46" s="201">
        <f t="shared" si="10"/>
        <v>0</v>
      </c>
    </row>
    <row r="47" spans="1:32" s="173" customFormat="1" ht="12.5" x14ac:dyDescent="0.25">
      <c r="A47" s="188"/>
      <c r="B47" s="188"/>
      <c r="C47" s="188"/>
      <c r="D47" s="188"/>
      <c r="E47" s="188"/>
      <c r="F47" s="189"/>
      <c r="G47" s="189"/>
      <c r="H47" s="142" t="str">
        <f t="shared" si="11"/>
        <v/>
      </c>
      <c r="I47" s="202"/>
      <c r="J47" s="201"/>
      <c r="K47" s="201">
        <f t="shared" si="1"/>
        <v>0</v>
      </c>
      <c r="L47" s="140"/>
      <c r="M47" s="193"/>
      <c r="N47" s="193"/>
      <c r="O47" s="209" t="str">
        <f t="shared" si="2"/>
        <v/>
      </c>
      <c r="P47" s="204"/>
      <c r="Q47" s="201"/>
      <c r="R47" s="201">
        <f t="shared" si="4"/>
        <v>0</v>
      </c>
      <c r="S47" s="140"/>
      <c r="T47" s="143"/>
      <c r="U47" s="143"/>
      <c r="V47" s="209" t="str">
        <f t="shared" si="5"/>
        <v/>
      </c>
      <c r="W47" s="207"/>
      <c r="X47" s="210">
        <f t="shared" si="6"/>
        <v>0</v>
      </c>
      <c r="Y47" s="201">
        <f t="shared" si="7"/>
        <v>0</v>
      </c>
      <c r="Z47" s="201"/>
      <c r="AA47" s="143"/>
      <c r="AB47" s="143"/>
      <c r="AC47" s="209" t="str">
        <f t="shared" si="8"/>
        <v/>
      </c>
      <c r="AD47" s="207"/>
      <c r="AE47" s="210">
        <f t="shared" si="9"/>
        <v>0</v>
      </c>
      <c r="AF47" s="201">
        <f t="shared" si="10"/>
        <v>0</v>
      </c>
    </row>
    <row r="48" spans="1:32" s="173" customFormat="1" ht="12.5" x14ac:dyDescent="0.25">
      <c r="A48" s="188" t="s">
        <v>216</v>
      </c>
      <c r="B48" s="188" t="s">
        <v>229</v>
      </c>
      <c r="C48" s="188" t="s">
        <v>142</v>
      </c>
      <c r="D48" s="188">
        <v>0</v>
      </c>
      <c r="E48" s="188"/>
      <c r="F48" s="189">
        <v>8.6666666666666696</v>
      </c>
      <c r="G48" s="189">
        <v>7.4749999999999996</v>
      </c>
      <c r="H48" s="142">
        <f t="shared" si="11"/>
        <v>1.19166666666667</v>
      </c>
      <c r="I48" s="202">
        <v>7.1820000000000004</v>
      </c>
      <c r="J48" s="201">
        <f t="shared" si="0"/>
        <v>8.5585500000000234</v>
      </c>
      <c r="K48" s="201">
        <f t="shared" si="1"/>
        <v>0</v>
      </c>
      <c r="L48" s="140"/>
      <c r="M48" s="193">
        <v>620.4041666666667</v>
      </c>
      <c r="N48" s="193">
        <v>440.09416666666675</v>
      </c>
      <c r="O48" s="209">
        <f t="shared" si="2"/>
        <v>180.30999999999995</v>
      </c>
      <c r="P48" s="204">
        <v>0.125</v>
      </c>
      <c r="Q48" s="201">
        <f t="shared" ref="Q48" si="19">O48*P48</f>
        <v>22.538749999999993</v>
      </c>
      <c r="R48" s="201">
        <f t="shared" si="4"/>
        <v>0</v>
      </c>
      <c r="S48" s="140"/>
      <c r="T48" s="143">
        <v>21.39329601158645</v>
      </c>
      <c r="U48" s="143">
        <v>17.978943850267378</v>
      </c>
      <c r="V48" s="209">
        <f t="shared" si="5"/>
        <v>3.4143521613190728</v>
      </c>
      <c r="W48" s="207">
        <v>6.1349999999999998</v>
      </c>
      <c r="X48" s="210">
        <f t="shared" si="6"/>
        <v>20.947050509692509</v>
      </c>
      <c r="Y48" s="201">
        <f t="shared" si="7"/>
        <v>0</v>
      </c>
      <c r="Z48" s="201"/>
      <c r="AA48" s="143">
        <v>21.39329601158645</v>
      </c>
      <c r="AB48" s="143">
        <v>17.978943850267378</v>
      </c>
      <c r="AC48" s="209">
        <f t="shared" si="8"/>
        <v>3.4143521613190728</v>
      </c>
      <c r="AD48" s="207">
        <v>6.1349999999999998</v>
      </c>
      <c r="AE48" s="210">
        <f t="shared" si="9"/>
        <v>20.947050509692509</v>
      </c>
      <c r="AF48" s="201">
        <f t="shared" si="10"/>
        <v>0</v>
      </c>
    </row>
    <row r="49" spans="1:32" s="173" customFormat="1" ht="12.5" x14ac:dyDescent="0.25">
      <c r="A49" s="188"/>
      <c r="B49" s="188"/>
      <c r="C49" s="188"/>
      <c r="D49" s="188"/>
      <c r="E49" s="188"/>
      <c r="F49" s="189"/>
      <c r="G49" s="189"/>
      <c r="H49" s="142" t="str">
        <f t="shared" si="11"/>
        <v/>
      </c>
      <c r="I49" s="202"/>
      <c r="J49" s="201"/>
      <c r="K49" s="201">
        <f t="shared" si="1"/>
        <v>0</v>
      </c>
      <c r="L49" s="140"/>
      <c r="M49" s="193"/>
      <c r="N49" s="193"/>
      <c r="O49" s="209" t="str">
        <f t="shared" si="2"/>
        <v/>
      </c>
      <c r="P49" s="204"/>
      <c r="Q49" s="201"/>
      <c r="R49" s="201">
        <f t="shared" si="4"/>
        <v>0</v>
      </c>
      <c r="S49" s="140"/>
      <c r="T49" s="143"/>
      <c r="U49" s="143"/>
      <c r="V49" s="209" t="str">
        <f t="shared" si="5"/>
        <v/>
      </c>
      <c r="W49" s="207"/>
      <c r="X49" s="210">
        <f t="shared" si="6"/>
        <v>0</v>
      </c>
      <c r="Y49" s="201">
        <f t="shared" si="7"/>
        <v>0</v>
      </c>
      <c r="Z49" s="201"/>
      <c r="AA49" s="143"/>
      <c r="AB49" s="143"/>
      <c r="AC49" s="209" t="str">
        <f t="shared" si="8"/>
        <v/>
      </c>
      <c r="AD49" s="207"/>
      <c r="AE49" s="210">
        <f t="shared" si="9"/>
        <v>0</v>
      </c>
      <c r="AF49" s="201">
        <f t="shared" si="10"/>
        <v>0</v>
      </c>
    </row>
    <row r="50" spans="1:32" s="173" customFormat="1" ht="12.5" x14ac:dyDescent="0.25">
      <c r="A50" s="188"/>
      <c r="B50" s="188"/>
      <c r="C50" s="188"/>
      <c r="D50" s="188"/>
      <c r="E50" s="188"/>
      <c r="F50" s="189"/>
      <c r="G50" s="189"/>
      <c r="H50" s="142" t="str">
        <f t="shared" si="11"/>
        <v/>
      </c>
      <c r="I50" s="202"/>
      <c r="J50" s="201"/>
      <c r="K50" s="201">
        <f t="shared" si="1"/>
        <v>0</v>
      </c>
      <c r="L50" s="140"/>
      <c r="M50" s="193"/>
      <c r="N50" s="193"/>
      <c r="O50" s="209" t="str">
        <f t="shared" si="2"/>
        <v/>
      </c>
      <c r="P50" s="204"/>
      <c r="Q50" s="201"/>
      <c r="R50" s="201">
        <f t="shared" si="4"/>
        <v>0</v>
      </c>
      <c r="S50" s="140"/>
      <c r="T50" s="143"/>
      <c r="U50" s="143"/>
      <c r="V50" s="209" t="str">
        <f t="shared" si="5"/>
        <v/>
      </c>
      <c r="W50" s="207"/>
      <c r="X50" s="210">
        <f t="shared" si="6"/>
        <v>0</v>
      </c>
      <c r="Y50" s="201">
        <f t="shared" si="7"/>
        <v>0</v>
      </c>
      <c r="Z50" s="201"/>
      <c r="AA50" s="143"/>
      <c r="AB50" s="143"/>
      <c r="AC50" s="209" t="str">
        <f t="shared" si="8"/>
        <v/>
      </c>
      <c r="AD50" s="207"/>
      <c r="AE50" s="210">
        <f t="shared" si="9"/>
        <v>0</v>
      </c>
      <c r="AF50" s="201">
        <f t="shared" si="10"/>
        <v>0</v>
      </c>
    </row>
    <row r="51" spans="1:32" s="173" customFormat="1" ht="12.5" x14ac:dyDescent="0.25">
      <c r="A51" s="188" t="s">
        <v>217</v>
      </c>
      <c r="B51" s="188" t="s">
        <v>230</v>
      </c>
      <c r="C51" s="188" t="s">
        <v>142</v>
      </c>
      <c r="D51" s="188">
        <v>0</v>
      </c>
      <c r="E51" s="188"/>
      <c r="F51" s="189">
        <v>7.9666666666666668</v>
      </c>
      <c r="G51" s="189">
        <v>7.4749999999999996</v>
      </c>
      <c r="H51" s="142">
        <f t="shared" si="11"/>
        <v>0.49166666666666714</v>
      </c>
      <c r="I51" s="202">
        <v>7.1280000000000001</v>
      </c>
      <c r="J51" s="201">
        <f t="shared" si="0"/>
        <v>3.5046000000000035</v>
      </c>
      <c r="K51" s="201">
        <f t="shared" si="1"/>
        <v>0</v>
      </c>
      <c r="L51" s="140"/>
      <c r="M51" s="193">
        <v>620.4041666666667</v>
      </c>
      <c r="N51" s="193">
        <v>440.09416666666675</v>
      </c>
      <c r="O51" s="209">
        <f t="shared" si="2"/>
        <v>180.30999999999995</v>
      </c>
      <c r="P51" s="204">
        <v>0.125</v>
      </c>
      <c r="Q51" s="201">
        <f t="shared" ref="Q51:Q52" si="20">O51*P51</f>
        <v>22.538749999999993</v>
      </c>
      <c r="R51" s="201">
        <f t="shared" si="4"/>
        <v>0</v>
      </c>
      <c r="S51" s="140"/>
      <c r="T51" s="143">
        <v>21.39329601158645</v>
      </c>
      <c r="U51" s="143">
        <v>17.978943850267378</v>
      </c>
      <c r="V51" s="209">
        <f t="shared" si="5"/>
        <v>3.4143521613190728</v>
      </c>
      <c r="W51" s="207">
        <v>6.1349999999999998</v>
      </c>
      <c r="X51" s="210">
        <f t="shared" si="6"/>
        <v>20.947050509692509</v>
      </c>
      <c r="Y51" s="201">
        <f t="shared" si="7"/>
        <v>0</v>
      </c>
      <c r="Z51" s="201"/>
      <c r="AA51" s="143">
        <v>21.39329601158645</v>
      </c>
      <c r="AB51" s="143">
        <v>17.978943850267378</v>
      </c>
      <c r="AC51" s="209">
        <f t="shared" si="8"/>
        <v>3.4143521613190728</v>
      </c>
      <c r="AD51" s="207">
        <v>6.1349999999999998</v>
      </c>
      <c r="AE51" s="210">
        <f t="shared" si="9"/>
        <v>20.947050509692509</v>
      </c>
      <c r="AF51" s="201">
        <f t="shared" si="10"/>
        <v>0</v>
      </c>
    </row>
    <row r="52" spans="1:32" s="173" customFormat="1" ht="12.5" x14ac:dyDescent="0.25">
      <c r="A52" s="188"/>
      <c r="B52" s="188"/>
      <c r="C52" s="188" t="s">
        <v>143</v>
      </c>
      <c r="D52" s="188">
        <v>0</v>
      </c>
      <c r="E52" s="188"/>
      <c r="F52" s="189">
        <v>9.1166666666666671</v>
      </c>
      <c r="G52" s="189">
        <v>8.5</v>
      </c>
      <c r="H52" s="142">
        <f t="shared" si="11"/>
        <v>0.61666666666666714</v>
      </c>
      <c r="I52" s="202">
        <v>7.077</v>
      </c>
      <c r="J52" s="201">
        <f t="shared" si="0"/>
        <v>4.3641500000000031</v>
      </c>
      <c r="K52" s="201">
        <f t="shared" si="1"/>
        <v>0</v>
      </c>
      <c r="L52" s="140"/>
      <c r="M52" s="193">
        <v>724.4375</v>
      </c>
      <c r="N52" s="193">
        <v>535.36749999999995</v>
      </c>
      <c r="O52" s="209">
        <f t="shared" si="2"/>
        <v>189.07000000000005</v>
      </c>
      <c r="P52" s="204">
        <v>0.123</v>
      </c>
      <c r="Q52" s="201">
        <f t="shared" si="20"/>
        <v>23.255610000000004</v>
      </c>
      <c r="R52" s="201">
        <f t="shared" si="4"/>
        <v>0</v>
      </c>
      <c r="S52" s="140"/>
      <c r="T52" s="143">
        <v>23.600995014483061</v>
      </c>
      <c r="U52" s="143">
        <v>19.33305481283422</v>
      </c>
      <c r="V52" s="209">
        <f t="shared" si="5"/>
        <v>4.267940201648841</v>
      </c>
      <c r="W52" s="207">
        <v>6.1630000000000003</v>
      </c>
      <c r="X52" s="210">
        <f t="shared" si="6"/>
        <v>26.303315462761809</v>
      </c>
      <c r="Y52" s="201">
        <f t="shared" si="7"/>
        <v>0</v>
      </c>
      <c r="Z52" s="201"/>
      <c r="AA52" s="143">
        <v>23.600995014483061</v>
      </c>
      <c r="AB52" s="143">
        <v>19.33305481283422</v>
      </c>
      <c r="AC52" s="209">
        <f t="shared" si="8"/>
        <v>4.267940201648841</v>
      </c>
      <c r="AD52" s="207">
        <v>6.1630000000000003</v>
      </c>
      <c r="AE52" s="210">
        <f t="shared" si="9"/>
        <v>26.303315462761809</v>
      </c>
      <c r="AF52" s="201">
        <f t="shared" si="10"/>
        <v>0</v>
      </c>
    </row>
    <row r="53" spans="1:32" s="173" customFormat="1" ht="12.5" x14ac:dyDescent="0.25">
      <c r="A53" s="188"/>
      <c r="B53" s="188"/>
      <c r="C53" s="188"/>
      <c r="D53" s="188"/>
      <c r="E53" s="188"/>
      <c r="F53" s="189"/>
      <c r="G53" s="189"/>
      <c r="H53" s="142" t="str">
        <f t="shared" si="11"/>
        <v/>
      </c>
      <c r="I53" s="202"/>
      <c r="J53" s="201"/>
      <c r="K53" s="201">
        <f t="shared" si="1"/>
        <v>0</v>
      </c>
      <c r="L53" s="140"/>
      <c r="M53" s="193"/>
      <c r="N53" s="193"/>
      <c r="O53" s="209" t="str">
        <f t="shared" si="2"/>
        <v/>
      </c>
      <c r="P53" s="204"/>
      <c r="Q53" s="201"/>
      <c r="R53" s="201">
        <f t="shared" si="4"/>
        <v>0</v>
      </c>
      <c r="S53" s="140"/>
      <c r="T53" s="143"/>
      <c r="U53" s="143"/>
      <c r="V53" s="209" t="str">
        <f t="shared" si="5"/>
        <v/>
      </c>
      <c r="W53" s="207"/>
      <c r="X53" s="210">
        <f t="shared" si="6"/>
        <v>0</v>
      </c>
      <c r="Y53" s="201">
        <f t="shared" si="7"/>
        <v>0</v>
      </c>
      <c r="Z53" s="201"/>
      <c r="AA53" s="143"/>
      <c r="AB53" s="143"/>
      <c r="AC53" s="209" t="str">
        <f t="shared" si="8"/>
        <v/>
      </c>
      <c r="AD53" s="207"/>
      <c r="AE53" s="210">
        <f t="shared" si="9"/>
        <v>0</v>
      </c>
      <c r="AF53" s="201">
        <f t="shared" si="10"/>
        <v>0</v>
      </c>
    </row>
    <row r="54" spans="1:32" s="173" customFormat="1" ht="12.5" x14ac:dyDescent="0.25">
      <c r="A54" s="188"/>
      <c r="B54" s="188"/>
      <c r="C54" s="188"/>
      <c r="D54" s="188"/>
      <c r="E54" s="188"/>
      <c r="F54" s="189"/>
      <c r="G54" s="189"/>
      <c r="H54" s="142" t="str">
        <f t="shared" si="11"/>
        <v/>
      </c>
      <c r="I54" s="202"/>
      <c r="J54" s="201"/>
      <c r="K54" s="201">
        <f t="shared" si="1"/>
        <v>0</v>
      </c>
      <c r="L54" s="140"/>
      <c r="M54" s="193"/>
      <c r="N54" s="193"/>
      <c r="O54" s="209" t="str">
        <f t="shared" si="2"/>
        <v/>
      </c>
      <c r="P54" s="204"/>
      <c r="Q54" s="201"/>
      <c r="R54" s="201">
        <f t="shared" si="4"/>
        <v>0</v>
      </c>
      <c r="S54" s="140"/>
      <c r="T54" s="143"/>
      <c r="U54" s="143"/>
      <c r="V54" s="209" t="str">
        <f t="shared" si="5"/>
        <v/>
      </c>
      <c r="W54" s="207"/>
      <c r="X54" s="210">
        <f t="shared" si="6"/>
        <v>0</v>
      </c>
      <c r="Y54" s="201">
        <f t="shared" si="7"/>
        <v>0</v>
      </c>
      <c r="Z54" s="201"/>
      <c r="AA54" s="143"/>
      <c r="AB54" s="143"/>
      <c r="AC54" s="209" t="str">
        <f t="shared" si="8"/>
        <v/>
      </c>
      <c r="AD54" s="207"/>
      <c r="AE54" s="210">
        <f t="shared" si="9"/>
        <v>0</v>
      </c>
      <c r="AF54" s="201">
        <f t="shared" si="10"/>
        <v>0</v>
      </c>
    </row>
    <row r="55" spans="1:32" s="173" customFormat="1" ht="12.5" x14ac:dyDescent="0.25">
      <c r="A55" s="188" t="s">
        <v>211</v>
      </c>
      <c r="B55" s="188" t="s">
        <v>231</v>
      </c>
      <c r="C55" s="188" t="s">
        <v>142</v>
      </c>
      <c r="D55" s="188">
        <v>0</v>
      </c>
      <c r="E55" s="188" t="s">
        <v>128</v>
      </c>
      <c r="F55" s="189">
        <v>8.6666666666666696</v>
      </c>
      <c r="G55" s="189">
        <v>7.4749999999999996</v>
      </c>
      <c r="H55" s="142">
        <f t="shared" si="11"/>
        <v>1.19166666666667</v>
      </c>
      <c r="I55" s="202">
        <v>7.1820000000000004</v>
      </c>
      <c r="J55" s="201">
        <f t="shared" si="0"/>
        <v>8.5585500000000234</v>
      </c>
      <c r="K55" s="201">
        <f t="shared" si="1"/>
        <v>0</v>
      </c>
      <c r="L55" s="140"/>
      <c r="M55" s="193">
        <v>620.4041666666667</v>
      </c>
      <c r="N55" s="193">
        <v>440.09416666666675</v>
      </c>
      <c r="O55" s="209">
        <f t="shared" si="2"/>
        <v>180.30999999999995</v>
      </c>
      <c r="P55" s="204">
        <v>0.125</v>
      </c>
      <c r="Q55" s="201">
        <f t="shared" ref="Q55" si="21">O55*P55</f>
        <v>22.538749999999993</v>
      </c>
      <c r="R55" s="201">
        <f t="shared" si="4"/>
        <v>0</v>
      </c>
      <c r="S55" s="140"/>
      <c r="T55" s="143">
        <v>21.39329601158645</v>
      </c>
      <c r="U55" s="143">
        <v>17.978943850267378</v>
      </c>
      <c r="V55" s="209">
        <f t="shared" si="5"/>
        <v>3.4143521613190728</v>
      </c>
      <c r="W55" s="207">
        <v>6.1349999999999998</v>
      </c>
      <c r="X55" s="210">
        <f t="shared" si="6"/>
        <v>20.947050509692509</v>
      </c>
      <c r="Y55" s="201">
        <f t="shared" si="7"/>
        <v>0</v>
      </c>
      <c r="Z55" s="201"/>
      <c r="AA55" s="143">
        <v>21.39329601158645</v>
      </c>
      <c r="AB55" s="143">
        <v>17.978943850267378</v>
      </c>
      <c r="AC55" s="209">
        <f t="shared" si="8"/>
        <v>3.4143521613190728</v>
      </c>
      <c r="AD55" s="207">
        <v>6.1349999999999998</v>
      </c>
      <c r="AE55" s="210">
        <f t="shared" si="9"/>
        <v>20.947050509692509</v>
      </c>
      <c r="AF55" s="201">
        <f t="shared" si="10"/>
        <v>0</v>
      </c>
    </row>
    <row r="56" spans="1:32" s="173" customFormat="1" ht="12.5" x14ac:dyDescent="0.25">
      <c r="A56" s="188"/>
      <c r="B56" s="188"/>
      <c r="C56" s="188"/>
      <c r="D56" s="188"/>
      <c r="E56" s="188"/>
      <c r="F56" s="189"/>
      <c r="G56" s="189"/>
      <c r="H56" s="142" t="str">
        <f t="shared" si="11"/>
        <v/>
      </c>
      <c r="I56" s="202"/>
      <c r="J56" s="201"/>
      <c r="K56" s="201">
        <f t="shared" si="1"/>
        <v>0</v>
      </c>
      <c r="L56" s="140"/>
      <c r="M56" s="193"/>
      <c r="N56" s="193"/>
      <c r="O56" s="209" t="str">
        <f t="shared" si="2"/>
        <v/>
      </c>
      <c r="P56" s="204"/>
      <c r="Q56" s="201"/>
      <c r="R56" s="201">
        <f t="shared" si="4"/>
        <v>0</v>
      </c>
      <c r="S56" s="140"/>
      <c r="T56" s="143"/>
      <c r="U56" s="143"/>
      <c r="V56" s="209" t="str">
        <f t="shared" si="5"/>
        <v/>
      </c>
      <c r="W56" s="207"/>
      <c r="X56" s="210">
        <f t="shared" si="6"/>
        <v>0</v>
      </c>
      <c r="Y56" s="201">
        <f t="shared" si="7"/>
        <v>0</v>
      </c>
      <c r="Z56" s="201"/>
      <c r="AA56" s="143"/>
      <c r="AB56" s="143"/>
      <c r="AC56" s="209" t="str">
        <f t="shared" si="8"/>
        <v/>
      </c>
      <c r="AD56" s="207"/>
      <c r="AE56" s="210">
        <f t="shared" si="9"/>
        <v>0</v>
      </c>
      <c r="AF56" s="201">
        <f t="shared" si="10"/>
        <v>0</v>
      </c>
    </row>
    <row r="57" spans="1:32" s="173" customFormat="1" ht="12.5" x14ac:dyDescent="0.25">
      <c r="A57" s="188"/>
      <c r="B57" s="188"/>
      <c r="C57" s="188"/>
      <c r="D57" s="188"/>
      <c r="E57" s="188"/>
      <c r="F57" s="189"/>
      <c r="G57" s="189"/>
      <c r="H57" s="142" t="str">
        <f t="shared" si="11"/>
        <v/>
      </c>
      <c r="I57" s="202"/>
      <c r="J57" s="201"/>
      <c r="K57" s="201">
        <f t="shared" si="1"/>
        <v>0</v>
      </c>
      <c r="L57" s="140"/>
      <c r="M57" s="193"/>
      <c r="N57" s="193"/>
      <c r="O57" s="209" t="str">
        <f t="shared" si="2"/>
        <v/>
      </c>
      <c r="P57" s="204"/>
      <c r="Q57" s="201"/>
      <c r="R57" s="201">
        <f t="shared" si="4"/>
        <v>0</v>
      </c>
      <c r="S57" s="140"/>
      <c r="T57" s="143"/>
      <c r="U57" s="143"/>
      <c r="V57" s="209" t="str">
        <f t="shared" si="5"/>
        <v/>
      </c>
      <c r="W57" s="207"/>
      <c r="X57" s="210">
        <f t="shared" si="6"/>
        <v>0</v>
      </c>
      <c r="Y57" s="201">
        <f t="shared" si="7"/>
        <v>0</v>
      </c>
      <c r="Z57" s="201"/>
      <c r="AA57" s="143"/>
      <c r="AB57" s="143"/>
      <c r="AC57" s="209" t="str">
        <f t="shared" si="8"/>
        <v/>
      </c>
      <c r="AD57" s="207"/>
      <c r="AE57" s="210">
        <f t="shared" si="9"/>
        <v>0</v>
      </c>
      <c r="AF57" s="201">
        <f t="shared" si="10"/>
        <v>0</v>
      </c>
    </row>
    <row r="58" spans="1:32" s="173" customFormat="1" ht="12.5" x14ac:dyDescent="0.25">
      <c r="A58" s="188" t="s">
        <v>218</v>
      </c>
      <c r="B58" s="188" t="s">
        <v>232</v>
      </c>
      <c r="C58" s="188" t="s">
        <v>142</v>
      </c>
      <c r="D58" s="188">
        <v>0</v>
      </c>
      <c r="E58" s="188"/>
      <c r="F58" s="189">
        <v>7.9666666666666668</v>
      </c>
      <c r="G58" s="189">
        <v>7.4749999999999996</v>
      </c>
      <c r="H58" s="142">
        <f t="shared" si="11"/>
        <v>0.49166666666666714</v>
      </c>
      <c r="I58" s="202">
        <v>7.1820000000000004</v>
      </c>
      <c r="J58" s="201">
        <f t="shared" si="0"/>
        <v>3.5311500000000038</v>
      </c>
      <c r="K58" s="201">
        <f t="shared" si="1"/>
        <v>0</v>
      </c>
      <c r="L58" s="140"/>
      <c r="M58" s="193">
        <v>620.4041666666667</v>
      </c>
      <c r="N58" s="193">
        <v>440.09416666666675</v>
      </c>
      <c r="O58" s="209">
        <f t="shared" si="2"/>
        <v>180.30999999999995</v>
      </c>
      <c r="P58" s="204">
        <v>0.125</v>
      </c>
      <c r="Q58" s="201">
        <f t="shared" ref="Q58" si="22">O58*P58</f>
        <v>22.538749999999993</v>
      </c>
      <c r="R58" s="201">
        <f t="shared" si="4"/>
        <v>0</v>
      </c>
      <c r="S58" s="140"/>
      <c r="T58" s="143">
        <v>21.39329601158645</v>
      </c>
      <c r="U58" s="143">
        <v>17.978943850267378</v>
      </c>
      <c r="V58" s="209">
        <f t="shared" si="5"/>
        <v>3.4143521613190728</v>
      </c>
      <c r="W58" s="207">
        <v>6.1349999999999998</v>
      </c>
      <c r="X58" s="210">
        <f t="shared" si="6"/>
        <v>20.947050509692509</v>
      </c>
      <c r="Y58" s="201">
        <f t="shared" si="7"/>
        <v>0</v>
      </c>
      <c r="Z58" s="201"/>
      <c r="AA58" s="143">
        <v>21.39329601158645</v>
      </c>
      <c r="AB58" s="143">
        <v>17.978943850267378</v>
      </c>
      <c r="AC58" s="209">
        <f t="shared" si="8"/>
        <v>3.4143521613190728</v>
      </c>
      <c r="AD58" s="207">
        <v>6.1349999999999998</v>
      </c>
      <c r="AE58" s="210">
        <f t="shared" si="9"/>
        <v>20.947050509692509</v>
      </c>
      <c r="AF58" s="201">
        <f t="shared" si="10"/>
        <v>0</v>
      </c>
    </row>
    <row r="59" spans="1:32" s="173" customFormat="1" ht="12.5" x14ac:dyDescent="0.25">
      <c r="A59" s="188"/>
      <c r="B59" s="188"/>
      <c r="C59" s="188"/>
      <c r="D59" s="188"/>
      <c r="E59" s="188"/>
      <c r="F59" s="189"/>
      <c r="G59" s="189"/>
      <c r="H59" s="142" t="str">
        <f t="shared" si="11"/>
        <v/>
      </c>
      <c r="I59" s="202"/>
      <c r="J59" s="201"/>
      <c r="K59" s="201">
        <f t="shared" si="1"/>
        <v>0</v>
      </c>
      <c r="L59" s="140"/>
      <c r="M59" s="193"/>
      <c r="N59" s="193"/>
      <c r="O59" s="209" t="str">
        <f t="shared" si="2"/>
        <v/>
      </c>
      <c r="P59" s="204"/>
      <c r="Q59" s="201"/>
      <c r="R59" s="201">
        <f t="shared" si="4"/>
        <v>0</v>
      </c>
      <c r="S59" s="140"/>
      <c r="T59" s="143"/>
      <c r="U59" s="143"/>
      <c r="V59" s="209" t="str">
        <f t="shared" si="5"/>
        <v/>
      </c>
      <c r="W59" s="207"/>
      <c r="X59" s="210">
        <f t="shared" si="6"/>
        <v>0</v>
      </c>
      <c r="Y59" s="201">
        <f t="shared" si="7"/>
        <v>0</v>
      </c>
      <c r="Z59" s="201"/>
      <c r="AA59" s="143"/>
      <c r="AB59" s="143"/>
      <c r="AC59" s="209" t="str">
        <f t="shared" si="8"/>
        <v/>
      </c>
      <c r="AD59" s="207"/>
      <c r="AE59" s="210">
        <f t="shared" si="9"/>
        <v>0</v>
      </c>
      <c r="AF59" s="201">
        <f t="shared" si="10"/>
        <v>0</v>
      </c>
    </row>
    <row r="60" spans="1:32" s="173" customFormat="1" ht="12.5" x14ac:dyDescent="0.25">
      <c r="A60" s="188"/>
      <c r="B60" s="188"/>
      <c r="C60" s="188"/>
      <c r="D60" s="188"/>
      <c r="E60" s="188"/>
      <c r="F60" s="189"/>
      <c r="G60" s="189"/>
      <c r="H60" s="142" t="str">
        <f t="shared" si="11"/>
        <v/>
      </c>
      <c r="I60" s="202"/>
      <c r="J60" s="201"/>
      <c r="K60" s="201">
        <f t="shared" si="1"/>
        <v>0</v>
      </c>
      <c r="L60" s="140"/>
      <c r="M60" s="193"/>
      <c r="N60" s="193"/>
      <c r="O60" s="209" t="str">
        <f t="shared" si="2"/>
        <v/>
      </c>
      <c r="P60" s="204"/>
      <c r="Q60" s="201"/>
      <c r="R60" s="201">
        <f t="shared" si="4"/>
        <v>0</v>
      </c>
      <c r="S60" s="140"/>
      <c r="T60" s="143"/>
      <c r="U60" s="143"/>
      <c r="V60" s="209" t="str">
        <f t="shared" si="5"/>
        <v/>
      </c>
      <c r="W60" s="207"/>
      <c r="X60" s="210">
        <f t="shared" si="6"/>
        <v>0</v>
      </c>
      <c r="Y60" s="201">
        <f t="shared" si="7"/>
        <v>0</v>
      </c>
      <c r="Z60" s="201"/>
      <c r="AA60" s="143"/>
      <c r="AB60" s="143"/>
      <c r="AC60" s="209" t="str">
        <f t="shared" si="8"/>
        <v/>
      </c>
      <c r="AD60" s="207"/>
      <c r="AE60" s="210">
        <f t="shared" si="9"/>
        <v>0</v>
      </c>
      <c r="AF60" s="201">
        <f t="shared" si="10"/>
        <v>0</v>
      </c>
    </row>
    <row r="61" spans="1:32" s="173" customFormat="1" ht="12.5" x14ac:dyDescent="0.25">
      <c r="A61" s="188" t="s">
        <v>212</v>
      </c>
      <c r="B61" s="188" t="s">
        <v>233</v>
      </c>
      <c r="C61" s="188" t="s">
        <v>142</v>
      </c>
      <c r="D61" s="188">
        <v>0</v>
      </c>
      <c r="E61" s="188"/>
      <c r="F61" s="189">
        <v>8.6666666666666696</v>
      </c>
      <c r="G61" s="189">
        <v>7.4749999999999996</v>
      </c>
      <c r="H61" s="142">
        <f t="shared" si="11"/>
        <v>1.19166666666667</v>
      </c>
      <c r="I61" s="202">
        <v>7.1820000000000004</v>
      </c>
      <c r="J61" s="201">
        <f t="shared" si="0"/>
        <v>8.5585500000000234</v>
      </c>
      <c r="K61" s="201">
        <f t="shared" si="1"/>
        <v>0</v>
      </c>
      <c r="L61" s="140"/>
      <c r="M61" s="193">
        <v>620.4041666666667</v>
      </c>
      <c r="N61" s="193">
        <v>440.09416666666675</v>
      </c>
      <c r="O61" s="209">
        <f t="shared" si="2"/>
        <v>180.30999999999995</v>
      </c>
      <c r="P61" s="204">
        <v>0.125</v>
      </c>
      <c r="Q61" s="201">
        <f t="shared" ref="Q61" si="23">O61*P61</f>
        <v>22.538749999999993</v>
      </c>
      <c r="R61" s="201">
        <f t="shared" si="4"/>
        <v>0</v>
      </c>
      <c r="S61" s="140"/>
      <c r="T61" s="143">
        <v>21.39329601158645</v>
      </c>
      <c r="U61" s="143">
        <v>17.978943850267378</v>
      </c>
      <c r="V61" s="209">
        <f t="shared" si="5"/>
        <v>3.4143521613190728</v>
      </c>
      <c r="W61" s="207">
        <v>6.1349999999999998</v>
      </c>
      <c r="X61" s="210">
        <f t="shared" si="6"/>
        <v>20.947050509692509</v>
      </c>
      <c r="Y61" s="201">
        <f t="shared" si="7"/>
        <v>0</v>
      </c>
      <c r="Z61" s="201"/>
      <c r="AA61" s="143">
        <v>21.39329601158645</v>
      </c>
      <c r="AB61" s="143">
        <v>17.978943850267378</v>
      </c>
      <c r="AC61" s="209">
        <f t="shared" si="8"/>
        <v>3.4143521613190728</v>
      </c>
      <c r="AD61" s="207">
        <v>6.1349999999999998</v>
      </c>
      <c r="AE61" s="210">
        <f t="shared" si="9"/>
        <v>20.947050509692509</v>
      </c>
      <c r="AF61" s="201">
        <f t="shared" si="10"/>
        <v>0</v>
      </c>
    </row>
    <row r="62" spans="1:32" s="173" customFormat="1" ht="12.5" x14ac:dyDescent="0.25">
      <c r="A62" s="188"/>
      <c r="B62" s="188"/>
      <c r="C62" s="188"/>
      <c r="D62" s="188"/>
      <c r="E62" s="188"/>
      <c r="F62" s="189"/>
      <c r="G62" s="189"/>
      <c r="H62" s="142" t="str">
        <f t="shared" si="11"/>
        <v/>
      </c>
      <c r="I62" s="202"/>
      <c r="J62" s="201"/>
      <c r="K62" s="201">
        <f t="shared" si="1"/>
        <v>0</v>
      </c>
      <c r="L62" s="140"/>
      <c r="M62" s="193"/>
      <c r="N62" s="193"/>
      <c r="O62" s="209" t="str">
        <f t="shared" si="2"/>
        <v/>
      </c>
      <c r="P62" s="204"/>
      <c r="Q62" s="201"/>
      <c r="R62" s="201">
        <f t="shared" si="4"/>
        <v>0</v>
      </c>
      <c r="S62" s="140"/>
      <c r="T62" s="143"/>
      <c r="U62" s="143"/>
      <c r="V62" s="209" t="str">
        <f t="shared" si="5"/>
        <v/>
      </c>
      <c r="W62" s="207"/>
      <c r="X62" s="210">
        <f t="shared" si="6"/>
        <v>0</v>
      </c>
      <c r="Y62" s="201">
        <f t="shared" si="7"/>
        <v>0</v>
      </c>
      <c r="Z62" s="201"/>
      <c r="AA62" s="143"/>
      <c r="AB62" s="143"/>
      <c r="AC62" s="209" t="str">
        <f t="shared" si="8"/>
        <v/>
      </c>
      <c r="AD62" s="207"/>
      <c r="AE62" s="210">
        <f t="shared" si="9"/>
        <v>0</v>
      </c>
      <c r="AF62" s="201">
        <f t="shared" si="10"/>
        <v>0</v>
      </c>
    </row>
    <row r="63" spans="1:32" s="173" customFormat="1" ht="12.5" x14ac:dyDescent="0.25">
      <c r="A63" s="188"/>
      <c r="B63" s="188"/>
      <c r="C63" s="188"/>
      <c r="D63" s="188"/>
      <c r="E63" s="188"/>
      <c r="F63" s="189"/>
      <c r="G63" s="189"/>
      <c r="H63" s="142" t="str">
        <f t="shared" si="11"/>
        <v/>
      </c>
      <c r="I63" s="202"/>
      <c r="J63" s="201"/>
      <c r="K63" s="201">
        <f t="shared" si="1"/>
        <v>0</v>
      </c>
      <c r="L63" s="140"/>
      <c r="M63" s="193"/>
      <c r="N63" s="193"/>
      <c r="O63" s="209" t="str">
        <f t="shared" si="2"/>
        <v/>
      </c>
      <c r="P63" s="204"/>
      <c r="Q63" s="201"/>
      <c r="R63" s="201">
        <f t="shared" si="4"/>
        <v>0</v>
      </c>
      <c r="S63" s="140"/>
      <c r="T63" s="143"/>
      <c r="U63" s="143"/>
      <c r="V63" s="209" t="str">
        <f t="shared" si="5"/>
        <v/>
      </c>
      <c r="W63" s="207"/>
      <c r="X63" s="210">
        <f t="shared" si="6"/>
        <v>0</v>
      </c>
      <c r="Y63" s="201">
        <f t="shared" si="7"/>
        <v>0</v>
      </c>
      <c r="Z63" s="201"/>
      <c r="AA63" s="143"/>
      <c r="AB63" s="143"/>
      <c r="AC63" s="209" t="str">
        <f t="shared" si="8"/>
        <v/>
      </c>
      <c r="AD63" s="207"/>
      <c r="AE63" s="210">
        <f t="shared" si="9"/>
        <v>0</v>
      </c>
      <c r="AF63" s="201">
        <f t="shared" si="10"/>
        <v>0</v>
      </c>
    </row>
    <row r="64" spans="1:32" s="173" customFormat="1" ht="12.5" x14ac:dyDescent="0.25">
      <c r="A64" s="188" t="s">
        <v>219</v>
      </c>
      <c r="B64" s="188" t="s">
        <v>234</v>
      </c>
      <c r="C64" s="188" t="s">
        <v>142</v>
      </c>
      <c r="D64" s="188">
        <v>0</v>
      </c>
      <c r="E64" s="188"/>
      <c r="F64" s="189">
        <v>7.9666666666666668</v>
      </c>
      <c r="G64" s="189">
        <v>7.4749999999999996</v>
      </c>
      <c r="H64" s="142">
        <f t="shared" si="11"/>
        <v>0.49166666666666714</v>
      </c>
      <c r="I64" s="202">
        <v>7.1820000000000004</v>
      </c>
      <c r="J64" s="201">
        <f t="shared" si="0"/>
        <v>3.5311500000000038</v>
      </c>
      <c r="K64" s="201">
        <f t="shared" si="1"/>
        <v>0</v>
      </c>
      <c r="L64" s="140"/>
      <c r="M64" s="193">
        <v>620.4041666666667</v>
      </c>
      <c r="N64" s="193">
        <v>440.09416666666675</v>
      </c>
      <c r="O64" s="209">
        <f t="shared" si="2"/>
        <v>180.30999999999995</v>
      </c>
      <c r="P64" s="204">
        <v>0.125</v>
      </c>
      <c r="Q64" s="201">
        <f>O64*P64</f>
        <v>22.538749999999993</v>
      </c>
      <c r="R64" s="201">
        <f t="shared" si="4"/>
        <v>0</v>
      </c>
      <c r="S64" s="140"/>
      <c r="T64" s="143">
        <v>21.39329601158645</v>
      </c>
      <c r="U64" s="143">
        <v>17.978943850267378</v>
      </c>
      <c r="V64" s="209">
        <f t="shared" si="5"/>
        <v>3.4143521613190728</v>
      </c>
      <c r="W64" s="207">
        <v>6.1349999999999998</v>
      </c>
      <c r="X64" s="210">
        <f t="shared" si="6"/>
        <v>20.947050509692509</v>
      </c>
      <c r="Y64" s="201">
        <f t="shared" si="7"/>
        <v>0</v>
      </c>
      <c r="Z64" s="201"/>
      <c r="AA64" s="143">
        <v>21.39329601158645</v>
      </c>
      <c r="AB64" s="143">
        <v>17.978943850267378</v>
      </c>
      <c r="AC64" s="209">
        <f t="shared" si="8"/>
        <v>3.4143521613190728</v>
      </c>
      <c r="AD64" s="207">
        <v>6.1349999999999998</v>
      </c>
      <c r="AE64" s="210">
        <f t="shared" si="9"/>
        <v>20.947050509692509</v>
      </c>
      <c r="AF64" s="201">
        <f t="shared" si="10"/>
        <v>0</v>
      </c>
    </row>
    <row r="65" spans="1:32" s="173" customFormat="1" ht="12.5" x14ac:dyDescent="0.25">
      <c r="A65" s="188"/>
      <c r="B65" s="188"/>
      <c r="C65" s="188" t="s">
        <v>143</v>
      </c>
      <c r="D65" s="188">
        <v>0</v>
      </c>
      <c r="E65" s="188"/>
      <c r="F65" s="189">
        <v>9.1166666666666671</v>
      </c>
      <c r="G65" s="189">
        <v>8.5</v>
      </c>
      <c r="H65" s="142">
        <f t="shared" si="11"/>
        <v>0.61666666666666714</v>
      </c>
      <c r="I65" s="202">
        <v>7.077</v>
      </c>
      <c r="J65" s="201">
        <f t="shared" si="0"/>
        <v>4.3641500000000031</v>
      </c>
      <c r="K65" s="201">
        <f t="shared" si="1"/>
        <v>0</v>
      </c>
      <c r="L65" s="140"/>
      <c r="M65" s="193">
        <v>724.4375</v>
      </c>
      <c r="N65" s="193">
        <v>535.36749999999995</v>
      </c>
      <c r="O65" s="209">
        <f t="shared" si="2"/>
        <v>189.07000000000005</v>
      </c>
      <c r="P65" s="204">
        <v>0.123</v>
      </c>
      <c r="Q65" s="201">
        <f t="shared" ref="Q65" si="24">O65*P65</f>
        <v>23.255610000000004</v>
      </c>
      <c r="R65" s="201">
        <f t="shared" si="4"/>
        <v>0</v>
      </c>
      <c r="S65" s="140"/>
      <c r="T65" s="143">
        <v>23.600995014483061</v>
      </c>
      <c r="U65" s="143">
        <v>19.33305481283422</v>
      </c>
      <c r="V65" s="209">
        <f t="shared" si="5"/>
        <v>4.267940201648841</v>
      </c>
      <c r="W65" s="207">
        <v>6.1360000000000001</v>
      </c>
      <c r="X65" s="210">
        <f t="shared" si="6"/>
        <v>26.188081077317289</v>
      </c>
      <c r="Y65" s="201">
        <f t="shared" si="7"/>
        <v>0</v>
      </c>
      <c r="Z65" s="201"/>
      <c r="AA65" s="143">
        <v>23.600995014483061</v>
      </c>
      <c r="AB65" s="143">
        <v>19.33305481283422</v>
      </c>
      <c r="AC65" s="209">
        <f t="shared" si="8"/>
        <v>4.267940201648841</v>
      </c>
      <c r="AD65" s="207">
        <v>6.1360000000000001</v>
      </c>
      <c r="AE65" s="210">
        <f t="shared" si="9"/>
        <v>26.188081077317289</v>
      </c>
      <c r="AF65" s="201">
        <f t="shared" si="10"/>
        <v>0</v>
      </c>
    </row>
    <row r="66" spans="1:32" s="173" customFormat="1" ht="12.5" x14ac:dyDescent="0.25">
      <c r="A66" s="188"/>
      <c r="B66" s="188"/>
      <c r="C66" s="188"/>
      <c r="D66" s="188"/>
      <c r="E66" s="188"/>
      <c r="F66" s="189"/>
      <c r="G66" s="189"/>
      <c r="H66" s="142" t="str">
        <f t="shared" si="11"/>
        <v/>
      </c>
      <c r="I66" s="202"/>
      <c r="J66" s="201"/>
      <c r="K66" s="201">
        <f t="shared" si="1"/>
        <v>0</v>
      </c>
      <c r="L66" s="140"/>
      <c r="M66" s="193"/>
      <c r="N66" s="193"/>
      <c r="O66" s="209" t="str">
        <f t="shared" si="2"/>
        <v/>
      </c>
      <c r="P66" s="204"/>
      <c r="Q66" s="201"/>
      <c r="R66" s="201">
        <f t="shared" si="4"/>
        <v>0</v>
      </c>
      <c r="S66" s="140"/>
      <c r="T66" s="143"/>
      <c r="U66" s="143"/>
      <c r="V66" s="209" t="str">
        <f t="shared" si="5"/>
        <v/>
      </c>
      <c r="W66" s="207"/>
      <c r="X66" s="210">
        <f t="shared" si="6"/>
        <v>0</v>
      </c>
      <c r="Y66" s="201">
        <f t="shared" si="7"/>
        <v>0</v>
      </c>
      <c r="Z66" s="201"/>
      <c r="AA66" s="143"/>
      <c r="AB66" s="143"/>
      <c r="AC66" s="209" t="str">
        <f t="shared" si="8"/>
        <v/>
      </c>
      <c r="AD66" s="207"/>
      <c r="AE66" s="210">
        <f t="shared" si="9"/>
        <v>0</v>
      </c>
      <c r="AF66" s="201">
        <f t="shared" si="10"/>
        <v>0</v>
      </c>
    </row>
    <row r="67" spans="1:32" s="173" customFormat="1" ht="12.5" x14ac:dyDescent="0.25">
      <c r="A67" s="188"/>
      <c r="B67" s="188"/>
      <c r="C67" s="188"/>
      <c r="D67" s="188"/>
      <c r="E67" s="188"/>
      <c r="F67" s="189"/>
      <c r="G67" s="189"/>
      <c r="H67" s="142" t="str">
        <f t="shared" si="11"/>
        <v/>
      </c>
      <c r="I67" s="202"/>
      <c r="J67" s="201"/>
      <c r="K67" s="201">
        <f t="shared" si="1"/>
        <v>0</v>
      </c>
      <c r="L67" s="140"/>
      <c r="M67" s="193"/>
      <c r="N67" s="193"/>
      <c r="O67" s="209" t="str">
        <f t="shared" si="2"/>
        <v/>
      </c>
      <c r="P67" s="204"/>
      <c r="Q67" s="201"/>
      <c r="R67" s="201">
        <f t="shared" si="4"/>
        <v>0</v>
      </c>
      <c r="S67" s="140"/>
      <c r="T67" s="143"/>
      <c r="U67" s="143"/>
      <c r="V67" s="209" t="str">
        <f t="shared" si="5"/>
        <v/>
      </c>
      <c r="W67" s="207"/>
      <c r="X67" s="210">
        <f t="shared" si="6"/>
        <v>0</v>
      </c>
      <c r="Y67" s="201">
        <f t="shared" si="7"/>
        <v>0</v>
      </c>
      <c r="Z67" s="201"/>
      <c r="AA67" s="143"/>
      <c r="AB67" s="143"/>
      <c r="AC67" s="209" t="str">
        <f t="shared" si="8"/>
        <v/>
      </c>
      <c r="AD67" s="207"/>
      <c r="AE67" s="210">
        <f t="shared" si="9"/>
        <v>0</v>
      </c>
      <c r="AF67" s="201">
        <f t="shared" si="10"/>
        <v>0</v>
      </c>
    </row>
    <row r="68" spans="1:32" s="173" customFormat="1" ht="12.5" x14ac:dyDescent="0.25">
      <c r="A68" s="188"/>
      <c r="B68" s="188"/>
      <c r="C68" s="188"/>
      <c r="D68" s="188"/>
      <c r="E68" s="188"/>
      <c r="F68" s="189"/>
      <c r="G68" s="189"/>
      <c r="H68" s="142" t="str">
        <f t="shared" si="11"/>
        <v/>
      </c>
      <c r="I68" s="202"/>
      <c r="J68" s="201"/>
      <c r="K68" s="201">
        <f t="shared" si="1"/>
        <v>0</v>
      </c>
      <c r="L68" s="140"/>
      <c r="M68" s="193"/>
      <c r="N68" s="193"/>
      <c r="O68" s="209" t="str">
        <f t="shared" si="2"/>
        <v/>
      </c>
      <c r="P68" s="204"/>
      <c r="Q68" s="201"/>
      <c r="R68" s="201">
        <f t="shared" si="4"/>
        <v>0</v>
      </c>
      <c r="S68" s="140"/>
      <c r="T68" s="143"/>
      <c r="U68" s="143"/>
      <c r="V68" s="209" t="str">
        <f t="shared" si="5"/>
        <v/>
      </c>
      <c r="W68" s="207"/>
      <c r="X68" s="210">
        <f t="shared" si="6"/>
        <v>0</v>
      </c>
      <c r="Y68" s="201">
        <f t="shared" si="7"/>
        <v>0</v>
      </c>
      <c r="Z68" s="201"/>
      <c r="AA68" s="143"/>
      <c r="AB68" s="143"/>
      <c r="AC68" s="209" t="str">
        <f t="shared" si="8"/>
        <v/>
      </c>
      <c r="AD68" s="207"/>
      <c r="AE68" s="210">
        <f t="shared" si="9"/>
        <v>0</v>
      </c>
      <c r="AF68" s="201">
        <f t="shared" si="10"/>
        <v>0</v>
      </c>
    </row>
    <row r="69" spans="1:32" s="173" customFormat="1" ht="12.5" x14ac:dyDescent="0.25">
      <c r="A69" s="188"/>
      <c r="B69" s="188"/>
      <c r="C69" s="188"/>
      <c r="D69" s="188"/>
      <c r="E69" s="188"/>
      <c r="F69" s="189"/>
      <c r="G69" s="189"/>
      <c r="H69" s="142" t="str">
        <f t="shared" si="11"/>
        <v/>
      </c>
      <c r="I69" s="202"/>
      <c r="J69" s="201"/>
      <c r="K69" s="201">
        <f t="shared" si="1"/>
        <v>0</v>
      </c>
      <c r="L69" s="140"/>
      <c r="M69" s="193"/>
      <c r="N69" s="193"/>
      <c r="O69" s="209" t="str">
        <f t="shared" si="2"/>
        <v/>
      </c>
      <c r="P69" s="204"/>
      <c r="Q69" s="201"/>
      <c r="R69" s="201">
        <f t="shared" si="4"/>
        <v>0</v>
      </c>
      <c r="S69" s="140"/>
      <c r="T69" s="143"/>
      <c r="U69" s="143"/>
      <c r="V69" s="209" t="str">
        <f t="shared" si="5"/>
        <v/>
      </c>
      <c r="W69" s="207"/>
      <c r="X69" s="210">
        <f t="shared" si="6"/>
        <v>0</v>
      </c>
      <c r="Y69" s="201">
        <f t="shared" si="7"/>
        <v>0</v>
      </c>
      <c r="Z69" s="201"/>
      <c r="AA69" s="143"/>
      <c r="AB69" s="143"/>
      <c r="AC69" s="209" t="str">
        <f t="shared" si="8"/>
        <v/>
      </c>
      <c r="AD69" s="207"/>
      <c r="AE69" s="210">
        <f t="shared" si="9"/>
        <v>0</v>
      </c>
      <c r="AF69" s="201">
        <f t="shared" si="10"/>
        <v>0</v>
      </c>
    </row>
    <row r="70" spans="1:32" s="173" customFormat="1" ht="12.5" x14ac:dyDescent="0.25">
      <c r="A70" s="188"/>
      <c r="B70" s="188"/>
      <c r="C70" s="188"/>
      <c r="D70" s="188"/>
      <c r="E70" s="188"/>
      <c r="F70" s="189"/>
      <c r="G70" s="189"/>
      <c r="H70" s="142" t="str">
        <f t="shared" si="11"/>
        <v/>
      </c>
      <c r="I70" s="202"/>
      <c r="J70" s="201"/>
      <c r="K70" s="201">
        <f t="shared" si="1"/>
        <v>0</v>
      </c>
      <c r="L70" s="140"/>
      <c r="M70" s="193"/>
      <c r="N70" s="193"/>
      <c r="O70" s="209" t="str">
        <f t="shared" si="2"/>
        <v/>
      </c>
      <c r="P70" s="204"/>
      <c r="Q70" s="201"/>
      <c r="R70" s="201">
        <f t="shared" si="4"/>
        <v>0</v>
      </c>
      <c r="S70" s="140"/>
      <c r="T70" s="143"/>
      <c r="U70" s="143"/>
      <c r="V70" s="209" t="str">
        <f t="shared" si="5"/>
        <v/>
      </c>
      <c r="W70" s="207"/>
      <c r="X70" s="210">
        <f t="shared" si="6"/>
        <v>0</v>
      </c>
      <c r="Y70" s="201">
        <f t="shared" si="7"/>
        <v>0</v>
      </c>
      <c r="Z70" s="201"/>
      <c r="AA70" s="143"/>
      <c r="AB70" s="143"/>
      <c r="AC70" s="209" t="str">
        <f t="shared" si="8"/>
        <v/>
      </c>
      <c r="AD70" s="207"/>
      <c r="AE70" s="210">
        <f t="shared" si="9"/>
        <v>0</v>
      </c>
      <c r="AF70" s="201">
        <f t="shared" si="10"/>
        <v>0</v>
      </c>
    </row>
    <row r="71" spans="1:32" s="173" customFormat="1" ht="12.5" x14ac:dyDescent="0.25">
      <c r="A71" s="188"/>
      <c r="B71" s="188"/>
      <c r="C71" s="188"/>
      <c r="D71" s="188"/>
      <c r="E71" s="188"/>
      <c r="F71" s="189"/>
      <c r="G71" s="189"/>
      <c r="H71" s="142" t="str">
        <f t="shared" si="11"/>
        <v/>
      </c>
      <c r="I71" s="202"/>
      <c r="J71" s="201"/>
      <c r="K71" s="201">
        <f t="shared" si="1"/>
        <v>0</v>
      </c>
      <c r="L71" s="140"/>
      <c r="M71" s="193"/>
      <c r="N71" s="193"/>
      <c r="O71" s="209" t="str">
        <f t="shared" si="2"/>
        <v/>
      </c>
      <c r="P71" s="204"/>
      <c r="Q71" s="201"/>
      <c r="R71" s="201">
        <f t="shared" si="4"/>
        <v>0</v>
      </c>
      <c r="S71" s="140"/>
      <c r="T71" s="143"/>
      <c r="U71" s="143"/>
      <c r="V71" s="209" t="str">
        <f t="shared" si="5"/>
        <v/>
      </c>
      <c r="W71" s="207"/>
      <c r="X71" s="210">
        <f t="shared" si="6"/>
        <v>0</v>
      </c>
      <c r="Y71" s="201">
        <f t="shared" si="7"/>
        <v>0</v>
      </c>
      <c r="Z71" s="201"/>
      <c r="AA71" s="143"/>
      <c r="AB71" s="143"/>
      <c r="AC71" s="209" t="str">
        <f t="shared" si="8"/>
        <v/>
      </c>
      <c r="AD71" s="207"/>
      <c r="AE71" s="210">
        <f t="shared" si="9"/>
        <v>0</v>
      </c>
      <c r="AF71" s="201">
        <f t="shared" si="10"/>
        <v>0</v>
      </c>
    </row>
    <row r="72" spans="1:32" s="173" customFormat="1" ht="12.5" x14ac:dyDescent="0.25">
      <c r="A72" s="188"/>
      <c r="B72" s="188"/>
      <c r="C72" s="188"/>
      <c r="D72" s="188"/>
      <c r="E72" s="188"/>
      <c r="F72" s="189"/>
      <c r="G72" s="189"/>
      <c r="H72" s="142" t="str">
        <f t="shared" si="11"/>
        <v/>
      </c>
      <c r="I72" s="202"/>
      <c r="J72" s="201"/>
      <c r="K72" s="201">
        <f t="shared" si="1"/>
        <v>0</v>
      </c>
      <c r="L72" s="140"/>
      <c r="M72" s="193"/>
      <c r="N72" s="193"/>
      <c r="O72" s="209" t="str">
        <f t="shared" si="2"/>
        <v/>
      </c>
      <c r="P72" s="204"/>
      <c r="Q72" s="201"/>
      <c r="R72" s="201">
        <f t="shared" si="4"/>
        <v>0</v>
      </c>
      <c r="S72" s="140"/>
      <c r="T72" s="143"/>
      <c r="U72" s="143"/>
      <c r="V72" s="209" t="str">
        <f t="shared" si="5"/>
        <v/>
      </c>
      <c r="W72" s="207"/>
      <c r="X72" s="210">
        <f t="shared" si="6"/>
        <v>0</v>
      </c>
      <c r="Y72" s="201">
        <f t="shared" si="7"/>
        <v>0</v>
      </c>
      <c r="Z72" s="201"/>
      <c r="AA72" s="143"/>
      <c r="AB72" s="143"/>
      <c r="AC72" s="209" t="str">
        <f t="shared" si="8"/>
        <v/>
      </c>
      <c r="AD72" s="207"/>
      <c r="AE72" s="210">
        <f t="shared" si="9"/>
        <v>0</v>
      </c>
      <c r="AF72" s="201">
        <f t="shared" si="10"/>
        <v>0</v>
      </c>
    </row>
    <row r="73" spans="1:32" s="173" customFormat="1" ht="12.5" x14ac:dyDescent="0.25">
      <c r="A73" s="188"/>
      <c r="B73" s="188"/>
      <c r="C73" s="188"/>
      <c r="D73" s="188"/>
      <c r="E73" s="188"/>
      <c r="F73" s="189"/>
      <c r="G73" s="189"/>
      <c r="H73" s="142" t="str">
        <f t="shared" si="11"/>
        <v/>
      </c>
      <c r="I73" s="202"/>
      <c r="J73" s="201"/>
      <c r="K73" s="201">
        <f t="shared" si="1"/>
        <v>0</v>
      </c>
      <c r="L73" s="140"/>
      <c r="M73" s="193"/>
      <c r="N73" s="193"/>
      <c r="O73" s="209" t="str">
        <f t="shared" si="2"/>
        <v/>
      </c>
      <c r="P73" s="204"/>
      <c r="Q73" s="201"/>
      <c r="R73" s="201">
        <f t="shared" si="4"/>
        <v>0</v>
      </c>
      <c r="S73" s="140"/>
      <c r="T73" s="143"/>
      <c r="U73" s="143"/>
      <c r="V73" s="209" t="str">
        <f t="shared" si="5"/>
        <v/>
      </c>
      <c r="W73" s="207"/>
      <c r="X73" s="210">
        <f t="shared" si="6"/>
        <v>0</v>
      </c>
      <c r="Y73" s="201">
        <f t="shared" si="7"/>
        <v>0</v>
      </c>
      <c r="Z73" s="201"/>
      <c r="AA73" s="143"/>
      <c r="AB73" s="143"/>
      <c r="AC73" s="209" t="str">
        <f t="shared" si="8"/>
        <v/>
      </c>
      <c r="AD73" s="207"/>
      <c r="AE73" s="210">
        <f t="shared" si="9"/>
        <v>0</v>
      </c>
      <c r="AF73" s="201">
        <f t="shared" si="10"/>
        <v>0</v>
      </c>
    </row>
    <row r="74" spans="1:32" s="173" customFormat="1" ht="12.5" x14ac:dyDescent="0.25">
      <c r="A74" s="188"/>
      <c r="B74" s="188"/>
      <c r="C74" s="188"/>
      <c r="D74" s="188"/>
      <c r="E74" s="188"/>
      <c r="F74" s="189"/>
      <c r="G74" s="189"/>
      <c r="H74" s="142" t="str">
        <f t="shared" si="11"/>
        <v/>
      </c>
      <c r="I74" s="202"/>
      <c r="J74" s="201"/>
      <c r="K74" s="201">
        <f t="shared" si="1"/>
        <v>0</v>
      </c>
      <c r="L74" s="140"/>
      <c r="M74" s="193"/>
      <c r="N74" s="193"/>
      <c r="O74" s="209" t="str">
        <f t="shared" si="2"/>
        <v/>
      </c>
      <c r="P74" s="204"/>
      <c r="Q74" s="201"/>
      <c r="R74" s="201">
        <f t="shared" si="4"/>
        <v>0</v>
      </c>
      <c r="S74" s="140"/>
      <c r="T74" s="143"/>
      <c r="U74" s="143"/>
      <c r="V74" s="209" t="str">
        <f t="shared" si="5"/>
        <v/>
      </c>
      <c r="W74" s="207"/>
      <c r="X74" s="210">
        <f t="shared" si="6"/>
        <v>0</v>
      </c>
      <c r="Y74" s="201">
        <f t="shared" si="7"/>
        <v>0</v>
      </c>
      <c r="Z74" s="201"/>
      <c r="AA74" s="143"/>
      <c r="AB74" s="143"/>
      <c r="AC74" s="209" t="str">
        <f t="shared" si="8"/>
        <v/>
      </c>
      <c r="AD74" s="207"/>
      <c r="AE74" s="210">
        <f t="shared" si="9"/>
        <v>0</v>
      </c>
      <c r="AF74" s="201">
        <f t="shared" si="10"/>
        <v>0</v>
      </c>
    </row>
    <row r="75" spans="1:32" s="173" customFormat="1" ht="12.5" x14ac:dyDescent="0.25">
      <c r="A75" s="188"/>
      <c r="B75" s="188"/>
      <c r="C75" s="188"/>
      <c r="D75" s="188"/>
      <c r="E75" s="188"/>
      <c r="F75" s="189"/>
      <c r="G75" s="189"/>
      <c r="H75" s="142" t="str">
        <f t="shared" si="11"/>
        <v/>
      </c>
      <c r="I75" s="202"/>
      <c r="J75" s="201"/>
      <c r="K75" s="201">
        <f t="shared" si="1"/>
        <v>0</v>
      </c>
      <c r="L75" s="140"/>
      <c r="M75" s="193"/>
      <c r="N75" s="193"/>
      <c r="O75" s="209" t="str">
        <f t="shared" si="2"/>
        <v/>
      </c>
      <c r="P75" s="204"/>
      <c r="Q75" s="201"/>
      <c r="R75" s="201">
        <f t="shared" si="4"/>
        <v>0</v>
      </c>
      <c r="S75" s="140"/>
      <c r="T75" s="143"/>
      <c r="U75" s="143"/>
      <c r="V75" s="209" t="str">
        <f t="shared" si="5"/>
        <v/>
      </c>
      <c r="W75" s="207"/>
      <c r="X75" s="210">
        <f t="shared" si="6"/>
        <v>0</v>
      </c>
      <c r="Y75" s="201">
        <f t="shared" si="7"/>
        <v>0</v>
      </c>
      <c r="Z75" s="201"/>
      <c r="AA75" s="143"/>
      <c r="AB75" s="143"/>
      <c r="AC75" s="209" t="str">
        <f t="shared" si="8"/>
        <v/>
      </c>
      <c r="AD75" s="207"/>
      <c r="AE75" s="210">
        <f t="shared" si="9"/>
        <v>0</v>
      </c>
      <c r="AF75" s="201">
        <f t="shared" si="10"/>
        <v>0</v>
      </c>
    </row>
    <row r="76" spans="1:32" s="173" customFormat="1" ht="12.5" x14ac:dyDescent="0.25">
      <c r="A76" s="188"/>
      <c r="B76" s="188"/>
      <c r="C76" s="188"/>
      <c r="D76" s="188"/>
      <c r="E76" s="188"/>
      <c r="F76" s="189"/>
      <c r="G76" s="189"/>
      <c r="H76" s="142" t="str">
        <f t="shared" si="11"/>
        <v/>
      </c>
      <c r="I76" s="202"/>
      <c r="J76" s="201"/>
      <c r="K76" s="201">
        <f t="shared" si="1"/>
        <v>0</v>
      </c>
      <c r="L76" s="140"/>
      <c r="M76" s="193"/>
      <c r="N76" s="193"/>
      <c r="O76" s="209" t="str">
        <f t="shared" si="2"/>
        <v/>
      </c>
      <c r="P76" s="204"/>
      <c r="Q76" s="201"/>
      <c r="R76" s="201">
        <f t="shared" si="4"/>
        <v>0</v>
      </c>
      <c r="S76" s="140"/>
      <c r="T76" s="143"/>
      <c r="U76" s="143"/>
      <c r="V76" s="209" t="str">
        <f t="shared" si="5"/>
        <v/>
      </c>
      <c r="W76" s="207"/>
      <c r="X76" s="210">
        <f t="shared" si="6"/>
        <v>0</v>
      </c>
      <c r="Y76" s="201">
        <f t="shared" si="7"/>
        <v>0</v>
      </c>
      <c r="Z76" s="201"/>
      <c r="AA76" s="143"/>
      <c r="AB76" s="143"/>
      <c r="AC76" s="209" t="str">
        <f t="shared" si="8"/>
        <v/>
      </c>
      <c r="AD76" s="207"/>
      <c r="AE76" s="210">
        <f t="shared" si="9"/>
        <v>0</v>
      </c>
      <c r="AF76" s="201">
        <f t="shared" si="10"/>
        <v>0</v>
      </c>
    </row>
    <row r="77" spans="1:32" s="173" customFormat="1" ht="12.5" x14ac:dyDescent="0.25">
      <c r="A77" s="188"/>
      <c r="B77" s="188"/>
      <c r="C77" s="188"/>
      <c r="D77" s="188"/>
      <c r="E77" s="188"/>
      <c r="F77" s="189"/>
      <c r="G77" s="189"/>
      <c r="H77" s="142" t="str">
        <f t="shared" si="11"/>
        <v/>
      </c>
      <c r="I77" s="202"/>
      <c r="J77" s="201"/>
      <c r="K77" s="201">
        <f t="shared" si="1"/>
        <v>0</v>
      </c>
      <c r="L77" s="140"/>
      <c r="M77" s="193"/>
      <c r="N77" s="193"/>
      <c r="O77" s="209" t="str">
        <f t="shared" si="2"/>
        <v/>
      </c>
      <c r="P77" s="204"/>
      <c r="Q77" s="201"/>
      <c r="R77" s="201">
        <f t="shared" si="4"/>
        <v>0</v>
      </c>
      <c r="S77" s="140"/>
      <c r="T77" s="143"/>
      <c r="U77" s="143"/>
      <c r="V77" s="209" t="str">
        <f t="shared" si="5"/>
        <v/>
      </c>
      <c r="W77" s="207"/>
      <c r="X77" s="210">
        <f t="shared" si="6"/>
        <v>0</v>
      </c>
      <c r="Y77" s="201">
        <f t="shared" si="7"/>
        <v>0</v>
      </c>
      <c r="Z77" s="201"/>
      <c r="AA77" s="143"/>
      <c r="AB77" s="143"/>
      <c r="AC77" s="209" t="str">
        <f t="shared" si="8"/>
        <v/>
      </c>
      <c r="AD77" s="207"/>
      <c r="AE77" s="210">
        <f t="shared" si="9"/>
        <v>0</v>
      </c>
      <c r="AF77" s="201">
        <f t="shared" si="10"/>
        <v>0</v>
      </c>
    </row>
    <row r="78" spans="1:32" s="173" customFormat="1" ht="12.5" x14ac:dyDescent="0.25">
      <c r="A78" s="188"/>
      <c r="B78" s="188"/>
      <c r="C78" s="188"/>
      <c r="D78" s="188"/>
      <c r="E78" s="188"/>
      <c r="F78" s="189"/>
      <c r="G78" s="189"/>
      <c r="H78" s="142" t="str">
        <f t="shared" si="11"/>
        <v/>
      </c>
      <c r="I78" s="202"/>
      <c r="J78" s="201"/>
      <c r="K78" s="201">
        <f t="shared" si="1"/>
        <v>0</v>
      </c>
      <c r="L78" s="140"/>
      <c r="M78" s="193"/>
      <c r="N78" s="193"/>
      <c r="O78" s="209" t="str">
        <f t="shared" si="2"/>
        <v/>
      </c>
      <c r="P78" s="204"/>
      <c r="Q78" s="201"/>
      <c r="R78" s="201">
        <f t="shared" si="4"/>
        <v>0</v>
      </c>
      <c r="S78" s="140"/>
      <c r="T78" s="143"/>
      <c r="U78" s="143"/>
      <c r="V78" s="209" t="str">
        <f t="shared" si="5"/>
        <v/>
      </c>
      <c r="W78" s="207"/>
      <c r="X78" s="210">
        <f t="shared" si="6"/>
        <v>0</v>
      </c>
      <c r="Y78" s="201">
        <f t="shared" si="7"/>
        <v>0</v>
      </c>
      <c r="Z78" s="201"/>
      <c r="AA78" s="143"/>
      <c r="AB78" s="143"/>
      <c r="AC78" s="209" t="str">
        <f t="shared" si="8"/>
        <v/>
      </c>
      <c r="AD78" s="207"/>
      <c r="AE78" s="210">
        <f t="shared" si="9"/>
        <v>0</v>
      </c>
      <c r="AF78" s="201">
        <f t="shared" si="10"/>
        <v>0</v>
      </c>
    </row>
    <row r="79" spans="1:32" s="173" customFormat="1" ht="12.5" x14ac:dyDescent="0.25">
      <c r="A79" s="188"/>
      <c r="B79" s="188"/>
      <c r="C79" s="188"/>
      <c r="D79" s="188"/>
      <c r="E79" s="188"/>
      <c r="F79" s="189"/>
      <c r="G79" s="189"/>
      <c r="H79" s="142" t="str">
        <f t="shared" si="11"/>
        <v/>
      </c>
      <c r="I79" s="202"/>
      <c r="J79" s="201"/>
      <c r="K79" s="201">
        <f t="shared" si="1"/>
        <v>0</v>
      </c>
      <c r="L79" s="140"/>
      <c r="M79" s="193"/>
      <c r="N79" s="193"/>
      <c r="O79" s="209" t="str">
        <f t="shared" si="2"/>
        <v/>
      </c>
      <c r="P79" s="204"/>
      <c r="Q79" s="201"/>
      <c r="R79" s="201">
        <f t="shared" si="4"/>
        <v>0</v>
      </c>
      <c r="S79" s="140"/>
      <c r="T79" s="143"/>
      <c r="U79" s="143"/>
      <c r="V79" s="209" t="str">
        <f t="shared" si="5"/>
        <v/>
      </c>
      <c r="W79" s="207"/>
      <c r="X79" s="210">
        <f t="shared" si="6"/>
        <v>0</v>
      </c>
      <c r="Y79" s="201">
        <f t="shared" si="7"/>
        <v>0</v>
      </c>
      <c r="Z79" s="201"/>
      <c r="AA79" s="143"/>
      <c r="AB79" s="143"/>
      <c r="AC79" s="209" t="str">
        <f t="shared" si="8"/>
        <v/>
      </c>
      <c r="AD79" s="207"/>
      <c r="AE79" s="210">
        <f t="shared" si="9"/>
        <v>0</v>
      </c>
      <c r="AF79" s="201">
        <f t="shared" si="10"/>
        <v>0</v>
      </c>
    </row>
    <row r="80" spans="1:32" s="173" customFormat="1" ht="12.5" x14ac:dyDescent="0.25">
      <c r="A80" s="188"/>
      <c r="B80" s="188"/>
      <c r="C80" s="188"/>
      <c r="D80" s="188"/>
      <c r="E80" s="188"/>
      <c r="F80" s="189"/>
      <c r="G80" s="189"/>
      <c r="H80" s="142" t="str">
        <f t="shared" si="11"/>
        <v/>
      </c>
      <c r="I80" s="202"/>
      <c r="J80" s="201"/>
      <c r="K80" s="201">
        <f t="shared" ref="K80:K124" si="25">D80*J80</f>
        <v>0</v>
      </c>
      <c r="L80" s="140"/>
      <c r="M80" s="193"/>
      <c r="N80" s="193"/>
      <c r="O80" s="209" t="str">
        <f t="shared" ref="O80:O124" si="26">IF(M80-N80=0,"",M80-N80)</f>
        <v/>
      </c>
      <c r="P80" s="204"/>
      <c r="Q80" s="201"/>
      <c r="R80" s="201">
        <f t="shared" ref="R80:R124" si="27">D80*Q80</f>
        <v>0</v>
      </c>
      <c r="S80" s="140"/>
      <c r="T80" s="143"/>
      <c r="U80" s="143"/>
      <c r="V80" s="209" t="str">
        <f t="shared" ref="V80:V124" si="28">IF(T80-U80=0,"",T80-U80)</f>
        <v/>
      </c>
      <c r="W80" s="207"/>
      <c r="X80" s="210">
        <f t="shared" ref="X80:X124" si="29">IFERROR(V80*W80,0)</f>
        <v>0</v>
      </c>
      <c r="Y80" s="201">
        <f t="shared" ref="Y80:Y124" si="30">D80*X80</f>
        <v>0</v>
      </c>
      <c r="Z80" s="201"/>
      <c r="AA80" s="143"/>
      <c r="AB80" s="143"/>
      <c r="AC80" s="209" t="str">
        <f t="shared" ref="AC80:AC124" si="31">IF(AA80-AB80=0,"",AA80-AB80)</f>
        <v/>
      </c>
      <c r="AD80" s="207"/>
      <c r="AE80" s="210">
        <f t="shared" ref="AE80:AE124" si="32">IFERROR(AC80*AD80,0)</f>
        <v>0</v>
      </c>
      <c r="AF80" s="201">
        <f t="shared" ref="AF80:AF124" si="33">D80*AE80</f>
        <v>0</v>
      </c>
    </row>
    <row r="81" spans="1:32" s="173" customFormat="1" ht="12.5" x14ac:dyDescent="0.25">
      <c r="A81" s="188"/>
      <c r="B81" s="188"/>
      <c r="C81" s="188"/>
      <c r="D81" s="188"/>
      <c r="E81" s="188"/>
      <c r="F81" s="189"/>
      <c r="G81" s="189"/>
      <c r="H81" s="142" t="str">
        <f t="shared" si="11"/>
        <v/>
      </c>
      <c r="I81" s="202"/>
      <c r="J81" s="201"/>
      <c r="K81" s="201">
        <f t="shared" si="25"/>
        <v>0</v>
      </c>
      <c r="L81" s="140"/>
      <c r="M81" s="193"/>
      <c r="N81" s="193"/>
      <c r="O81" s="209" t="str">
        <f t="shared" si="26"/>
        <v/>
      </c>
      <c r="P81" s="204"/>
      <c r="Q81" s="201"/>
      <c r="R81" s="201">
        <f t="shared" si="27"/>
        <v>0</v>
      </c>
      <c r="S81" s="140"/>
      <c r="T81" s="143"/>
      <c r="U81" s="143"/>
      <c r="V81" s="209" t="str">
        <f t="shared" si="28"/>
        <v/>
      </c>
      <c r="W81" s="207"/>
      <c r="X81" s="210">
        <f t="shared" si="29"/>
        <v>0</v>
      </c>
      <c r="Y81" s="201">
        <f t="shared" si="30"/>
        <v>0</v>
      </c>
      <c r="Z81" s="201"/>
      <c r="AA81" s="143"/>
      <c r="AB81" s="143"/>
      <c r="AC81" s="209" t="str">
        <f t="shared" si="31"/>
        <v/>
      </c>
      <c r="AD81" s="207"/>
      <c r="AE81" s="210">
        <f t="shared" si="32"/>
        <v>0</v>
      </c>
      <c r="AF81" s="201">
        <f t="shared" si="33"/>
        <v>0</v>
      </c>
    </row>
    <row r="82" spans="1:32" s="173" customFormat="1" ht="12.5" x14ac:dyDescent="0.25">
      <c r="A82" s="188"/>
      <c r="B82" s="188"/>
      <c r="C82" s="188"/>
      <c r="D82" s="188"/>
      <c r="E82" s="188"/>
      <c r="F82" s="189"/>
      <c r="G82" s="189"/>
      <c r="H82" s="142" t="str">
        <f t="shared" ref="H82:H124" si="34">IF(F82-G82=0,"",F82-G82)</f>
        <v/>
      </c>
      <c r="I82" s="202"/>
      <c r="J82" s="201"/>
      <c r="K82" s="201">
        <f t="shared" si="25"/>
        <v>0</v>
      </c>
      <c r="L82" s="140"/>
      <c r="M82" s="193"/>
      <c r="N82" s="193"/>
      <c r="O82" s="209" t="str">
        <f t="shared" si="26"/>
        <v/>
      </c>
      <c r="P82" s="204"/>
      <c r="Q82" s="201"/>
      <c r="R82" s="201">
        <f t="shared" si="27"/>
        <v>0</v>
      </c>
      <c r="S82" s="140"/>
      <c r="T82" s="143"/>
      <c r="U82" s="143"/>
      <c r="V82" s="209" t="str">
        <f t="shared" si="28"/>
        <v/>
      </c>
      <c r="W82" s="207"/>
      <c r="X82" s="210">
        <f t="shared" si="29"/>
        <v>0</v>
      </c>
      <c r="Y82" s="201">
        <f t="shared" si="30"/>
        <v>0</v>
      </c>
      <c r="Z82" s="201"/>
      <c r="AA82" s="143"/>
      <c r="AB82" s="143"/>
      <c r="AC82" s="209" t="str">
        <f t="shared" si="31"/>
        <v/>
      </c>
      <c r="AD82" s="207"/>
      <c r="AE82" s="210">
        <f t="shared" si="32"/>
        <v>0</v>
      </c>
      <c r="AF82" s="201">
        <f t="shared" si="33"/>
        <v>0</v>
      </c>
    </row>
    <row r="83" spans="1:32" s="173" customFormat="1" ht="12.5" x14ac:dyDescent="0.25">
      <c r="A83" s="188"/>
      <c r="B83" s="188"/>
      <c r="C83" s="188"/>
      <c r="D83" s="188"/>
      <c r="E83" s="188"/>
      <c r="F83" s="189"/>
      <c r="G83" s="189"/>
      <c r="H83" s="142" t="str">
        <f t="shared" si="34"/>
        <v/>
      </c>
      <c r="I83" s="202"/>
      <c r="J83" s="201"/>
      <c r="K83" s="201">
        <f t="shared" si="25"/>
        <v>0</v>
      </c>
      <c r="L83" s="140"/>
      <c r="M83" s="193"/>
      <c r="N83" s="193"/>
      <c r="O83" s="209" t="str">
        <f t="shared" si="26"/>
        <v/>
      </c>
      <c r="P83" s="204"/>
      <c r="Q83" s="201"/>
      <c r="R83" s="201">
        <f t="shared" si="27"/>
        <v>0</v>
      </c>
      <c r="S83" s="140"/>
      <c r="T83" s="143"/>
      <c r="U83" s="143"/>
      <c r="V83" s="209" t="str">
        <f t="shared" si="28"/>
        <v/>
      </c>
      <c r="W83" s="207"/>
      <c r="X83" s="210">
        <f t="shared" si="29"/>
        <v>0</v>
      </c>
      <c r="Y83" s="201">
        <f t="shared" si="30"/>
        <v>0</v>
      </c>
      <c r="Z83" s="201"/>
      <c r="AA83" s="143"/>
      <c r="AB83" s="143"/>
      <c r="AC83" s="209" t="str">
        <f t="shared" si="31"/>
        <v/>
      </c>
      <c r="AD83" s="207"/>
      <c r="AE83" s="210">
        <f t="shared" si="32"/>
        <v>0</v>
      </c>
      <c r="AF83" s="201">
        <f t="shared" si="33"/>
        <v>0</v>
      </c>
    </row>
    <row r="84" spans="1:32" s="173" customFormat="1" ht="12.5" x14ac:dyDescent="0.25">
      <c r="A84" s="188"/>
      <c r="B84" s="188"/>
      <c r="C84" s="188"/>
      <c r="D84" s="188"/>
      <c r="E84" s="188"/>
      <c r="F84" s="189"/>
      <c r="G84" s="189"/>
      <c r="H84" s="142" t="str">
        <f t="shared" si="34"/>
        <v/>
      </c>
      <c r="I84" s="202"/>
      <c r="J84" s="201"/>
      <c r="K84" s="201">
        <f t="shared" si="25"/>
        <v>0</v>
      </c>
      <c r="L84" s="140"/>
      <c r="M84" s="193"/>
      <c r="N84" s="193"/>
      <c r="O84" s="209" t="str">
        <f t="shared" si="26"/>
        <v/>
      </c>
      <c r="P84" s="204"/>
      <c r="Q84" s="201"/>
      <c r="R84" s="201">
        <f t="shared" si="27"/>
        <v>0</v>
      </c>
      <c r="S84" s="140"/>
      <c r="T84" s="143"/>
      <c r="U84" s="143"/>
      <c r="V84" s="209" t="str">
        <f t="shared" si="28"/>
        <v/>
      </c>
      <c r="W84" s="207"/>
      <c r="X84" s="210">
        <f t="shared" si="29"/>
        <v>0</v>
      </c>
      <c r="Y84" s="201">
        <f t="shared" si="30"/>
        <v>0</v>
      </c>
      <c r="Z84" s="201"/>
      <c r="AA84" s="143"/>
      <c r="AB84" s="143"/>
      <c r="AC84" s="209" t="str">
        <f t="shared" si="31"/>
        <v/>
      </c>
      <c r="AD84" s="207"/>
      <c r="AE84" s="210">
        <f t="shared" si="32"/>
        <v>0</v>
      </c>
      <c r="AF84" s="201">
        <f t="shared" si="33"/>
        <v>0</v>
      </c>
    </row>
    <row r="85" spans="1:32" s="173" customFormat="1" ht="12.5" x14ac:dyDescent="0.25">
      <c r="A85" s="188"/>
      <c r="B85" s="188"/>
      <c r="C85" s="188"/>
      <c r="D85" s="188"/>
      <c r="E85" s="188"/>
      <c r="F85" s="189"/>
      <c r="G85" s="189"/>
      <c r="H85" s="142" t="str">
        <f t="shared" si="34"/>
        <v/>
      </c>
      <c r="I85" s="202"/>
      <c r="J85" s="201"/>
      <c r="K85" s="201">
        <f t="shared" si="25"/>
        <v>0</v>
      </c>
      <c r="L85" s="140"/>
      <c r="M85" s="193"/>
      <c r="N85" s="193"/>
      <c r="O85" s="209" t="str">
        <f t="shared" si="26"/>
        <v/>
      </c>
      <c r="P85" s="204"/>
      <c r="Q85" s="201"/>
      <c r="R85" s="201">
        <f t="shared" si="27"/>
        <v>0</v>
      </c>
      <c r="S85" s="140"/>
      <c r="T85" s="143"/>
      <c r="U85" s="143"/>
      <c r="V85" s="209" t="str">
        <f t="shared" si="28"/>
        <v/>
      </c>
      <c r="W85" s="207"/>
      <c r="X85" s="210">
        <f t="shared" si="29"/>
        <v>0</v>
      </c>
      <c r="Y85" s="201">
        <f t="shared" si="30"/>
        <v>0</v>
      </c>
      <c r="Z85" s="201"/>
      <c r="AA85" s="143"/>
      <c r="AB85" s="143"/>
      <c r="AC85" s="209" t="str">
        <f t="shared" si="31"/>
        <v/>
      </c>
      <c r="AD85" s="207"/>
      <c r="AE85" s="210">
        <f t="shared" si="32"/>
        <v>0</v>
      </c>
      <c r="AF85" s="201">
        <f t="shared" si="33"/>
        <v>0</v>
      </c>
    </row>
    <row r="86" spans="1:32" s="173" customFormat="1" ht="12.5" x14ac:dyDescent="0.25">
      <c r="A86" s="188"/>
      <c r="B86" s="188"/>
      <c r="C86" s="188"/>
      <c r="D86" s="188"/>
      <c r="E86" s="188"/>
      <c r="F86" s="189"/>
      <c r="G86" s="189"/>
      <c r="H86" s="142" t="str">
        <f t="shared" si="34"/>
        <v/>
      </c>
      <c r="I86" s="202"/>
      <c r="J86" s="201"/>
      <c r="K86" s="201">
        <f t="shared" si="25"/>
        <v>0</v>
      </c>
      <c r="L86" s="140"/>
      <c r="M86" s="193"/>
      <c r="N86" s="193"/>
      <c r="O86" s="209" t="str">
        <f t="shared" si="26"/>
        <v/>
      </c>
      <c r="P86" s="204"/>
      <c r="Q86" s="201"/>
      <c r="R86" s="201">
        <f t="shared" si="27"/>
        <v>0</v>
      </c>
      <c r="S86" s="140"/>
      <c r="T86" s="143"/>
      <c r="U86" s="143"/>
      <c r="V86" s="209" t="str">
        <f t="shared" si="28"/>
        <v/>
      </c>
      <c r="W86" s="207"/>
      <c r="X86" s="210">
        <f t="shared" si="29"/>
        <v>0</v>
      </c>
      <c r="Y86" s="201">
        <f t="shared" si="30"/>
        <v>0</v>
      </c>
      <c r="Z86" s="201"/>
      <c r="AA86" s="143"/>
      <c r="AB86" s="143"/>
      <c r="AC86" s="209" t="str">
        <f t="shared" si="31"/>
        <v/>
      </c>
      <c r="AD86" s="207"/>
      <c r="AE86" s="210">
        <f t="shared" si="32"/>
        <v>0</v>
      </c>
      <c r="AF86" s="201">
        <f t="shared" si="33"/>
        <v>0</v>
      </c>
    </row>
    <row r="87" spans="1:32" s="173" customFormat="1" ht="12.5" x14ac:dyDescent="0.25">
      <c r="A87" s="188"/>
      <c r="B87" s="188"/>
      <c r="C87" s="188"/>
      <c r="D87" s="188"/>
      <c r="E87" s="188"/>
      <c r="F87" s="189"/>
      <c r="G87" s="189"/>
      <c r="H87" s="142" t="str">
        <f t="shared" si="34"/>
        <v/>
      </c>
      <c r="I87" s="202"/>
      <c r="J87" s="201"/>
      <c r="K87" s="201">
        <f t="shared" si="25"/>
        <v>0</v>
      </c>
      <c r="L87" s="140"/>
      <c r="M87" s="193"/>
      <c r="N87" s="193"/>
      <c r="O87" s="209" t="str">
        <f t="shared" si="26"/>
        <v/>
      </c>
      <c r="P87" s="204"/>
      <c r="Q87" s="201"/>
      <c r="R87" s="201">
        <f t="shared" si="27"/>
        <v>0</v>
      </c>
      <c r="S87" s="140"/>
      <c r="T87" s="143"/>
      <c r="U87" s="143"/>
      <c r="V87" s="209" t="str">
        <f t="shared" si="28"/>
        <v/>
      </c>
      <c r="W87" s="207"/>
      <c r="X87" s="210">
        <f t="shared" si="29"/>
        <v>0</v>
      </c>
      <c r="Y87" s="201">
        <f t="shared" si="30"/>
        <v>0</v>
      </c>
      <c r="Z87" s="201"/>
      <c r="AA87" s="143"/>
      <c r="AB87" s="143"/>
      <c r="AC87" s="209" t="str">
        <f t="shared" si="31"/>
        <v/>
      </c>
      <c r="AD87" s="207"/>
      <c r="AE87" s="210">
        <f t="shared" si="32"/>
        <v>0</v>
      </c>
      <c r="AF87" s="201">
        <f t="shared" si="33"/>
        <v>0</v>
      </c>
    </row>
    <row r="88" spans="1:32" s="173" customFormat="1" ht="12.5" x14ac:dyDescent="0.25">
      <c r="A88" s="188"/>
      <c r="B88" s="188"/>
      <c r="C88" s="188"/>
      <c r="D88" s="188"/>
      <c r="E88" s="188"/>
      <c r="F88" s="189"/>
      <c r="G88" s="189"/>
      <c r="H88" s="142" t="str">
        <f t="shared" si="34"/>
        <v/>
      </c>
      <c r="I88" s="202"/>
      <c r="J88" s="201"/>
      <c r="K88" s="201">
        <f t="shared" si="25"/>
        <v>0</v>
      </c>
      <c r="L88" s="140"/>
      <c r="M88" s="193"/>
      <c r="N88" s="193"/>
      <c r="O88" s="209" t="str">
        <f t="shared" si="26"/>
        <v/>
      </c>
      <c r="P88" s="204"/>
      <c r="Q88" s="201"/>
      <c r="R88" s="201">
        <f t="shared" si="27"/>
        <v>0</v>
      </c>
      <c r="S88" s="140"/>
      <c r="T88" s="143"/>
      <c r="U88" s="143"/>
      <c r="V88" s="209" t="str">
        <f t="shared" si="28"/>
        <v/>
      </c>
      <c r="W88" s="207"/>
      <c r="X88" s="210">
        <f t="shared" si="29"/>
        <v>0</v>
      </c>
      <c r="Y88" s="201">
        <f t="shared" si="30"/>
        <v>0</v>
      </c>
      <c r="Z88" s="201"/>
      <c r="AA88" s="143"/>
      <c r="AB88" s="143"/>
      <c r="AC88" s="209" t="str">
        <f t="shared" si="31"/>
        <v/>
      </c>
      <c r="AD88" s="207"/>
      <c r="AE88" s="210">
        <f t="shared" si="32"/>
        <v>0</v>
      </c>
      <c r="AF88" s="201">
        <f t="shared" si="33"/>
        <v>0</v>
      </c>
    </row>
    <row r="89" spans="1:32" s="173" customFormat="1" ht="12.5" x14ac:dyDescent="0.25">
      <c r="A89" s="188"/>
      <c r="B89" s="188"/>
      <c r="C89" s="188"/>
      <c r="D89" s="188"/>
      <c r="E89" s="188"/>
      <c r="F89" s="189"/>
      <c r="G89" s="189"/>
      <c r="H89" s="142" t="str">
        <f t="shared" si="34"/>
        <v/>
      </c>
      <c r="I89" s="202"/>
      <c r="J89" s="201"/>
      <c r="K89" s="201">
        <f t="shared" si="25"/>
        <v>0</v>
      </c>
      <c r="L89" s="140"/>
      <c r="M89" s="193"/>
      <c r="N89" s="193"/>
      <c r="O89" s="209" t="str">
        <f t="shared" si="26"/>
        <v/>
      </c>
      <c r="P89" s="204"/>
      <c r="Q89" s="201"/>
      <c r="R89" s="201">
        <f t="shared" si="27"/>
        <v>0</v>
      </c>
      <c r="S89" s="140"/>
      <c r="T89" s="143"/>
      <c r="U89" s="143"/>
      <c r="V89" s="209" t="str">
        <f t="shared" si="28"/>
        <v/>
      </c>
      <c r="W89" s="207"/>
      <c r="X89" s="210">
        <f t="shared" si="29"/>
        <v>0</v>
      </c>
      <c r="Y89" s="201">
        <f t="shared" si="30"/>
        <v>0</v>
      </c>
      <c r="Z89" s="201"/>
      <c r="AA89" s="143"/>
      <c r="AB89" s="143"/>
      <c r="AC89" s="209" t="str">
        <f t="shared" si="31"/>
        <v/>
      </c>
      <c r="AD89" s="207"/>
      <c r="AE89" s="210">
        <f t="shared" si="32"/>
        <v>0</v>
      </c>
      <c r="AF89" s="201">
        <f t="shared" si="33"/>
        <v>0</v>
      </c>
    </row>
    <row r="90" spans="1:32" s="173" customFormat="1" ht="12.5" x14ac:dyDescent="0.25">
      <c r="A90" s="188"/>
      <c r="B90" s="188"/>
      <c r="C90" s="188"/>
      <c r="D90" s="188"/>
      <c r="E90" s="188"/>
      <c r="F90" s="189"/>
      <c r="G90" s="189"/>
      <c r="H90" s="142" t="str">
        <f t="shared" si="34"/>
        <v/>
      </c>
      <c r="I90" s="202"/>
      <c r="J90" s="201"/>
      <c r="K90" s="201">
        <f t="shared" si="25"/>
        <v>0</v>
      </c>
      <c r="L90" s="140"/>
      <c r="M90" s="193"/>
      <c r="N90" s="193"/>
      <c r="O90" s="209" t="str">
        <f t="shared" si="26"/>
        <v/>
      </c>
      <c r="P90" s="204"/>
      <c r="Q90" s="201"/>
      <c r="R90" s="201">
        <f t="shared" si="27"/>
        <v>0</v>
      </c>
      <c r="S90" s="140"/>
      <c r="T90" s="143"/>
      <c r="U90" s="143"/>
      <c r="V90" s="209" t="str">
        <f t="shared" si="28"/>
        <v/>
      </c>
      <c r="W90" s="207"/>
      <c r="X90" s="210">
        <f t="shared" si="29"/>
        <v>0</v>
      </c>
      <c r="Y90" s="201">
        <f t="shared" si="30"/>
        <v>0</v>
      </c>
      <c r="Z90" s="201"/>
      <c r="AA90" s="143"/>
      <c r="AB90" s="143"/>
      <c r="AC90" s="209" t="str">
        <f t="shared" si="31"/>
        <v/>
      </c>
      <c r="AD90" s="207"/>
      <c r="AE90" s="210">
        <f t="shared" si="32"/>
        <v>0</v>
      </c>
      <c r="AF90" s="201">
        <f t="shared" si="33"/>
        <v>0</v>
      </c>
    </row>
    <row r="91" spans="1:32" s="173" customFormat="1" ht="12.5" x14ac:dyDescent="0.25">
      <c r="A91" s="188"/>
      <c r="B91" s="188"/>
      <c r="C91" s="188"/>
      <c r="D91" s="188"/>
      <c r="E91" s="188"/>
      <c r="F91" s="189"/>
      <c r="G91" s="189"/>
      <c r="H91" s="142" t="str">
        <f t="shared" si="34"/>
        <v/>
      </c>
      <c r="I91" s="202"/>
      <c r="J91" s="201"/>
      <c r="K91" s="201">
        <f t="shared" si="25"/>
        <v>0</v>
      </c>
      <c r="L91" s="140"/>
      <c r="M91" s="193"/>
      <c r="N91" s="193"/>
      <c r="O91" s="209" t="str">
        <f t="shared" si="26"/>
        <v/>
      </c>
      <c r="P91" s="204"/>
      <c r="Q91" s="201"/>
      <c r="R91" s="201">
        <f t="shared" si="27"/>
        <v>0</v>
      </c>
      <c r="S91" s="140"/>
      <c r="T91" s="143"/>
      <c r="U91" s="143"/>
      <c r="V91" s="209" t="str">
        <f t="shared" si="28"/>
        <v/>
      </c>
      <c r="W91" s="207"/>
      <c r="X91" s="210">
        <f t="shared" si="29"/>
        <v>0</v>
      </c>
      <c r="Y91" s="201">
        <f t="shared" si="30"/>
        <v>0</v>
      </c>
      <c r="Z91" s="201"/>
      <c r="AA91" s="143"/>
      <c r="AB91" s="143"/>
      <c r="AC91" s="209" t="str">
        <f t="shared" si="31"/>
        <v/>
      </c>
      <c r="AD91" s="207"/>
      <c r="AE91" s="210">
        <f t="shared" si="32"/>
        <v>0</v>
      </c>
      <c r="AF91" s="201">
        <f t="shared" si="33"/>
        <v>0</v>
      </c>
    </row>
    <row r="92" spans="1:32" s="173" customFormat="1" ht="12.5" x14ac:dyDescent="0.25">
      <c r="A92" s="188"/>
      <c r="B92" s="188"/>
      <c r="C92" s="188"/>
      <c r="D92" s="188"/>
      <c r="E92" s="188"/>
      <c r="F92" s="189"/>
      <c r="G92" s="189"/>
      <c r="H92" s="142" t="str">
        <f t="shared" si="34"/>
        <v/>
      </c>
      <c r="I92" s="202"/>
      <c r="J92" s="201"/>
      <c r="K92" s="201">
        <f t="shared" si="25"/>
        <v>0</v>
      </c>
      <c r="L92" s="140"/>
      <c r="M92" s="193"/>
      <c r="N92" s="193"/>
      <c r="O92" s="209" t="str">
        <f t="shared" si="26"/>
        <v/>
      </c>
      <c r="P92" s="204"/>
      <c r="Q92" s="201"/>
      <c r="R92" s="201">
        <f t="shared" si="27"/>
        <v>0</v>
      </c>
      <c r="S92" s="140"/>
      <c r="T92" s="143"/>
      <c r="U92" s="143"/>
      <c r="V92" s="209" t="str">
        <f t="shared" si="28"/>
        <v/>
      </c>
      <c r="W92" s="207"/>
      <c r="X92" s="210">
        <f t="shared" si="29"/>
        <v>0</v>
      </c>
      <c r="Y92" s="201">
        <f t="shared" si="30"/>
        <v>0</v>
      </c>
      <c r="Z92" s="201"/>
      <c r="AA92" s="143"/>
      <c r="AB92" s="143"/>
      <c r="AC92" s="209" t="str">
        <f t="shared" si="31"/>
        <v/>
      </c>
      <c r="AD92" s="207"/>
      <c r="AE92" s="210">
        <f t="shared" si="32"/>
        <v>0</v>
      </c>
      <c r="AF92" s="201">
        <f t="shared" si="33"/>
        <v>0</v>
      </c>
    </row>
    <row r="93" spans="1:32" s="173" customFormat="1" ht="12.5" x14ac:dyDescent="0.25">
      <c r="A93" s="188"/>
      <c r="B93" s="188"/>
      <c r="C93" s="188"/>
      <c r="D93" s="188"/>
      <c r="E93" s="188"/>
      <c r="F93" s="189"/>
      <c r="G93" s="189"/>
      <c r="H93" s="142" t="str">
        <f t="shared" si="34"/>
        <v/>
      </c>
      <c r="I93" s="202"/>
      <c r="J93" s="201"/>
      <c r="K93" s="201">
        <f t="shared" si="25"/>
        <v>0</v>
      </c>
      <c r="L93" s="140"/>
      <c r="M93" s="193"/>
      <c r="N93" s="193"/>
      <c r="O93" s="209" t="str">
        <f t="shared" si="26"/>
        <v/>
      </c>
      <c r="P93" s="204"/>
      <c r="Q93" s="201"/>
      <c r="R93" s="201">
        <f t="shared" si="27"/>
        <v>0</v>
      </c>
      <c r="S93" s="140"/>
      <c r="T93" s="143"/>
      <c r="U93" s="143"/>
      <c r="V93" s="209" t="str">
        <f t="shared" si="28"/>
        <v/>
      </c>
      <c r="W93" s="207"/>
      <c r="X93" s="210">
        <f t="shared" si="29"/>
        <v>0</v>
      </c>
      <c r="Y93" s="201">
        <f t="shared" si="30"/>
        <v>0</v>
      </c>
      <c r="Z93" s="201"/>
      <c r="AA93" s="143"/>
      <c r="AB93" s="143"/>
      <c r="AC93" s="209" t="str">
        <f t="shared" si="31"/>
        <v/>
      </c>
      <c r="AD93" s="207"/>
      <c r="AE93" s="210">
        <f t="shared" si="32"/>
        <v>0</v>
      </c>
      <c r="AF93" s="201">
        <f t="shared" si="33"/>
        <v>0</v>
      </c>
    </row>
    <row r="94" spans="1:32" s="173" customFormat="1" ht="12.5" x14ac:dyDescent="0.25">
      <c r="A94" s="188"/>
      <c r="B94" s="188"/>
      <c r="C94" s="188"/>
      <c r="D94" s="188"/>
      <c r="E94" s="188"/>
      <c r="F94" s="189"/>
      <c r="G94" s="189"/>
      <c r="H94" s="142" t="str">
        <f t="shared" si="34"/>
        <v/>
      </c>
      <c r="I94" s="202"/>
      <c r="J94" s="201"/>
      <c r="K94" s="201">
        <f t="shared" si="25"/>
        <v>0</v>
      </c>
      <c r="L94" s="140"/>
      <c r="M94" s="193"/>
      <c r="N94" s="193"/>
      <c r="O94" s="209" t="str">
        <f t="shared" si="26"/>
        <v/>
      </c>
      <c r="P94" s="204"/>
      <c r="Q94" s="201"/>
      <c r="R94" s="201">
        <f t="shared" si="27"/>
        <v>0</v>
      </c>
      <c r="S94" s="140"/>
      <c r="T94" s="143"/>
      <c r="U94" s="143"/>
      <c r="V94" s="209" t="str">
        <f t="shared" si="28"/>
        <v/>
      </c>
      <c r="W94" s="207"/>
      <c r="X94" s="210">
        <f t="shared" si="29"/>
        <v>0</v>
      </c>
      <c r="Y94" s="201">
        <f t="shared" si="30"/>
        <v>0</v>
      </c>
      <c r="Z94" s="201"/>
      <c r="AA94" s="143"/>
      <c r="AB94" s="143"/>
      <c r="AC94" s="209" t="str">
        <f t="shared" si="31"/>
        <v/>
      </c>
      <c r="AD94" s="207"/>
      <c r="AE94" s="210">
        <f t="shared" si="32"/>
        <v>0</v>
      </c>
      <c r="AF94" s="201">
        <f t="shared" si="33"/>
        <v>0</v>
      </c>
    </row>
    <row r="95" spans="1:32" s="173" customFormat="1" ht="12.5" x14ac:dyDescent="0.25">
      <c r="A95" s="188"/>
      <c r="B95" s="188"/>
      <c r="C95" s="188"/>
      <c r="D95" s="188"/>
      <c r="E95" s="188"/>
      <c r="F95" s="189"/>
      <c r="G95" s="189"/>
      <c r="H95" s="142" t="str">
        <f t="shared" si="34"/>
        <v/>
      </c>
      <c r="I95" s="202"/>
      <c r="J95" s="201"/>
      <c r="K95" s="201">
        <f t="shared" si="25"/>
        <v>0</v>
      </c>
      <c r="L95" s="140"/>
      <c r="M95" s="193"/>
      <c r="N95" s="193"/>
      <c r="O95" s="209" t="str">
        <f t="shared" si="26"/>
        <v/>
      </c>
      <c r="P95" s="204"/>
      <c r="Q95" s="201"/>
      <c r="R95" s="201">
        <f t="shared" si="27"/>
        <v>0</v>
      </c>
      <c r="S95" s="140"/>
      <c r="T95" s="143"/>
      <c r="U95" s="143"/>
      <c r="V95" s="209" t="str">
        <f t="shared" si="28"/>
        <v/>
      </c>
      <c r="W95" s="207"/>
      <c r="X95" s="210">
        <f t="shared" si="29"/>
        <v>0</v>
      </c>
      <c r="Y95" s="201">
        <f t="shared" si="30"/>
        <v>0</v>
      </c>
      <c r="Z95" s="201"/>
      <c r="AA95" s="143"/>
      <c r="AB95" s="143"/>
      <c r="AC95" s="209" t="str">
        <f t="shared" si="31"/>
        <v/>
      </c>
      <c r="AD95" s="207"/>
      <c r="AE95" s="210">
        <f t="shared" si="32"/>
        <v>0</v>
      </c>
      <c r="AF95" s="201">
        <f t="shared" si="33"/>
        <v>0</v>
      </c>
    </row>
    <row r="96" spans="1:32" s="173" customFormat="1" ht="12.5" x14ac:dyDescent="0.25">
      <c r="A96" s="188"/>
      <c r="B96" s="188"/>
      <c r="C96" s="188"/>
      <c r="D96" s="188"/>
      <c r="E96" s="188"/>
      <c r="F96" s="189"/>
      <c r="G96" s="189"/>
      <c r="H96" s="142" t="str">
        <f t="shared" si="34"/>
        <v/>
      </c>
      <c r="I96" s="202"/>
      <c r="J96" s="201"/>
      <c r="K96" s="201">
        <f t="shared" si="25"/>
        <v>0</v>
      </c>
      <c r="L96" s="140"/>
      <c r="M96" s="193"/>
      <c r="N96" s="193"/>
      <c r="O96" s="209" t="str">
        <f t="shared" si="26"/>
        <v/>
      </c>
      <c r="P96" s="204"/>
      <c r="Q96" s="201"/>
      <c r="R96" s="201">
        <f t="shared" si="27"/>
        <v>0</v>
      </c>
      <c r="S96" s="140"/>
      <c r="T96" s="143"/>
      <c r="U96" s="143"/>
      <c r="V96" s="209" t="str">
        <f t="shared" si="28"/>
        <v/>
      </c>
      <c r="W96" s="207"/>
      <c r="X96" s="210">
        <f t="shared" si="29"/>
        <v>0</v>
      </c>
      <c r="Y96" s="201">
        <f t="shared" si="30"/>
        <v>0</v>
      </c>
      <c r="Z96" s="201"/>
      <c r="AA96" s="143"/>
      <c r="AB96" s="143"/>
      <c r="AC96" s="209" t="str">
        <f t="shared" si="31"/>
        <v/>
      </c>
      <c r="AD96" s="207"/>
      <c r="AE96" s="210">
        <f t="shared" si="32"/>
        <v>0</v>
      </c>
      <c r="AF96" s="201">
        <f t="shared" si="33"/>
        <v>0</v>
      </c>
    </row>
    <row r="97" spans="1:32" s="173" customFormat="1" ht="12.5" x14ac:dyDescent="0.25">
      <c r="A97" s="188"/>
      <c r="B97" s="188"/>
      <c r="C97" s="188"/>
      <c r="D97" s="188"/>
      <c r="E97" s="188"/>
      <c r="F97" s="189"/>
      <c r="G97" s="189"/>
      <c r="H97" s="142" t="str">
        <f t="shared" si="34"/>
        <v/>
      </c>
      <c r="I97" s="202"/>
      <c r="J97" s="201"/>
      <c r="K97" s="201">
        <f t="shared" si="25"/>
        <v>0</v>
      </c>
      <c r="L97" s="140"/>
      <c r="M97" s="193"/>
      <c r="N97" s="193"/>
      <c r="O97" s="209" t="str">
        <f t="shared" si="26"/>
        <v/>
      </c>
      <c r="P97" s="204"/>
      <c r="Q97" s="201"/>
      <c r="R97" s="201">
        <f t="shared" si="27"/>
        <v>0</v>
      </c>
      <c r="S97" s="140"/>
      <c r="T97" s="143"/>
      <c r="U97" s="143"/>
      <c r="V97" s="209" t="str">
        <f t="shared" si="28"/>
        <v/>
      </c>
      <c r="W97" s="207"/>
      <c r="X97" s="210">
        <f t="shared" si="29"/>
        <v>0</v>
      </c>
      <c r="Y97" s="201">
        <f t="shared" si="30"/>
        <v>0</v>
      </c>
      <c r="Z97" s="201"/>
      <c r="AA97" s="143"/>
      <c r="AB97" s="143"/>
      <c r="AC97" s="209" t="str">
        <f t="shared" si="31"/>
        <v/>
      </c>
      <c r="AD97" s="207"/>
      <c r="AE97" s="210">
        <f t="shared" si="32"/>
        <v>0</v>
      </c>
      <c r="AF97" s="201">
        <f t="shared" si="33"/>
        <v>0</v>
      </c>
    </row>
    <row r="98" spans="1:32" s="173" customFormat="1" ht="12.5" x14ac:dyDescent="0.25">
      <c r="A98" s="188"/>
      <c r="B98" s="188"/>
      <c r="C98" s="188"/>
      <c r="D98" s="188"/>
      <c r="E98" s="188"/>
      <c r="F98" s="189"/>
      <c r="G98" s="189"/>
      <c r="H98" s="142" t="str">
        <f t="shared" si="34"/>
        <v/>
      </c>
      <c r="I98" s="202"/>
      <c r="J98" s="201"/>
      <c r="K98" s="201">
        <f t="shared" si="25"/>
        <v>0</v>
      </c>
      <c r="L98" s="140"/>
      <c r="M98" s="193"/>
      <c r="N98" s="193"/>
      <c r="O98" s="209" t="str">
        <f t="shared" si="26"/>
        <v/>
      </c>
      <c r="P98" s="204"/>
      <c r="Q98" s="201"/>
      <c r="R98" s="201">
        <f t="shared" si="27"/>
        <v>0</v>
      </c>
      <c r="S98" s="140"/>
      <c r="T98" s="143"/>
      <c r="U98" s="143"/>
      <c r="V98" s="209" t="str">
        <f t="shared" si="28"/>
        <v/>
      </c>
      <c r="W98" s="207"/>
      <c r="X98" s="210">
        <f t="shared" si="29"/>
        <v>0</v>
      </c>
      <c r="Y98" s="201">
        <f t="shared" si="30"/>
        <v>0</v>
      </c>
      <c r="Z98" s="201"/>
      <c r="AA98" s="143"/>
      <c r="AB98" s="143"/>
      <c r="AC98" s="209" t="str">
        <f t="shared" si="31"/>
        <v/>
      </c>
      <c r="AD98" s="207"/>
      <c r="AE98" s="210">
        <f t="shared" si="32"/>
        <v>0</v>
      </c>
      <c r="AF98" s="201">
        <f t="shared" si="33"/>
        <v>0</v>
      </c>
    </row>
    <row r="99" spans="1:32" s="173" customFormat="1" ht="12.5" x14ac:dyDescent="0.25">
      <c r="A99" s="188"/>
      <c r="B99" s="188"/>
      <c r="C99" s="188"/>
      <c r="D99" s="188"/>
      <c r="E99" s="188"/>
      <c r="F99" s="189"/>
      <c r="G99" s="189"/>
      <c r="H99" s="142" t="str">
        <f t="shared" si="34"/>
        <v/>
      </c>
      <c r="I99" s="202"/>
      <c r="J99" s="201"/>
      <c r="K99" s="201">
        <f t="shared" si="25"/>
        <v>0</v>
      </c>
      <c r="L99" s="140"/>
      <c r="M99" s="193"/>
      <c r="N99" s="193"/>
      <c r="O99" s="209" t="str">
        <f t="shared" si="26"/>
        <v/>
      </c>
      <c r="P99" s="204"/>
      <c r="Q99" s="201"/>
      <c r="R99" s="201">
        <f t="shared" si="27"/>
        <v>0</v>
      </c>
      <c r="S99" s="140"/>
      <c r="T99" s="143"/>
      <c r="U99" s="143"/>
      <c r="V99" s="209" t="str">
        <f t="shared" si="28"/>
        <v/>
      </c>
      <c r="W99" s="207"/>
      <c r="X99" s="210">
        <f t="shared" si="29"/>
        <v>0</v>
      </c>
      <c r="Y99" s="201">
        <f t="shared" si="30"/>
        <v>0</v>
      </c>
      <c r="Z99" s="201"/>
      <c r="AA99" s="143"/>
      <c r="AB99" s="143"/>
      <c r="AC99" s="209" t="str">
        <f t="shared" si="31"/>
        <v/>
      </c>
      <c r="AD99" s="207"/>
      <c r="AE99" s="210">
        <f t="shared" si="32"/>
        <v>0</v>
      </c>
      <c r="AF99" s="201">
        <f t="shared" si="33"/>
        <v>0</v>
      </c>
    </row>
    <row r="100" spans="1:32" s="173" customFormat="1" ht="12.5" x14ac:dyDescent="0.25">
      <c r="A100" s="188"/>
      <c r="B100" s="188"/>
      <c r="C100" s="188"/>
      <c r="D100" s="188"/>
      <c r="E100" s="188"/>
      <c r="F100" s="189"/>
      <c r="G100" s="189"/>
      <c r="H100" s="142" t="str">
        <f t="shared" si="34"/>
        <v/>
      </c>
      <c r="I100" s="202"/>
      <c r="J100" s="201"/>
      <c r="K100" s="201">
        <f t="shared" si="25"/>
        <v>0</v>
      </c>
      <c r="L100" s="140"/>
      <c r="M100" s="193"/>
      <c r="N100" s="193"/>
      <c r="O100" s="209" t="str">
        <f t="shared" si="26"/>
        <v/>
      </c>
      <c r="P100" s="204"/>
      <c r="Q100" s="201"/>
      <c r="R100" s="201">
        <f t="shared" si="27"/>
        <v>0</v>
      </c>
      <c r="S100" s="140"/>
      <c r="T100" s="143"/>
      <c r="U100" s="143"/>
      <c r="V100" s="209" t="str">
        <f t="shared" si="28"/>
        <v/>
      </c>
      <c r="W100" s="207"/>
      <c r="X100" s="210">
        <f t="shared" si="29"/>
        <v>0</v>
      </c>
      <c r="Y100" s="201">
        <f t="shared" si="30"/>
        <v>0</v>
      </c>
      <c r="Z100" s="201"/>
      <c r="AA100" s="143"/>
      <c r="AB100" s="143"/>
      <c r="AC100" s="209" t="str">
        <f t="shared" si="31"/>
        <v/>
      </c>
      <c r="AD100" s="207"/>
      <c r="AE100" s="210">
        <f t="shared" si="32"/>
        <v>0</v>
      </c>
      <c r="AF100" s="201">
        <f t="shared" si="33"/>
        <v>0</v>
      </c>
    </row>
    <row r="101" spans="1:32" s="173" customFormat="1" ht="12.5" x14ac:dyDescent="0.25">
      <c r="A101" s="188"/>
      <c r="B101" s="188"/>
      <c r="C101" s="188"/>
      <c r="D101" s="188"/>
      <c r="E101" s="188"/>
      <c r="F101" s="189"/>
      <c r="G101" s="189"/>
      <c r="H101" s="142" t="str">
        <f t="shared" si="34"/>
        <v/>
      </c>
      <c r="I101" s="202"/>
      <c r="J101" s="201"/>
      <c r="K101" s="201">
        <f t="shared" si="25"/>
        <v>0</v>
      </c>
      <c r="L101" s="140"/>
      <c r="M101" s="193"/>
      <c r="N101" s="193"/>
      <c r="O101" s="209" t="str">
        <f t="shared" si="26"/>
        <v/>
      </c>
      <c r="P101" s="204"/>
      <c r="Q101" s="201"/>
      <c r="R101" s="201">
        <f t="shared" si="27"/>
        <v>0</v>
      </c>
      <c r="S101" s="140"/>
      <c r="T101" s="143"/>
      <c r="U101" s="143"/>
      <c r="V101" s="209" t="str">
        <f t="shared" si="28"/>
        <v/>
      </c>
      <c r="W101" s="207"/>
      <c r="X101" s="210">
        <f t="shared" si="29"/>
        <v>0</v>
      </c>
      <c r="Y101" s="201">
        <f t="shared" si="30"/>
        <v>0</v>
      </c>
      <c r="Z101" s="201"/>
      <c r="AA101" s="143"/>
      <c r="AB101" s="143"/>
      <c r="AC101" s="209" t="str">
        <f t="shared" si="31"/>
        <v/>
      </c>
      <c r="AD101" s="207"/>
      <c r="AE101" s="210">
        <f t="shared" si="32"/>
        <v>0</v>
      </c>
      <c r="AF101" s="201">
        <f t="shared" si="33"/>
        <v>0</v>
      </c>
    </row>
    <row r="102" spans="1:32" s="173" customFormat="1" ht="12.5" x14ac:dyDescent="0.25">
      <c r="A102" s="188"/>
      <c r="B102" s="188"/>
      <c r="C102" s="188"/>
      <c r="D102" s="188"/>
      <c r="E102" s="188"/>
      <c r="F102" s="189"/>
      <c r="G102" s="189"/>
      <c r="H102" s="142" t="str">
        <f t="shared" si="34"/>
        <v/>
      </c>
      <c r="I102" s="202"/>
      <c r="J102" s="201"/>
      <c r="K102" s="201">
        <f t="shared" si="25"/>
        <v>0</v>
      </c>
      <c r="L102" s="140"/>
      <c r="M102" s="193"/>
      <c r="N102" s="193"/>
      <c r="O102" s="209" t="str">
        <f t="shared" si="26"/>
        <v/>
      </c>
      <c r="P102" s="204"/>
      <c r="Q102" s="201"/>
      <c r="R102" s="201">
        <f t="shared" si="27"/>
        <v>0</v>
      </c>
      <c r="S102" s="140"/>
      <c r="T102" s="143"/>
      <c r="U102" s="143"/>
      <c r="V102" s="209" t="str">
        <f t="shared" si="28"/>
        <v/>
      </c>
      <c r="W102" s="207"/>
      <c r="X102" s="210">
        <f t="shared" si="29"/>
        <v>0</v>
      </c>
      <c r="Y102" s="201">
        <f t="shared" si="30"/>
        <v>0</v>
      </c>
      <c r="Z102" s="201"/>
      <c r="AA102" s="143"/>
      <c r="AB102" s="143"/>
      <c r="AC102" s="209" t="str">
        <f t="shared" si="31"/>
        <v/>
      </c>
      <c r="AD102" s="207"/>
      <c r="AE102" s="210">
        <f t="shared" si="32"/>
        <v>0</v>
      </c>
      <c r="AF102" s="201">
        <f t="shared" si="33"/>
        <v>0</v>
      </c>
    </row>
    <row r="103" spans="1:32" s="173" customFormat="1" ht="12.5" x14ac:dyDescent="0.25">
      <c r="A103" s="188"/>
      <c r="B103" s="188"/>
      <c r="C103" s="188"/>
      <c r="D103" s="188"/>
      <c r="E103" s="188"/>
      <c r="F103" s="189"/>
      <c r="G103" s="189"/>
      <c r="H103" s="142" t="str">
        <f t="shared" si="34"/>
        <v/>
      </c>
      <c r="I103" s="202"/>
      <c r="J103" s="201"/>
      <c r="K103" s="201">
        <f t="shared" si="25"/>
        <v>0</v>
      </c>
      <c r="L103" s="140"/>
      <c r="M103" s="193"/>
      <c r="N103" s="193"/>
      <c r="O103" s="209" t="str">
        <f t="shared" si="26"/>
        <v/>
      </c>
      <c r="P103" s="204"/>
      <c r="Q103" s="201"/>
      <c r="R103" s="201">
        <f t="shared" si="27"/>
        <v>0</v>
      </c>
      <c r="S103" s="140"/>
      <c r="T103" s="143"/>
      <c r="U103" s="143"/>
      <c r="V103" s="209" t="str">
        <f t="shared" si="28"/>
        <v/>
      </c>
      <c r="W103" s="207"/>
      <c r="X103" s="210">
        <f t="shared" si="29"/>
        <v>0</v>
      </c>
      <c r="Y103" s="201">
        <f t="shared" si="30"/>
        <v>0</v>
      </c>
      <c r="Z103" s="201"/>
      <c r="AA103" s="143"/>
      <c r="AB103" s="143"/>
      <c r="AC103" s="209" t="str">
        <f t="shared" si="31"/>
        <v/>
      </c>
      <c r="AD103" s="207"/>
      <c r="AE103" s="210">
        <f t="shared" si="32"/>
        <v>0</v>
      </c>
      <c r="AF103" s="201">
        <f t="shared" si="33"/>
        <v>0</v>
      </c>
    </row>
    <row r="104" spans="1:32" s="173" customFormat="1" ht="12.5" x14ac:dyDescent="0.25">
      <c r="A104" s="188"/>
      <c r="B104" s="188"/>
      <c r="C104" s="188"/>
      <c r="D104" s="188"/>
      <c r="E104" s="188"/>
      <c r="F104" s="189"/>
      <c r="G104" s="189"/>
      <c r="H104" s="142" t="str">
        <f t="shared" si="34"/>
        <v/>
      </c>
      <c r="I104" s="202"/>
      <c r="J104" s="201"/>
      <c r="K104" s="201">
        <f t="shared" si="25"/>
        <v>0</v>
      </c>
      <c r="L104" s="140"/>
      <c r="M104" s="193"/>
      <c r="N104" s="193"/>
      <c r="O104" s="209" t="str">
        <f t="shared" si="26"/>
        <v/>
      </c>
      <c r="P104" s="204"/>
      <c r="Q104" s="201"/>
      <c r="R104" s="201">
        <f t="shared" si="27"/>
        <v>0</v>
      </c>
      <c r="S104" s="140"/>
      <c r="T104" s="143"/>
      <c r="U104" s="143"/>
      <c r="V104" s="209" t="str">
        <f t="shared" si="28"/>
        <v/>
      </c>
      <c r="W104" s="207"/>
      <c r="X104" s="210">
        <f t="shared" si="29"/>
        <v>0</v>
      </c>
      <c r="Y104" s="201">
        <f t="shared" si="30"/>
        <v>0</v>
      </c>
      <c r="Z104" s="201"/>
      <c r="AA104" s="143"/>
      <c r="AB104" s="143"/>
      <c r="AC104" s="209" t="str">
        <f t="shared" si="31"/>
        <v/>
      </c>
      <c r="AD104" s="207"/>
      <c r="AE104" s="210">
        <f t="shared" si="32"/>
        <v>0</v>
      </c>
      <c r="AF104" s="201">
        <f t="shared" si="33"/>
        <v>0</v>
      </c>
    </row>
    <row r="105" spans="1:32" s="173" customFormat="1" ht="12.5" x14ac:dyDescent="0.25">
      <c r="A105" s="188"/>
      <c r="B105" s="188"/>
      <c r="C105" s="188"/>
      <c r="D105" s="188"/>
      <c r="E105" s="188"/>
      <c r="F105" s="189"/>
      <c r="G105" s="189"/>
      <c r="H105" s="142" t="str">
        <f t="shared" si="34"/>
        <v/>
      </c>
      <c r="I105" s="202"/>
      <c r="J105" s="201"/>
      <c r="K105" s="201">
        <f t="shared" si="25"/>
        <v>0</v>
      </c>
      <c r="L105" s="140"/>
      <c r="M105" s="193"/>
      <c r="N105" s="193"/>
      <c r="O105" s="209" t="str">
        <f t="shared" si="26"/>
        <v/>
      </c>
      <c r="P105" s="204"/>
      <c r="Q105" s="201"/>
      <c r="R105" s="201">
        <f t="shared" si="27"/>
        <v>0</v>
      </c>
      <c r="S105" s="140"/>
      <c r="T105" s="143"/>
      <c r="U105" s="143"/>
      <c r="V105" s="209" t="str">
        <f t="shared" si="28"/>
        <v/>
      </c>
      <c r="W105" s="207"/>
      <c r="X105" s="210">
        <f t="shared" si="29"/>
        <v>0</v>
      </c>
      <c r="Y105" s="201">
        <f t="shared" si="30"/>
        <v>0</v>
      </c>
      <c r="Z105" s="201"/>
      <c r="AA105" s="143"/>
      <c r="AB105" s="143"/>
      <c r="AC105" s="209" t="str">
        <f t="shared" si="31"/>
        <v/>
      </c>
      <c r="AD105" s="207"/>
      <c r="AE105" s="210">
        <f t="shared" si="32"/>
        <v>0</v>
      </c>
      <c r="AF105" s="201">
        <f t="shared" si="33"/>
        <v>0</v>
      </c>
    </row>
    <row r="106" spans="1:32" s="173" customFormat="1" ht="12.5" x14ac:dyDescent="0.25">
      <c r="A106" s="188"/>
      <c r="B106" s="188"/>
      <c r="C106" s="188"/>
      <c r="D106" s="188"/>
      <c r="E106" s="188"/>
      <c r="F106" s="189"/>
      <c r="G106" s="189"/>
      <c r="H106" s="142" t="str">
        <f t="shared" si="34"/>
        <v/>
      </c>
      <c r="I106" s="202"/>
      <c r="J106" s="201"/>
      <c r="K106" s="201">
        <f t="shared" si="25"/>
        <v>0</v>
      </c>
      <c r="L106" s="140"/>
      <c r="M106" s="193"/>
      <c r="N106" s="193"/>
      <c r="O106" s="209" t="str">
        <f t="shared" si="26"/>
        <v/>
      </c>
      <c r="P106" s="204"/>
      <c r="Q106" s="201"/>
      <c r="R106" s="201">
        <f t="shared" si="27"/>
        <v>0</v>
      </c>
      <c r="S106" s="140"/>
      <c r="T106" s="143"/>
      <c r="U106" s="143"/>
      <c r="V106" s="209" t="str">
        <f t="shared" si="28"/>
        <v/>
      </c>
      <c r="W106" s="207"/>
      <c r="X106" s="210">
        <f t="shared" si="29"/>
        <v>0</v>
      </c>
      <c r="Y106" s="201">
        <f t="shared" si="30"/>
        <v>0</v>
      </c>
      <c r="Z106" s="201"/>
      <c r="AA106" s="143"/>
      <c r="AB106" s="143"/>
      <c r="AC106" s="209" t="str">
        <f t="shared" si="31"/>
        <v/>
      </c>
      <c r="AD106" s="207"/>
      <c r="AE106" s="210">
        <f t="shared" si="32"/>
        <v>0</v>
      </c>
      <c r="AF106" s="201">
        <f t="shared" si="33"/>
        <v>0</v>
      </c>
    </row>
    <row r="107" spans="1:32" s="173" customFormat="1" ht="12.5" x14ac:dyDescent="0.25">
      <c r="A107" s="188"/>
      <c r="B107" s="188"/>
      <c r="C107" s="188"/>
      <c r="D107" s="188"/>
      <c r="E107" s="188"/>
      <c r="F107" s="189"/>
      <c r="G107" s="189"/>
      <c r="H107" s="142" t="str">
        <f t="shared" si="34"/>
        <v/>
      </c>
      <c r="I107" s="202"/>
      <c r="J107" s="201"/>
      <c r="K107" s="201">
        <f t="shared" si="25"/>
        <v>0</v>
      </c>
      <c r="L107" s="140"/>
      <c r="M107" s="193"/>
      <c r="N107" s="193"/>
      <c r="O107" s="209" t="str">
        <f t="shared" si="26"/>
        <v/>
      </c>
      <c r="P107" s="204"/>
      <c r="Q107" s="201"/>
      <c r="R107" s="201">
        <f t="shared" si="27"/>
        <v>0</v>
      </c>
      <c r="S107" s="140"/>
      <c r="T107" s="143"/>
      <c r="U107" s="143"/>
      <c r="V107" s="209" t="str">
        <f t="shared" si="28"/>
        <v/>
      </c>
      <c r="W107" s="207"/>
      <c r="X107" s="210">
        <f t="shared" si="29"/>
        <v>0</v>
      </c>
      <c r="Y107" s="201">
        <f t="shared" si="30"/>
        <v>0</v>
      </c>
      <c r="Z107" s="201"/>
      <c r="AA107" s="143"/>
      <c r="AB107" s="143"/>
      <c r="AC107" s="209" t="str">
        <f t="shared" si="31"/>
        <v/>
      </c>
      <c r="AD107" s="207"/>
      <c r="AE107" s="210">
        <f t="shared" si="32"/>
        <v>0</v>
      </c>
      <c r="AF107" s="201">
        <f t="shared" si="33"/>
        <v>0</v>
      </c>
    </row>
    <row r="108" spans="1:32" s="173" customFormat="1" ht="12.5" x14ac:dyDescent="0.25">
      <c r="A108" s="188"/>
      <c r="B108" s="188"/>
      <c r="C108" s="188"/>
      <c r="D108" s="188"/>
      <c r="E108" s="188"/>
      <c r="F108" s="189"/>
      <c r="G108" s="189"/>
      <c r="H108" s="142" t="str">
        <f t="shared" si="34"/>
        <v/>
      </c>
      <c r="I108" s="202"/>
      <c r="J108" s="201"/>
      <c r="K108" s="201">
        <f t="shared" si="25"/>
        <v>0</v>
      </c>
      <c r="L108" s="140"/>
      <c r="M108" s="193"/>
      <c r="N108" s="193"/>
      <c r="O108" s="209" t="str">
        <f t="shared" si="26"/>
        <v/>
      </c>
      <c r="P108" s="204"/>
      <c r="Q108" s="201"/>
      <c r="R108" s="201">
        <f t="shared" si="27"/>
        <v>0</v>
      </c>
      <c r="S108" s="140"/>
      <c r="T108" s="143"/>
      <c r="U108" s="143"/>
      <c r="V108" s="209" t="str">
        <f t="shared" si="28"/>
        <v/>
      </c>
      <c r="W108" s="207"/>
      <c r="X108" s="210">
        <f t="shared" si="29"/>
        <v>0</v>
      </c>
      <c r="Y108" s="201">
        <f t="shared" si="30"/>
        <v>0</v>
      </c>
      <c r="Z108" s="201"/>
      <c r="AA108" s="143"/>
      <c r="AB108" s="143"/>
      <c r="AC108" s="209" t="str">
        <f t="shared" si="31"/>
        <v/>
      </c>
      <c r="AD108" s="207"/>
      <c r="AE108" s="210">
        <f t="shared" si="32"/>
        <v>0</v>
      </c>
      <c r="AF108" s="201">
        <f t="shared" si="33"/>
        <v>0</v>
      </c>
    </row>
    <row r="109" spans="1:32" s="173" customFormat="1" ht="12.5" x14ac:dyDescent="0.25">
      <c r="A109" s="188"/>
      <c r="B109" s="188"/>
      <c r="C109" s="188"/>
      <c r="D109" s="188"/>
      <c r="E109" s="188"/>
      <c r="F109" s="189"/>
      <c r="G109" s="189"/>
      <c r="H109" s="142" t="str">
        <f t="shared" si="34"/>
        <v/>
      </c>
      <c r="I109" s="202"/>
      <c r="J109" s="201"/>
      <c r="K109" s="201">
        <f t="shared" si="25"/>
        <v>0</v>
      </c>
      <c r="L109" s="140"/>
      <c r="M109" s="193"/>
      <c r="N109" s="193"/>
      <c r="O109" s="209" t="str">
        <f t="shared" si="26"/>
        <v/>
      </c>
      <c r="P109" s="204"/>
      <c r="Q109" s="201"/>
      <c r="R109" s="201">
        <f t="shared" si="27"/>
        <v>0</v>
      </c>
      <c r="S109" s="140"/>
      <c r="T109" s="143"/>
      <c r="U109" s="143"/>
      <c r="V109" s="209" t="str">
        <f t="shared" si="28"/>
        <v/>
      </c>
      <c r="W109" s="207"/>
      <c r="X109" s="210">
        <f t="shared" si="29"/>
        <v>0</v>
      </c>
      <c r="Y109" s="201">
        <f t="shared" si="30"/>
        <v>0</v>
      </c>
      <c r="Z109" s="201"/>
      <c r="AA109" s="143"/>
      <c r="AB109" s="143"/>
      <c r="AC109" s="209" t="str">
        <f t="shared" si="31"/>
        <v/>
      </c>
      <c r="AD109" s="207"/>
      <c r="AE109" s="210">
        <f t="shared" si="32"/>
        <v>0</v>
      </c>
      <c r="AF109" s="201">
        <f t="shared" si="33"/>
        <v>0</v>
      </c>
    </row>
    <row r="110" spans="1:32" s="173" customFormat="1" ht="12.5" x14ac:dyDescent="0.25">
      <c r="A110" s="188"/>
      <c r="B110" s="188"/>
      <c r="C110" s="188"/>
      <c r="D110" s="188"/>
      <c r="E110" s="188"/>
      <c r="F110" s="189"/>
      <c r="G110" s="189"/>
      <c r="H110" s="142" t="str">
        <f t="shared" si="34"/>
        <v/>
      </c>
      <c r="I110" s="202"/>
      <c r="J110" s="201"/>
      <c r="K110" s="201">
        <f t="shared" si="25"/>
        <v>0</v>
      </c>
      <c r="L110" s="140"/>
      <c r="M110" s="193"/>
      <c r="N110" s="193"/>
      <c r="O110" s="209" t="str">
        <f t="shared" si="26"/>
        <v/>
      </c>
      <c r="P110" s="204"/>
      <c r="Q110" s="201"/>
      <c r="R110" s="201">
        <f t="shared" si="27"/>
        <v>0</v>
      </c>
      <c r="S110" s="140"/>
      <c r="T110" s="143"/>
      <c r="U110" s="143"/>
      <c r="V110" s="209" t="str">
        <f t="shared" si="28"/>
        <v/>
      </c>
      <c r="W110" s="207"/>
      <c r="X110" s="210">
        <f t="shared" si="29"/>
        <v>0</v>
      </c>
      <c r="Y110" s="201">
        <f t="shared" si="30"/>
        <v>0</v>
      </c>
      <c r="Z110" s="201"/>
      <c r="AA110" s="143"/>
      <c r="AB110" s="143"/>
      <c r="AC110" s="209" t="str">
        <f t="shared" si="31"/>
        <v/>
      </c>
      <c r="AD110" s="207"/>
      <c r="AE110" s="210">
        <f t="shared" si="32"/>
        <v>0</v>
      </c>
      <c r="AF110" s="201">
        <f t="shared" si="33"/>
        <v>0</v>
      </c>
    </row>
    <row r="111" spans="1:32" s="173" customFormat="1" ht="12.5" x14ac:dyDescent="0.25">
      <c r="A111" s="188"/>
      <c r="B111" s="188"/>
      <c r="C111" s="188"/>
      <c r="D111" s="188"/>
      <c r="E111" s="188"/>
      <c r="F111" s="189"/>
      <c r="G111" s="189"/>
      <c r="H111" s="142" t="str">
        <f t="shared" si="34"/>
        <v/>
      </c>
      <c r="I111" s="202"/>
      <c r="J111" s="201"/>
      <c r="K111" s="201">
        <f t="shared" si="25"/>
        <v>0</v>
      </c>
      <c r="L111" s="140"/>
      <c r="M111" s="193"/>
      <c r="N111" s="193"/>
      <c r="O111" s="209" t="str">
        <f t="shared" si="26"/>
        <v/>
      </c>
      <c r="P111" s="204"/>
      <c r="Q111" s="201"/>
      <c r="R111" s="201">
        <f t="shared" si="27"/>
        <v>0</v>
      </c>
      <c r="S111" s="140"/>
      <c r="T111" s="143"/>
      <c r="U111" s="143"/>
      <c r="V111" s="209" t="str">
        <f t="shared" si="28"/>
        <v/>
      </c>
      <c r="W111" s="207"/>
      <c r="X111" s="210">
        <f t="shared" si="29"/>
        <v>0</v>
      </c>
      <c r="Y111" s="201">
        <f t="shared" si="30"/>
        <v>0</v>
      </c>
      <c r="Z111" s="201"/>
      <c r="AA111" s="143"/>
      <c r="AB111" s="143"/>
      <c r="AC111" s="209" t="str">
        <f t="shared" si="31"/>
        <v/>
      </c>
      <c r="AD111" s="207"/>
      <c r="AE111" s="210">
        <f t="shared" si="32"/>
        <v>0</v>
      </c>
      <c r="AF111" s="201">
        <f t="shared" si="33"/>
        <v>0</v>
      </c>
    </row>
    <row r="112" spans="1:32" s="173" customFormat="1" ht="12.5" x14ac:dyDescent="0.25">
      <c r="A112" s="188"/>
      <c r="B112" s="188"/>
      <c r="C112" s="188"/>
      <c r="D112" s="188"/>
      <c r="E112" s="188"/>
      <c r="F112" s="189"/>
      <c r="G112" s="189"/>
      <c r="H112" s="142" t="str">
        <f t="shared" si="34"/>
        <v/>
      </c>
      <c r="I112" s="202"/>
      <c r="J112" s="201"/>
      <c r="K112" s="201">
        <f t="shared" si="25"/>
        <v>0</v>
      </c>
      <c r="L112" s="140"/>
      <c r="M112" s="193"/>
      <c r="N112" s="193"/>
      <c r="O112" s="209" t="str">
        <f t="shared" si="26"/>
        <v/>
      </c>
      <c r="P112" s="204"/>
      <c r="Q112" s="201"/>
      <c r="R112" s="201">
        <f t="shared" si="27"/>
        <v>0</v>
      </c>
      <c r="S112" s="140"/>
      <c r="T112" s="143"/>
      <c r="U112" s="143"/>
      <c r="V112" s="209" t="str">
        <f t="shared" si="28"/>
        <v/>
      </c>
      <c r="W112" s="207"/>
      <c r="X112" s="210">
        <f t="shared" si="29"/>
        <v>0</v>
      </c>
      <c r="Y112" s="201">
        <f t="shared" si="30"/>
        <v>0</v>
      </c>
      <c r="Z112" s="201"/>
      <c r="AA112" s="143"/>
      <c r="AB112" s="143"/>
      <c r="AC112" s="209" t="str">
        <f t="shared" si="31"/>
        <v/>
      </c>
      <c r="AD112" s="207"/>
      <c r="AE112" s="210">
        <f t="shared" si="32"/>
        <v>0</v>
      </c>
      <c r="AF112" s="201">
        <f t="shared" si="33"/>
        <v>0</v>
      </c>
    </row>
    <row r="113" spans="1:32" s="173" customFormat="1" ht="12.5" x14ac:dyDescent="0.25">
      <c r="A113" s="188"/>
      <c r="B113" s="188"/>
      <c r="C113" s="188"/>
      <c r="D113" s="188"/>
      <c r="E113" s="188"/>
      <c r="F113" s="189"/>
      <c r="G113" s="189"/>
      <c r="H113" s="142" t="str">
        <f t="shared" si="34"/>
        <v/>
      </c>
      <c r="I113" s="202"/>
      <c r="J113" s="201"/>
      <c r="K113" s="201">
        <f t="shared" si="25"/>
        <v>0</v>
      </c>
      <c r="L113" s="140"/>
      <c r="M113" s="193"/>
      <c r="N113" s="193"/>
      <c r="O113" s="209" t="str">
        <f t="shared" si="26"/>
        <v/>
      </c>
      <c r="P113" s="204"/>
      <c r="Q113" s="201"/>
      <c r="R113" s="201">
        <f t="shared" si="27"/>
        <v>0</v>
      </c>
      <c r="S113" s="140"/>
      <c r="T113" s="143"/>
      <c r="U113" s="143"/>
      <c r="V113" s="209" t="str">
        <f t="shared" si="28"/>
        <v/>
      </c>
      <c r="W113" s="207"/>
      <c r="X113" s="210">
        <f t="shared" si="29"/>
        <v>0</v>
      </c>
      <c r="Y113" s="201">
        <f t="shared" si="30"/>
        <v>0</v>
      </c>
      <c r="Z113" s="201"/>
      <c r="AA113" s="143"/>
      <c r="AB113" s="143"/>
      <c r="AC113" s="209" t="str">
        <f t="shared" si="31"/>
        <v/>
      </c>
      <c r="AD113" s="207"/>
      <c r="AE113" s="210">
        <f t="shared" si="32"/>
        <v>0</v>
      </c>
      <c r="AF113" s="201">
        <f t="shared" si="33"/>
        <v>0</v>
      </c>
    </row>
    <row r="114" spans="1:32" s="173" customFormat="1" ht="12.5" x14ac:dyDescent="0.25">
      <c r="A114" s="188"/>
      <c r="B114" s="188"/>
      <c r="C114" s="188"/>
      <c r="D114" s="188"/>
      <c r="E114" s="188"/>
      <c r="F114" s="189"/>
      <c r="G114" s="189"/>
      <c r="H114" s="142" t="str">
        <f t="shared" si="34"/>
        <v/>
      </c>
      <c r="I114" s="202"/>
      <c r="J114" s="201"/>
      <c r="K114" s="201">
        <f t="shared" si="25"/>
        <v>0</v>
      </c>
      <c r="L114" s="140"/>
      <c r="M114" s="193"/>
      <c r="N114" s="193"/>
      <c r="O114" s="209" t="str">
        <f t="shared" si="26"/>
        <v/>
      </c>
      <c r="P114" s="204"/>
      <c r="Q114" s="201"/>
      <c r="R114" s="201">
        <f t="shared" si="27"/>
        <v>0</v>
      </c>
      <c r="S114" s="140"/>
      <c r="T114" s="143"/>
      <c r="U114" s="143"/>
      <c r="V114" s="209" t="str">
        <f t="shared" si="28"/>
        <v/>
      </c>
      <c r="W114" s="207"/>
      <c r="X114" s="210">
        <f t="shared" si="29"/>
        <v>0</v>
      </c>
      <c r="Y114" s="201">
        <f t="shared" si="30"/>
        <v>0</v>
      </c>
      <c r="Z114" s="201"/>
      <c r="AA114" s="143"/>
      <c r="AB114" s="143"/>
      <c r="AC114" s="209" t="str">
        <f t="shared" si="31"/>
        <v/>
      </c>
      <c r="AD114" s="207"/>
      <c r="AE114" s="210">
        <f t="shared" si="32"/>
        <v>0</v>
      </c>
      <c r="AF114" s="201">
        <f t="shared" si="33"/>
        <v>0</v>
      </c>
    </row>
    <row r="115" spans="1:32" s="173" customFormat="1" ht="12.5" x14ac:dyDescent="0.25">
      <c r="A115" s="188"/>
      <c r="B115" s="188"/>
      <c r="C115" s="188"/>
      <c r="D115" s="188"/>
      <c r="E115" s="188"/>
      <c r="F115" s="189"/>
      <c r="G115" s="189"/>
      <c r="H115" s="142" t="str">
        <f t="shared" si="34"/>
        <v/>
      </c>
      <c r="I115" s="202"/>
      <c r="J115" s="201"/>
      <c r="K115" s="201">
        <f t="shared" si="25"/>
        <v>0</v>
      </c>
      <c r="L115" s="140"/>
      <c r="M115" s="193"/>
      <c r="N115" s="193"/>
      <c r="O115" s="209" t="str">
        <f t="shared" si="26"/>
        <v/>
      </c>
      <c r="P115" s="204"/>
      <c r="Q115" s="201"/>
      <c r="R115" s="201">
        <f t="shared" si="27"/>
        <v>0</v>
      </c>
      <c r="S115" s="140"/>
      <c r="T115" s="143"/>
      <c r="U115" s="143"/>
      <c r="V115" s="209" t="str">
        <f t="shared" si="28"/>
        <v/>
      </c>
      <c r="W115" s="207"/>
      <c r="X115" s="210">
        <f t="shared" si="29"/>
        <v>0</v>
      </c>
      <c r="Y115" s="201">
        <f t="shared" si="30"/>
        <v>0</v>
      </c>
      <c r="Z115" s="201"/>
      <c r="AA115" s="143"/>
      <c r="AB115" s="143"/>
      <c r="AC115" s="209" t="str">
        <f t="shared" si="31"/>
        <v/>
      </c>
      <c r="AD115" s="207"/>
      <c r="AE115" s="210">
        <f t="shared" si="32"/>
        <v>0</v>
      </c>
      <c r="AF115" s="201">
        <f t="shared" si="33"/>
        <v>0</v>
      </c>
    </row>
    <row r="116" spans="1:32" s="173" customFormat="1" ht="12.5" x14ac:dyDescent="0.25">
      <c r="A116" s="188"/>
      <c r="B116" s="188"/>
      <c r="C116" s="188"/>
      <c r="D116" s="188"/>
      <c r="E116" s="188"/>
      <c r="F116" s="189"/>
      <c r="G116" s="189"/>
      <c r="H116" s="142" t="str">
        <f t="shared" si="34"/>
        <v/>
      </c>
      <c r="I116" s="202"/>
      <c r="J116" s="201"/>
      <c r="K116" s="201">
        <f t="shared" si="25"/>
        <v>0</v>
      </c>
      <c r="L116" s="140"/>
      <c r="M116" s="193"/>
      <c r="N116" s="193"/>
      <c r="O116" s="209" t="str">
        <f t="shared" si="26"/>
        <v/>
      </c>
      <c r="P116" s="204"/>
      <c r="Q116" s="201"/>
      <c r="R116" s="201">
        <f t="shared" si="27"/>
        <v>0</v>
      </c>
      <c r="S116" s="140"/>
      <c r="T116" s="143"/>
      <c r="U116" s="143"/>
      <c r="V116" s="209" t="str">
        <f t="shared" si="28"/>
        <v/>
      </c>
      <c r="W116" s="207"/>
      <c r="X116" s="210">
        <f t="shared" si="29"/>
        <v>0</v>
      </c>
      <c r="Y116" s="201">
        <f t="shared" si="30"/>
        <v>0</v>
      </c>
      <c r="Z116" s="201"/>
      <c r="AA116" s="143"/>
      <c r="AB116" s="143"/>
      <c r="AC116" s="209" t="str">
        <f t="shared" si="31"/>
        <v/>
      </c>
      <c r="AD116" s="207"/>
      <c r="AE116" s="210">
        <f t="shared" si="32"/>
        <v>0</v>
      </c>
      <c r="AF116" s="201">
        <f t="shared" si="33"/>
        <v>0</v>
      </c>
    </row>
    <row r="117" spans="1:32" s="173" customFormat="1" ht="12.5" x14ac:dyDescent="0.25">
      <c r="A117" s="188"/>
      <c r="B117" s="188"/>
      <c r="C117" s="188"/>
      <c r="D117" s="188"/>
      <c r="E117" s="188"/>
      <c r="F117" s="189"/>
      <c r="G117" s="189"/>
      <c r="H117" s="142" t="str">
        <f t="shared" si="34"/>
        <v/>
      </c>
      <c r="I117" s="202"/>
      <c r="J117" s="201"/>
      <c r="K117" s="201">
        <f t="shared" si="25"/>
        <v>0</v>
      </c>
      <c r="L117" s="140"/>
      <c r="M117" s="193"/>
      <c r="N117" s="193"/>
      <c r="O117" s="209" t="str">
        <f t="shared" si="26"/>
        <v/>
      </c>
      <c r="P117" s="204"/>
      <c r="Q117" s="201"/>
      <c r="R117" s="201">
        <f t="shared" si="27"/>
        <v>0</v>
      </c>
      <c r="S117" s="140"/>
      <c r="T117" s="143"/>
      <c r="U117" s="143"/>
      <c r="V117" s="209" t="str">
        <f t="shared" si="28"/>
        <v/>
      </c>
      <c r="W117" s="207"/>
      <c r="X117" s="210">
        <f t="shared" si="29"/>
        <v>0</v>
      </c>
      <c r="Y117" s="201">
        <f t="shared" si="30"/>
        <v>0</v>
      </c>
      <c r="Z117" s="201"/>
      <c r="AA117" s="143"/>
      <c r="AB117" s="143"/>
      <c r="AC117" s="209" t="str">
        <f t="shared" si="31"/>
        <v/>
      </c>
      <c r="AD117" s="207"/>
      <c r="AE117" s="210">
        <f t="shared" si="32"/>
        <v>0</v>
      </c>
      <c r="AF117" s="201">
        <f t="shared" si="33"/>
        <v>0</v>
      </c>
    </row>
    <row r="118" spans="1:32" s="173" customFormat="1" ht="12.5" x14ac:dyDescent="0.25">
      <c r="A118" s="188"/>
      <c r="B118" s="188"/>
      <c r="C118" s="188"/>
      <c r="D118" s="188"/>
      <c r="E118" s="188"/>
      <c r="F118" s="189"/>
      <c r="G118" s="189"/>
      <c r="H118" s="142" t="str">
        <f t="shared" si="34"/>
        <v/>
      </c>
      <c r="I118" s="202"/>
      <c r="J118" s="201"/>
      <c r="K118" s="201">
        <f t="shared" si="25"/>
        <v>0</v>
      </c>
      <c r="L118" s="140"/>
      <c r="M118" s="193"/>
      <c r="N118" s="193"/>
      <c r="O118" s="209" t="str">
        <f t="shared" si="26"/>
        <v/>
      </c>
      <c r="P118" s="204"/>
      <c r="Q118" s="201"/>
      <c r="R118" s="201">
        <f t="shared" si="27"/>
        <v>0</v>
      </c>
      <c r="S118" s="140"/>
      <c r="T118" s="143"/>
      <c r="U118" s="143"/>
      <c r="V118" s="209" t="str">
        <f t="shared" si="28"/>
        <v/>
      </c>
      <c r="W118" s="207"/>
      <c r="X118" s="210">
        <f t="shared" si="29"/>
        <v>0</v>
      </c>
      <c r="Y118" s="201">
        <f t="shared" si="30"/>
        <v>0</v>
      </c>
      <c r="Z118" s="201"/>
      <c r="AA118" s="143"/>
      <c r="AB118" s="143"/>
      <c r="AC118" s="209" t="str">
        <f t="shared" si="31"/>
        <v/>
      </c>
      <c r="AD118" s="207"/>
      <c r="AE118" s="210">
        <f t="shared" si="32"/>
        <v>0</v>
      </c>
      <c r="AF118" s="201">
        <f t="shared" si="33"/>
        <v>0</v>
      </c>
    </row>
    <row r="119" spans="1:32" s="173" customFormat="1" ht="12.5" x14ac:dyDescent="0.25">
      <c r="A119" s="188"/>
      <c r="B119" s="188"/>
      <c r="C119" s="188"/>
      <c r="D119" s="188"/>
      <c r="E119" s="188"/>
      <c r="F119" s="189"/>
      <c r="G119" s="189"/>
      <c r="H119" s="142" t="str">
        <f t="shared" si="34"/>
        <v/>
      </c>
      <c r="I119" s="202"/>
      <c r="J119" s="201"/>
      <c r="K119" s="201">
        <f t="shared" si="25"/>
        <v>0</v>
      </c>
      <c r="L119" s="140"/>
      <c r="M119" s="193"/>
      <c r="N119" s="193"/>
      <c r="O119" s="209" t="str">
        <f t="shared" si="26"/>
        <v/>
      </c>
      <c r="P119" s="204"/>
      <c r="Q119" s="201"/>
      <c r="R119" s="201">
        <f t="shared" si="27"/>
        <v>0</v>
      </c>
      <c r="S119" s="140"/>
      <c r="T119" s="143"/>
      <c r="U119" s="143"/>
      <c r="V119" s="209" t="str">
        <f t="shared" si="28"/>
        <v/>
      </c>
      <c r="W119" s="207"/>
      <c r="X119" s="210">
        <f t="shared" si="29"/>
        <v>0</v>
      </c>
      <c r="Y119" s="201">
        <f t="shared" si="30"/>
        <v>0</v>
      </c>
      <c r="Z119" s="201"/>
      <c r="AA119" s="143"/>
      <c r="AB119" s="143"/>
      <c r="AC119" s="209" t="str">
        <f t="shared" si="31"/>
        <v/>
      </c>
      <c r="AD119" s="207"/>
      <c r="AE119" s="210">
        <f t="shared" si="32"/>
        <v>0</v>
      </c>
      <c r="AF119" s="201">
        <f t="shared" si="33"/>
        <v>0</v>
      </c>
    </row>
    <row r="120" spans="1:32" s="173" customFormat="1" ht="12.5" x14ac:dyDescent="0.25">
      <c r="A120" s="188"/>
      <c r="B120" s="188"/>
      <c r="C120" s="188"/>
      <c r="D120" s="188"/>
      <c r="E120" s="188"/>
      <c r="F120" s="189"/>
      <c r="G120" s="189"/>
      <c r="H120" s="142" t="str">
        <f t="shared" si="34"/>
        <v/>
      </c>
      <c r="I120" s="202"/>
      <c r="J120" s="201"/>
      <c r="K120" s="201">
        <f t="shared" si="25"/>
        <v>0</v>
      </c>
      <c r="L120" s="140"/>
      <c r="M120" s="193"/>
      <c r="N120" s="193"/>
      <c r="O120" s="209" t="str">
        <f t="shared" si="26"/>
        <v/>
      </c>
      <c r="P120" s="204"/>
      <c r="Q120" s="201"/>
      <c r="R120" s="201">
        <f t="shared" si="27"/>
        <v>0</v>
      </c>
      <c r="S120" s="140"/>
      <c r="T120" s="143"/>
      <c r="U120" s="143"/>
      <c r="V120" s="209" t="str">
        <f t="shared" si="28"/>
        <v/>
      </c>
      <c r="W120" s="207"/>
      <c r="X120" s="210">
        <f t="shared" si="29"/>
        <v>0</v>
      </c>
      <c r="Y120" s="201">
        <f t="shared" si="30"/>
        <v>0</v>
      </c>
      <c r="Z120" s="201"/>
      <c r="AA120" s="143"/>
      <c r="AB120" s="143"/>
      <c r="AC120" s="209" t="str">
        <f t="shared" si="31"/>
        <v/>
      </c>
      <c r="AD120" s="207"/>
      <c r="AE120" s="210">
        <f t="shared" si="32"/>
        <v>0</v>
      </c>
      <c r="AF120" s="201">
        <f t="shared" si="33"/>
        <v>0</v>
      </c>
    </row>
    <row r="121" spans="1:32" s="173" customFormat="1" ht="12.5" x14ac:dyDescent="0.25">
      <c r="A121" s="188"/>
      <c r="B121" s="188"/>
      <c r="C121" s="188"/>
      <c r="D121" s="188"/>
      <c r="E121" s="188"/>
      <c r="F121" s="189"/>
      <c r="G121" s="189"/>
      <c r="H121" s="142" t="str">
        <f t="shared" si="34"/>
        <v/>
      </c>
      <c r="I121" s="202"/>
      <c r="J121" s="201"/>
      <c r="K121" s="201">
        <f t="shared" si="25"/>
        <v>0</v>
      </c>
      <c r="L121" s="140"/>
      <c r="M121" s="193"/>
      <c r="N121" s="193"/>
      <c r="O121" s="209" t="str">
        <f t="shared" si="26"/>
        <v/>
      </c>
      <c r="P121" s="204"/>
      <c r="Q121" s="201"/>
      <c r="R121" s="201">
        <f t="shared" si="27"/>
        <v>0</v>
      </c>
      <c r="S121" s="140"/>
      <c r="T121" s="143"/>
      <c r="U121" s="143"/>
      <c r="V121" s="209" t="str">
        <f t="shared" si="28"/>
        <v/>
      </c>
      <c r="W121" s="207"/>
      <c r="X121" s="210">
        <f t="shared" si="29"/>
        <v>0</v>
      </c>
      <c r="Y121" s="201">
        <f t="shared" si="30"/>
        <v>0</v>
      </c>
      <c r="Z121" s="201"/>
      <c r="AA121" s="143"/>
      <c r="AB121" s="143"/>
      <c r="AC121" s="209" t="str">
        <f t="shared" si="31"/>
        <v/>
      </c>
      <c r="AD121" s="207"/>
      <c r="AE121" s="210">
        <f t="shared" si="32"/>
        <v>0</v>
      </c>
      <c r="AF121" s="201">
        <f t="shared" si="33"/>
        <v>0</v>
      </c>
    </row>
    <row r="122" spans="1:32" s="173" customFormat="1" ht="12.5" x14ac:dyDescent="0.25">
      <c r="A122" s="188"/>
      <c r="B122" s="188"/>
      <c r="C122" s="188"/>
      <c r="D122" s="188"/>
      <c r="E122" s="188"/>
      <c r="F122" s="189"/>
      <c r="G122" s="189"/>
      <c r="H122" s="142" t="str">
        <f t="shared" si="34"/>
        <v/>
      </c>
      <c r="I122" s="202"/>
      <c r="J122" s="201"/>
      <c r="K122" s="201">
        <f t="shared" si="25"/>
        <v>0</v>
      </c>
      <c r="L122" s="140"/>
      <c r="M122" s="193"/>
      <c r="N122" s="193"/>
      <c r="O122" s="209" t="str">
        <f t="shared" si="26"/>
        <v/>
      </c>
      <c r="P122" s="204"/>
      <c r="Q122" s="201"/>
      <c r="R122" s="201">
        <f t="shared" si="27"/>
        <v>0</v>
      </c>
      <c r="S122" s="140"/>
      <c r="T122" s="143"/>
      <c r="U122" s="143"/>
      <c r="V122" s="209" t="str">
        <f t="shared" si="28"/>
        <v/>
      </c>
      <c r="W122" s="207"/>
      <c r="X122" s="210">
        <f t="shared" si="29"/>
        <v>0</v>
      </c>
      <c r="Y122" s="201">
        <f t="shared" si="30"/>
        <v>0</v>
      </c>
      <c r="Z122" s="201"/>
      <c r="AA122" s="143"/>
      <c r="AB122" s="143"/>
      <c r="AC122" s="209" t="str">
        <f t="shared" si="31"/>
        <v/>
      </c>
      <c r="AD122" s="207"/>
      <c r="AE122" s="210">
        <f t="shared" si="32"/>
        <v>0</v>
      </c>
      <c r="AF122" s="201">
        <f t="shared" si="33"/>
        <v>0</v>
      </c>
    </row>
    <row r="123" spans="1:32" s="173" customFormat="1" ht="12.5" x14ac:dyDescent="0.25">
      <c r="A123" s="188"/>
      <c r="B123" s="188"/>
      <c r="C123" s="188"/>
      <c r="D123" s="188"/>
      <c r="E123" s="188"/>
      <c r="F123" s="189"/>
      <c r="G123" s="189"/>
      <c r="H123" s="142" t="str">
        <f t="shared" si="34"/>
        <v/>
      </c>
      <c r="I123" s="202"/>
      <c r="J123" s="201"/>
      <c r="K123" s="201">
        <f t="shared" si="25"/>
        <v>0</v>
      </c>
      <c r="L123" s="140"/>
      <c r="M123" s="193"/>
      <c r="N123" s="193"/>
      <c r="O123" s="209" t="str">
        <f t="shared" si="26"/>
        <v/>
      </c>
      <c r="P123" s="204"/>
      <c r="Q123" s="201"/>
      <c r="R123" s="201">
        <f t="shared" si="27"/>
        <v>0</v>
      </c>
      <c r="S123" s="140"/>
      <c r="T123" s="143"/>
      <c r="U123" s="143"/>
      <c r="V123" s="209" t="str">
        <f t="shared" si="28"/>
        <v/>
      </c>
      <c r="W123" s="207"/>
      <c r="X123" s="210">
        <f t="shared" si="29"/>
        <v>0</v>
      </c>
      <c r="Y123" s="201">
        <f t="shared" si="30"/>
        <v>0</v>
      </c>
      <c r="Z123" s="201"/>
      <c r="AA123" s="143"/>
      <c r="AB123" s="143"/>
      <c r="AC123" s="209" t="str">
        <f t="shared" si="31"/>
        <v/>
      </c>
      <c r="AD123" s="207"/>
      <c r="AE123" s="210">
        <f t="shared" si="32"/>
        <v>0</v>
      </c>
      <c r="AF123" s="201">
        <f t="shared" si="33"/>
        <v>0</v>
      </c>
    </row>
    <row r="124" spans="1:32" s="173" customFormat="1" ht="12.5" x14ac:dyDescent="0.25">
      <c r="A124" s="188"/>
      <c r="B124" s="190"/>
      <c r="C124" s="188"/>
      <c r="D124" s="191"/>
      <c r="E124" s="188"/>
      <c r="F124" s="192"/>
      <c r="G124" s="192"/>
      <c r="H124" s="142" t="str">
        <f t="shared" si="34"/>
        <v/>
      </c>
      <c r="I124" s="203"/>
      <c r="J124" s="125"/>
      <c r="K124" s="201">
        <f t="shared" si="25"/>
        <v>0</v>
      </c>
      <c r="L124" s="123"/>
      <c r="M124" s="192"/>
      <c r="N124" s="194"/>
      <c r="O124" s="209" t="str">
        <f t="shared" si="26"/>
        <v/>
      </c>
      <c r="P124" s="205"/>
      <c r="Q124" s="125"/>
      <c r="R124" s="201">
        <f t="shared" si="27"/>
        <v>0</v>
      </c>
      <c r="S124" s="125"/>
      <c r="T124" s="125"/>
      <c r="U124" s="125"/>
      <c r="V124" s="209" t="str">
        <f t="shared" si="28"/>
        <v/>
      </c>
      <c r="W124" s="208"/>
      <c r="X124" s="210">
        <f t="shared" si="29"/>
        <v>0</v>
      </c>
      <c r="Y124" s="201">
        <f t="shared" si="30"/>
        <v>0</v>
      </c>
      <c r="Z124" s="201"/>
      <c r="AA124" s="125"/>
      <c r="AB124" s="125"/>
      <c r="AC124" s="209" t="str">
        <f t="shared" si="31"/>
        <v/>
      </c>
      <c r="AD124" s="208"/>
      <c r="AE124" s="210">
        <f t="shared" si="32"/>
        <v>0</v>
      </c>
      <c r="AF124" s="201">
        <f t="shared" si="33"/>
        <v>0</v>
      </c>
    </row>
    <row r="125" spans="1:32" s="177" customFormat="1" ht="13.5" thickBot="1" x14ac:dyDescent="0.35">
      <c r="A125" s="174"/>
      <c r="B125" s="173"/>
      <c r="C125" s="174"/>
      <c r="D125" s="175">
        <f>SUM(D15:D124)</f>
        <v>0</v>
      </c>
      <c r="E125" s="174"/>
      <c r="F125" s="123"/>
      <c r="G125" s="123"/>
      <c r="H125" s="124"/>
      <c r="I125" s="154"/>
      <c r="J125" s="155" t="s">
        <v>144</v>
      </c>
      <c r="K125" s="156">
        <f>SUM(K15:K65)</f>
        <v>0</v>
      </c>
      <c r="L125" s="157"/>
      <c r="M125" s="123"/>
      <c r="N125" s="127"/>
      <c r="O125" s="124"/>
      <c r="P125" s="176"/>
      <c r="Q125" s="155" t="s">
        <v>144</v>
      </c>
      <c r="R125" s="156">
        <f>SUM(R15:R65)</f>
        <v>0</v>
      </c>
      <c r="S125" s="125"/>
      <c r="T125" s="125"/>
      <c r="U125" s="125"/>
      <c r="V125" s="125"/>
      <c r="W125" s="176"/>
      <c r="X125" s="155" t="s">
        <v>144</v>
      </c>
      <c r="Y125" s="156">
        <f>SUM(Y15:Y65)</f>
        <v>0</v>
      </c>
      <c r="Z125" s="236"/>
      <c r="AA125" s="125"/>
      <c r="AB125" s="125"/>
      <c r="AC125" s="125"/>
      <c r="AD125" s="176"/>
      <c r="AE125" s="155" t="s">
        <v>144</v>
      </c>
      <c r="AF125" s="156">
        <f>SUM(AF15:AF65)</f>
        <v>0</v>
      </c>
    </row>
    <row r="126" spans="1:32" ht="14.5" thickTop="1" x14ac:dyDescent="0.3">
      <c r="C126" s="126"/>
      <c r="F126" s="123"/>
      <c r="G126" s="123"/>
      <c r="H126" s="123"/>
      <c r="I126" s="123"/>
      <c r="J126" s="123"/>
      <c r="K126" s="123"/>
      <c r="L126" s="123"/>
      <c r="M126" s="123"/>
      <c r="N126" s="127"/>
      <c r="O126" s="123"/>
      <c r="P126" s="128"/>
      <c r="Q126" s="125"/>
      <c r="R126" s="129"/>
      <c r="S126" s="125"/>
      <c r="T126" s="125"/>
      <c r="U126" s="125"/>
      <c r="V126" s="125"/>
      <c r="W126" s="125"/>
      <c r="X126" s="125"/>
      <c r="Y126" s="125"/>
      <c r="Z126" s="125"/>
    </row>
    <row r="128" spans="1:32" s="131" customFormat="1" ht="15" customHeight="1" x14ac:dyDescent="0.35">
      <c r="A128" s="130"/>
      <c r="B128" s="327"/>
      <c r="C128" s="327"/>
      <c r="D128" s="327"/>
      <c r="E128" s="327"/>
      <c r="F128" s="327"/>
      <c r="G128" s="327"/>
      <c r="H128" s="327"/>
      <c r="I128" s="327"/>
      <c r="J128" s="327"/>
      <c r="K128" s="327"/>
      <c r="L128" s="327"/>
      <c r="M128" s="327"/>
    </row>
    <row r="129" spans="4:21" x14ac:dyDescent="0.3">
      <c r="D129" s="137"/>
    </row>
    <row r="130" spans="4:21" x14ac:dyDescent="0.3">
      <c r="D130" s="126" t="s">
        <v>121</v>
      </c>
      <c r="F130" s="122" t="s">
        <v>145</v>
      </c>
    </row>
    <row r="131" spans="4:21" ht="13.5" customHeight="1" x14ac:dyDescent="0.3">
      <c r="D131" s="137"/>
    </row>
    <row r="132" spans="4:21" ht="68.25" customHeight="1" x14ac:dyDescent="0.3">
      <c r="D132" s="137"/>
      <c r="F132" s="326" t="s">
        <v>186</v>
      </c>
      <c r="G132" s="326"/>
      <c r="H132" s="326"/>
      <c r="I132" s="326"/>
      <c r="J132" s="326"/>
      <c r="K132" s="326"/>
      <c r="L132" s="326"/>
      <c r="M132" s="326"/>
    </row>
    <row r="133" spans="4:21" ht="18.75" customHeight="1" x14ac:dyDescent="0.3">
      <c r="D133" s="137"/>
      <c r="F133" s="132"/>
      <c r="G133" s="132"/>
      <c r="H133" s="132"/>
      <c r="I133" s="132"/>
      <c r="J133" s="132"/>
      <c r="K133" s="132"/>
      <c r="L133" s="132"/>
      <c r="M133" s="132"/>
    </row>
    <row r="134" spans="4:21" x14ac:dyDescent="0.3">
      <c r="D134" s="137"/>
      <c r="F134" s="122" t="s">
        <v>189</v>
      </c>
    </row>
    <row r="135" spans="4:21" x14ac:dyDescent="0.3">
      <c r="D135" s="137"/>
      <c r="F135" s="133" t="s">
        <v>187</v>
      </c>
    </row>
    <row r="136" spans="4:21" x14ac:dyDescent="0.3">
      <c r="D136" s="137"/>
      <c r="F136" s="133" t="s">
        <v>188</v>
      </c>
    </row>
    <row r="137" spans="4:21" x14ac:dyDescent="0.3">
      <c r="D137" s="137"/>
      <c r="F137" s="133" t="s">
        <v>146</v>
      </c>
    </row>
    <row r="138" spans="4:21" x14ac:dyDescent="0.3">
      <c r="D138" s="137"/>
      <c r="F138" s="133" t="s">
        <v>147</v>
      </c>
    </row>
    <row r="139" spans="4:21" x14ac:dyDescent="0.3">
      <c r="D139" s="137"/>
      <c r="F139" s="133" t="s">
        <v>148</v>
      </c>
    </row>
    <row r="140" spans="4:21" x14ac:dyDescent="0.3">
      <c r="D140" s="137"/>
      <c r="G140" s="134"/>
    </row>
    <row r="141" spans="4:21" x14ac:dyDescent="0.3">
      <c r="D141" s="137" t="s">
        <v>183</v>
      </c>
      <c r="F141" s="199" t="str">
        <f>F9</f>
        <v>Select Utility Type</v>
      </c>
      <c r="G141" s="196">
        <f>K125</f>
        <v>0</v>
      </c>
      <c r="I141" s="199" t="str">
        <f>M9</f>
        <v>Select Utility Type</v>
      </c>
      <c r="J141" s="197">
        <f>R125</f>
        <v>0</v>
      </c>
      <c r="M141" s="217" t="str">
        <f>T9</f>
        <v>Select Utility Type</v>
      </c>
      <c r="N141" s="197">
        <f>Y125</f>
        <v>0</v>
      </c>
      <c r="P141" s="199" t="str">
        <f>AA9</f>
        <v>Select Utility Type</v>
      </c>
      <c r="Q141" s="197">
        <f>AF125</f>
        <v>0</v>
      </c>
      <c r="T141" s="199" t="s">
        <v>185</v>
      </c>
      <c r="U141" s="197">
        <f>G141+J141+N141</f>
        <v>0</v>
      </c>
    </row>
    <row r="142" spans="4:21" x14ac:dyDescent="0.3">
      <c r="D142" s="137" t="s">
        <v>184</v>
      </c>
      <c r="F142" s="199" t="str">
        <f>F9</f>
        <v>Select Utility Type</v>
      </c>
      <c r="G142" s="196">
        <f>G141*12</f>
        <v>0</v>
      </c>
      <c r="I142" s="199" t="str">
        <f>M9</f>
        <v>Select Utility Type</v>
      </c>
      <c r="J142" s="196">
        <f>J141*12</f>
        <v>0</v>
      </c>
      <c r="M142" s="217" t="str">
        <f>T9</f>
        <v>Select Utility Type</v>
      </c>
      <c r="N142" s="197">
        <f>N141*12</f>
        <v>0</v>
      </c>
      <c r="P142" s="199" t="str">
        <f>AA9</f>
        <v>Select Utility Type</v>
      </c>
      <c r="Q142" s="197">
        <f>Q141*12</f>
        <v>0</v>
      </c>
      <c r="T142" s="218" t="s">
        <v>185</v>
      </c>
      <c r="U142" s="198">
        <f>G142+J142+N142</f>
        <v>0</v>
      </c>
    </row>
    <row r="143" spans="4:21" x14ac:dyDescent="0.3">
      <c r="D143" s="137"/>
      <c r="F143" s="133"/>
    </row>
    <row r="144" spans="4:21" x14ac:dyDescent="0.3">
      <c r="D144" s="126" t="s">
        <v>129</v>
      </c>
      <c r="F144" s="122" t="s">
        <v>190</v>
      </c>
    </row>
    <row r="145" spans="1:16" x14ac:dyDescent="0.3">
      <c r="D145" s="137"/>
      <c r="F145" s="133"/>
      <c r="G145" s="135" t="s">
        <v>194</v>
      </c>
    </row>
    <row r="146" spans="1:16" x14ac:dyDescent="0.3">
      <c r="D146" s="137"/>
      <c r="F146" s="133"/>
      <c r="G146" s="163" t="s">
        <v>185</v>
      </c>
      <c r="H146" s="198">
        <f>U142</f>
        <v>0</v>
      </c>
    </row>
    <row r="147" spans="1:16" x14ac:dyDescent="0.3">
      <c r="D147" s="137"/>
      <c r="F147" s="133"/>
      <c r="G147" s="161"/>
      <c r="H147" s="162"/>
    </row>
    <row r="148" spans="1:16" x14ac:dyDescent="0.3">
      <c r="D148" s="137"/>
      <c r="F148" s="133"/>
      <c r="G148" s="122" t="s">
        <v>193</v>
      </c>
    </row>
    <row r="149" spans="1:16" x14ac:dyDescent="0.3">
      <c r="D149" s="137"/>
      <c r="F149" s="133"/>
      <c r="G149" s="159" t="s">
        <v>192</v>
      </c>
      <c r="H149" s="159"/>
      <c r="I149" s="200">
        <v>3288</v>
      </c>
    </row>
    <row r="150" spans="1:16" x14ac:dyDescent="0.3">
      <c r="D150" s="137"/>
      <c r="F150" s="133"/>
      <c r="G150" s="160"/>
      <c r="H150" s="160"/>
      <c r="I150" s="164"/>
    </row>
    <row r="151" spans="1:16" x14ac:dyDescent="0.3">
      <c r="D151" s="137"/>
      <c r="F151" s="133"/>
      <c r="G151" s="122" t="s">
        <v>199</v>
      </c>
      <c r="H151" s="160"/>
      <c r="I151" s="160"/>
    </row>
    <row r="152" spans="1:16" x14ac:dyDescent="0.3">
      <c r="D152" s="137"/>
      <c r="F152" s="122" t="s">
        <v>149</v>
      </c>
      <c r="G152" s="166">
        <f>(H146/I149)*-1</f>
        <v>0</v>
      </c>
    </row>
    <row r="153" spans="1:16" x14ac:dyDescent="0.3">
      <c r="D153" s="137"/>
      <c r="G153" s="165"/>
    </row>
    <row r="154" spans="1:16" x14ac:dyDescent="0.3">
      <c r="D154" s="137"/>
      <c r="G154" s="135" t="s">
        <v>200</v>
      </c>
    </row>
    <row r="155" spans="1:16" s="131" customFormat="1" x14ac:dyDescent="0.3">
      <c r="A155" s="136"/>
      <c r="D155" s="137"/>
      <c r="E155" s="126"/>
      <c r="F155" s="122"/>
      <c r="G155" s="122"/>
      <c r="H155" s="122"/>
      <c r="I155" s="122"/>
      <c r="J155" s="122"/>
      <c r="K155" s="122"/>
      <c r="L155" s="122"/>
      <c r="M155" s="122"/>
      <c r="N155" s="122"/>
      <c r="O155" s="122"/>
      <c r="P155" s="122"/>
    </row>
    <row r="156" spans="1:16" s="131" customFormat="1" x14ac:dyDescent="0.3">
      <c r="A156" s="136"/>
      <c r="D156" s="126" t="s">
        <v>150</v>
      </c>
      <c r="E156" s="126"/>
      <c r="F156" s="122" t="s">
        <v>191</v>
      </c>
      <c r="G156" s="122"/>
      <c r="H156" s="122"/>
      <c r="I156" s="122"/>
      <c r="J156" s="122"/>
      <c r="K156" s="122"/>
      <c r="L156" s="122"/>
      <c r="M156" s="122"/>
      <c r="N156" s="122"/>
      <c r="O156" s="122"/>
      <c r="P156" s="122"/>
    </row>
    <row r="157" spans="1:16" s="131" customFormat="1" x14ac:dyDescent="0.3">
      <c r="A157" s="136"/>
      <c r="D157" s="137"/>
      <c r="E157" s="126"/>
      <c r="F157" s="122"/>
      <c r="G157" s="122"/>
      <c r="H157" s="122"/>
      <c r="I157" s="122"/>
      <c r="J157" s="122"/>
      <c r="K157" s="122"/>
      <c r="L157" s="122"/>
      <c r="M157" s="122"/>
      <c r="N157" s="122"/>
      <c r="O157" s="122"/>
      <c r="P157" s="122"/>
    </row>
    <row r="158" spans="1:16" x14ac:dyDescent="0.3">
      <c r="A158" s="136"/>
      <c r="B158" s="131"/>
      <c r="C158" s="131"/>
      <c r="D158" s="137"/>
    </row>
    <row r="159" spans="1:16" x14ac:dyDescent="0.3">
      <c r="A159" s="136"/>
      <c r="B159" s="131"/>
      <c r="C159" s="131"/>
    </row>
    <row r="160" spans="1:16" x14ac:dyDescent="0.3">
      <c r="A160" s="136"/>
      <c r="B160" s="131"/>
      <c r="C160" s="131"/>
    </row>
    <row r="164" spans="4:5" x14ac:dyDescent="0.3">
      <c r="D164" s="138"/>
      <c r="E164" s="122"/>
    </row>
    <row r="165" spans="4:5" x14ac:dyDescent="0.3">
      <c r="D165" s="138"/>
      <c r="E165" s="122"/>
    </row>
    <row r="166" spans="4:5" x14ac:dyDescent="0.3">
      <c r="D166" s="158"/>
      <c r="E166" s="122"/>
    </row>
  </sheetData>
  <mergeCells count="46">
    <mergeCell ref="F14:H14"/>
    <mergeCell ref="M14:O14"/>
    <mergeCell ref="T14:V14"/>
    <mergeCell ref="AA14:AC14"/>
    <mergeCell ref="B128:M128"/>
    <mergeCell ref="F132:M132"/>
    <mergeCell ref="AC10:AC13"/>
    <mergeCell ref="AD10:AD11"/>
    <mergeCell ref="AE10:AE13"/>
    <mergeCell ref="AF10:AF13"/>
    <mergeCell ref="F12:G13"/>
    <mergeCell ref="M12:N13"/>
    <mergeCell ref="T12:U13"/>
    <mergeCell ref="AA12:AB13"/>
    <mergeCell ref="V10:V13"/>
    <mergeCell ref="W10:W11"/>
    <mergeCell ref="X10:X13"/>
    <mergeCell ref="Y10:Y13"/>
    <mergeCell ref="AA10:AA11"/>
    <mergeCell ref="AB10:AB11"/>
    <mergeCell ref="O10:O13"/>
    <mergeCell ref="P10:P11"/>
    <mergeCell ref="Q10:Q13"/>
    <mergeCell ref="R10:R13"/>
    <mergeCell ref="T10:T11"/>
    <mergeCell ref="U10:U11"/>
    <mergeCell ref="N10:N11"/>
    <mergeCell ref="A10:A13"/>
    <mergeCell ref="B10:B13"/>
    <mergeCell ref="C10:C13"/>
    <mergeCell ref="D10:D13"/>
    <mergeCell ref="F10:F11"/>
    <mergeCell ref="G10:G11"/>
    <mergeCell ref="H10:H13"/>
    <mergeCell ref="I10:I11"/>
    <mergeCell ref="J10:J13"/>
    <mergeCell ref="K10:K13"/>
    <mergeCell ref="M10:M11"/>
    <mergeCell ref="A1:AF1"/>
    <mergeCell ref="A2:AF2"/>
    <mergeCell ref="Q3:R3"/>
    <mergeCell ref="K4:T6"/>
    <mergeCell ref="F9:K9"/>
    <mergeCell ref="M9:R9"/>
    <mergeCell ref="T9:Y9"/>
    <mergeCell ref="AA9:AF9"/>
  </mergeCells>
  <pageMargins left="0.7" right="0.7" top="0.75" bottom="0.75" header="0.3" footer="0.3"/>
  <pageSetup paperSize="17" scale="82"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9F5E7984-D555-4DE0-B4F3-A85D87AFB098}">
          <x14:formula1>
            <xm:f>Units!$A$16:$A$27</xm:f>
          </x14:formula1>
          <xm:sqref>F9:K9 M9:R9 T9:Y9 AA9:AF9</xm:sqref>
        </x14:dataValidation>
        <x14:dataValidation type="list" allowBlank="1" showInputMessage="1" showErrorMessage="1" xr:uid="{FD9A1EC7-D27F-4E95-BA28-97FE97B525B6}">
          <x14:formula1>
            <xm:f>Units!$B$16:$B$28</xm:f>
          </x14:formula1>
          <xm:sqref>F14:H14 AA14:AC14 T14:V14 M14:O14</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28CB3-58E1-440E-A9CE-80794D748F5E}">
  <sheetPr>
    <pageSetUpPr fitToPage="1"/>
  </sheetPr>
  <dimension ref="A1:AF166"/>
  <sheetViews>
    <sheetView zoomScaleNormal="100" workbookViewId="0">
      <pane xSplit="4" ySplit="14" topLeftCell="E141" activePane="bottomRight" state="frozen"/>
      <selection pane="topRight" activeCell="E1" sqref="E1"/>
      <selection pane="bottomLeft" activeCell="A7" sqref="A7"/>
      <selection pane="bottomRight" activeCell="I153" sqref="I153"/>
    </sheetView>
  </sheetViews>
  <sheetFormatPr defaultColWidth="9.1796875" defaultRowHeight="14" x14ac:dyDescent="0.3"/>
  <cols>
    <col min="1" max="1" width="13.1796875" style="126" customWidth="1"/>
    <col min="2" max="2" width="23" style="122" bestFit="1" customWidth="1"/>
    <col min="3" max="3" width="13.26953125" style="122" customWidth="1"/>
    <col min="4" max="4" width="18" style="126" customWidth="1"/>
    <col min="5" max="5" width="2.453125" style="126" customWidth="1"/>
    <col min="6" max="6" width="17.7265625" style="122" customWidth="1"/>
    <col min="7" max="7" width="12.81640625" style="122" bestFit="1" customWidth="1"/>
    <col min="8" max="8" width="13.453125" style="122" bestFit="1" customWidth="1"/>
    <col min="9" max="9" width="17.7265625" style="122" customWidth="1"/>
    <col min="10" max="10" width="12" style="122" bestFit="1" customWidth="1"/>
    <col min="11" max="11" width="13.453125" style="122" bestFit="1" customWidth="1"/>
    <col min="12" max="12" width="2.1796875" style="122" customWidth="1"/>
    <col min="13" max="13" width="17.7265625" style="122" customWidth="1"/>
    <col min="14" max="14" width="13.54296875" style="122" customWidth="1"/>
    <col min="15" max="15" width="13.453125" style="122" customWidth="1"/>
    <col min="16" max="16" width="17.7265625" style="122" customWidth="1"/>
    <col min="17" max="17" width="12.7265625" style="122" bestFit="1" customWidth="1"/>
    <col min="18" max="18" width="14" style="122" bestFit="1" customWidth="1"/>
    <col min="19" max="19" width="1.81640625" style="122" customWidth="1"/>
    <col min="20" max="25" width="13.81640625" style="122" customWidth="1"/>
    <col min="26" max="26" width="1.81640625" style="122" customWidth="1"/>
    <col min="27" max="32" width="13.81640625" style="121" customWidth="1"/>
    <col min="33" max="16384" width="9.1796875" style="121"/>
  </cols>
  <sheetData>
    <row r="1" spans="1:32" s="170" customFormat="1" ht="22.5" x14ac:dyDescent="0.45">
      <c r="A1" s="325" t="s">
        <v>236</v>
      </c>
      <c r="B1" s="325"/>
      <c r="C1" s="325"/>
      <c r="D1" s="325"/>
      <c r="E1" s="325"/>
      <c r="F1" s="325"/>
      <c r="G1" s="325"/>
      <c r="H1" s="325"/>
      <c r="I1" s="325"/>
      <c r="J1" s="325"/>
      <c r="K1" s="325"/>
      <c r="L1" s="325"/>
      <c r="M1" s="325"/>
      <c r="N1" s="325"/>
      <c r="O1" s="325"/>
      <c r="P1" s="325"/>
      <c r="Q1" s="325"/>
      <c r="R1" s="325"/>
      <c r="S1" s="325"/>
      <c r="T1" s="325"/>
      <c r="U1" s="325"/>
      <c r="V1" s="325"/>
      <c r="W1" s="325"/>
      <c r="X1" s="325"/>
      <c r="Y1" s="325"/>
      <c r="Z1" s="325"/>
      <c r="AA1" s="325"/>
      <c r="AB1" s="325"/>
      <c r="AC1" s="325"/>
      <c r="AD1" s="325"/>
      <c r="AE1" s="325"/>
      <c r="AF1" s="325"/>
    </row>
    <row r="2" spans="1:32" s="170" customFormat="1" ht="23" thickBot="1" x14ac:dyDescent="0.5">
      <c r="A2" s="325" t="s">
        <v>181</v>
      </c>
      <c r="B2" s="325"/>
      <c r="C2" s="325"/>
      <c r="D2" s="325"/>
      <c r="E2" s="325"/>
      <c r="F2" s="325"/>
      <c r="G2" s="325"/>
      <c r="H2" s="325"/>
      <c r="I2" s="325"/>
      <c r="J2" s="325"/>
      <c r="K2" s="325"/>
      <c r="L2" s="325"/>
      <c r="M2" s="325"/>
      <c r="N2" s="325"/>
      <c r="O2" s="325"/>
      <c r="P2" s="325"/>
      <c r="Q2" s="325"/>
      <c r="R2" s="325"/>
      <c r="S2" s="325"/>
      <c r="T2" s="325"/>
      <c r="U2" s="325"/>
      <c r="V2" s="325"/>
      <c r="W2" s="325"/>
      <c r="X2" s="325"/>
      <c r="Y2" s="325"/>
      <c r="Z2" s="325"/>
      <c r="AA2" s="325"/>
      <c r="AB2" s="325"/>
      <c r="AC2" s="325"/>
      <c r="AD2" s="325"/>
      <c r="AE2" s="325"/>
      <c r="AF2" s="325"/>
    </row>
    <row r="3" spans="1:32" s="170" customFormat="1" ht="23" thickBot="1" x14ac:dyDescent="0.5">
      <c r="A3" s="211"/>
      <c r="B3" s="211"/>
      <c r="C3" s="211"/>
      <c r="D3" s="211"/>
      <c r="E3" s="211"/>
      <c r="F3" s="211"/>
      <c r="G3" s="211"/>
      <c r="H3" s="211"/>
      <c r="I3" s="211"/>
      <c r="J3" s="211"/>
      <c r="K3" s="211"/>
      <c r="L3" s="211"/>
      <c r="M3" s="211"/>
      <c r="N3" s="211" t="s">
        <v>237</v>
      </c>
      <c r="O3" s="211"/>
      <c r="P3" s="213" t="s">
        <v>238</v>
      </c>
      <c r="Q3" s="314">
        <f>'Tab 1 Savings Calculator'!B5-1</f>
        <v>2022</v>
      </c>
      <c r="R3" s="315"/>
      <c r="S3" s="211"/>
      <c r="T3" s="211"/>
      <c r="U3" s="211"/>
      <c r="V3" s="211"/>
      <c r="W3" s="211"/>
      <c r="X3" s="211"/>
      <c r="Y3" s="211"/>
      <c r="Z3" s="211"/>
      <c r="AA3" s="214"/>
      <c r="AB3" s="214"/>
      <c r="AC3" s="214"/>
      <c r="AD3" s="214"/>
      <c r="AE3" s="214"/>
      <c r="AF3" s="214"/>
    </row>
    <row r="4" spans="1:32" ht="18" customHeight="1" x14ac:dyDescent="0.35">
      <c r="A4" s="168"/>
      <c r="B4" s="168"/>
      <c r="C4" s="168"/>
      <c r="D4" s="168"/>
      <c r="E4" s="168"/>
      <c r="F4" s="168"/>
      <c r="G4" s="171"/>
      <c r="H4" s="212"/>
      <c r="I4" s="212"/>
      <c r="J4" s="212"/>
      <c r="K4" s="328" t="s">
        <v>204</v>
      </c>
      <c r="L4" s="328"/>
      <c r="M4" s="328"/>
      <c r="N4" s="328"/>
      <c r="O4" s="328"/>
      <c r="P4" s="328"/>
      <c r="Q4" s="328"/>
      <c r="R4" s="328"/>
      <c r="S4" s="328"/>
      <c r="T4" s="328"/>
      <c r="U4" s="212"/>
      <c r="V4" s="212"/>
      <c r="W4" s="212"/>
      <c r="X4" s="168"/>
      <c r="Y4" s="168"/>
      <c r="Z4" s="168"/>
      <c r="AA4" s="215"/>
      <c r="AB4" s="215"/>
      <c r="AC4" s="215"/>
      <c r="AD4" s="215"/>
      <c r="AE4" s="215"/>
      <c r="AF4" s="215"/>
    </row>
    <row r="5" spans="1:32" ht="18" customHeight="1" x14ac:dyDescent="0.35">
      <c r="A5" s="169"/>
      <c r="B5" s="169"/>
      <c r="C5" s="169"/>
      <c r="D5" s="169"/>
      <c r="E5" s="167"/>
      <c r="F5" s="167"/>
      <c r="G5" s="171"/>
      <c r="H5" s="212"/>
      <c r="I5" s="212"/>
      <c r="J5" s="212"/>
      <c r="K5" s="328"/>
      <c r="L5" s="328"/>
      <c r="M5" s="328"/>
      <c r="N5" s="328"/>
      <c r="O5" s="328"/>
      <c r="P5" s="328"/>
      <c r="Q5" s="328"/>
      <c r="R5" s="328"/>
      <c r="S5" s="328"/>
      <c r="T5" s="328"/>
      <c r="U5" s="212"/>
      <c r="V5" s="212"/>
      <c r="W5" s="212"/>
      <c r="X5" s="167"/>
      <c r="Y5" s="167"/>
      <c r="Z5" s="167"/>
      <c r="AA5" s="215"/>
      <c r="AB5" s="215"/>
      <c r="AC5" s="215"/>
      <c r="AD5" s="215"/>
      <c r="AE5" s="215"/>
      <c r="AF5" s="215"/>
    </row>
    <row r="6" spans="1:32" ht="25.5" customHeight="1" x14ac:dyDescent="0.35">
      <c r="A6" s="169"/>
      <c r="B6" s="169"/>
      <c r="C6" s="169"/>
      <c r="D6" s="169"/>
      <c r="E6" s="167"/>
      <c r="F6" s="167"/>
      <c r="G6" s="171"/>
      <c r="H6" s="212"/>
      <c r="I6" s="212"/>
      <c r="J6" s="212"/>
      <c r="K6" s="328"/>
      <c r="L6" s="328"/>
      <c r="M6" s="328"/>
      <c r="N6" s="328"/>
      <c r="O6" s="328"/>
      <c r="P6" s="328"/>
      <c r="Q6" s="328"/>
      <c r="R6" s="328"/>
      <c r="S6" s="328"/>
      <c r="T6" s="328"/>
      <c r="U6" s="212"/>
      <c r="V6" s="212"/>
      <c r="W6" s="212"/>
      <c r="X6" s="167"/>
      <c r="Y6" s="167"/>
      <c r="Z6" s="167"/>
      <c r="AA6" s="215"/>
      <c r="AB6" s="215"/>
      <c r="AC6" s="215"/>
      <c r="AD6" s="215"/>
      <c r="AE6" s="215"/>
      <c r="AF6" s="215"/>
    </row>
    <row r="7" spans="1:32" ht="17.5" x14ac:dyDescent="0.35">
      <c r="A7" s="230"/>
      <c r="B7" s="230"/>
      <c r="C7" s="230"/>
      <c r="D7" s="230"/>
      <c r="E7" s="231"/>
      <c r="F7" s="231"/>
      <c r="G7" s="232"/>
      <c r="H7" s="233"/>
      <c r="I7" s="233"/>
      <c r="J7" s="233"/>
      <c r="K7" s="234"/>
      <c r="L7" s="234"/>
      <c r="M7" s="234"/>
      <c r="N7" s="234"/>
      <c r="O7" s="234"/>
      <c r="P7" s="234"/>
      <c r="Q7" s="234"/>
      <c r="R7" s="234"/>
      <c r="S7" s="234"/>
      <c r="T7" s="234"/>
      <c r="U7" s="233"/>
      <c r="V7" s="233"/>
      <c r="W7" s="233"/>
      <c r="X7" s="231"/>
      <c r="Y7" s="231"/>
      <c r="Z7" s="231"/>
    </row>
    <row r="9" spans="1:32" s="173" customFormat="1" ht="14.25" customHeight="1" x14ac:dyDescent="0.25">
      <c r="A9" s="153"/>
      <c r="B9" s="195"/>
      <c r="C9" s="195"/>
      <c r="D9" s="153"/>
      <c r="E9" s="153"/>
      <c r="F9" s="312" t="s">
        <v>292</v>
      </c>
      <c r="G9" s="312"/>
      <c r="H9" s="312"/>
      <c r="I9" s="312"/>
      <c r="J9" s="312"/>
      <c r="K9" s="312"/>
      <c r="L9" s="195"/>
      <c r="M9" s="312" t="s">
        <v>292</v>
      </c>
      <c r="N9" s="312"/>
      <c r="O9" s="312"/>
      <c r="P9" s="312"/>
      <c r="Q9" s="312"/>
      <c r="R9" s="312"/>
      <c r="S9" s="153"/>
      <c r="T9" s="312" t="s">
        <v>292</v>
      </c>
      <c r="U9" s="312"/>
      <c r="V9" s="312"/>
      <c r="W9" s="312"/>
      <c r="X9" s="312"/>
      <c r="Y9" s="312"/>
      <c r="Z9" s="153"/>
      <c r="AA9" s="312" t="s">
        <v>292</v>
      </c>
      <c r="AB9" s="312"/>
      <c r="AC9" s="312"/>
      <c r="AD9" s="312"/>
      <c r="AE9" s="312"/>
      <c r="AF9" s="312"/>
    </row>
    <row r="10" spans="1:32" s="173" customFormat="1" ht="27" customHeight="1" x14ac:dyDescent="0.25">
      <c r="A10" s="319" t="s">
        <v>201</v>
      </c>
      <c r="B10" s="319" t="s">
        <v>202</v>
      </c>
      <c r="C10" s="319" t="s">
        <v>134</v>
      </c>
      <c r="D10" s="322" t="s">
        <v>198</v>
      </c>
      <c r="E10" s="216"/>
      <c r="F10" s="305" t="s">
        <v>264</v>
      </c>
      <c r="G10" s="305" t="s">
        <v>265</v>
      </c>
      <c r="H10" s="305" t="s">
        <v>266</v>
      </c>
      <c r="I10" s="313" t="s">
        <v>133</v>
      </c>
      <c r="J10" s="305" t="s">
        <v>166</v>
      </c>
      <c r="K10" s="305" t="s">
        <v>180</v>
      </c>
      <c r="L10" s="172"/>
      <c r="M10" s="305" t="s">
        <v>264</v>
      </c>
      <c r="N10" s="305" t="s">
        <v>265</v>
      </c>
      <c r="O10" s="305" t="s">
        <v>266</v>
      </c>
      <c r="P10" s="313" t="s">
        <v>133</v>
      </c>
      <c r="Q10" s="305" t="s">
        <v>166</v>
      </c>
      <c r="R10" s="305" t="s">
        <v>180</v>
      </c>
      <c r="S10" s="172"/>
      <c r="T10" s="305" t="s">
        <v>264</v>
      </c>
      <c r="U10" s="305" t="s">
        <v>265</v>
      </c>
      <c r="V10" s="305" t="s">
        <v>266</v>
      </c>
      <c r="W10" s="313" t="s">
        <v>133</v>
      </c>
      <c r="X10" s="316" t="s">
        <v>166</v>
      </c>
      <c r="Y10" s="305" t="s">
        <v>180</v>
      </c>
      <c r="Z10" s="172"/>
      <c r="AA10" s="305" t="s">
        <v>264</v>
      </c>
      <c r="AB10" s="305" t="s">
        <v>265</v>
      </c>
      <c r="AC10" s="305" t="s">
        <v>266</v>
      </c>
      <c r="AD10" s="313" t="s">
        <v>133</v>
      </c>
      <c r="AE10" s="316" t="s">
        <v>166</v>
      </c>
      <c r="AF10" s="305" t="s">
        <v>180</v>
      </c>
    </row>
    <row r="11" spans="1:32" s="173" customFormat="1" ht="24.75" customHeight="1" x14ac:dyDescent="0.25">
      <c r="A11" s="320"/>
      <c r="B11" s="320"/>
      <c r="C11" s="320"/>
      <c r="D11" s="323"/>
      <c r="E11" s="216"/>
      <c r="F11" s="306"/>
      <c r="G11" s="306"/>
      <c r="H11" s="307"/>
      <c r="I11" s="313"/>
      <c r="J11" s="307"/>
      <c r="K11" s="307"/>
      <c r="L11" s="172"/>
      <c r="M11" s="306"/>
      <c r="N11" s="306"/>
      <c r="O11" s="307"/>
      <c r="P11" s="313"/>
      <c r="Q11" s="307"/>
      <c r="R11" s="307"/>
      <c r="S11" s="172"/>
      <c r="T11" s="306"/>
      <c r="U11" s="306"/>
      <c r="V11" s="307"/>
      <c r="W11" s="313"/>
      <c r="X11" s="317"/>
      <c r="Y11" s="307"/>
      <c r="Z11" s="172"/>
      <c r="AA11" s="306"/>
      <c r="AB11" s="306"/>
      <c r="AC11" s="307"/>
      <c r="AD11" s="313"/>
      <c r="AE11" s="317"/>
      <c r="AF11" s="307"/>
    </row>
    <row r="12" spans="1:32" s="173" customFormat="1" ht="35.25" customHeight="1" x14ac:dyDescent="0.25">
      <c r="A12" s="320"/>
      <c r="B12" s="320"/>
      <c r="C12" s="320"/>
      <c r="D12" s="323"/>
      <c r="E12" s="216"/>
      <c r="F12" s="308" t="s">
        <v>179</v>
      </c>
      <c r="G12" s="309"/>
      <c r="H12" s="307"/>
      <c r="I12" s="172" t="str">
        <f>P3</f>
        <v xml:space="preserve">June 30, </v>
      </c>
      <c r="J12" s="307"/>
      <c r="K12" s="307"/>
      <c r="L12" s="172"/>
      <c r="M12" s="308" t="s">
        <v>179</v>
      </c>
      <c r="N12" s="309"/>
      <c r="O12" s="307"/>
      <c r="P12" s="172" t="str">
        <f>P3</f>
        <v xml:space="preserve">June 30, </v>
      </c>
      <c r="Q12" s="307"/>
      <c r="R12" s="307"/>
      <c r="S12" s="172"/>
      <c r="T12" s="308" t="s">
        <v>179</v>
      </c>
      <c r="U12" s="309"/>
      <c r="V12" s="307"/>
      <c r="W12" s="172" t="str">
        <f>P3</f>
        <v xml:space="preserve">June 30, </v>
      </c>
      <c r="X12" s="317"/>
      <c r="Y12" s="307"/>
      <c r="Z12" s="172"/>
      <c r="AA12" s="308" t="s">
        <v>179</v>
      </c>
      <c r="AB12" s="309"/>
      <c r="AC12" s="307"/>
      <c r="AD12" s="172" t="str">
        <f>P3</f>
        <v xml:space="preserve">June 30, </v>
      </c>
      <c r="AE12" s="317"/>
      <c r="AF12" s="307"/>
    </row>
    <row r="13" spans="1:32" s="173" customFormat="1" ht="12.5" x14ac:dyDescent="0.25">
      <c r="A13" s="321"/>
      <c r="B13" s="321"/>
      <c r="C13" s="321"/>
      <c r="D13" s="324"/>
      <c r="E13" s="216"/>
      <c r="F13" s="310"/>
      <c r="G13" s="311"/>
      <c r="H13" s="306"/>
      <c r="I13" s="216">
        <f>Q3</f>
        <v>2022</v>
      </c>
      <c r="J13" s="306"/>
      <c r="K13" s="306"/>
      <c r="L13" s="172"/>
      <c r="M13" s="310"/>
      <c r="N13" s="311"/>
      <c r="O13" s="306"/>
      <c r="P13" s="216">
        <f>Q3</f>
        <v>2022</v>
      </c>
      <c r="Q13" s="306"/>
      <c r="R13" s="306"/>
      <c r="S13" s="172"/>
      <c r="T13" s="310"/>
      <c r="U13" s="311"/>
      <c r="V13" s="306"/>
      <c r="W13" s="216">
        <f>Q3</f>
        <v>2022</v>
      </c>
      <c r="X13" s="318"/>
      <c r="Y13" s="306"/>
      <c r="Z13" s="172"/>
      <c r="AA13" s="310"/>
      <c r="AB13" s="311"/>
      <c r="AC13" s="306"/>
      <c r="AD13" s="216">
        <f>Q3</f>
        <v>2022</v>
      </c>
      <c r="AE13" s="318"/>
      <c r="AF13" s="306"/>
    </row>
    <row r="14" spans="1:32" s="173" customFormat="1" ht="12.5" x14ac:dyDescent="0.25">
      <c r="A14" s="153" t="s">
        <v>203</v>
      </c>
      <c r="B14" s="153" t="s">
        <v>135</v>
      </c>
      <c r="C14" s="153" t="s">
        <v>136</v>
      </c>
      <c r="D14" s="153" t="s">
        <v>137</v>
      </c>
      <c r="E14" s="153"/>
      <c r="F14" s="302" t="s">
        <v>294</v>
      </c>
      <c r="G14" s="303"/>
      <c r="H14" s="304"/>
      <c r="I14" s="172" t="s">
        <v>138</v>
      </c>
      <c r="J14" s="172" t="s">
        <v>139</v>
      </c>
      <c r="K14" s="172" t="s">
        <v>138</v>
      </c>
      <c r="L14" s="172"/>
      <c r="M14" s="302" t="s">
        <v>294</v>
      </c>
      <c r="N14" s="303"/>
      <c r="O14" s="304"/>
      <c r="P14" s="172" t="s">
        <v>138</v>
      </c>
      <c r="Q14" s="172" t="s">
        <v>139</v>
      </c>
      <c r="R14" s="172" t="s">
        <v>138</v>
      </c>
      <c r="S14" s="172"/>
      <c r="T14" s="302" t="s">
        <v>293</v>
      </c>
      <c r="U14" s="303"/>
      <c r="V14" s="304"/>
      <c r="W14" s="172" t="s">
        <v>138</v>
      </c>
      <c r="X14" s="172" t="s">
        <v>139</v>
      </c>
      <c r="Y14" s="172" t="s">
        <v>138</v>
      </c>
      <c r="Z14" s="172"/>
      <c r="AA14" s="302" t="s">
        <v>294</v>
      </c>
      <c r="AB14" s="303"/>
      <c r="AC14" s="304"/>
      <c r="AD14" s="172" t="s">
        <v>138</v>
      </c>
      <c r="AE14" s="172" t="s">
        <v>139</v>
      </c>
      <c r="AF14" s="172" t="s">
        <v>138</v>
      </c>
    </row>
    <row r="15" spans="1:32" s="173" customFormat="1" ht="12.5" x14ac:dyDescent="0.25">
      <c r="A15" s="188" t="s">
        <v>205</v>
      </c>
      <c r="B15" s="188" t="s">
        <v>220</v>
      </c>
      <c r="C15" s="188" t="s">
        <v>141</v>
      </c>
      <c r="D15" s="188">
        <v>0</v>
      </c>
      <c r="E15" s="188"/>
      <c r="F15" s="189">
        <v>5.867</v>
      </c>
      <c r="G15" s="189">
        <v>5.2916666666666696</v>
      </c>
      <c r="H15" s="142">
        <f>IF(F15-G15=0,"",F15-G15)</f>
        <v>0.57533333333333037</v>
      </c>
      <c r="I15" s="202">
        <v>7.5410000000000004</v>
      </c>
      <c r="J15" s="201">
        <f>H15*I15</f>
        <v>4.3385886666666442</v>
      </c>
      <c r="K15" s="201">
        <f>D15*J15</f>
        <v>0</v>
      </c>
      <c r="L15" s="140"/>
      <c r="M15" s="193">
        <v>381.14583333333331</v>
      </c>
      <c r="N15" s="193">
        <v>302.67083333333341</v>
      </c>
      <c r="O15" s="209">
        <f>IF(M15-N15=0,"",M15-N15)</f>
        <v>78.474999999999909</v>
      </c>
      <c r="P15" s="204">
        <v>0.129</v>
      </c>
      <c r="Q15" s="201">
        <f>O15*P15</f>
        <v>10.123274999999989</v>
      </c>
      <c r="R15" s="201">
        <f>D15*Q15</f>
        <v>0</v>
      </c>
      <c r="S15" s="140"/>
      <c r="T15" s="141"/>
      <c r="U15" s="141"/>
      <c r="V15" s="209" t="str">
        <f>IF(T15-U15=0,"",T15-U15)</f>
        <v/>
      </c>
      <c r="W15" s="206"/>
      <c r="X15" s="210">
        <f>IFERROR(V15*W15,0)</f>
        <v>0</v>
      </c>
      <c r="Y15" s="201">
        <f>D15*X15</f>
        <v>0</v>
      </c>
      <c r="Z15" s="201"/>
      <c r="AA15" s="141"/>
      <c r="AB15" s="141"/>
      <c r="AC15" s="209" t="str">
        <f>IF(AA15-AB15=0,"",AA15-AB15)</f>
        <v/>
      </c>
      <c r="AD15" s="206"/>
      <c r="AE15" s="210">
        <f>IFERROR(AC15*AD15,0)</f>
        <v>0</v>
      </c>
      <c r="AF15" s="201">
        <f>D15*AE15</f>
        <v>0</v>
      </c>
    </row>
    <row r="16" spans="1:32" s="173" customFormat="1" ht="12.5" x14ac:dyDescent="0.25">
      <c r="A16" s="188"/>
      <c r="B16" s="188"/>
      <c r="C16" s="188" t="s">
        <v>142</v>
      </c>
      <c r="D16" s="188">
        <v>0</v>
      </c>
      <c r="E16" s="188"/>
      <c r="F16" s="189">
        <v>6.9580000000000002</v>
      </c>
      <c r="G16" s="189">
        <v>6.19166666666667</v>
      </c>
      <c r="H16" s="142">
        <f>IF(F16-G16=0,"",F16-G16)</f>
        <v>0.7663333333333302</v>
      </c>
      <c r="I16" s="202">
        <v>7.3620000000000001</v>
      </c>
      <c r="J16" s="201">
        <f t="shared" ref="J16:J65" si="0">H16*I16</f>
        <v>5.6417459999999773</v>
      </c>
      <c r="K16" s="201">
        <f t="shared" ref="K16:K79" si="1">D16*J16</f>
        <v>0</v>
      </c>
      <c r="L16" s="140"/>
      <c r="M16" s="193">
        <v>486.00166666666672</v>
      </c>
      <c r="N16" s="193">
        <v>405.80305555555555</v>
      </c>
      <c r="O16" s="209">
        <f t="shared" ref="O16:O79" si="2">IF(M16-N16=0,"",M16-N16)</f>
        <v>80.198611111111177</v>
      </c>
      <c r="P16" s="204">
        <v>0.125</v>
      </c>
      <c r="Q16" s="201">
        <f t="shared" ref="Q16:Q17" si="3">O16*P16</f>
        <v>10.024826388888897</v>
      </c>
      <c r="R16" s="201">
        <f t="shared" ref="R16:R79" si="4">D16*Q16</f>
        <v>0</v>
      </c>
      <c r="S16" s="140"/>
      <c r="T16" s="141"/>
      <c r="U16" s="141"/>
      <c r="V16" s="209" t="str">
        <f t="shared" ref="V16:V79" si="5">IF(T16-U16=0,"",T16-U16)</f>
        <v/>
      </c>
      <c r="W16" s="206"/>
      <c r="X16" s="210">
        <f t="shared" ref="X16:X79" si="6">IFERROR(V16*W16,0)</f>
        <v>0</v>
      </c>
      <c r="Y16" s="201">
        <f t="shared" ref="Y16:Y79" si="7">D16*X16</f>
        <v>0</v>
      </c>
      <c r="Z16" s="201"/>
      <c r="AA16" s="141"/>
      <c r="AB16" s="141"/>
      <c r="AC16" s="209" t="str">
        <f t="shared" ref="AC16:AC79" si="8">IF(AA16-AB16=0,"",AA16-AB16)</f>
        <v/>
      </c>
      <c r="AD16" s="206"/>
      <c r="AE16" s="210">
        <f t="shared" ref="AE16:AE79" si="9">IFERROR(AC16*AD16,0)</f>
        <v>0</v>
      </c>
      <c r="AF16" s="201">
        <f t="shared" ref="AF16:AF79" si="10">D16*AE16</f>
        <v>0</v>
      </c>
    </row>
    <row r="17" spans="1:32" s="173" customFormat="1" ht="12.5" x14ac:dyDescent="0.25">
      <c r="A17" s="188"/>
      <c r="B17" s="188"/>
      <c r="C17" s="188" t="s">
        <v>143</v>
      </c>
      <c r="D17" s="188">
        <v>0</v>
      </c>
      <c r="E17" s="188"/>
      <c r="F17" s="189">
        <v>8.0169999999999995</v>
      </c>
      <c r="G17" s="189">
        <v>7.05833333333333</v>
      </c>
      <c r="H17" s="142">
        <f>IF(F17-G17=0,"",F17-G17)</f>
        <v>0.95866666666666944</v>
      </c>
      <c r="I17" s="202">
        <v>7.2329999999999997</v>
      </c>
      <c r="J17" s="201">
        <f t="shared" si="0"/>
        <v>6.9340360000000194</v>
      </c>
      <c r="K17" s="201">
        <f t="shared" si="1"/>
        <v>0</v>
      </c>
      <c r="L17" s="140"/>
      <c r="M17" s="193">
        <v>619.30833333333339</v>
      </c>
      <c r="N17" s="193">
        <v>499.22333333333336</v>
      </c>
      <c r="O17" s="209">
        <f t="shared" si="2"/>
        <v>120.08500000000004</v>
      </c>
      <c r="P17" s="204">
        <v>0.123</v>
      </c>
      <c r="Q17" s="201">
        <f t="shared" si="3"/>
        <v>14.770455000000004</v>
      </c>
      <c r="R17" s="201">
        <f t="shared" si="4"/>
        <v>0</v>
      </c>
      <c r="S17" s="140"/>
      <c r="T17" s="141"/>
      <c r="U17" s="141"/>
      <c r="V17" s="209" t="str">
        <f t="shared" si="5"/>
        <v/>
      </c>
      <c r="W17" s="206"/>
      <c r="X17" s="210">
        <f t="shared" si="6"/>
        <v>0</v>
      </c>
      <c r="Y17" s="201">
        <f t="shared" si="7"/>
        <v>0</v>
      </c>
      <c r="Z17" s="201"/>
      <c r="AA17" s="141"/>
      <c r="AB17" s="141"/>
      <c r="AC17" s="209" t="str">
        <f t="shared" si="8"/>
        <v/>
      </c>
      <c r="AD17" s="206"/>
      <c r="AE17" s="210">
        <f t="shared" si="9"/>
        <v>0</v>
      </c>
      <c r="AF17" s="201">
        <f t="shared" si="10"/>
        <v>0</v>
      </c>
    </row>
    <row r="18" spans="1:32" s="173" customFormat="1" ht="12.5" x14ac:dyDescent="0.25">
      <c r="A18" s="188"/>
      <c r="B18" s="188"/>
      <c r="C18" s="188"/>
      <c r="D18" s="188"/>
      <c r="E18" s="188"/>
      <c r="F18" s="189"/>
      <c r="G18" s="189"/>
      <c r="H18" s="142" t="str">
        <f t="shared" ref="H18:H81" si="11">IF(F18-G18=0,"",F18-G18)</f>
        <v/>
      </c>
      <c r="I18" s="202"/>
      <c r="J18" s="201"/>
      <c r="K18" s="201">
        <f t="shared" si="1"/>
        <v>0</v>
      </c>
      <c r="L18" s="140"/>
      <c r="M18" s="193"/>
      <c r="N18" s="193"/>
      <c r="O18" s="209" t="str">
        <f t="shared" si="2"/>
        <v/>
      </c>
      <c r="P18" s="204"/>
      <c r="Q18" s="201"/>
      <c r="R18" s="201">
        <f t="shared" si="4"/>
        <v>0</v>
      </c>
      <c r="S18" s="140"/>
      <c r="T18" s="141"/>
      <c r="U18" s="141"/>
      <c r="V18" s="209" t="str">
        <f t="shared" si="5"/>
        <v/>
      </c>
      <c r="W18" s="206"/>
      <c r="X18" s="210">
        <f t="shared" si="6"/>
        <v>0</v>
      </c>
      <c r="Y18" s="201">
        <f t="shared" si="7"/>
        <v>0</v>
      </c>
      <c r="Z18" s="201"/>
      <c r="AA18" s="141"/>
      <c r="AB18" s="141"/>
      <c r="AC18" s="209" t="str">
        <f t="shared" si="8"/>
        <v/>
      </c>
      <c r="AD18" s="206"/>
      <c r="AE18" s="210">
        <f t="shared" si="9"/>
        <v>0</v>
      </c>
      <c r="AF18" s="201">
        <f t="shared" si="10"/>
        <v>0</v>
      </c>
    </row>
    <row r="19" spans="1:32" s="173" customFormat="1" ht="12.5" x14ac:dyDescent="0.25">
      <c r="A19" s="188"/>
      <c r="B19" s="188"/>
      <c r="C19" s="188"/>
      <c r="D19" s="188"/>
      <c r="E19" s="188"/>
      <c r="F19" s="189"/>
      <c r="G19" s="189"/>
      <c r="H19" s="142" t="str">
        <f t="shared" si="11"/>
        <v/>
      </c>
      <c r="I19" s="202"/>
      <c r="J19" s="201"/>
      <c r="K19" s="201">
        <f t="shared" si="1"/>
        <v>0</v>
      </c>
      <c r="L19" s="140"/>
      <c r="M19" s="193"/>
      <c r="N19" s="193"/>
      <c r="O19" s="209" t="str">
        <f t="shared" si="2"/>
        <v/>
      </c>
      <c r="P19" s="204"/>
      <c r="Q19" s="201"/>
      <c r="R19" s="201">
        <f t="shared" si="4"/>
        <v>0</v>
      </c>
      <c r="S19" s="140"/>
      <c r="T19" s="141"/>
      <c r="U19" s="141"/>
      <c r="V19" s="209" t="str">
        <f t="shared" si="5"/>
        <v/>
      </c>
      <c r="W19" s="206"/>
      <c r="X19" s="210">
        <f t="shared" si="6"/>
        <v>0</v>
      </c>
      <c r="Y19" s="201">
        <f t="shared" si="7"/>
        <v>0</v>
      </c>
      <c r="Z19" s="201"/>
      <c r="AA19" s="141"/>
      <c r="AB19" s="141"/>
      <c r="AC19" s="209" t="str">
        <f t="shared" si="8"/>
        <v/>
      </c>
      <c r="AD19" s="206"/>
      <c r="AE19" s="210">
        <f t="shared" si="9"/>
        <v>0</v>
      </c>
      <c r="AF19" s="201">
        <f t="shared" si="10"/>
        <v>0</v>
      </c>
    </row>
    <row r="20" spans="1:32" s="173" customFormat="1" ht="12.5" x14ac:dyDescent="0.25">
      <c r="A20" s="188" t="s">
        <v>206</v>
      </c>
      <c r="B20" s="188" t="s">
        <v>221</v>
      </c>
      <c r="C20" s="188" t="s">
        <v>140</v>
      </c>
      <c r="D20" s="188">
        <v>0</v>
      </c>
      <c r="E20" s="188"/>
      <c r="F20" s="189">
        <v>4.8583333333333298</v>
      </c>
      <c r="G20" s="189">
        <v>4.7</v>
      </c>
      <c r="H20" s="142">
        <f t="shared" si="11"/>
        <v>0.15833333333332966</v>
      </c>
      <c r="I20" s="202">
        <v>7.6950000000000003</v>
      </c>
      <c r="J20" s="201">
        <f t="shared" si="0"/>
        <v>1.2183749999999718</v>
      </c>
      <c r="K20" s="201">
        <f t="shared" si="1"/>
        <v>0</v>
      </c>
      <c r="L20" s="140"/>
      <c r="M20" s="193">
        <v>300.17500000000007</v>
      </c>
      <c r="N20" s="193">
        <v>229.42583333333326</v>
      </c>
      <c r="O20" s="209">
        <f t="shared" si="2"/>
        <v>70.74916666666681</v>
      </c>
      <c r="P20" s="204">
        <v>0.13400000000000001</v>
      </c>
      <c r="Q20" s="201">
        <f t="shared" ref="Q20:Q22" si="12">O20*P20</f>
        <v>9.4803883333333534</v>
      </c>
      <c r="R20" s="201">
        <f t="shared" si="4"/>
        <v>0</v>
      </c>
      <c r="S20" s="140"/>
      <c r="T20" s="141"/>
      <c r="U20" s="141"/>
      <c r="V20" s="209" t="str">
        <f t="shared" si="5"/>
        <v/>
      </c>
      <c r="W20" s="206"/>
      <c r="X20" s="210">
        <f t="shared" si="6"/>
        <v>0</v>
      </c>
      <c r="Y20" s="201">
        <f t="shared" si="7"/>
        <v>0</v>
      </c>
      <c r="Z20" s="201"/>
      <c r="AA20" s="141"/>
      <c r="AB20" s="141"/>
      <c r="AC20" s="209" t="str">
        <f t="shared" si="8"/>
        <v/>
      </c>
      <c r="AD20" s="206"/>
      <c r="AE20" s="210">
        <f t="shared" si="9"/>
        <v>0</v>
      </c>
      <c r="AF20" s="201">
        <f t="shared" si="10"/>
        <v>0</v>
      </c>
    </row>
    <row r="21" spans="1:32" s="173" customFormat="1" ht="12.5" x14ac:dyDescent="0.25">
      <c r="A21" s="188"/>
      <c r="B21" s="188"/>
      <c r="C21" s="188" t="s">
        <v>141</v>
      </c>
      <c r="D21" s="188">
        <v>0</v>
      </c>
      <c r="E21" s="188"/>
      <c r="F21" s="189">
        <v>6.8250000000000002</v>
      </c>
      <c r="G21" s="189">
        <v>6.35</v>
      </c>
      <c r="H21" s="142">
        <f t="shared" si="11"/>
        <v>0.47500000000000053</v>
      </c>
      <c r="I21" s="202">
        <v>7.3360000000000003</v>
      </c>
      <c r="J21" s="201">
        <f t="shared" si="0"/>
        <v>3.4846000000000039</v>
      </c>
      <c r="K21" s="201">
        <f t="shared" si="1"/>
        <v>0</v>
      </c>
      <c r="L21" s="140"/>
      <c r="M21" s="193">
        <v>373.05000000000013</v>
      </c>
      <c r="N21" s="193">
        <v>293.35833333333323</v>
      </c>
      <c r="O21" s="209">
        <f t="shared" si="2"/>
        <v>79.69166666666689</v>
      </c>
      <c r="P21" s="204">
        <v>0.129</v>
      </c>
      <c r="Q21" s="201">
        <f t="shared" si="12"/>
        <v>10.28022500000003</v>
      </c>
      <c r="R21" s="201">
        <f t="shared" si="4"/>
        <v>0</v>
      </c>
      <c r="S21" s="140"/>
      <c r="T21" s="141"/>
      <c r="U21" s="141"/>
      <c r="V21" s="209" t="str">
        <f t="shared" si="5"/>
        <v/>
      </c>
      <c r="W21" s="206"/>
      <c r="X21" s="210">
        <f t="shared" si="6"/>
        <v>0</v>
      </c>
      <c r="Y21" s="201">
        <f t="shared" si="7"/>
        <v>0</v>
      </c>
      <c r="Z21" s="201"/>
      <c r="AA21" s="141"/>
      <c r="AB21" s="141"/>
      <c r="AC21" s="209" t="str">
        <f t="shared" si="8"/>
        <v/>
      </c>
      <c r="AD21" s="206"/>
      <c r="AE21" s="210">
        <f t="shared" si="9"/>
        <v>0</v>
      </c>
      <c r="AF21" s="201">
        <f t="shared" si="10"/>
        <v>0</v>
      </c>
    </row>
    <row r="22" spans="1:32" s="173" customFormat="1" ht="12.5" x14ac:dyDescent="0.25">
      <c r="A22" s="188"/>
      <c r="B22" s="188"/>
      <c r="C22" s="188" t="s">
        <v>142</v>
      </c>
      <c r="D22" s="188">
        <v>0</v>
      </c>
      <c r="E22" s="188"/>
      <c r="F22" s="189">
        <v>7.2083333333333304</v>
      </c>
      <c r="G22" s="189">
        <v>6.5750000000000002</v>
      </c>
      <c r="H22" s="142">
        <f t="shared" si="11"/>
        <v>0.6333333333333302</v>
      </c>
      <c r="I22" s="202">
        <v>7.3010000000000002</v>
      </c>
      <c r="J22" s="201">
        <f t="shared" si="0"/>
        <v>4.6239666666666439</v>
      </c>
      <c r="K22" s="201">
        <f t="shared" si="1"/>
        <v>0</v>
      </c>
      <c r="L22" s="140"/>
      <c r="M22" s="193">
        <v>474.92500000000013</v>
      </c>
      <c r="N22" s="193">
        <v>387.93333333333334</v>
      </c>
      <c r="O22" s="209">
        <f t="shared" si="2"/>
        <v>86.991666666666788</v>
      </c>
      <c r="P22" s="204">
        <v>0.126</v>
      </c>
      <c r="Q22" s="201">
        <f t="shared" si="12"/>
        <v>10.960950000000015</v>
      </c>
      <c r="R22" s="201">
        <f t="shared" si="4"/>
        <v>0</v>
      </c>
      <c r="S22" s="140"/>
      <c r="T22" s="141"/>
      <c r="U22" s="141"/>
      <c r="V22" s="209" t="str">
        <f t="shared" si="5"/>
        <v/>
      </c>
      <c r="W22" s="206"/>
      <c r="X22" s="210">
        <f t="shared" si="6"/>
        <v>0</v>
      </c>
      <c r="Y22" s="201">
        <f t="shared" si="7"/>
        <v>0</v>
      </c>
      <c r="Z22" s="201"/>
      <c r="AA22" s="141"/>
      <c r="AB22" s="141"/>
      <c r="AC22" s="209" t="str">
        <f t="shared" si="8"/>
        <v/>
      </c>
      <c r="AD22" s="206"/>
      <c r="AE22" s="210">
        <f t="shared" si="9"/>
        <v>0</v>
      </c>
      <c r="AF22" s="201">
        <f t="shared" si="10"/>
        <v>0</v>
      </c>
    </row>
    <row r="23" spans="1:32" s="173" customFormat="1" ht="12.5" x14ac:dyDescent="0.25">
      <c r="A23" s="188"/>
      <c r="B23" s="188"/>
      <c r="C23" s="188"/>
      <c r="D23" s="188"/>
      <c r="E23" s="188"/>
      <c r="F23" s="189"/>
      <c r="G23" s="189"/>
      <c r="H23" s="142" t="str">
        <f t="shared" si="11"/>
        <v/>
      </c>
      <c r="I23" s="202"/>
      <c r="J23" s="201"/>
      <c r="K23" s="201">
        <f t="shared" si="1"/>
        <v>0</v>
      </c>
      <c r="L23" s="140"/>
      <c r="M23" s="193"/>
      <c r="N23" s="193"/>
      <c r="O23" s="209" t="str">
        <f t="shared" si="2"/>
        <v/>
      </c>
      <c r="P23" s="204"/>
      <c r="Q23" s="201"/>
      <c r="R23" s="201">
        <f t="shared" si="4"/>
        <v>0</v>
      </c>
      <c r="S23" s="140"/>
      <c r="T23" s="141"/>
      <c r="U23" s="141"/>
      <c r="V23" s="209" t="str">
        <f t="shared" si="5"/>
        <v/>
      </c>
      <c r="W23" s="206"/>
      <c r="X23" s="210">
        <f t="shared" si="6"/>
        <v>0</v>
      </c>
      <c r="Y23" s="201">
        <f t="shared" si="7"/>
        <v>0</v>
      </c>
      <c r="Z23" s="201"/>
      <c r="AA23" s="141"/>
      <c r="AB23" s="141"/>
      <c r="AC23" s="209" t="str">
        <f t="shared" si="8"/>
        <v/>
      </c>
      <c r="AD23" s="206"/>
      <c r="AE23" s="210">
        <f t="shared" si="9"/>
        <v>0</v>
      </c>
      <c r="AF23" s="201">
        <f t="shared" si="10"/>
        <v>0</v>
      </c>
    </row>
    <row r="24" spans="1:32" s="173" customFormat="1" ht="12.5" x14ac:dyDescent="0.25">
      <c r="A24" s="188" t="s">
        <v>213</v>
      </c>
      <c r="B24" s="188" t="s">
        <v>222</v>
      </c>
      <c r="C24" s="188"/>
      <c r="D24" s="188">
        <v>0</v>
      </c>
      <c r="E24" s="188"/>
      <c r="F24" s="189"/>
      <c r="G24" s="189"/>
      <c r="H24" s="142" t="str">
        <f t="shared" si="11"/>
        <v/>
      </c>
      <c r="I24" s="202"/>
      <c r="J24" s="201"/>
      <c r="K24" s="201">
        <f t="shared" si="1"/>
        <v>0</v>
      </c>
      <c r="L24" s="140"/>
      <c r="M24" s="193"/>
      <c r="N24" s="193"/>
      <c r="O24" s="209" t="str">
        <f t="shared" si="2"/>
        <v/>
      </c>
      <c r="P24" s="204"/>
      <c r="Q24" s="201"/>
      <c r="R24" s="201">
        <f t="shared" si="4"/>
        <v>0</v>
      </c>
      <c r="S24" s="140"/>
      <c r="T24" s="141"/>
      <c r="U24" s="141"/>
      <c r="V24" s="209" t="str">
        <f t="shared" si="5"/>
        <v/>
      </c>
      <c r="W24" s="206"/>
      <c r="X24" s="210">
        <f t="shared" si="6"/>
        <v>0</v>
      </c>
      <c r="Y24" s="201">
        <f t="shared" si="7"/>
        <v>0</v>
      </c>
      <c r="Z24" s="201"/>
      <c r="AA24" s="141"/>
      <c r="AB24" s="141"/>
      <c r="AC24" s="209" t="str">
        <f t="shared" si="8"/>
        <v/>
      </c>
      <c r="AD24" s="206"/>
      <c r="AE24" s="210">
        <f t="shared" si="9"/>
        <v>0</v>
      </c>
      <c r="AF24" s="201">
        <f t="shared" si="10"/>
        <v>0</v>
      </c>
    </row>
    <row r="25" spans="1:32" s="173" customFormat="1" ht="12.5" x14ac:dyDescent="0.25">
      <c r="A25" s="188"/>
      <c r="B25" s="188"/>
      <c r="C25" s="188"/>
      <c r="D25" s="188"/>
      <c r="E25" s="188"/>
      <c r="F25" s="189"/>
      <c r="G25" s="189"/>
      <c r="H25" s="142" t="str">
        <f t="shared" si="11"/>
        <v/>
      </c>
      <c r="I25" s="202"/>
      <c r="J25" s="201"/>
      <c r="K25" s="201">
        <f t="shared" si="1"/>
        <v>0</v>
      </c>
      <c r="L25" s="140"/>
      <c r="M25" s="193"/>
      <c r="N25" s="193"/>
      <c r="O25" s="209" t="str">
        <f t="shared" si="2"/>
        <v/>
      </c>
      <c r="P25" s="204"/>
      <c r="Q25" s="201"/>
      <c r="R25" s="201">
        <f t="shared" si="4"/>
        <v>0</v>
      </c>
      <c r="S25" s="140"/>
      <c r="T25" s="141"/>
      <c r="U25" s="141"/>
      <c r="V25" s="209" t="str">
        <f t="shared" si="5"/>
        <v/>
      </c>
      <c r="W25" s="206"/>
      <c r="X25" s="210">
        <f t="shared" si="6"/>
        <v>0</v>
      </c>
      <c r="Y25" s="201">
        <f t="shared" si="7"/>
        <v>0</v>
      </c>
      <c r="Z25" s="201"/>
      <c r="AA25" s="141"/>
      <c r="AB25" s="141"/>
      <c r="AC25" s="209" t="str">
        <f t="shared" si="8"/>
        <v/>
      </c>
      <c r="AD25" s="206"/>
      <c r="AE25" s="210">
        <f t="shared" si="9"/>
        <v>0</v>
      </c>
      <c r="AF25" s="201">
        <f t="shared" si="10"/>
        <v>0</v>
      </c>
    </row>
    <row r="26" spans="1:32" s="173" customFormat="1" ht="12.5" x14ac:dyDescent="0.25">
      <c r="A26" s="188" t="s">
        <v>207</v>
      </c>
      <c r="B26" s="188" t="s">
        <v>223</v>
      </c>
      <c r="C26" s="188" t="s">
        <v>141</v>
      </c>
      <c r="D26" s="188">
        <v>0</v>
      </c>
      <c r="E26" s="188"/>
      <c r="F26" s="189">
        <v>5.9833333333333298</v>
      </c>
      <c r="G26" s="189">
        <v>5.6166666666666698</v>
      </c>
      <c r="H26" s="142">
        <f t="shared" si="11"/>
        <v>0.36666666666666003</v>
      </c>
      <c r="I26" s="202">
        <v>7.47</v>
      </c>
      <c r="J26" s="201">
        <f t="shared" si="0"/>
        <v>2.7389999999999506</v>
      </c>
      <c r="K26" s="201">
        <f t="shared" si="1"/>
        <v>0</v>
      </c>
      <c r="L26" s="140"/>
      <c r="M26" s="193">
        <v>460.22916666666674</v>
      </c>
      <c r="N26" s="193">
        <v>317.41277777777771</v>
      </c>
      <c r="O26" s="209">
        <f t="shared" si="2"/>
        <v>142.81638888888904</v>
      </c>
      <c r="P26" s="204">
        <v>0.128</v>
      </c>
      <c r="Q26" s="201">
        <f t="shared" ref="Q26:Q27" si="13">O26*P26</f>
        <v>18.280497777777796</v>
      </c>
      <c r="R26" s="201">
        <f t="shared" si="4"/>
        <v>0</v>
      </c>
      <c r="S26" s="140"/>
      <c r="T26" s="141"/>
      <c r="U26" s="141"/>
      <c r="V26" s="209" t="str">
        <f t="shared" si="5"/>
        <v/>
      </c>
      <c r="W26" s="206"/>
      <c r="X26" s="210">
        <f t="shared" si="6"/>
        <v>0</v>
      </c>
      <c r="Y26" s="201">
        <f t="shared" si="7"/>
        <v>0</v>
      </c>
      <c r="Z26" s="201"/>
      <c r="AA26" s="141"/>
      <c r="AB26" s="141"/>
      <c r="AC26" s="209" t="str">
        <f t="shared" si="8"/>
        <v/>
      </c>
      <c r="AD26" s="206"/>
      <c r="AE26" s="210">
        <f t="shared" si="9"/>
        <v>0</v>
      </c>
      <c r="AF26" s="201">
        <f t="shared" si="10"/>
        <v>0</v>
      </c>
    </row>
    <row r="27" spans="1:32" s="173" customFormat="1" ht="12.5" x14ac:dyDescent="0.25">
      <c r="A27" s="188"/>
      <c r="B27" s="188"/>
      <c r="C27" s="188" t="s">
        <v>142</v>
      </c>
      <c r="D27" s="188">
        <v>0</v>
      </c>
      <c r="E27" s="188"/>
      <c r="F27" s="189">
        <v>8.9166666666666696</v>
      </c>
      <c r="G27" s="189">
        <v>8.4250000000000007</v>
      </c>
      <c r="H27" s="142">
        <f t="shared" si="11"/>
        <v>0.49166666666666892</v>
      </c>
      <c r="I27" s="202">
        <v>7.0839999999999996</v>
      </c>
      <c r="J27" s="201">
        <f t="shared" si="0"/>
        <v>3.4829666666666825</v>
      </c>
      <c r="K27" s="201">
        <f t="shared" si="1"/>
        <v>0</v>
      </c>
      <c r="L27" s="140"/>
      <c r="M27" s="193">
        <v>577.00833333333333</v>
      </c>
      <c r="N27" s="193">
        <v>414.82666666666677</v>
      </c>
      <c r="O27" s="209">
        <f t="shared" si="2"/>
        <v>162.18166666666656</v>
      </c>
      <c r="P27" s="204">
        <v>0.125</v>
      </c>
      <c r="Q27" s="201">
        <f t="shared" si="13"/>
        <v>20.27270833333332</v>
      </c>
      <c r="R27" s="201">
        <f t="shared" si="4"/>
        <v>0</v>
      </c>
      <c r="S27" s="140"/>
      <c r="T27" s="141"/>
      <c r="U27" s="141"/>
      <c r="V27" s="209" t="str">
        <f t="shared" si="5"/>
        <v/>
      </c>
      <c r="W27" s="206"/>
      <c r="X27" s="210">
        <f t="shared" si="6"/>
        <v>0</v>
      </c>
      <c r="Y27" s="201">
        <f t="shared" si="7"/>
        <v>0</v>
      </c>
      <c r="Z27" s="201"/>
      <c r="AA27" s="141"/>
      <c r="AB27" s="141"/>
      <c r="AC27" s="209" t="str">
        <f t="shared" si="8"/>
        <v/>
      </c>
      <c r="AD27" s="206"/>
      <c r="AE27" s="210">
        <f t="shared" si="9"/>
        <v>0</v>
      </c>
      <c r="AF27" s="201">
        <f t="shared" si="10"/>
        <v>0</v>
      </c>
    </row>
    <row r="28" spans="1:32" s="173" customFormat="1" ht="12.5" x14ac:dyDescent="0.25">
      <c r="A28" s="188"/>
      <c r="B28" s="188"/>
      <c r="C28" s="188"/>
      <c r="D28" s="188"/>
      <c r="E28" s="188"/>
      <c r="F28" s="189"/>
      <c r="G28" s="189"/>
      <c r="H28" s="142" t="str">
        <f t="shared" si="11"/>
        <v/>
      </c>
      <c r="I28" s="202"/>
      <c r="J28" s="201"/>
      <c r="K28" s="201">
        <f t="shared" si="1"/>
        <v>0</v>
      </c>
      <c r="L28" s="140"/>
      <c r="M28" s="193"/>
      <c r="N28" s="193"/>
      <c r="O28" s="209" t="str">
        <f t="shared" si="2"/>
        <v/>
      </c>
      <c r="P28" s="204"/>
      <c r="Q28" s="201"/>
      <c r="R28" s="201">
        <f t="shared" si="4"/>
        <v>0</v>
      </c>
      <c r="S28" s="140"/>
      <c r="T28" s="141"/>
      <c r="U28" s="141"/>
      <c r="V28" s="209" t="str">
        <f t="shared" si="5"/>
        <v/>
      </c>
      <c r="W28" s="206"/>
      <c r="X28" s="210">
        <f t="shared" si="6"/>
        <v>0</v>
      </c>
      <c r="Y28" s="201">
        <f t="shared" si="7"/>
        <v>0</v>
      </c>
      <c r="Z28" s="201"/>
      <c r="AA28" s="141"/>
      <c r="AB28" s="141"/>
      <c r="AC28" s="209" t="str">
        <f t="shared" si="8"/>
        <v/>
      </c>
      <c r="AD28" s="206"/>
      <c r="AE28" s="210">
        <f t="shared" si="9"/>
        <v>0</v>
      </c>
      <c r="AF28" s="201">
        <f t="shared" si="10"/>
        <v>0</v>
      </c>
    </row>
    <row r="29" spans="1:32" s="173" customFormat="1" ht="12.5" x14ac:dyDescent="0.25">
      <c r="A29" s="188"/>
      <c r="B29" s="188"/>
      <c r="C29" s="188"/>
      <c r="D29" s="188"/>
      <c r="E29" s="188"/>
      <c r="F29" s="189"/>
      <c r="G29" s="189"/>
      <c r="H29" s="142" t="str">
        <f t="shared" si="11"/>
        <v/>
      </c>
      <c r="I29" s="202"/>
      <c r="J29" s="201"/>
      <c r="K29" s="201">
        <f t="shared" si="1"/>
        <v>0</v>
      </c>
      <c r="L29" s="140"/>
      <c r="M29" s="193"/>
      <c r="N29" s="193"/>
      <c r="O29" s="209" t="str">
        <f t="shared" si="2"/>
        <v/>
      </c>
      <c r="P29" s="204"/>
      <c r="Q29" s="201"/>
      <c r="R29" s="201">
        <f t="shared" si="4"/>
        <v>0</v>
      </c>
      <c r="S29" s="140"/>
      <c r="T29" s="141"/>
      <c r="U29" s="141"/>
      <c r="V29" s="209" t="str">
        <f t="shared" si="5"/>
        <v/>
      </c>
      <c r="W29" s="206"/>
      <c r="X29" s="210">
        <f t="shared" si="6"/>
        <v>0</v>
      </c>
      <c r="Y29" s="201">
        <f t="shared" si="7"/>
        <v>0</v>
      </c>
      <c r="Z29" s="201"/>
      <c r="AA29" s="141"/>
      <c r="AB29" s="141"/>
      <c r="AC29" s="209" t="str">
        <f t="shared" si="8"/>
        <v/>
      </c>
      <c r="AD29" s="206"/>
      <c r="AE29" s="210">
        <f t="shared" si="9"/>
        <v>0</v>
      </c>
      <c r="AF29" s="201">
        <f t="shared" si="10"/>
        <v>0</v>
      </c>
    </row>
    <row r="30" spans="1:32" s="173" customFormat="1" ht="12.5" x14ac:dyDescent="0.25">
      <c r="A30" s="188" t="s">
        <v>208</v>
      </c>
      <c r="B30" s="188" t="s">
        <v>224</v>
      </c>
      <c r="C30" s="188" t="s">
        <v>141</v>
      </c>
      <c r="D30" s="188">
        <v>0</v>
      </c>
      <c r="E30" s="188"/>
      <c r="F30" s="189">
        <v>6.9166666666666696</v>
      </c>
      <c r="G30" s="189">
        <v>6.1666666666666696</v>
      </c>
      <c r="H30" s="142">
        <f t="shared" si="11"/>
        <v>0.75</v>
      </c>
      <c r="I30" s="202">
        <v>7.3659999999999997</v>
      </c>
      <c r="J30" s="201">
        <f t="shared" si="0"/>
        <v>5.5244999999999997</v>
      </c>
      <c r="K30" s="201">
        <f t="shared" si="1"/>
        <v>0</v>
      </c>
      <c r="L30" s="140"/>
      <c r="M30" s="193">
        <v>387.6165789473684</v>
      </c>
      <c r="N30" s="193">
        <v>306.81870614035091</v>
      </c>
      <c r="O30" s="209">
        <f t="shared" si="2"/>
        <v>80.797872807017484</v>
      </c>
      <c r="P30" s="204">
        <v>0.129</v>
      </c>
      <c r="Q30" s="201">
        <f t="shared" ref="Q30:Q31" si="14">O30*P30</f>
        <v>10.422925592105255</v>
      </c>
      <c r="R30" s="201">
        <f t="shared" si="4"/>
        <v>0</v>
      </c>
      <c r="S30" s="140"/>
      <c r="T30" s="141"/>
      <c r="U30" s="141"/>
      <c r="V30" s="209" t="str">
        <f t="shared" si="5"/>
        <v/>
      </c>
      <c r="W30" s="206"/>
      <c r="X30" s="210">
        <f t="shared" si="6"/>
        <v>0</v>
      </c>
      <c r="Y30" s="201">
        <f t="shared" si="7"/>
        <v>0</v>
      </c>
      <c r="Z30" s="201"/>
      <c r="AA30" s="141"/>
      <c r="AB30" s="141"/>
      <c r="AC30" s="209" t="str">
        <f t="shared" si="8"/>
        <v/>
      </c>
      <c r="AD30" s="206"/>
      <c r="AE30" s="210">
        <f t="shared" si="9"/>
        <v>0</v>
      </c>
      <c r="AF30" s="201">
        <f t="shared" si="10"/>
        <v>0</v>
      </c>
    </row>
    <row r="31" spans="1:32" s="173" customFormat="1" ht="12.5" x14ac:dyDescent="0.25">
      <c r="A31" s="188"/>
      <c r="B31" s="188"/>
      <c r="C31" s="188" t="s">
        <v>142</v>
      </c>
      <c r="D31" s="188">
        <v>0</v>
      </c>
      <c r="E31" s="188"/>
      <c r="F31" s="189">
        <v>9.43333333333333</v>
      </c>
      <c r="G31" s="189">
        <v>8.4166666666666696</v>
      </c>
      <c r="H31" s="142">
        <f t="shared" si="11"/>
        <v>1.0166666666666604</v>
      </c>
      <c r="I31" s="202">
        <v>7.085</v>
      </c>
      <c r="J31" s="201">
        <f t="shared" si="0"/>
        <v>7.2030833333332884</v>
      </c>
      <c r="K31" s="201">
        <f t="shared" si="1"/>
        <v>0</v>
      </c>
      <c r="L31" s="140"/>
      <c r="M31" s="193">
        <v>490.50333333333316</v>
      </c>
      <c r="N31" s="193">
        <v>409.8383333333332</v>
      </c>
      <c r="O31" s="209">
        <f t="shared" si="2"/>
        <v>80.664999999999964</v>
      </c>
      <c r="P31" s="204">
        <v>0.125</v>
      </c>
      <c r="Q31" s="201">
        <f t="shared" si="14"/>
        <v>10.083124999999995</v>
      </c>
      <c r="R31" s="201">
        <f t="shared" si="4"/>
        <v>0</v>
      </c>
      <c r="S31" s="140"/>
      <c r="T31" s="141"/>
      <c r="U31" s="141"/>
      <c r="V31" s="209" t="str">
        <f t="shared" si="5"/>
        <v/>
      </c>
      <c r="W31" s="206"/>
      <c r="X31" s="210">
        <f t="shared" si="6"/>
        <v>0</v>
      </c>
      <c r="Y31" s="201">
        <f t="shared" si="7"/>
        <v>0</v>
      </c>
      <c r="Z31" s="201"/>
      <c r="AA31" s="141"/>
      <c r="AB31" s="141"/>
      <c r="AC31" s="209" t="str">
        <f t="shared" si="8"/>
        <v/>
      </c>
      <c r="AD31" s="206"/>
      <c r="AE31" s="210">
        <f t="shared" si="9"/>
        <v>0</v>
      </c>
      <c r="AF31" s="201">
        <f t="shared" si="10"/>
        <v>0</v>
      </c>
    </row>
    <row r="32" spans="1:32" s="173" customFormat="1" ht="12.5" x14ac:dyDescent="0.25">
      <c r="A32" s="188"/>
      <c r="B32" s="188"/>
      <c r="C32" s="188"/>
      <c r="D32" s="188"/>
      <c r="E32" s="188"/>
      <c r="F32" s="189"/>
      <c r="G32" s="189"/>
      <c r="H32" s="142" t="str">
        <f t="shared" si="11"/>
        <v/>
      </c>
      <c r="I32" s="202"/>
      <c r="J32" s="201"/>
      <c r="K32" s="201">
        <f t="shared" si="1"/>
        <v>0</v>
      </c>
      <c r="L32" s="140"/>
      <c r="M32" s="193"/>
      <c r="N32" s="193"/>
      <c r="O32" s="209" t="str">
        <f t="shared" si="2"/>
        <v/>
      </c>
      <c r="P32" s="204"/>
      <c r="Q32" s="201"/>
      <c r="R32" s="201">
        <f t="shared" si="4"/>
        <v>0</v>
      </c>
      <c r="S32" s="140"/>
      <c r="T32" s="141"/>
      <c r="U32" s="141"/>
      <c r="V32" s="209" t="str">
        <f t="shared" si="5"/>
        <v/>
      </c>
      <c r="W32" s="206"/>
      <c r="X32" s="210">
        <f t="shared" si="6"/>
        <v>0</v>
      </c>
      <c r="Y32" s="201">
        <f t="shared" si="7"/>
        <v>0</v>
      </c>
      <c r="Z32" s="201"/>
      <c r="AA32" s="141"/>
      <c r="AB32" s="141"/>
      <c r="AC32" s="209" t="str">
        <f t="shared" si="8"/>
        <v/>
      </c>
      <c r="AD32" s="206"/>
      <c r="AE32" s="210">
        <f t="shared" si="9"/>
        <v>0</v>
      </c>
      <c r="AF32" s="201">
        <f t="shared" si="10"/>
        <v>0</v>
      </c>
    </row>
    <row r="33" spans="1:32" s="173" customFormat="1" ht="12.5" x14ac:dyDescent="0.25">
      <c r="A33" s="188"/>
      <c r="B33" s="188"/>
      <c r="C33" s="188"/>
      <c r="D33" s="188"/>
      <c r="E33" s="188"/>
      <c r="F33" s="189"/>
      <c r="G33" s="189"/>
      <c r="H33" s="142" t="str">
        <f t="shared" si="11"/>
        <v/>
      </c>
      <c r="I33" s="202"/>
      <c r="J33" s="201"/>
      <c r="K33" s="201">
        <f t="shared" si="1"/>
        <v>0</v>
      </c>
      <c r="L33" s="140"/>
      <c r="M33" s="193"/>
      <c r="N33" s="193"/>
      <c r="O33" s="209" t="str">
        <f t="shared" si="2"/>
        <v/>
      </c>
      <c r="P33" s="204"/>
      <c r="Q33" s="201"/>
      <c r="R33" s="201">
        <f t="shared" si="4"/>
        <v>0</v>
      </c>
      <c r="S33" s="140"/>
      <c r="T33" s="141"/>
      <c r="U33" s="141"/>
      <c r="V33" s="209" t="str">
        <f t="shared" si="5"/>
        <v/>
      </c>
      <c r="W33" s="206"/>
      <c r="X33" s="210">
        <f t="shared" si="6"/>
        <v>0</v>
      </c>
      <c r="Y33" s="201">
        <f t="shared" si="7"/>
        <v>0</v>
      </c>
      <c r="Z33" s="201"/>
      <c r="AA33" s="141"/>
      <c r="AB33" s="141"/>
      <c r="AC33" s="209" t="str">
        <f t="shared" si="8"/>
        <v/>
      </c>
      <c r="AD33" s="206"/>
      <c r="AE33" s="210">
        <f t="shared" si="9"/>
        <v>0</v>
      </c>
      <c r="AF33" s="201">
        <f t="shared" si="10"/>
        <v>0</v>
      </c>
    </row>
    <row r="34" spans="1:32" s="173" customFormat="1" ht="12.5" x14ac:dyDescent="0.25">
      <c r="A34" s="188" t="s">
        <v>209</v>
      </c>
      <c r="B34" s="188" t="s">
        <v>225</v>
      </c>
      <c r="C34" s="188" t="s">
        <v>140</v>
      </c>
      <c r="D34" s="188">
        <v>0</v>
      </c>
      <c r="E34" s="188"/>
      <c r="F34" s="189">
        <v>4.1666666666666696</v>
      </c>
      <c r="G34" s="189">
        <v>3.708333333333333</v>
      </c>
      <c r="H34" s="142">
        <f t="shared" si="11"/>
        <v>0.45833333333333659</v>
      </c>
      <c r="I34" s="202">
        <v>8.0649999999999995</v>
      </c>
      <c r="J34" s="201">
        <f t="shared" si="0"/>
        <v>3.6964583333333594</v>
      </c>
      <c r="K34" s="201">
        <f t="shared" si="1"/>
        <v>0</v>
      </c>
      <c r="L34" s="140"/>
      <c r="M34" s="193">
        <v>256.09999999999997</v>
      </c>
      <c r="N34" s="193">
        <v>202.38416666666669</v>
      </c>
      <c r="O34" s="209">
        <f t="shared" si="2"/>
        <v>53.715833333333279</v>
      </c>
      <c r="P34" s="204">
        <v>0.13600000000000001</v>
      </c>
      <c r="Q34" s="201">
        <f t="shared" ref="Q34" si="15">O34*P34</f>
        <v>7.3053533333333265</v>
      </c>
      <c r="R34" s="201">
        <f t="shared" si="4"/>
        <v>0</v>
      </c>
      <c r="S34" s="140"/>
      <c r="T34" s="141"/>
      <c r="U34" s="141"/>
      <c r="V34" s="209" t="str">
        <f t="shared" si="5"/>
        <v/>
      </c>
      <c r="W34" s="206"/>
      <c r="X34" s="210">
        <f t="shared" si="6"/>
        <v>0</v>
      </c>
      <c r="Y34" s="201">
        <f t="shared" si="7"/>
        <v>0</v>
      </c>
      <c r="Z34" s="201"/>
      <c r="AA34" s="141"/>
      <c r="AB34" s="141"/>
      <c r="AC34" s="209" t="str">
        <f t="shared" si="8"/>
        <v/>
      </c>
      <c r="AD34" s="206"/>
      <c r="AE34" s="210">
        <f t="shared" si="9"/>
        <v>0</v>
      </c>
      <c r="AF34" s="201">
        <f t="shared" si="10"/>
        <v>0</v>
      </c>
    </row>
    <row r="35" spans="1:32" s="173" customFormat="1" ht="12.5" x14ac:dyDescent="0.25">
      <c r="A35" s="188"/>
      <c r="B35" s="188"/>
      <c r="C35" s="188"/>
      <c r="D35" s="188"/>
      <c r="E35" s="188"/>
      <c r="F35" s="189"/>
      <c r="G35" s="189"/>
      <c r="H35" s="142" t="str">
        <f t="shared" si="11"/>
        <v/>
      </c>
      <c r="I35" s="202"/>
      <c r="J35" s="201"/>
      <c r="K35" s="201">
        <f t="shared" si="1"/>
        <v>0</v>
      </c>
      <c r="L35" s="140"/>
      <c r="M35" s="193"/>
      <c r="N35" s="193"/>
      <c r="O35" s="209" t="str">
        <f t="shared" si="2"/>
        <v/>
      </c>
      <c r="P35" s="204"/>
      <c r="Q35" s="201"/>
      <c r="R35" s="201">
        <f t="shared" si="4"/>
        <v>0</v>
      </c>
      <c r="S35" s="140"/>
      <c r="T35" s="141"/>
      <c r="U35" s="141"/>
      <c r="V35" s="209" t="str">
        <f t="shared" si="5"/>
        <v/>
      </c>
      <c r="W35" s="206"/>
      <c r="X35" s="210">
        <f t="shared" si="6"/>
        <v>0</v>
      </c>
      <c r="Y35" s="201">
        <f t="shared" si="7"/>
        <v>0</v>
      </c>
      <c r="Z35" s="201"/>
      <c r="AA35" s="141"/>
      <c r="AB35" s="141"/>
      <c r="AC35" s="209" t="str">
        <f t="shared" si="8"/>
        <v/>
      </c>
      <c r="AD35" s="206"/>
      <c r="AE35" s="210">
        <f t="shared" si="9"/>
        <v>0</v>
      </c>
      <c r="AF35" s="201">
        <f t="shared" si="10"/>
        <v>0</v>
      </c>
    </row>
    <row r="36" spans="1:32" s="173" customFormat="1" ht="12.5" x14ac:dyDescent="0.25">
      <c r="A36" s="188"/>
      <c r="B36" s="188"/>
      <c r="C36" s="188"/>
      <c r="D36" s="188"/>
      <c r="E36" s="188"/>
      <c r="F36" s="189"/>
      <c r="G36" s="189"/>
      <c r="H36" s="142" t="str">
        <f t="shared" si="11"/>
        <v/>
      </c>
      <c r="I36" s="202"/>
      <c r="J36" s="201"/>
      <c r="K36" s="201">
        <f t="shared" si="1"/>
        <v>0</v>
      </c>
      <c r="L36" s="140"/>
      <c r="M36" s="193"/>
      <c r="N36" s="193"/>
      <c r="O36" s="209" t="str">
        <f t="shared" si="2"/>
        <v/>
      </c>
      <c r="P36" s="204"/>
      <c r="Q36" s="201"/>
      <c r="R36" s="201">
        <f t="shared" si="4"/>
        <v>0</v>
      </c>
      <c r="S36" s="140"/>
      <c r="T36" s="141"/>
      <c r="U36" s="141"/>
      <c r="V36" s="209" t="str">
        <f t="shared" si="5"/>
        <v/>
      </c>
      <c r="W36" s="206"/>
      <c r="X36" s="210">
        <f t="shared" si="6"/>
        <v>0</v>
      </c>
      <c r="Y36" s="201">
        <f t="shared" si="7"/>
        <v>0</v>
      </c>
      <c r="Z36" s="201"/>
      <c r="AA36" s="141"/>
      <c r="AB36" s="141"/>
      <c r="AC36" s="209" t="str">
        <f t="shared" si="8"/>
        <v/>
      </c>
      <c r="AD36" s="206"/>
      <c r="AE36" s="210">
        <f t="shared" si="9"/>
        <v>0</v>
      </c>
      <c r="AF36" s="201">
        <f t="shared" si="10"/>
        <v>0</v>
      </c>
    </row>
    <row r="37" spans="1:32" s="173" customFormat="1" ht="12.5" x14ac:dyDescent="0.25">
      <c r="A37" s="188" t="s">
        <v>210</v>
      </c>
      <c r="B37" s="188" t="s">
        <v>226</v>
      </c>
      <c r="C37" s="188" t="s">
        <v>141</v>
      </c>
      <c r="D37" s="188">
        <v>0</v>
      </c>
      <c r="E37" s="188"/>
      <c r="F37" s="189">
        <v>6.19166666666667</v>
      </c>
      <c r="G37" s="189">
        <v>5.7166666666666703</v>
      </c>
      <c r="H37" s="142">
        <f t="shared" si="11"/>
        <v>0.47499999999999964</v>
      </c>
      <c r="I37" s="202">
        <v>7.4489999999999998</v>
      </c>
      <c r="J37" s="201">
        <f t="shared" si="0"/>
        <v>3.5382749999999974</v>
      </c>
      <c r="K37" s="201">
        <f t="shared" si="1"/>
        <v>0</v>
      </c>
      <c r="L37" s="140"/>
      <c r="M37" s="193">
        <v>358.27249999999998</v>
      </c>
      <c r="N37" s="193">
        <v>308.02416666666664</v>
      </c>
      <c r="O37" s="209">
        <f t="shared" si="2"/>
        <v>50.248333333333335</v>
      </c>
      <c r="P37" s="204">
        <v>0.129</v>
      </c>
      <c r="Q37" s="201">
        <f t="shared" ref="Q37:Q38" si="16">O37*P37</f>
        <v>6.4820350000000007</v>
      </c>
      <c r="R37" s="201">
        <f t="shared" si="4"/>
        <v>0</v>
      </c>
      <c r="S37" s="140"/>
      <c r="T37" s="141"/>
      <c r="U37" s="141"/>
      <c r="V37" s="209" t="str">
        <f t="shared" si="5"/>
        <v/>
      </c>
      <c r="W37" s="206"/>
      <c r="X37" s="210">
        <f t="shared" si="6"/>
        <v>0</v>
      </c>
      <c r="Y37" s="201">
        <f t="shared" si="7"/>
        <v>0</v>
      </c>
      <c r="Z37" s="201"/>
      <c r="AA37" s="141"/>
      <c r="AB37" s="141"/>
      <c r="AC37" s="209" t="str">
        <f t="shared" si="8"/>
        <v/>
      </c>
      <c r="AD37" s="206"/>
      <c r="AE37" s="210">
        <f t="shared" si="9"/>
        <v>0</v>
      </c>
      <c r="AF37" s="201">
        <f t="shared" si="10"/>
        <v>0</v>
      </c>
    </row>
    <row r="38" spans="1:32" s="173" customFormat="1" ht="12.5" x14ac:dyDescent="0.25">
      <c r="A38" s="188"/>
      <c r="B38" s="188"/>
      <c r="C38" s="188" t="s">
        <v>142</v>
      </c>
      <c r="D38" s="188">
        <v>0</v>
      </c>
      <c r="E38" s="188"/>
      <c r="F38" s="189">
        <v>6.8916666666666702</v>
      </c>
      <c r="G38" s="189">
        <v>6.2583333333333302</v>
      </c>
      <c r="H38" s="142">
        <f t="shared" si="11"/>
        <v>0.63333333333333997</v>
      </c>
      <c r="I38" s="202">
        <v>7.351</v>
      </c>
      <c r="J38" s="201">
        <f t="shared" si="0"/>
        <v>4.6556333333333821</v>
      </c>
      <c r="K38" s="201">
        <f t="shared" si="1"/>
        <v>0</v>
      </c>
      <c r="L38" s="140"/>
      <c r="M38" s="193">
        <v>453.6991666666666</v>
      </c>
      <c r="N38" s="193">
        <v>403.32916666666659</v>
      </c>
      <c r="O38" s="209">
        <f t="shared" si="2"/>
        <v>50.370000000000005</v>
      </c>
      <c r="P38" s="204">
        <v>0.126</v>
      </c>
      <c r="Q38" s="201">
        <f t="shared" si="16"/>
        <v>6.3466200000000006</v>
      </c>
      <c r="R38" s="201">
        <f t="shared" si="4"/>
        <v>0</v>
      </c>
      <c r="S38" s="140"/>
      <c r="T38" s="141"/>
      <c r="U38" s="141"/>
      <c r="V38" s="209" t="str">
        <f t="shared" si="5"/>
        <v/>
      </c>
      <c r="W38" s="206"/>
      <c r="X38" s="210">
        <f t="shared" si="6"/>
        <v>0</v>
      </c>
      <c r="Y38" s="201">
        <f t="shared" si="7"/>
        <v>0</v>
      </c>
      <c r="Z38" s="201"/>
      <c r="AA38" s="141"/>
      <c r="AB38" s="141"/>
      <c r="AC38" s="209" t="str">
        <f t="shared" si="8"/>
        <v/>
      </c>
      <c r="AD38" s="206"/>
      <c r="AE38" s="210">
        <f t="shared" si="9"/>
        <v>0</v>
      </c>
      <c r="AF38" s="201">
        <f t="shared" si="10"/>
        <v>0</v>
      </c>
    </row>
    <row r="39" spans="1:32" s="173" customFormat="1" ht="12.5" x14ac:dyDescent="0.25">
      <c r="A39" s="188"/>
      <c r="B39" s="188"/>
      <c r="C39" s="188"/>
      <c r="D39" s="188"/>
      <c r="E39" s="188"/>
      <c r="F39" s="189"/>
      <c r="G39" s="189"/>
      <c r="H39" s="142" t="str">
        <f t="shared" si="11"/>
        <v/>
      </c>
      <c r="I39" s="202"/>
      <c r="J39" s="201"/>
      <c r="K39" s="201">
        <f t="shared" si="1"/>
        <v>0</v>
      </c>
      <c r="L39" s="140"/>
      <c r="M39" s="193"/>
      <c r="N39" s="193"/>
      <c r="O39" s="209" t="str">
        <f t="shared" si="2"/>
        <v/>
      </c>
      <c r="P39" s="204"/>
      <c r="Q39" s="201"/>
      <c r="R39" s="201">
        <f t="shared" si="4"/>
        <v>0</v>
      </c>
      <c r="S39" s="140"/>
      <c r="T39" s="141"/>
      <c r="U39" s="141"/>
      <c r="V39" s="209" t="str">
        <f t="shared" si="5"/>
        <v/>
      </c>
      <c r="W39" s="206"/>
      <c r="X39" s="210">
        <f t="shared" si="6"/>
        <v>0</v>
      </c>
      <c r="Y39" s="201">
        <f t="shared" si="7"/>
        <v>0</v>
      </c>
      <c r="Z39" s="201"/>
      <c r="AA39" s="141"/>
      <c r="AB39" s="141"/>
      <c r="AC39" s="209" t="str">
        <f t="shared" si="8"/>
        <v/>
      </c>
      <c r="AD39" s="206"/>
      <c r="AE39" s="210">
        <f t="shared" si="9"/>
        <v>0</v>
      </c>
      <c r="AF39" s="201">
        <f t="shared" si="10"/>
        <v>0</v>
      </c>
    </row>
    <row r="40" spans="1:32" s="173" customFormat="1" ht="12.5" x14ac:dyDescent="0.25">
      <c r="A40" s="188"/>
      <c r="B40" s="188"/>
      <c r="C40" s="188"/>
      <c r="D40" s="188"/>
      <c r="E40" s="188"/>
      <c r="F40" s="189"/>
      <c r="G40" s="189"/>
      <c r="H40" s="142" t="str">
        <f t="shared" si="11"/>
        <v/>
      </c>
      <c r="I40" s="202"/>
      <c r="J40" s="201"/>
      <c r="K40" s="201">
        <f t="shared" si="1"/>
        <v>0</v>
      </c>
      <c r="L40" s="140"/>
      <c r="M40" s="193"/>
      <c r="N40" s="193"/>
      <c r="O40" s="209" t="str">
        <f t="shared" si="2"/>
        <v/>
      </c>
      <c r="P40" s="204"/>
      <c r="Q40" s="201"/>
      <c r="R40" s="201">
        <f t="shared" si="4"/>
        <v>0</v>
      </c>
      <c r="S40" s="140"/>
      <c r="T40" s="141"/>
      <c r="U40" s="141"/>
      <c r="V40" s="209" t="str">
        <f t="shared" si="5"/>
        <v/>
      </c>
      <c r="W40" s="206"/>
      <c r="X40" s="210">
        <f t="shared" si="6"/>
        <v>0</v>
      </c>
      <c r="Y40" s="201">
        <f t="shared" si="7"/>
        <v>0</v>
      </c>
      <c r="Z40" s="201"/>
      <c r="AA40" s="141"/>
      <c r="AB40" s="141"/>
      <c r="AC40" s="209" t="str">
        <f t="shared" si="8"/>
        <v/>
      </c>
      <c r="AD40" s="206"/>
      <c r="AE40" s="210">
        <f t="shared" si="9"/>
        <v>0</v>
      </c>
      <c r="AF40" s="201">
        <f t="shared" si="10"/>
        <v>0</v>
      </c>
    </row>
    <row r="41" spans="1:32" s="173" customFormat="1" ht="12.5" x14ac:dyDescent="0.25">
      <c r="A41" s="188" t="s">
        <v>214</v>
      </c>
      <c r="B41" s="188" t="s">
        <v>227</v>
      </c>
      <c r="C41" s="188" t="s">
        <v>142</v>
      </c>
      <c r="D41" s="188">
        <v>0</v>
      </c>
      <c r="E41" s="188"/>
      <c r="F41" s="189">
        <v>8.6666666666666696</v>
      </c>
      <c r="G41" s="189">
        <v>7.4749999999999996</v>
      </c>
      <c r="H41" s="142">
        <f t="shared" si="11"/>
        <v>1.19166666666667</v>
      </c>
      <c r="I41" s="202">
        <v>7.1820000000000004</v>
      </c>
      <c r="J41" s="201">
        <f t="shared" si="0"/>
        <v>8.5585500000000234</v>
      </c>
      <c r="K41" s="201">
        <f t="shared" si="1"/>
        <v>0</v>
      </c>
      <c r="L41" s="140"/>
      <c r="M41" s="193">
        <v>620.4041666666667</v>
      </c>
      <c r="N41" s="193">
        <v>440.09416666666675</v>
      </c>
      <c r="O41" s="209">
        <f t="shared" si="2"/>
        <v>180.30999999999995</v>
      </c>
      <c r="P41" s="204">
        <v>0.125</v>
      </c>
      <c r="Q41" s="201">
        <f t="shared" ref="Q41" si="17">O41*P41</f>
        <v>22.538749999999993</v>
      </c>
      <c r="R41" s="201">
        <f t="shared" si="4"/>
        <v>0</v>
      </c>
      <c r="S41" s="140"/>
      <c r="T41" s="143">
        <v>21.39329601158645</v>
      </c>
      <c r="U41" s="143">
        <v>17.978943850267378</v>
      </c>
      <c r="V41" s="209">
        <f t="shared" si="5"/>
        <v>3.4143521613190728</v>
      </c>
      <c r="W41" s="207">
        <v>6.1349999999999998</v>
      </c>
      <c r="X41" s="210">
        <f t="shared" si="6"/>
        <v>20.947050509692509</v>
      </c>
      <c r="Y41" s="201">
        <f>D41*X41</f>
        <v>0</v>
      </c>
      <c r="Z41" s="201"/>
      <c r="AA41" s="143">
        <v>21.39329601158645</v>
      </c>
      <c r="AB41" s="143">
        <v>17.978943850267378</v>
      </c>
      <c r="AC41" s="209">
        <f t="shared" si="8"/>
        <v>3.4143521613190728</v>
      </c>
      <c r="AD41" s="207">
        <v>6.1349999999999998</v>
      </c>
      <c r="AE41" s="210">
        <f t="shared" si="9"/>
        <v>20.947050509692509</v>
      </c>
      <c r="AF41" s="201">
        <f t="shared" si="10"/>
        <v>0</v>
      </c>
    </row>
    <row r="42" spans="1:32" s="173" customFormat="1" ht="12.5" x14ac:dyDescent="0.25">
      <c r="A42" s="188"/>
      <c r="B42" s="188"/>
      <c r="C42" s="188"/>
      <c r="D42" s="188"/>
      <c r="E42" s="188"/>
      <c r="F42" s="189"/>
      <c r="G42" s="189"/>
      <c r="H42" s="142" t="str">
        <f t="shared" si="11"/>
        <v/>
      </c>
      <c r="I42" s="202"/>
      <c r="J42" s="201"/>
      <c r="K42" s="201">
        <f t="shared" si="1"/>
        <v>0</v>
      </c>
      <c r="L42" s="140"/>
      <c r="M42" s="193"/>
      <c r="N42" s="193"/>
      <c r="O42" s="209" t="str">
        <f t="shared" si="2"/>
        <v/>
      </c>
      <c r="P42" s="204"/>
      <c r="Q42" s="201"/>
      <c r="R42" s="201">
        <f t="shared" si="4"/>
        <v>0</v>
      </c>
      <c r="S42" s="140"/>
      <c r="T42" s="143"/>
      <c r="U42" s="143"/>
      <c r="V42" s="209" t="str">
        <f t="shared" si="5"/>
        <v/>
      </c>
      <c r="W42" s="207"/>
      <c r="X42" s="210">
        <f t="shared" si="6"/>
        <v>0</v>
      </c>
      <c r="Y42" s="201">
        <f t="shared" si="7"/>
        <v>0</v>
      </c>
      <c r="Z42" s="201"/>
      <c r="AA42" s="143"/>
      <c r="AB42" s="143"/>
      <c r="AC42" s="209" t="str">
        <f t="shared" si="8"/>
        <v/>
      </c>
      <c r="AD42" s="207"/>
      <c r="AE42" s="210">
        <f t="shared" si="9"/>
        <v>0</v>
      </c>
      <c r="AF42" s="201">
        <f t="shared" si="10"/>
        <v>0</v>
      </c>
    </row>
    <row r="43" spans="1:32" s="173" customFormat="1" ht="12.5" x14ac:dyDescent="0.25">
      <c r="A43" s="188"/>
      <c r="B43" s="188"/>
      <c r="C43" s="188"/>
      <c r="D43" s="188"/>
      <c r="E43" s="188"/>
      <c r="F43" s="189"/>
      <c r="G43" s="189"/>
      <c r="H43" s="142" t="str">
        <f t="shared" si="11"/>
        <v/>
      </c>
      <c r="I43" s="202"/>
      <c r="J43" s="201"/>
      <c r="K43" s="201">
        <f t="shared" si="1"/>
        <v>0</v>
      </c>
      <c r="L43" s="140"/>
      <c r="M43" s="193"/>
      <c r="N43" s="193"/>
      <c r="O43" s="209" t="str">
        <f t="shared" si="2"/>
        <v/>
      </c>
      <c r="P43" s="204"/>
      <c r="Q43" s="201"/>
      <c r="R43" s="201">
        <f t="shared" si="4"/>
        <v>0</v>
      </c>
      <c r="S43" s="140"/>
      <c r="T43" s="143"/>
      <c r="U43" s="143"/>
      <c r="V43" s="209" t="str">
        <f t="shared" si="5"/>
        <v/>
      </c>
      <c r="W43" s="207"/>
      <c r="X43" s="210">
        <f t="shared" si="6"/>
        <v>0</v>
      </c>
      <c r="Y43" s="201">
        <f t="shared" si="7"/>
        <v>0</v>
      </c>
      <c r="Z43" s="201"/>
      <c r="AA43" s="143"/>
      <c r="AB43" s="143"/>
      <c r="AC43" s="209" t="str">
        <f t="shared" si="8"/>
        <v/>
      </c>
      <c r="AD43" s="207"/>
      <c r="AE43" s="210">
        <f t="shared" si="9"/>
        <v>0</v>
      </c>
      <c r="AF43" s="201">
        <f t="shared" si="10"/>
        <v>0</v>
      </c>
    </row>
    <row r="44" spans="1:32" s="173" customFormat="1" ht="12.5" x14ac:dyDescent="0.25">
      <c r="A44" s="188" t="s">
        <v>215</v>
      </c>
      <c r="B44" s="188" t="s">
        <v>228</v>
      </c>
      <c r="C44" s="188" t="s">
        <v>142</v>
      </c>
      <c r="D44" s="188">
        <v>0</v>
      </c>
      <c r="E44" s="188"/>
      <c r="F44" s="189">
        <v>7.9666666666666668</v>
      </c>
      <c r="G44" s="189">
        <v>7.4749999999999996</v>
      </c>
      <c r="H44" s="142">
        <f t="shared" si="11"/>
        <v>0.49166666666666714</v>
      </c>
      <c r="I44" s="202">
        <v>7.1820000000000004</v>
      </c>
      <c r="J44" s="201">
        <f t="shared" si="0"/>
        <v>3.5311500000000038</v>
      </c>
      <c r="K44" s="201">
        <f t="shared" si="1"/>
        <v>0</v>
      </c>
      <c r="L44" s="140"/>
      <c r="M44" s="193">
        <v>620.4041666666667</v>
      </c>
      <c r="N44" s="193">
        <v>440.09416666666675</v>
      </c>
      <c r="O44" s="209">
        <f t="shared" si="2"/>
        <v>180.30999999999995</v>
      </c>
      <c r="P44" s="204">
        <v>0.125</v>
      </c>
      <c r="Q44" s="201">
        <f t="shared" ref="Q44:Q45" si="18">O44*P44</f>
        <v>22.538749999999993</v>
      </c>
      <c r="R44" s="201">
        <f t="shared" si="4"/>
        <v>0</v>
      </c>
      <c r="S44" s="140"/>
      <c r="T44" s="143">
        <v>21.39329601158645</v>
      </c>
      <c r="U44" s="143">
        <v>17.978943850267378</v>
      </c>
      <c r="V44" s="209">
        <f t="shared" si="5"/>
        <v>3.4143521613190728</v>
      </c>
      <c r="W44" s="207">
        <v>6.1349999999999998</v>
      </c>
      <c r="X44" s="210">
        <f t="shared" si="6"/>
        <v>20.947050509692509</v>
      </c>
      <c r="Y44" s="201">
        <f t="shared" si="7"/>
        <v>0</v>
      </c>
      <c r="Z44" s="201"/>
      <c r="AA44" s="143">
        <v>21.39329601158645</v>
      </c>
      <c r="AB44" s="143">
        <v>17.978943850267378</v>
      </c>
      <c r="AC44" s="209">
        <f t="shared" si="8"/>
        <v>3.4143521613190728</v>
      </c>
      <c r="AD44" s="207">
        <v>6.1349999999999998</v>
      </c>
      <c r="AE44" s="210">
        <f t="shared" si="9"/>
        <v>20.947050509692509</v>
      </c>
      <c r="AF44" s="201">
        <f t="shared" si="10"/>
        <v>0</v>
      </c>
    </row>
    <row r="45" spans="1:32" s="173" customFormat="1" ht="12.5" x14ac:dyDescent="0.25">
      <c r="A45" s="188"/>
      <c r="B45" s="188"/>
      <c r="C45" s="188" t="s">
        <v>143</v>
      </c>
      <c r="D45" s="188">
        <v>0</v>
      </c>
      <c r="E45" s="188"/>
      <c r="F45" s="189">
        <v>9.1166666666666671</v>
      </c>
      <c r="G45" s="189">
        <v>8.5</v>
      </c>
      <c r="H45" s="142">
        <f t="shared" si="11"/>
        <v>0.61666666666666714</v>
      </c>
      <c r="I45" s="202">
        <v>7.077</v>
      </c>
      <c r="J45" s="201">
        <f t="shared" si="0"/>
        <v>4.3641500000000031</v>
      </c>
      <c r="K45" s="201">
        <f t="shared" si="1"/>
        <v>0</v>
      </c>
      <c r="L45" s="140"/>
      <c r="M45" s="193">
        <v>724.4375</v>
      </c>
      <c r="N45" s="193">
        <v>535.36749999999995</v>
      </c>
      <c r="O45" s="209">
        <f t="shared" si="2"/>
        <v>189.07000000000005</v>
      </c>
      <c r="P45" s="204">
        <v>0.123</v>
      </c>
      <c r="Q45" s="201">
        <f t="shared" si="18"/>
        <v>23.255610000000004</v>
      </c>
      <c r="R45" s="201">
        <f t="shared" si="4"/>
        <v>0</v>
      </c>
      <c r="S45" s="140"/>
      <c r="T45" s="143">
        <v>23.600995014483061</v>
      </c>
      <c r="U45" s="143">
        <v>19.33305481283422</v>
      </c>
      <c r="V45" s="209">
        <f t="shared" si="5"/>
        <v>4.267940201648841</v>
      </c>
      <c r="W45" s="207">
        <v>6.1630000000000003</v>
      </c>
      <c r="X45" s="210">
        <f t="shared" si="6"/>
        <v>26.303315462761809</v>
      </c>
      <c r="Y45" s="201">
        <f t="shared" si="7"/>
        <v>0</v>
      </c>
      <c r="Z45" s="201"/>
      <c r="AA45" s="143">
        <v>23.600995014483061</v>
      </c>
      <c r="AB45" s="143">
        <v>19.33305481283422</v>
      </c>
      <c r="AC45" s="209">
        <f t="shared" si="8"/>
        <v>4.267940201648841</v>
      </c>
      <c r="AD45" s="207">
        <v>6.1630000000000003</v>
      </c>
      <c r="AE45" s="210">
        <f t="shared" si="9"/>
        <v>26.303315462761809</v>
      </c>
      <c r="AF45" s="201">
        <f t="shared" si="10"/>
        <v>0</v>
      </c>
    </row>
    <row r="46" spans="1:32" s="173" customFormat="1" ht="12.5" x14ac:dyDescent="0.25">
      <c r="A46" s="188"/>
      <c r="B46" s="188"/>
      <c r="C46" s="188"/>
      <c r="D46" s="188"/>
      <c r="E46" s="188"/>
      <c r="F46" s="189"/>
      <c r="G46" s="189"/>
      <c r="H46" s="142" t="str">
        <f t="shared" si="11"/>
        <v/>
      </c>
      <c r="I46" s="202"/>
      <c r="J46" s="201"/>
      <c r="K46" s="201">
        <f t="shared" si="1"/>
        <v>0</v>
      </c>
      <c r="L46" s="140"/>
      <c r="M46" s="193"/>
      <c r="N46" s="193"/>
      <c r="O46" s="209" t="str">
        <f t="shared" si="2"/>
        <v/>
      </c>
      <c r="P46" s="204"/>
      <c r="Q46" s="201"/>
      <c r="R46" s="201">
        <f t="shared" si="4"/>
        <v>0</v>
      </c>
      <c r="S46" s="140"/>
      <c r="T46" s="143"/>
      <c r="U46" s="143"/>
      <c r="V46" s="209" t="str">
        <f t="shared" si="5"/>
        <v/>
      </c>
      <c r="W46" s="207"/>
      <c r="X46" s="210">
        <f t="shared" si="6"/>
        <v>0</v>
      </c>
      <c r="Y46" s="201">
        <f t="shared" si="7"/>
        <v>0</v>
      </c>
      <c r="Z46" s="201"/>
      <c r="AA46" s="143"/>
      <c r="AB46" s="143"/>
      <c r="AC46" s="209" t="str">
        <f t="shared" si="8"/>
        <v/>
      </c>
      <c r="AD46" s="207"/>
      <c r="AE46" s="210">
        <f t="shared" si="9"/>
        <v>0</v>
      </c>
      <c r="AF46" s="201">
        <f t="shared" si="10"/>
        <v>0</v>
      </c>
    </row>
    <row r="47" spans="1:32" s="173" customFormat="1" ht="12.5" x14ac:dyDescent="0.25">
      <c r="A47" s="188"/>
      <c r="B47" s="188"/>
      <c r="C47" s="188"/>
      <c r="D47" s="188"/>
      <c r="E47" s="188"/>
      <c r="F47" s="189"/>
      <c r="G47" s="189"/>
      <c r="H47" s="142" t="str">
        <f t="shared" si="11"/>
        <v/>
      </c>
      <c r="I47" s="202"/>
      <c r="J47" s="201"/>
      <c r="K47" s="201">
        <f t="shared" si="1"/>
        <v>0</v>
      </c>
      <c r="L47" s="140"/>
      <c r="M47" s="193"/>
      <c r="N47" s="193"/>
      <c r="O47" s="209" t="str">
        <f t="shared" si="2"/>
        <v/>
      </c>
      <c r="P47" s="204"/>
      <c r="Q47" s="201"/>
      <c r="R47" s="201">
        <f t="shared" si="4"/>
        <v>0</v>
      </c>
      <c r="S47" s="140"/>
      <c r="T47" s="143"/>
      <c r="U47" s="143"/>
      <c r="V47" s="209" t="str">
        <f t="shared" si="5"/>
        <v/>
      </c>
      <c r="W47" s="207"/>
      <c r="X47" s="210">
        <f t="shared" si="6"/>
        <v>0</v>
      </c>
      <c r="Y47" s="201">
        <f t="shared" si="7"/>
        <v>0</v>
      </c>
      <c r="Z47" s="201"/>
      <c r="AA47" s="143"/>
      <c r="AB47" s="143"/>
      <c r="AC47" s="209" t="str">
        <f t="shared" si="8"/>
        <v/>
      </c>
      <c r="AD47" s="207"/>
      <c r="AE47" s="210">
        <f t="shared" si="9"/>
        <v>0</v>
      </c>
      <c r="AF47" s="201">
        <f t="shared" si="10"/>
        <v>0</v>
      </c>
    </row>
    <row r="48" spans="1:32" s="173" customFormat="1" ht="12.5" x14ac:dyDescent="0.25">
      <c r="A48" s="188" t="s">
        <v>216</v>
      </c>
      <c r="B48" s="188" t="s">
        <v>229</v>
      </c>
      <c r="C48" s="188" t="s">
        <v>142</v>
      </c>
      <c r="D48" s="188">
        <v>0</v>
      </c>
      <c r="E48" s="188"/>
      <c r="F48" s="189">
        <v>8.6666666666666696</v>
      </c>
      <c r="G48" s="189">
        <v>7.4749999999999996</v>
      </c>
      <c r="H48" s="142">
        <f t="shared" si="11"/>
        <v>1.19166666666667</v>
      </c>
      <c r="I48" s="202">
        <v>7.1820000000000004</v>
      </c>
      <c r="J48" s="201">
        <f t="shared" si="0"/>
        <v>8.5585500000000234</v>
      </c>
      <c r="K48" s="201">
        <f t="shared" si="1"/>
        <v>0</v>
      </c>
      <c r="L48" s="140"/>
      <c r="M48" s="193">
        <v>620.4041666666667</v>
      </c>
      <c r="N48" s="193">
        <v>440.09416666666675</v>
      </c>
      <c r="O48" s="209">
        <f t="shared" si="2"/>
        <v>180.30999999999995</v>
      </c>
      <c r="P48" s="204">
        <v>0.125</v>
      </c>
      <c r="Q48" s="201">
        <f t="shared" ref="Q48" si="19">O48*P48</f>
        <v>22.538749999999993</v>
      </c>
      <c r="R48" s="201">
        <f t="shared" si="4"/>
        <v>0</v>
      </c>
      <c r="S48" s="140"/>
      <c r="T48" s="143">
        <v>21.39329601158645</v>
      </c>
      <c r="U48" s="143">
        <v>17.978943850267378</v>
      </c>
      <c r="V48" s="209">
        <f t="shared" si="5"/>
        <v>3.4143521613190728</v>
      </c>
      <c r="W48" s="207">
        <v>6.1349999999999998</v>
      </c>
      <c r="X48" s="210">
        <f t="shared" si="6"/>
        <v>20.947050509692509</v>
      </c>
      <c r="Y48" s="201">
        <f t="shared" si="7"/>
        <v>0</v>
      </c>
      <c r="Z48" s="201"/>
      <c r="AA48" s="143">
        <v>21.39329601158645</v>
      </c>
      <c r="AB48" s="143">
        <v>17.978943850267378</v>
      </c>
      <c r="AC48" s="209">
        <f t="shared" si="8"/>
        <v>3.4143521613190728</v>
      </c>
      <c r="AD48" s="207">
        <v>6.1349999999999998</v>
      </c>
      <c r="AE48" s="210">
        <f t="shared" si="9"/>
        <v>20.947050509692509</v>
      </c>
      <c r="AF48" s="201">
        <f t="shared" si="10"/>
        <v>0</v>
      </c>
    </row>
    <row r="49" spans="1:32" s="173" customFormat="1" ht="12.5" x14ac:dyDescent="0.25">
      <c r="A49" s="188"/>
      <c r="B49" s="188"/>
      <c r="C49" s="188"/>
      <c r="D49" s="188"/>
      <c r="E49" s="188"/>
      <c r="F49" s="189"/>
      <c r="G49" s="189"/>
      <c r="H49" s="142" t="str">
        <f t="shared" si="11"/>
        <v/>
      </c>
      <c r="I49" s="202"/>
      <c r="J49" s="201"/>
      <c r="K49" s="201">
        <f t="shared" si="1"/>
        <v>0</v>
      </c>
      <c r="L49" s="140"/>
      <c r="M49" s="193"/>
      <c r="N49" s="193"/>
      <c r="O49" s="209" t="str">
        <f t="shared" si="2"/>
        <v/>
      </c>
      <c r="P49" s="204"/>
      <c r="Q49" s="201"/>
      <c r="R49" s="201">
        <f t="shared" si="4"/>
        <v>0</v>
      </c>
      <c r="S49" s="140"/>
      <c r="T49" s="143"/>
      <c r="U49" s="143"/>
      <c r="V49" s="209" t="str">
        <f t="shared" si="5"/>
        <v/>
      </c>
      <c r="W49" s="207"/>
      <c r="X49" s="210">
        <f t="shared" si="6"/>
        <v>0</v>
      </c>
      <c r="Y49" s="201">
        <f t="shared" si="7"/>
        <v>0</v>
      </c>
      <c r="Z49" s="201"/>
      <c r="AA49" s="143"/>
      <c r="AB49" s="143"/>
      <c r="AC49" s="209" t="str">
        <f t="shared" si="8"/>
        <v/>
      </c>
      <c r="AD49" s="207"/>
      <c r="AE49" s="210">
        <f t="shared" si="9"/>
        <v>0</v>
      </c>
      <c r="AF49" s="201">
        <f t="shared" si="10"/>
        <v>0</v>
      </c>
    </row>
    <row r="50" spans="1:32" s="173" customFormat="1" ht="12.5" x14ac:dyDescent="0.25">
      <c r="A50" s="188"/>
      <c r="B50" s="188"/>
      <c r="C50" s="188"/>
      <c r="D50" s="188"/>
      <c r="E50" s="188"/>
      <c r="F50" s="189"/>
      <c r="G50" s="189"/>
      <c r="H50" s="142" t="str">
        <f t="shared" si="11"/>
        <v/>
      </c>
      <c r="I50" s="202"/>
      <c r="J50" s="201"/>
      <c r="K50" s="201">
        <f t="shared" si="1"/>
        <v>0</v>
      </c>
      <c r="L50" s="140"/>
      <c r="M50" s="193"/>
      <c r="N50" s="193"/>
      <c r="O50" s="209" t="str">
        <f t="shared" si="2"/>
        <v/>
      </c>
      <c r="P50" s="204"/>
      <c r="Q50" s="201"/>
      <c r="R50" s="201">
        <f t="shared" si="4"/>
        <v>0</v>
      </c>
      <c r="S50" s="140"/>
      <c r="T50" s="143"/>
      <c r="U50" s="143"/>
      <c r="V50" s="209" t="str">
        <f t="shared" si="5"/>
        <v/>
      </c>
      <c r="W50" s="207"/>
      <c r="X50" s="210">
        <f t="shared" si="6"/>
        <v>0</v>
      </c>
      <c r="Y50" s="201">
        <f t="shared" si="7"/>
        <v>0</v>
      </c>
      <c r="Z50" s="201"/>
      <c r="AA50" s="143"/>
      <c r="AB50" s="143"/>
      <c r="AC50" s="209" t="str">
        <f t="shared" si="8"/>
        <v/>
      </c>
      <c r="AD50" s="207"/>
      <c r="AE50" s="210">
        <f t="shared" si="9"/>
        <v>0</v>
      </c>
      <c r="AF50" s="201">
        <f t="shared" si="10"/>
        <v>0</v>
      </c>
    </row>
    <row r="51" spans="1:32" s="173" customFormat="1" ht="12.5" x14ac:dyDescent="0.25">
      <c r="A51" s="188" t="s">
        <v>217</v>
      </c>
      <c r="B51" s="188" t="s">
        <v>230</v>
      </c>
      <c r="C51" s="188" t="s">
        <v>142</v>
      </c>
      <c r="D51" s="188">
        <v>0</v>
      </c>
      <c r="E51" s="188"/>
      <c r="F51" s="189">
        <v>7.9666666666666668</v>
      </c>
      <c r="G51" s="189">
        <v>7.4749999999999996</v>
      </c>
      <c r="H51" s="142">
        <f t="shared" si="11"/>
        <v>0.49166666666666714</v>
      </c>
      <c r="I51" s="202">
        <v>7.1280000000000001</v>
      </c>
      <c r="J51" s="201">
        <f t="shared" si="0"/>
        <v>3.5046000000000035</v>
      </c>
      <c r="K51" s="201">
        <f t="shared" si="1"/>
        <v>0</v>
      </c>
      <c r="L51" s="140"/>
      <c r="M51" s="193">
        <v>620.4041666666667</v>
      </c>
      <c r="N51" s="193">
        <v>440.09416666666675</v>
      </c>
      <c r="O51" s="209">
        <f t="shared" si="2"/>
        <v>180.30999999999995</v>
      </c>
      <c r="P51" s="204">
        <v>0.125</v>
      </c>
      <c r="Q51" s="201">
        <f t="shared" ref="Q51:Q52" si="20">O51*P51</f>
        <v>22.538749999999993</v>
      </c>
      <c r="R51" s="201">
        <f t="shared" si="4"/>
        <v>0</v>
      </c>
      <c r="S51" s="140"/>
      <c r="T51" s="143">
        <v>21.39329601158645</v>
      </c>
      <c r="U51" s="143">
        <v>17.978943850267378</v>
      </c>
      <c r="V51" s="209">
        <f t="shared" si="5"/>
        <v>3.4143521613190728</v>
      </c>
      <c r="W51" s="207">
        <v>6.1349999999999998</v>
      </c>
      <c r="X51" s="210">
        <f t="shared" si="6"/>
        <v>20.947050509692509</v>
      </c>
      <c r="Y51" s="201">
        <f t="shared" si="7"/>
        <v>0</v>
      </c>
      <c r="Z51" s="201"/>
      <c r="AA51" s="143">
        <v>21.39329601158645</v>
      </c>
      <c r="AB51" s="143">
        <v>17.978943850267378</v>
      </c>
      <c r="AC51" s="209">
        <f t="shared" si="8"/>
        <v>3.4143521613190728</v>
      </c>
      <c r="AD51" s="207">
        <v>6.1349999999999998</v>
      </c>
      <c r="AE51" s="210">
        <f t="shared" si="9"/>
        <v>20.947050509692509</v>
      </c>
      <c r="AF51" s="201">
        <f t="shared" si="10"/>
        <v>0</v>
      </c>
    </row>
    <row r="52" spans="1:32" s="173" customFormat="1" ht="12.5" x14ac:dyDescent="0.25">
      <c r="A52" s="188"/>
      <c r="B52" s="188"/>
      <c r="C52" s="188" t="s">
        <v>143</v>
      </c>
      <c r="D52" s="188">
        <v>0</v>
      </c>
      <c r="E52" s="188"/>
      <c r="F52" s="189">
        <v>9.1166666666666671</v>
      </c>
      <c r="G52" s="189">
        <v>8.5</v>
      </c>
      <c r="H52" s="142">
        <f t="shared" si="11"/>
        <v>0.61666666666666714</v>
      </c>
      <c r="I52" s="202">
        <v>7.077</v>
      </c>
      <c r="J52" s="201">
        <f t="shared" si="0"/>
        <v>4.3641500000000031</v>
      </c>
      <c r="K52" s="201">
        <f t="shared" si="1"/>
        <v>0</v>
      </c>
      <c r="L52" s="140"/>
      <c r="M52" s="193">
        <v>724.4375</v>
      </c>
      <c r="N52" s="193">
        <v>535.36749999999995</v>
      </c>
      <c r="O52" s="209">
        <f t="shared" si="2"/>
        <v>189.07000000000005</v>
      </c>
      <c r="P52" s="204">
        <v>0.123</v>
      </c>
      <c r="Q52" s="201">
        <f t="shared" si="20"/>
        <v>23.255610000000004</v>
      </c>
      <c r="R52" s="201">
        <f t="shared" si="4"/>
        <v>0</v>
      </c>
      <c r="S52" s="140"/>
      <c r="T52" s="143">
        <v>23.600995014483061</v>
      </c>
      <c r="U52" s="143">
        <v>19.33305481283422</v>
      </c>
      <c r="V52" s="209">
        <f t="shared" si="5"/>
        <v>4.267940201648841</v>
      </c>
      <c r="W52" s="207">
        <v>6.1630000000000003</v>
      </c>
      <c r="X52" s="210">
        <f t="shared" si="6"/>
        <v>26.303315462761809</v>
      </c>
      <c r="Y52" s="201">
        <f t="shared" si="7"/>
        <v>0</v>
      </c>
      <c r="Z52" s="201"/>
      <c r="AA52" s="143">
        <v>23.600995014483061</v>
      </c>
      <c r="AB52" s="143">
        <v>19.33305481283422</v>
      </c>
      <c r="AC52" s="209">
        <f t="shared" si="8"/>
        <v>4.267940201648841</v>
      </c>
      <c r="AD52" s="207">
        <v>6.1630000000000003</v>
      </c>
      <c r="AE52" s="210">
        <f t="shared" si="9"/>
        <v>26.303315462761809</v>
      </c>
      <c r="AF52" s="201">
        <f t="shared" si="10"/>
        <v>0</v>
      </c>
    </row>
    <row r="53" spans="1:32" s="173" customFormat="1" ht="12.5" x14ac:dyDescent="0.25">
      <c r="A53" s="188"/>
      <c r="B53" s="188"/>
      <c r="C53" s="188"/>
      <c r="D53" s="188"/>
      <c r="E53" s="188"/>
      <c r="F53" s="189"/>
      <c r="G53" s="189"/>
      <c r="H53" s="142" t="str">
        <f t="shared" si="11"/>
        <v/>
      </c>
      <c r="I53" s="202"/>
      <c r="J53" s="201"/>
      <c r="K53" s="201">
        <f t="shared" si="1"/>
        <v>0</v>
      </c>
      <c r="L53" s="140"/>
      <c r="M53" s="193"/>
      <c r="N53" s="193"/>
      <c r="O53" s="209" t="str">
        <f t="shared" si="2"/>
        <v/>
      </c>
      <c r="P53" s="204"/>
      <c r="Q53" s="201"/>
      <c r="R53" s="201">
        <f t="shared" si="4"/>
        <v>0</v>
      </c>
      <c r="S53" s="140"/>
      <c r="T53" s="143"/>
      <c r="U53" s="143"/>
      <c r="V53" s="209" t="str">
        <f t="shared" si="5"/>
        <v/>
      </c>
      <c r="W53" s="207"/>
      <c r="X53" s="210">
        <f t="shared" si="6"/>
        <v>0</v>
      </c>
      <c r="Y53" s="201">
        <f t="shared" si="7"/>
        <v>0</v>
      </c>
      <c r="Z53" s="201"/>
      <c r="AA53" s="143"/>
      <c r="AB53" s="143"/>
      <c r="AC53" s="209" t="str">
        <f t="shared" si="8"/>
        <v/>
      </c>
      <c r="AD53" s="207"/>
      <c r="AE53" s="210">
        <f t="shared" si="9"/>
        <v>0</v>
      </c>
      <c r="AF53" s="201">
        <f t="shared" si="10"/>
        <v>0</v>
      </c>
    </row>
    <row r="54" spans="1:32" s="173" customFormat="1" ht="12.5" x14ac:dyDescent="0.25">
      <c r="A54" s="188"/>
      <c r="B54" s="188"/>
      <c r="C54" s="188"/>
      <c r="D54" s="188"/>
      <c r="E54" s="188"/>
      <c r="F54" s="189"/>
      <c r="G54" s="189"/>
      <c r="H54" s="142" t="str">
        <f t="shared" si="11"/>
        <v/>
      </c>
      <c r="I54" s="202"/>
      <c r="J54" s="201"/>
      <c r="K54" s="201">
        <f t="shared" si="1"/>
        <v>0</v>
      </c>
      <c r="L54" s="140"/>
      <c r="M54" s="193"/>
      <c r="N54" s="193"/>
      <c r="O54" s="209" t="str">
        <f t="shared" si="2"/>
        <v/>
      </c>
      <c r="P54" s="204"/>
      <c r="Q54" s="201"/>
      <c r="R54" s="201">
        <f t="shared" si="4"/>
        <v>0</v>
      </c>
      <c r="S54" s="140"/>
      <c r="T54" s="143"/>
      <c r="U54" s="143"/>
      <c r="V54" s="209" t="str">
        <f t="shared" si="5"/>
        <v/>
      </c>
      <c r="W54" s="207"/>
      <c r="X54" s="210">
        <f t="shared" si="6"/>
        <v>0</v>
      </c>
      <c r="Y54" s="201">
        <f t="shared" si="7"/>
        <v>0</v>
      </c>
      <c r="Z54" s="201"/>
      <c r="AA54" s="143"/>
      <c r="AB54" s="143"/>
      <c r="AC54" s="209" t="str">
        <f t="shared" si="8"/>
        <v/>
      </c>
      <c r="AD54" s="207"/>
      <c r="AE54" s="210">
        <f t="shared" si="9"/>
        <v>0</v>
      </c>
      <c r="AF54" s="201">
        <f t="shared" si="10"/>
        <v>0</v>
      </c>
    </row>
    <row r="55" spans="1:32" s="173" customFormat="1" ht="12.5" x14ac:dyDescent="0.25">
      <c r="A55" s="188" t="s">
        <v>211</v>
      </c>
      <c r="B55" s="188" t="s">
        <v>231</v>
      </c>
      <c r="C55" s="188" t="s">
        <v>142</v>
      </c>
      <c r="D55" s="188">
        <v>0</v>
      </c>
      <c r="E55" s="188" t="s">
        <v>128</v>
      </c>
      <c r="F55" s="189">
        <v>8.6666666666666696</v>
      </c>
      <c r="G55" s="189">
        <v>7.4749999999999996</v>
      </c>
      <c r="H55" s="142">
        <f t="shared" si="11"/>
        <v>1.19166666666667</v>
      </c>
      <c r="I55" s="202">
        <v>7.1820000000000004</v>
      </c>
      <c r="J55" s="201">
        <f t="shared" si="0"/>
        <v>8.5585500000000234</v>
      </c>
      <c r="K55" s="201">
        <f t="shared" si="1"/>
        <v>0</v>
      </c>
      <c r="L55" s="140"/>
      <c r="M55" s="193">
        <v>620.4041666666667</v>
      </c>
      <c r="N55" s="193">
        <v>440.09416666666675</v>
      </c>
      <c r="O55" s="209">
        <f t="shared" si="2"/>
        <v>180.30999999999995</v>
      </c>
      <c r="P55" s="204">
        <v>0.125</v>
      </c>
      <c r="Q55" s="201">
        <f t="shared" ref="Q55" si="21">O55*P55</f>
        <v>22.538749999999993</v>
      </c>
      <c r="R55" s="201">
        <f t="shared" si="4"/>
        <v>0</v>
      </c>
      <c r="S55" s="140"/>
      <c r="T55" s="143">
        <v>21.39329601158645</v>
      </c>
      <c r="U55" s="143">
        <v>17.978943850267378</v>
      </c>
      <c r="V55" s="209">
        <f t="shared" si="5"/>
        <v>3.4143521613190728</v>
      </c>
      <c r="W55" s="207">
        <v>6.1349999999999998</v>
      </c>
      <c r="X55" s="210">
        <f t="shared" si="6"/>
        <v>20.947050509692509</v>
      </c>
      <c r="Y55" s="201">
        <f t="shared" si="7"/>
        <v>0</v>
      </c>
      <c r="Z55" s="201"/>
      <c r="AA55" s="143">
        <v>21.39329601158645</v>
      </c>
      <c r="AB55" s="143">
        <v>17.978943850267378</v>
      </c>
      <c r="AC55" s="209">
        <f t="shared" si="8"/>
        <v>3.4143521613190728</v>
      </c>
      <c r="AD55" s="207">
        <v>6.1349999999999998</v>
      </c>
      <c r="AE55" s="210">
        <f t="shared" si="9"/>
        <v>20.947050509692509</v>
      </c>
      <c r="AF55" s="201">
        <f t="shared" si="10"/>
        <v>0</v>
      </c>
    </row>
    <row r="56" spans="1:32" s="173" customFormat="1" ht="12.5" x14ac:dyDescent="0.25">
      <c r="A56" s="188"/>
      <c r="B56" s="188"/>
      <c r="C56" s="188"/>
      <c r="D56" s="188"/>
      <c r="E56" s="188"/>
      <c r="F56" s="189"/>
      <c r="G56" s="189"/>
      <c r="H56" s="142" t="str">
        <f t="shared" si="11"/>
        <v/>
      </c>
      <c r="I56" s="202"/>
      <c r="J56" s="201"/>
      <c r="K56" s="201">
        <f t="shared" si="1"/>
        <v>0</v>
      </c>
      <c r="L56" s="140"/>
      <c r="M56" s="193"/>
      <c r="N56" s="193"/>
      <c r="O56" s="209" t="str">
        <f t="shared" si="2"/>
        <v/>
      </c>
      <c r="P56" s="204"/>
      <c r="Q56" s="201"/>
      <c r="R56" s="201">
        <f t="shared" si="4"/>
        <v>0</v>
      </c>
      <c r="S56" s="140"/>
      <c r="T56" s="143"/>
      <c r="U56" s="143"/>
      <c r="V56" s="209" t="str">
        <f t="shared" si="5"/>
        <v/>
      </c>
      <c r="W56" s="207"/>
      <c r="X56" s="210">
        <f t="shared" si="6"/>
        <v>0</v>
      </c>
      <c r="Y56" s="201">
        <f t="shared" si="7"/>
        <v>0</v>
      </c>
      <c r="Z56" s="201"/>
      <c r="AA56" s="143"/>
      <c r="AB56" s="143"/>
      <c r="AC56" s="209" t="str">
        <f t="shared" si="8"/>
        <v/>
      </c>
      <c r="AD56" s="207"/>
      <c r="AE56" s="210">
        <f t="shared" si="9"/>
        <v>0</v>
      </c>
      <c r="AF56" s="201">
        <f t="shared" si="10"/>
        <v>0</v>
      </c>
    </row>
    <row r="57" spans="1:32" s="173" customFormat="1" ht="12.5" x14ac:dyDescent="0.25">
      <c r="A57" s="188"/>
      <c r="B57" s="188"/>
      <c r="C57" s="188"/>
      <c r="D57" s="188"/>
      <c r="E57" s="188"/>
      <c r="F57" s="189"/>
      <c r="G57" s="189"/>
      <c r="H57" s="142" t="str">
        <f t="shared" si="11"/>
        <v/>
      </c>
      <c r="I57" s="202"/>
      <c r="J57" s="201"/>
      <c r="K57" s="201">
        <f t="shared" si="1"/>
        <v>0</v>
      </c>
      <c r="L57" s="140"/>
      <c r="M57" s="193"/>
      <c r="N57" s="193"/>
      <c r="O57" s="209" t="str">
        <f t="shared" si="2"/>
        <v/>
      </c>
      <c r="P57" s="204"/>
      <c r="Q57" s="201"/>
      <c r="R57" s="201">
        <f t="shared" si="4"/>
        <v>0</v>
      </c>
      <c r="S57" s="140"/>
      <c r="T57" s="143"/>
      <c r="U57" s="143"/>
      <c r="V57" s="209" t="str">
        <f t="shared" si="5"/>
        <v/>
      </c>
      <c r="W57" s="207"/>
      <c r="X57" s="210">
        <f t="shared" si="6"/>
        <v>0</v>
      </c>
      <c r="Y57" s="201">
        <f t="shared" si="7"/>
        <v>0</v>
      </c>
      <c r="Z57" s="201"/>
      <c r="AA57" s="143"/>
      <c r="AB57" s="143"/>
      <c r="AC57" s="209" t="str">
        <f t="shared" si="8"/>
        <v/>
      </c>
      <c r="AD57" s="207"/>
      <c r="AE57" s="210">
        <f t="shared" si="9"/>
        <v>0</v>
      </c>
      <c r="AF57" s="201">
        <f t="shared" si="10"/>
        <v>0</v>
      </c>
    </row>
    <row r="58" spans="1:32" s="173" customFormat="1" ht="12.5" x14ac:dyDescent="0.25">
      <c r="A58" s="188" t="s">
        <v>218</v>
      </c>
      <c r="B58" s="188" t="s">
        <v>232</v>
      </c>
      <c r="C58" s="188" t="s">
        <v>142</v>
      </c>
      <c r="D58" s="188">
        <v>0</v>
      </c>
      <c r="E58" s="188"/>
      <c r="F58" s="189">
        <v>7.9666666666666668</v>
      </c>
      <c r="G58" s="189">
        <v>7.4749999999999996</v>
      </c>
      <c r="H58" s="142">
        <f t="shared" si="11"/>
        <v>0.49166666666666714</v>
      </c>
      <c r="I58" s="202">
        <v>7.1820000000000004</v>
      </c>
      <c r="J58" s="201">
        <f t="shared" si="0"/>
        <v>3.5311500000000038</v>
      </c>
      <c r="K58" s="201">
        <f t="shared" si="1"/>
        <v>0</v>
      </c>
      <c r="L58" s="140"/>
      <c r="M58" s="193">
        <v>620.4041666666667</v>
      </c>
      <c r="N58" s="193">
        <v>440.09416666666675</v>
      </c>
      <c r="O58" s="209">
        <f t="shared" si="2"/>
        <v>180.30999999999995</v>
      </c>
      <c r="P58" s="204">
        <v>0.125</v>
      </c>
      <c r="Q58" s="201">
        <f t="shared" ref="Q58" si="22">O58*P58</f>
        <v>22.538749999999993</v>
      </c>
      <c r="R58" s="201">
        <f t="shared" si="4"/>
        <v>0</v>
      </c>
      <c r="S58" s="140"/>
      <c r="T58" s="143">
        <v>21.39329601158645</v>
      </c>
      <c r="U58" s="143">
        <v>17.978943850267378</v>
      </c>
      <c r="V58" s="209">
        <f t="shared" si="5"/>
        <v>3.4143521613190728</v>
      </c>
      <c r="W58" s="207">
        <v>6.1349999999999998</v>
      </c>
      <c r="X58" s="210">
        <f t="shared" si="6"/>
        <v>20.947050509692509</v>
      </c>
      <c r="Y58" s="201">
        <f t="shared" si="7"/>
        <v>0</v>
      </c>
      <c r="Z58" s="201"/>
      <c r="AA58" s="143">
        <v>21.39329601158645</v>
      </c>
      <c r="AB58" s="143">
        <v>17.978943850267378</v>
      </c>
      <c r="AC58" s="209">
        <f t="shared" si="8"/>
        <v>3.4143521613190728</v>
      </c>
      <c r="AD58" s="207">
        <v>6.1349999999999998</v>
      </c>
      <c r="AE58" s="210">
        <f t="shared" si="9"/>
        <v>20.947050509692509</v>
      </c>
      <c r="AF58" s="201">
        <f t="shared" si="10"/>
        <v>0</v>
      </c>
    </row>
    <row r="59" spans="1:32" s="173" customFormat="1" ht="12.5" x14ac:dyDescent="0.25">
      <c r="A59" s="188"/>
      <c r="B59" s="188"/>
      <c r="C59" s="188"/>
      <c r="D59" s="188"/>
      <c r="E59" s="188"/>
      <c r="F59" s="189"/>
      <c r="G59" s="189"/>
      <c r="H59" s="142" t="str">
        <f t="shared" si="11"/>
        <v/>
      </c>
      <c r="I59" s="202"/>
      <c r="J59" s="201"/>
      <c r="K59" s="201">
        <f t="shared" si="1"/>
        <v>0</v>
      </c>
      <c r="L59" s="140"/>
      <c r="M59" s="193"/>
      <c r="N59" s="193"/>
      <c r="O59" s="209" t="str">
        <f t="shared" si="2"/>
        <v/>
      </c>
      <c r="P59" s="204"/>
      <c r="Q59" s="201"/>
      <c r="R59" s="201">
        <f t="shared" si="4"/>
        <v>0</v>
      </c>
      <c r="S59" s="140"/>
      <c r="T59" s="143"/>
      <c r="U59" s="143"/>
      <c r="V59" s="209" t="str">
        <f t="shared" si="5"/>
        <v/>
      </c>
      <c r="W59" s="207"/>
      <c r="X59" s="210">
        <f t="shared" si="6"/>
        <v>0</v>
      </c>
      <c r="Y59" s="201">
        <f t="shared" si="7"/>
        <v>0</v>
      </c>
      <c r="Z59" s="201"/>
      <c r="AA59" s="143"/>
      <c r="AB59" s="143"/>
      <c r="AC59" s="209" t="str">
        <f t="shared" si="8"/>
        <v/>
      </c>
      <c r="AD59" s="207"/>
      <c r="AE59" s="210">
        <f t="shared" si="9"/>
        <v>0</v>
      </c>
      <c r="AF59" s="201">
        <f t="shared" si="10"/>
        <v>0</v>
      </c>
    </row>
    <row r="60" spans="1:32" s="173" customFormat="1" ht="12.5" x14ac:dyDescent="0.25">
      <c r="A60" s="188"/>
      <c r="B60" s="188"/>
      <c r="C60" s="188"/>
      <c r="D60" s="188"/>
      <c r="E60" s="188"/>
      <c r="F60" s="189"/>
      <c r="G60" s="189"/>
      <c r="H60" s="142" t="str">
        <f t="shared" si="11"/>
        <v/>
      </c>
      <c r="I60" s="202"/>
      <c r="J60" s="201"/>
      <c r="K60" s="201">
        <f t="shared" si="1"/>
        <v>0</v>
      </c>
      <c r="L60" s="140"/>
      <c r="M60" s="193"/>
      <c r="N60" s="193"/>
      <c r="O60" s="209" t="str">
        <f t="shared" si="2"/>
        <v/>
      </c>
      <c r="P60" s="204"/>
      <c r="Q60" s="201"/>
      <c r="R60" s="201">
        <f t="shared" si="4"/>
        <v>0</v>
      </c>
      <c r="S60" s="140"/>
      <c r="T60" s="143"/>
      <c r="U60" s="143"/>
      <c r="V60" s="209" t="str">
        <f t="shared" si="5"/>
        <v/>
      </c>
      <c r="W60" s="207"/>
      <c r="X60" s="210">
        <f t="shared" si="6"/>
        <v>0</v>
      </c>
      <c r="Y60" s="201">
        <f t="shared" si="7"/>
        <v>0</v>
      </c>
      <c r="Z60" s="201"/>
      <c r="AA60" s="143"/>
      <c r="AB60" s="143"/>
      <c r="AC60" s="209" t="str">
        <f t="shared" si="8"/>
        <v/>
      </c>
      <c r="AD60" s="207"/>
      <c r="AE60" s="210">
        <f t="shared" si="9"/>
        <v>0</v>
      </c>
      <c r="AF60" s="201">
        <f t="shared" si="10"/>
        <v>0</v>
      </c>
    </row>
    <row r="61" spans="1:32" s="173" customFormat="1" ht="12.5" x14ac:dyDescent="0.25">
      <c r="A61" s="188" t="s">
        <v>212</v>
      </c>
      <c r="B61" s="188" t="s">
        <v>233</v>
      </c>
      <c r="C61" s="188" t="s">
        <v>142</v>
      </c>
      <c r="D61" s="188">
        <v>0</v>
      </c>
      <c r="E61" s="188"/>
      <c r="F61" s="189">
        <v>8.6666666666666696</v>
      </c>
      <c r="G61" s="189">
        <v>7.4749999999999996</v>
      </c>
      <c r="H61" s="142">
        <f t="shared" si="11"/>
        <v>1.19166666666667</v>
      </c>
      <c r="I61" s="202">
        <v>7.1820000000000004</v>
      </c>
      <c r="J61" s="201">
        <f t="shared" si="0"/>
        <v>8.5585500000000234</v>
      </c>
      <c r="K61" s="201">
        <f t="shared" si="1"/>
        <v>0</v>
      </c>
      <c r="L61" s="140"/>
      <c r="M61" s="193">
        <v>620.4041666666667</v>
      </c>
      <c r="N61" s="193">
        <v>440.09416666666675</v>
      </c>
      <c r="O61" s="209">
        <f t="shared" si="2"/>
        <v>180.30999999999995</v>
      </c>
      <c r="P61" s="204">
        <v>0.125</v>
      </c>
      <c r="Q61" s="201">
        <f t="shared" ref="Q61" si="23">O61*P61</f>
        <v>22.538749999999993</v>
      </c>
      <c r="R61" s="201">
        <f t="shared" si="4"/>
        <v>0</v>
      </c>
      <c r="S61" s="140"/>
      <c r="T61" s="143">
        <v>21.39329601158645</v>
      </c>
      <c r="U61" s="143">
        <v>17.978943850267378</v>
      </c>
      <c r="V61" s="209">
        <f t="shared" si="5"/>
        <v>3.4143521613190728</v>
      </c>
      <c r="W61" s="207">
        <v>6.1349999999999998</v>
      </c>
      <c r="X61" s="210">
        <f t="shared" si="6"/>
        <v>20.947050509692509</v>
      </c>
      <c r="Y61" s="201">
        <f t="shared" si="7"/>
        <v>0</v>
      </c>
      <c r="Z61" s="201"/>
      <c r="AA61" s="143">
        <v>21.39329601158645</v>
      </c>
      <c r="AB61" s="143">
        <v>17.978943850267378</v>
      </c>
      <c r="AC61" s="209">
        <f t="shared" si="8"/>
        <v>3.4143521613190728</v>
      </c>
      <c r="AD61" s="207">
        <v>6.1349999999999998</v>
      </c>
      <c r="AE61" s="210">
        <f t="shared" si="9"/>
        <v>20.947050509692509</v>
      </c>
      <c r="AF61" s="201">
        <f t="shared" si="10"/>
        <v>0</v>
      </c>
    </row>
    <row r="62" spans="1:32" s="173" customFormat="1" ht="12.5" x14ac:dyDescent="0.25">
      <c r="A62" s="188"/>
      <c r="B62" s="188"/>
      <c r="C62" s="188"/>
      <c r="D62" s="188"/>
      <c r="E62" s="188"/>
      <c r="F62" s="189"/>
      <c r="G62" s="189"/>
      <c r="H62" s="142" t="str">
        <f t="shared" si="11"/>
        <v/>
      </c>
      <c r="I62" s="202"/>
      <c r="J62" s="201"/>
      <c r="K62" s="201">
        <f t="shared" si="1"/>
        <v>0</v>
      </c>
      <c r="L62" s="140"/>
      <c r="M62" s="193"/>
      <c r="N62" s="193"/>
      <c r="O62" s="209" t="str">
        <f t="shared" si="2"/>
        <v/>
      </c>
      <c r="P62" s="204"/>
      <c r="Q62" s="201"/>
      <c r="R62" s="201">
        <f t="shared" si="4"/>
        <v>0</v>
      </c>
      <c r="S62" s="140"/>
      <c r="T62" s="143"/>
      <c r="U62" s="143"/>
      <c r="V62" s="209" t="str">
        <f t="shared" si="5"/>
        <v/>
      </c>
      <c r="W62" s="207"/>
      <c r="X62" s="210">
        <f t="shared" si="6"/>
        <v>0</v>
      </c>
      <c r="Y62" s="201">
        <f t="shared" si="7"/>
        <v>0</v>
      </c>
      <c r="Z62" s="201"/>
      <c r="AA62" s="143"/>
      <c r="AB62" s="143"/>
      <c r="AC62" s="209" t="str">
        <f t="shared" si="8"/>
        <v/>
      </c>
      <c r="AD62" s="207"/>
      <c r="AE62" s="210">
        <f t="shared" si="9"/>
        <v>0</v>
      </c>
      <c r="AF62" s="201">
        <f t="shared" si="10"/>
        <v>0</v>
      </c>
    </row>
    <row r="63" spans="1:32" s="173" customFormat="1" ht="12.5" x14ac:dyDescent="0.25">
      <c r="A63" s="188"/>
      <c r="B63" s="188"/>
      <c r="C63" s="188"/>
      <c r="D63" s="188"/>
      <c r="E63" s="188"/>
      <c r="F63" s="189"/>
      <c r="G63" s="189"/>
      <c r="H63" s="142" t="str">
        <f t="shared" si="11"/>
        <v/>
      </c>
      <c r="I63" s="202"/>
      <c r="J63" s="201"/>
      <c r="K63" s="201">
        <f t="shared" si="1"/>
        <v>0</v>
      </c>
      <c r="L63" s="140"/>
      <c r="M63" s="193"/>
      <c r="N63" s="193"/>
      <c r="O63" s="209" t="str">
        <f t="shared" si="2"/>
        <v/>
      </c>
      <c r="P63" s="204"/>
      <c r="Q63" s="201"/>
      <c r="R63" s="201">
        <f t="shared" si="4"/>
        <v>0</v>
      </c>
      <c r="S63" s="140"/>
      <c r="T63" s="143"/>
      <c r="U63" s="143"/>
      <c r="V63" s="209" t="str">
        <f t="shared" si="5"/>
        <v/>
      </c>
      <c r="W63" s="207"/>
      <c r="X63" s="210">
        <f t="shared" si="6"/>
        <v>0</v>
      </c>
      <c r="Y63" s="201">
        <f t="shared" si="7"/>
        <v>0</v>
      </c>
      <c r="Z63" s="201"/>
      <c r="AA63" s="143"/>
      <c r="AB63" s="143"/>
      <c r="AC63" s="209" t="str">
        <f t="shared" si="8"/>
        <v/>
      </c>
      <c r="AD63" s="207"/>
      <c r="AE63" s="210">
        <f t="shared" si="9"/>
        <v>0</v>
      </c>
      <c r="AF63" s="201">
        <f t="shared" si="10"/>
        <v>0</v>
      </c>
    </row>
    <row r="64" spans="1:32" s="173" customFormat="1" ht="12.5" x14ac:dyDescent="0.25">
      <c r="A64" s="188" t="s">
        <v>219</v>
      </c>
      <c r="B64" s="188" t="s">
        <v>234</v>
      </c>
      <c r="C64" s="188" t="s">
        <v>142</v>
      </c>
      <c r="D64" s="188">
        <v>0</v>
      </c>
      <c r="E64" s="188"/>
      <c r="F64" s="189">
        <v>7.9666666666666668</v>
      </c>
      <c r="G64" s="189">
        <v>7.4749999999999996</v>
      </c>
      <c r="H64" s="142">
        <f t="shared" si="11"/>
        <v>0.49166666666666714</v>
      </c>
      <c r="I64" s="202">
        <v>7.1820000000000004</v>
      </c>
      <c r="J64" s="201">
        <f t="shared" si="0"/>
        <v>3.5311500000000038</v>
      </c>
      <c r="K64" s="201">
        <f t="shared" si="1"/>
        <v>0</v>
      </c>
      <c r="L64" s="140"/>
      <c r="M64" s="193">
        <v>620.4041666666667</v>
      </c>
      <c r="N64" s="193">
        <v>440.09416666666675</v>
      </c>
      <c r="O64" s="209">
        <f t="shared" si="2"/>
        <v>180.30999999999995</v>
      </c>
      <c r="P64" s="204">
        <v>0.125</v>
      </c>
      <c r="Q64" s="201">
        <f>O64*P64</f>
        <v>22.538749999999993</v>
      </c>
      <c r="R64" s="201">
        <f t="shared" si="4"/>
        <v>0</v>
      </c>
      <c r="S64" s="140"/>
      <c r="T64" s="143">
        <v>21.39329601158645</v>
      </c>
      <c r="U64" s="143">
        <v>17.978943850267378</v>
      </c>
      <c r="V64" s="209">
        <f t="shared" si="5"/>
        <v>3.4143521613190728</v>
      </c>
      <c r="W64" s="207">
        <v>6.1349999999999998</v>
      </c>
      <c r="X64" s="210">
        <f t="shared" si="6"/>
        <v>20.947050509692509</v>
      </c>
      <c r="Y64" s="201">
        <f t="shared" si="7"/>
        <v>0</v>
      </c>
      <c r="Z64" s="201"/>
      <c r="AA64" s="143">
        <v>21.39329601158645</v>
      </c>
      <c r="AB64" s="143">
        <v>17.978943850267378</v>
      </c>
      <c r="AC64" s="209">
        <f t="shared" si="8"/>
        <v>3.4143521613190728</v>
      </c>
      <c r="AD64" s="207">
        <v>6.1349999999999998</v>
      </c>
      <c r="AE64" s="210">
        <f t="shared" si="9"/>
        <v>20.947050509692509</v>
      </c>
      <c r="AF64" s="201">
        <f t="shared" si="10"/>
        <v>0</v>
      </c>
    </row>
    <row r="65" spans="1:32" s="173" customFormat="1" ht="12.5" x14ac:dyDescent="0.25">
      <c r="A65" s="188"/>
      <c r="B65" s="188"/>
      <c r="C65" s="188" t="s">
        <v>143</v>
      </c>
      <c r="D65" s="188">
        <v>0</v>
      </c>
      <c r="E65" s="188"/>
      <c r="F65" s="189">
        <v>9.1166666666666671</v>
      </c>
      <c r="G65" s="189">
        <v>8.5</v>
      </c>
      <c r="H65" s="142">
        <f t="shared" si="11"/>
        <v>0.61666666666666714</v>
      </c>
      <c r="I65" s="202">
        <v>7.077</v>
      </c>
      <c r="J65" s="201">
        <f t="shared" si="0"/>
        <v>4.3641500000000031</v>
      </c>
      <c r="K65" s="201">
        <f t="shared" si="1"/>
        <v>0</v>
      </c>
      <c r="L65" s="140"/>
      <c r="M65" s="193">
        <v>724.4375</v>
      </c>
      <c r="N65" s="193">
        <v>535.36749999999995</v>
      </c>
      <c r="O65" s="209">
        <f t="shared" si="2"/>
        <v>189.07000000000005</v>
      </c>
      <c r="P65" s="204">
        <v>0.123</v>
      </c>
      <c r="Q65" s="201">
        <f t="shared" ref="Q65" si="24">O65*P65</f>
        <v>23.255610000000004</v>
      </c>
      <c r="R65" s="201">
        <f t="shared" si="4"/>
        <v>0</v>
      </c>
      <c r="S65" s="140"/>
      <c r="T65" s="143">
        <v>23.600995014483061</v>
      </c>
      <c r="U65" s="143">
        <v>19.33305481283422</v>
      </c>
      <c r="V65" s="209">
        <f t="shared" si="5"/>
        <v>4.267940201648841</v>
      </c>
      <c r="W65" s="207">
        <v>6.1360000000000001</v>
      </c>
      <c r="X65" s="210">
        <f t="shared" si="6"/>
        <v>26.188081077317289</v>
      </c>
      <c r="Y65" s="201">
        <f t="shared" si="7"/>
        <v>0</v>
      </c>
      <c r="Z65" s="201"/>
      <c r="AA65" s="143">
        <v>23.600995014483061</v>
      </c>
      <c r="AB65" s="143">
        <v>19.33305481283422</v>
      </c>
      <c r="AC65" s="209">
        <f t="shared" si="8"/>
        <v>4.267940201648841</v>
      </c>
      <c r="AD65" s="207">
        <v>6.1360000000000001</v>
      </c>
      <c r="AE65" s="210">
        <f t="shared" si="9"/>
        <v>26.188081077317289</v>
      </c>
      <c r="AF65" s="201">
        <f t="shared" si="10"/>
        <v>0</v>
      </c>
    </row>
    <row r="66" spans="1:32" s="173" customFormat="1" ht="12.5" x14ac:dyDescent="0.25">
      <c r="A66" s="188"/>
      <c r="B66" s="188"/>
      <c r="C66" s="188"/>
      <c r="D66" s="188"/>
      <c r="E66" s="188"/>
      <c r="F66" s="189"/>
      <c r="G66" s="189"/>
      <c r="H66" s="142" t="str">
        <f t="shared" si="11"/>
        <v/>
      </c>
      <c r="I66" s="202"/>
      <c r="J66" s="201"/>
      <c r="K66" s="201">
        <f t="shared" si="1"/>
        <v>0</v>
      </c>
      <c r="L66" s="140"/>
      <c r="M66" s="193"/>
      <c r="N66" s="193"/>
      <c r="O66" s="209" t="str">
        <f t="shared" si="2"/>
        <v/>
      </c>
      <c r="P66" s="204"/>
      <c r="Q66" s="201"/>
      <c r="R66" s="201">
        <f t="shared" si="4"/>
        <v>0</v>
      </c>
      <c r="S66" s="140"/>
      <c r="T66" s="143"/>
      <c r="U66" s="143"/>
      <c r="V66" s="209" t="str">
        <f t="shared" si="5"/>
        <v/>
      </c>
      <c r="W66" s="207"/>
      <c r="X66" s="210">
        <f t="shared" si="6"/>
        <v>0</v>
      </c>
      <c r="Y66" s="201">
        <f t="shared" si="7"/>
        <v>0</v>
      </c>
      <c r="Z66" s="201"/>
      <c r="AA66" s="143"/>
      <c r="AB66" s="143"/>
      <c r="AC66" s="209" t="str">
        <f t="shared" si="8"/>
        <v/>
      </c>
      <c r="AD66" s="207"/>
      <c r="AE66" s="210">
        <f t="shared" si="9"/>
        <v>0</v>
      </c>
      <c r="AF66" s="201">
        <f t="shared" si="10"/>
        <v>0</v>
      </c>
    </row>
    <row r="67" spans="1:32" s="173" customFormat="1" ht="12.5" x14ac:dyDescent="0.25">
      <c r="A67" s="188"/>
      <c r="B67" s="188"/>
      <c r="C67" s="188"/>
      <c r="D67" s="188"/>
      <c r="E67" s="188"/>
      <c r="F67" s="189"/>
      <c r="G67" s="189"/>
      <c r="H67" s="142" t="str">
        <f t="shared" si="11"/>
        <v/>
      </c>
      <c r="I67" s="202"/>
      <c r="J67" s="201"/>
      <c r="K67" s="201">
        <f t="shared" si="1"/>
        <v>0</v>
      </c>
      <c r="L67" s="140"/>
      <c r="M67" s="193"/>
      <c r="N67" s="193"/>
      <c r="O67" s="209" t="str">
        <f t="shared" si="2"/>
        <v/>
      </c>
      <c r="P67" s="204"/>
      <c r="Q67" s="201"/>
      <c r="R67" s="201">
        <f t="shared" si="4"/>
        <v>0</v>
      </c>
      <c r="S67" s="140"/>
      <c r="T67" s="143"/>
      <c r="U67" s="143"/>
      <c r="V67" s="209" t="str">
        <f t="shared" si="5"/>
        <v/>
      </c>
      <c r="W67" s="207"/>
      <c r="X67" s="210">
        <f t="shared" si="6"/>
        <v>0</v>
      </c>
      <c r="Y67" s="201">
        <f t="shared" si="7"/>
        <v>0</v>
      </c>
      <c r="Z67" s="201"/>
      <c r="AA67" s="143"/>
      <c r="AB67" s="143"/>
      <c r="AC67" s="209" t="str">
        <f t="shared" si="8"/>
        <v/>
      </c>
      <c r="AD67" s="207"/>
      <c r="AE67" s="210">
        <f t="shared" si="9"/>
        <v>0</v>
      </c>
      <c r="AF67" s="201">
        <f t="shared" si="10"/>
        <v>0</v>
      </c>
    </row>
    <row r="68" spans="1:32" s="173" customFormat="1" ht="12.5" x14ac:dyDescent="0.25">
      <c r="A68" s="188"/>
      <c r="B68" s="188"/>
      <c r="C68" s="188"/>
      <c r="D68" s="188"/>
      <c r="E68" s="188"/>
      <c r="F68" s="189"/>
      <c r="G68" s="189"/>
      <c r="H68" s="142" t="str">
        <f t="shared" si="11"/>
        <v/>
      </c>
      <c r="I68" s="202"/>
      <c r="J68" s="201"/>
      <c r="K68" s="201">
        <f t="shared" si="1"/>
        <v>0</v>
      </c>
      <c r="L68" s="140"/>
      <c r="M68" s="193"/>
      <c r="N68" s="193"/>
      <c r="O68" s="209" t="str">
        <f t="shared" si="2"/>
        <v/>
      </c>
      <c r="P68" s="204"/>
      <c r="Q68" s="201"/>
      <c r="R68" s="201">
        <f t="shared" si="4"/>
        <v>0</v>
      </c>
      <c r="S68" s="140"/>
      <c r="T68" s="143"/>
      <c r="U68" s="143"/>
      <c r="V68" s="209" t="str">
        <f t="shared" si="5"/>
        <v/>
      </c>
      <c r="W68" s="207"/>
      <c r="X68" s="210">
        <f t="shared" si="6"/>
        <v>0</v>
      </c>
      <c r="Y68" s="201">
        <f t="shared" si="7"/>
        <v>0</v>
      </c>
      <c r="Z68" s="201"/>
      <c r="AA68" s="143"/>
      <c r="AB68" s="143"/>
      <c r="AC68" s="209" t="str">
        <f t="shared" si="8"/>
        <v/>
      </c>
      <c r="AD68" s="207"/>
      <c r="AE68" s="210">
        <f t="shared" si="9"/>
        <v>0</v>
      </c>
      <c r="AF68" s="201">
        <f t="shared" si="10"/>
        <v>0</v>
      </c>
    </row>
    <row r="69" spans="1:32" s="173" customFormat="1" ht="12.5" x14ac:dyDescent="0.25">
      <c r="A69" s="188"/>
      <c r="B69" s="188"/>
      <c r="C69" s="188"/>
      <c r="D69" s="188"/>
      <c r="E69" s="188"/>
      <c r="F69" s="189"/>
      <c r="G69" s="189"/>
      <c r="H69" s="142" t="str">
        <f t="shared" si="11"/>
        <v/>
      </c>
      <c r="I69" s="202"/>
      <c r="J69" s="201"/>
      <c r="K69" s="201">
        <f t="shared" si="1"/>
        <v>0</v>
      </c>
      <c r="L69" s="140"/>
      <c r="M69" s="193"/>
      <c r="N69" s="193"/>
      <c r="O69" s="209" t="str">
        <f t="shared" si="2"/>
        <v/>
      </c>
      <c r="P69" s="204"/>
      <c r="Q69" s="201"/>
      <c r="R69" s="201">
        <f t="shared" si="4"/>
        <v>0</v>
      </c>
      <c r="S69" s="140"/>
      <c r="T69" s="143"/>
      <c r="U69" s="143"/>
      <c r="V69" s="209" t="str">
        <f t="shared" si="5"/>
        <v/>
      </c>
      <c r="W69" s="207"/>
      <c r="X69" s="210">
        <f t="shared" si="6"/>
        <v>0</v>
      </c>
      <c r="Y69" s="201">
        <f t="shared" si="7"/>
        <v>0</v>
      </c>
      <c r="Z69" s="201"/>
      <c r="AA69" s="143"/>
      <c r="AB69" s="143"/>
      <c r="AC69" s="209" t="str">
        <f t="shared" si="8"/>
        <v/>
      </c>
      <c r="AD69" s="207"/>
      <c r="AE69" s="210">
        <f t="shared" si="9"/>
        <v>0</v>
      </c>
      <c r="AF69" s="201">
        <f t="shared" si="10"/>
        <v>0</v>
      </c>
    </row>
    <row r="70" spans="1:32" s="173" customFormat="1" ht="12.5" x14ac:dyDescent="0.25">
      <c r="A70" s="188"/>
      <c r="B70" s="188"/>
      <c r="C70" s="188"/>
      <c r="D70" s="188"/>
      <c r="E70" s="188"/>
      <c r="F70" s="189"/>
      <c r="G70" s="189"/>
      <c r="H70" s="142" t="str">
        <f t="shared" si="11"/>
        <v/>
      </c>
      <c r="I70" s="202"/>
      <c r="J70" s="201"/>
      <c r="K70" s="201">
        <f t="shared" si="1"/>
        <v>0</v>
      </c>
      <c r="L70" s="140"/>
      <c r="M70" s="193"/>
      <c r="N70" s="193"/>
      <c r="O70" s="209" t="str">
        <f t="shared" si="2"/>
        <v/>
      </c>
      <c r="P70" s="204"/>
      <c r="Q70" s="201"/>
      <c r="R70" s="201">
        <f t="shared" si="4"/>
        <v>0</v>
      </c>
      <c r="S70" s="140"/>
      <c r="T70" s="143"/>
      <c r="U70" s="143"/>
      <c r="V70" s="209" t="str">
        <f t="shared" si="5"/>
        <v/>
      </c>
      <c r="W70" s="207"/>
      <c r="X70" s="210">
        <f t="shared" si="6"/>
        <v>0</v>
      </c>
      <c r="Y70" s="201">
        <f t="shared" si="7"/>
        <v>0</v>
      </c>
      <c r="Z70" s="201"/>
      <c r="AA70" s="143"/>
      <c r="AB70" s="143"/>
      <c r="AC70" s="209" t="str">
        <f t="shared" si="8"/>
        <v/>
      </c>
      <c r="AD70" s="207"/>
      <c r="AE70" s="210">
        <f t="shared" si="9"/>
        <v>0</v>
      </c>
      <c r="AF70" s="201">
        <f t="shared" si="10"/>
        <v>0</v>
      </c>
    </row>
    <row r="71" spans="1:32" s="173" customFormat="1" ht="12.5" x14ac:dyDescent="0.25">
      <c r="A71" s="188"/>
      <c r="B71" s="188"/>
      <c r="C71" s="188"/>
      <c r="D71" s="188"/>
      <c r="E71" s="188"/>
      <c r="F71" s="189"/>
      <c r="G71" s="189"/>
      <c r="H71" s="142" t="str">
        <f t="shared" si="11"/>
        <v/>
      </c>
      <c r="I71" s="202"/>
      <c r="J71" s="201"/>
      <c r="K71" s="201">
        <f t="shared" si="1"/>
        <v>0</v>
      </c>
      <c r="L71" s="140"/>
      <c r="M71" s="193"/>
      <c r="N71" s="193"/>
      <c r="O71" s="209" t="str">
        <f t="shared" si="2"/>
        <v/>
      </c>
      <c r="P71" s="204"/>
      <c r="Q71" s="201"/>
      <c r="R71" s="201">
        <f t="shared" si="4"/>
        <v>0</v>
      </c>
      <c r="S71" s="140"/>
      <c r="T71" s="143"/>
      <c r="U71" s="143"/>
      <c r="V71" s="209" t="str">
        <f t="shared" si="5"/>
        <v/>
      </c>
      <c r="W71" s="207"/>
      <c r="X71" s="210">
        <f t="shared" si="6"/>
        <v>0</v>
      </c>
      <c r="Y71" s="201">
        <f t="shared" si="7"/>
        <v>0</v>
      </c>
      <c r="Z71" s="201"/>
      <c r="AA71" s="143"/>
      <c r="AB71" s="143"/>
      <c r="AC71" s="209" t="str">
        <f t="shared" si="8"/>
        <v/>
      </c>
      <c r="AD71" s="207"/>
      <c r="AE71" s="210">
        <f t="shared" si="9"/>
        <v>0</v>
      </c>
      <c r="AF71" s="201">
        <f t="shared" si="10"/>
        <v>0</v>
      </c>
    </row>
    <row r="72" spans="1:32" s="173" customFormat="1" ht="12.5" x14ac:dyDescent="0.25">
      <c r="A72" s="188"/>
      <c r="B72" s="188"/>
      <c r="C72" s="188"/>
      <c r="D72" s="188"/>
      <c r="E72" s="188"/>
      <c r="F72" s="189"/>
      <c r="G72" s="189"/>
      <c r="H72" s="142" t="str">
        <f t="shared" si="11"/>
        <v/>
      </c>
      <c r="I72" s="202"/>
      <c r="J72" s="201"/>
      <c r="K72" s="201">
        <f t="shared" si="1"/>
        <v>0</v>
      </c>
      <c r="L72" s="140"/>
      <c r="M72" s="193"/>
      <c r="N72" s="193"/>
      <c r="O72" s="209" t="str">
        <f t="shared" si="2"/>
        <v/>
      </c>
      <c r="P72" s="204"/>
      <c r="Q72" s="201"/>
      <c r="R72" s="201">
        <f t="shared" si="4"/>
        <v>0</v>
      </c>
      <c r="S72" s="140"/>
      <c r="T72" s="143"/>
      <c r="U72" s="143"/>
      <c r="V72" s="209" t="str">
        <f t="shared" si="5"/>
        <v/>
      </c>
      <c r="W72" s="207"/>
      <c r="X72" s="210">
        <f t="shared" si="6"/>
        <v>0</v>
      </c>
      <c r="Y72" s="201">
        <f t="shared" si="7"/>
        <v>0</v>
      </c>
      <c r="Z72" s="201"/>
      <c r="AA72" s="143"/>
      <c r="AB72" s="143"/>
      <c r="AC72" s="209" t="str">
        <f t="shared" si="8"/>
        <v/>
      </c>
      <c r="AD72" s="207"/>
      <c r="AE72" s="210">
        <f t="shared" si="9"/>
        <v>0</v>
      </c>
      <c r="AF72" s="201">
        <f t="shared" si="10"/>
        <v>0</v>
      </c>
    </row>
    <row r="73" spans="1:32" s="173" customFormat="1" ht="12.5" x14ac:dyDescent="0.25">
      <c r="A73" s="188"/>
      <c r="B73" s="188"/>
      <c r="C73" s="188"/>
      <c r="D73" s="188"/>
      <c r="E73" s="188"/>
      <c r="F73" s="189"/>
      <c r="G73" s="189"/>
      <c r="H73" s="142" t="str">
        <f t="shared" si="11"/>
        <v/>
      </c>
      <c r="I73" s="202"/>
      <c r="J73" s="201"/>
      <c r="K73" s="201">
        <f t="shared" si="1"/>
        <v>0</v>
      </c>
      <c r="L73" s="140"/>
      <c r="M73" s="193"/>
      <c r="N73" s="193"/>
      <c r="O73" s="209" t="str">
        <f t="shared" si="2"/>
        <v/>
      </c>
      <c r="P73" s="204"/>
      <c r="Q73" s="201"/>
      <c r="R73" s="201">
        <f t="shared" si="4"/>
        <v>0</v>
      </c>
      <c r="S73" s="140"/>
      <c r="T73" s="143"/>
      <c r="U73" s="143"/>
      <c r="V73" s="209" t="str">
        <f t="shared" si="5"/>
        <v/>
      </c>
      <c r="W73" s="207"/>
      <c r="X73" s="210">
        <f t="shared" si="6"/>
        <v>0</v>
      </c>
      <c r="Y73" s="201">
        <f t="shared" si="7"/>
        <v>0</v>
      </c>
      <c r="Z73" s="201"/>
      <c r="AA73" s="143"/>
      <c r="AB73" s="143"/>
      <c r="AC73" s="209" t="str">
        <f t="shared" si="8"/>
        <v/>
      </c>
      <c r="AD73" s="207"/>
      <c r="AE73" s="210">
        <f t="shared" si="9"/>
        <v>0</v>
      </c>
      <c r="AF73" s="201">
        <f t="shared" si="10"/>
        <v>0</v>
      </c>
    </row>
    <row r="74" spans="1:32" s="173" customFormat="1" ht="12.5" x14ac:dyDescent="0.25">
      <c r="A74" s="188"/>
      <c r="B74" s="188"/>
      <c r="C74" s="188"/>
      <c r="D74" s="188"/>
      <c r="E74" s="188"/>
      <c r="F74" s="189"/>
      <c r="G74" s="189"/>
      <c r="H74" s="142" t="str">
        <f t="shared" si="11"/>
        <v/>
      </c>
      <c r="I74" s="202"/>
      <c r="J74" s="201"/>
      <c r="K74" s="201">
        <f t="shared" si="1"/>
        <v>0</v>
      </c>
      <c r="L74" s="140"/>
      <c r="M74" s="193"/>
      <c r="N74" s="193"/>
      <c r="O74" s="209" t="str">
        <f t="shared" si="2"/>
        <v/>
      </c>
      <c r="P74" s="204"/>
      <c r="Q74" s="201"/>
      <c r="R74" s="201">
        <f t="shared" si="4"/>
        <v>0</v>
      </c>
      <c r="S74" s="140"/>
      <c r="T74" s="143"/>
      <c r="U74" s="143"/>
      <c r="V74" s="209" t="str">
        <f t="shared" si="5"/>
        <v/>
      </c>
      <c r="W74" s="207"/>
      <c r="X74" s="210">
        <f t="shared" si="6"/>
        <v>0</v>
      </c>
      <c r="Y74" s="201">
        <f t="shared" si="7"/>
        <v>0</v>
      </c>
      <c r="Z74" s="201"/>
      <c r="AA74" s="143"/>
      <c r="AB74" s="143"/>
      <c r="AC74" s="209" t="str">
        <f t="shared" si="8"/>
        <v/>
      </c>
      <c r="AD74" s="207"/>
      <c r="AE74" s="210">
        <f t="shared" si="9"/>
        <v>0</v>
      </c>
      <c r="AF74" s="201">
        <f t="shared" si="10"/>
        <v>0</v>
      </c>
    </row>
    <row r="75" spans="1:32" s="173" customFormat="1" ht="12.5" x14ac:dyDescent="0.25">
      <c r="A75" s="188"/>
      <c r="B75" s="188"/>
      <c r="C75" s="188"/>
      <c r="D75" s="188"/>
      <c r="E75" s="188"/>
      <c r="F75" s="189"/>
      <c r="G75" s="189"/>
      <c r="H75" s="142" t="str">
        <f t="shared" si="11"/>
        <v/>
      </c>
      <c r="I75" s="202"/>
      <c r="J75" s="201"/>
      <c r="K75" s="201">
        <f t="shared" si="1"/>
        <v>0</v>
      </c>
      <c r="L75" s="140"/>
      <c r="M75" s="193"/>
      <c r="N75" s="193"/>
      <c r="O75" s="209" t="str">
        <f t="shared" si="2"/>
        <v/>
      </c>
      <c r="P75" s="204"/>
      <c r="Q75" s="201"/>
      <c r="R75" s="201">
        <f t="shared" si="4"/>
        <v>0</v>
      </c>
      <c r="S75" s="140"/>
      <c r="T75" s="143"/>
      <c r="U75" s="143"/>
      <c r="V75" s="209" t="str">
        <f t="shared" si="5"/>
        <v/>
      </c>
      <c r="W75" s="207"/>
      <c r="X75" s="210">
        <f t="shared" si="6"/>
        <v>0</v>
      </c>
      <c r="Y75" s="201">
        <f t="shared" si="7"/>
        <v>0</v>
      </c>
      <c r="Z75" s="201"/>
      <c r="AA75" s="143"/>
      <c r="AB75" s="143"/>
      <c r="AC75" s="209" t="str">
        <f t="shared" si="8"/>
        <v/>
      </c>
      <c r="AD75" s="207"/>
      <c r="AE75" s="210">
        <f t="shared" si="9"/>
        <v>0</v>
      </c>
      <c r="AF75" s="201">
        <f t="shared" si="10"/>
        <v>0</v>
      </c>
    </row>
    <row r="76" spans="1:32" s="173" customFormat="1" ht="12.5" x14ac:dyDescent="0.25">
      <c r="A76" s="188"/>
      <c r="B76" s="188"/>
      <c r="C76" s="188"/>
      <c r="D76" s="188"/>
      <c r="E76" s="188"/>
      <c r="F76" s="189"/>
      <c r="G76" s="189"/>
      <c r="H76" s="142" t="str">
        <f t="shared" si="11"/>
        <v/>
      </c>
      <c r="I76" s="202"/>
      <c r="J76" s="201"/>
      <c r="K76" s="201">
        <f t="shared" si="1"/>
        <v>0</v>
      </c>
      <c r="L76" s="140"/>
      <c r="M76" s="193"/>
      <c r="N76" s="193"/>
      <c r="O76" s="209" t="str">
        <f t="shared" si="2"/>
        <v/>
      </c>
      <c r="P76" s="204"/>
      <c r="Q76" s="201"/>
      <c r="R76" s="201">
        <f t="shared" si="4"/>
        <v>0</v>
      </c>
      <c r="S76" s="140"/>
      <c r="T76" s="143"/>
      <c r="U76" s="143"/>
      <c r="V76" s="209" t="str">
        <f t="shared" si="5"/>
        <v/>
      </c>
      <c r="W76" s="207"/>
      <c r="X76" s="210">
        <f t="shared" si="6"/>
        <v>0</v>
      </c>
      <c r="Y76" s="201">
        <f t="shared" si="7"/>
        <v>0</v>
      </c>
      <c r="Z76" s="201"/>
      <c r="AA76" s="143"/>
      <c r="AB76" s="143"/>
      <c r="AC76" s="209" t="str">
        <f t="shared" si="8"/>
        <v/>
      </c>
      <c r="AD76" s="207"/>
      <c r="AE76" s="210">
        <f t="shared" si="9"/>
        <v>0</v>
      </c>
      <c r="AF76" s="201">
        <f t="shared" si="10"/>
        <v>0</v>
      </c>
    </row>
    <row r="77" spans="1:32" s="173" customFormat="1" ht="12.5" x14ac:dyDescent="0.25">
      <c r="A77" s="188"/>
      <c r="B77" s="188"/>
      <c r="C77" s="188"/>
      <c r="D77" s="188"/>
      <c r="E77" s="188"/>
      <c r="F77" s="189"/>
      <c r="G77" s="189"/>
      <c r="H77" s="142" t="str">
        <f t="shared" si="11"/>
        <v/>
      </c>
      <c r="I77" s="202"/>
      <c r="J77" s="201"/>
      <c r="K77" s="201">
        <f t="shared" si="1"/>
        <v>0</v>
      </c>
      <c r="L77" s="140"/>
      <c r="M77" s="193"/>
      <c r="N77" s="193"/>
      <c r="O77" s="209" t="str">
        <f t="shared" si="2"/>
        <v/>
      </c>
      <c r="P77" s="204"/>
      <c r="Q77" s="201"/>
      <c r="R77" s="201">
        <f t="shared" si="4"/>
        <v>0</v>
      </c>
      <c r="S77" s="140"/>
      <c r="T77" s="143"/>
      <c r="U77" s="143"/>
      <c r="V77" s="209" t="str">
        <f t="shared" si="5"/>
        <v/>
      </c>
      <c r="W77" s="207"/>
      <c r="X77" s="210">
        <f t="shared" si="6"/>
        <v>0</v>
      </c>
      <c r="Y77" s="201">
        <f t="shared" si="7"/>
        <v>0</v>
      </c>
      <c r="Z77" s="201"/>
      <c r="AA77" s="143"/>
      <c r="AB77" s="143"/>
      <c r="AC77" s="209" t="str">
        <f t="shared" si="8"/>
        <v/>
      </c>
      <c r="AD77" s="207"/>
      <c r="AE77" s="210">
        <f t="shared" si="9"/>
        <v>0</v>
      </c>
      <c r="AF77" s="201">
        <f t="shared" si="10"/>
        <v>0</v>
      </c>
    </row>
    <row r="78" spans="1:32" s="173" customFormat="1" ht="12.5" x14ac:dyDescent="0.25">
      <c r="A78" s="188"/>
      <c r="B78" s="188"/>
      <c r="C78" s="188"/>
      <c r="D78" s="188"/>
      <c r="E78" s="188"/>
      <c r="F78" s="189"/>
      <c r="G78" s="189"/>
      <c r="H78" s="142" t="str">
        <f t="shared" si="11"/>
        <v/>
      </c>
      <c r="I78" s="202"/>
      <c r="J78" s="201"/>
      <c r="K78" s="201">
        <f t="shared" si="1"/>
        <v>0</v>
      </c>
      <c r="L78" s="140"/>
      <c r="M78" s="193"/>
      <c r="N78" s="193"/>
      <c r="O78" s="209" t="str">
        <f t="shared" si="2"/>
        <v/>
      </c>
      <c r="P78" s="204"/>
      <c r="Q78" s="201"/>
      <c r="R78" s="201">
        <f t="shared" si="4"/>
        <v>0</v>
      </c>
      <c r="S78" s="140"/>
      <c r="T78" s="143"/>
      <c r="U78" s="143"/>
      <c r="V78" s="209" t="str">
        <f t="shared" si="5"/>
        <v/>
      </c>
      <c r="W78" s="207"/>
      <c r="X78" s="210">
        <f t="shared" si="6"/>
        <v>0</v>
      </c>
      <c r="Y78" s="201">
        <f t="shared" si="7"/>
        <v>0</v>
      </c>
      <c r="Z78" s="201"/>
      <c r="AA78" s="143"/>
      <c r="AB78" s="143"/>
      <c r="AC78" s="209" t="str">
        <f t="shared" si="8"/>
        <v/>
      </c>
      <c r="AD78" s="207"/>
      <c r="AE78" s="210">
        <f t="shared" si="9"/>
        <v>0</v>
      </c>
      <c r="AF78" s="201">
        <f t="shared" si="10"/>
        <v>0</v>
      </c>
    </row>
    <row r="79" spans="1:32" s="173" customFormat="1" ht="12.5" x14ac:dyDescent="0.25">
      <c r="A79" s="188"/>
      <c r="B79" s="188"/>
      <c r="C79" s="188"/>
      <c r="D79" s="188"/>
      <c r="E79" s="188"/>
      <c r="F79" s="189"/>
      <c r="G79" s="189"/>
      <c r="H79" s="142" t="str">
        <f t="shared" si="11"/>
        <v/>
      </c>
      <c r="I79" s="202"/>
      <c r="J79" s="201"/>
      <c r="K79" s="201">
        <f t="shared" si="1"/>
        <v>0</v>
      </c>
      <c r="L79" s="140"/>
      <c r="M79" s="193"/>
      <c r="N79" s="193"/>
      <c r="O79" s="209" t="str">
        <f t="shared" si="2"/>
        <v/>
      </c>
      <c r="P79" s="204"/>
      <c r="Q79" s="201"/>
      <c r="R79" s="201">
        <f t="shared" si="4"/>
        <v>0</v>
      </c>
      <c r="S79" s="140"/>
      <c r="T79" s="143"/>
      <c r="U79" s="143"/>
      <c r="V79" s="209" t="str">
        <f t="shared" si="5"/>
        <v/>
      </c>
      <c r="W79" s="207"/>
      <c r="X79" s="210">
        <f t="shared" si="6"/>
        <v>0</v>
      </c>
      <c r="Y79" s="201">
        <f t="shared" si="7"/>
        <v>0</v>
      </c>
      <c r="Z79" s="201"/>
      <c r="AA79" s="143"/>
      <c r="AB79" s="143"/>
      <c r="AC79" s="209" t="str">
        <f t="shared" si="8"/>
        <v/>
      </c>
      <c r="AD79" s="207"/>
      <c r="AE79" s="210">
        <f t="shared" si="9"/>
        <v>0</v>
      </c>
      <c r="AF79" s="201">
        <f t="shared" si="10"/>
        <v>0</v>
      </c>
    </row>
    <row r="80" spans="1:32" s="173" customFormat="1" ht="12.5" x14ac:dyDescent="0.25">
      <c r="A80" s="188"/>
      <c r="B80" s="188"/>
      <c r="C80" s="188"/>
      <c r="D80" s="188"/>
      <c r="E80" s="188"/>
      <c r="F80" s="189"/>
      <c r="G80" s="189"/>
      <c r="H80" s="142" t="str">
        <f t="shared" si="11"/>
        <v/>
      </c>
      <c r="I80" s="202"/>
      <c r="J80" s="201"/>
      <c r="K80" s="201">
        <f t="shared" ref="K80:K124" si="25">D80*J80</f>
        <v>0</v>
      </c>
      <c r="L80" s="140"/>
      <c r="M80" s="193"/>
      <c r="N80" s="193"/>
      <c r="O80" s="209" t="str">
        <f t="shared" ref="O80:O124" si="26">IF(M80-N80=0,"",M80-N80)</f>
        <v/>
      </c>
      <c r="P80" s="204"/>
      <c r="Q80" s="201"/>
      <c r="R80" s="201">
        <f t="shared" ref="R80:R124" si="27">D80*Q80</f>
        <v>0</v>
      </c>
      <c r="S80" s="140"/>
      <c r="T80" s="143"/>
      <c r="U80" s="143"/>
      <c r="V80" s="209" t="str">
        <f t="shared" ref="V80:V124" si="28">IF(T80-U80=0,"",T80-U80)</f>
        <v/>
      </c>
      <c r="W80" s="207"/>
      <c r="X80" s="210">
        <f t="shared" ref="X80:X124" si="29">IFERROR(V80*W80,0)</f>
        <v>0</v>
      </c>
      <c r="Y80" s="201">
        <f t="shared" ref="Y80:Y124" si="30">D80*X80</f>
        <v>0</v>
      </c>
      <c r="Z80" s="201"/>
      <c r="AA80" s="143"/>
      <c r="AB80" s="143"/>
      <c r="AC80" s="209" t="str">
        <f t="shared" ref="AC80:AC124" si="31">IF(AA80-AB80=0,"",AA80-AB80)</f>
        <v/>
      </c>
      <c r="AD80" s="207"/>
      <c r="AE80" s="210">
        <f t="shared" ref="AE80:AE124" si="32">IFERROR(AC80*AD80,0)</f>
        <v>0</v>
      </c>
      <c r="AF80" s="201">
        <f t="shared" ref="AF80:AF124" si="33">D80*AE80</f>
        <v>0</v>
      </c>
    </row>
    <row r="81" spans="1:32" s="173" customFormat="1" ht="12.5" x14ac:dyDescent="0.25">
      <c r="A81" s="188"/>
      <c r="B81" s="188"/>
      <c r="C81" s="188"/>
      <c r="D81" s="188"/>
      <c r="E81" s="188"/>
      <c r="F81" s="189"/>
      <c r="G81" s="189"/>
      <c r="H81" s="142" t="str">
        <f t="shared" si="11"/>
        <v/>
      </c>
      <c r="I81" s="202"/>
      <c r="J81" s="201"/>
      <c r="K81" s="201">
        <f t="shared" si="25"/>
        <v>0</v>
      </c>
      <c r="L81" s="140"/>
      <c r="M81" s="193"/>
      <c r="N81" s="193"/>
      <c r="O81" s="209" t="str">
        <f t="shared" si="26"/>
        <v/>
      </c>
      <c r="P81" s="204"/>
      <c r="Q81" s="201"/>
      <c r="R81" s="201">
        <f t="shared" si="27"/>
        <v>0</v>
      </c>
      <c r="S81" s="140"/>
      <c r="T81" s="143"/>
      <c r="U81" s="143"/>
      <c r="V81" s="209" t="str">
        <f t="shared" si="28"/>
        <v/>
      </c>
      <c r="W81" s="207"/>
      <c r="X81" s="210">
        <f t="shared" si="29"/>
        <v>0</v>
      </c>
      <c r="Y81" s="201">
        <f t="shared" si="30"/>
        <v>0</v>
      </c>
      <c r="Z81" s="201"/>
      <c r="AA81" s="143"/>
      <c r="AB81" s="143"/>
      <c r="AC81" s="209" t="str">
        <f t="shared" si="31"/>
        <v/>
      </c>
      <c r="AD81" s="207"/>
      <c r="AE81" s="210">
        <f t="shared" si="32"/>
        <v>0</v>
      </c>
      <c r="AF81" s="201">
        <f t="shared" si="33"/>
        <v>0</v>
      </c>
    </row>
    <row r="82" spans="1:32" s="173" customFormat="1" ht="12.5" x14ac:dyDescent="0.25">
      <c r="A82" s="188"/>
      <c r="B82" s="188"/>
      <c r="C82" s="188"/>
      <c r="D82" s="188"/>
      <c r="E82" s="188"/>
      <c r="F82" s="189"/>
      <c r="G82" s="189"/>
      <c r="H82" s="142" t="str">
        <f t="shared" ref="H82:H124" si="34">IF(F82-G82=0,"",F82-G82)</f>
        <v/>
      </c>
      <c r="I82" s="202"/>
      <c r="J82" s="201"/>
      <c r="K82" s="201">
        <f t="shared" si="25"/>
        <v>0</v>
      </c>
      <c r="L82" s="140"/>
      <c r="M82" s="193"/>
      <c r="N82" s="193"/>
      <c r="O82" s="209" t="str">
        <f t="shared" si="26"/>
        <v/>
      </c>
      <c r="P82" s="204"/>
      <c r="Q82" s="201"/>
      <c r="R82" s="201">
        <f t="shared" si="27"/>
        <v>0</v>
      </c>
      <c r="S82" s="140"/>
      <c r="T82" s="143"/>
      <c r="U82" s="143"/>
      <c r="V82" s="209" t="str">
        <f t="shared" si="28"/>
        <v/>
      </c>
      <c r="W82" s="207"/>
      <c r="X82" s="210">
        <f t="shared" si="29"/>
        <v>0</v>
      </c>
      <c r="Y82" s="201">
        <f t="shared" si="30"/>
        <v>0</v>
      </c>
      <c r="Z82" s="201"/>
      <c r="AA82" s="143"/>
      <c r="AB82" s="143"/>
      <c r="AC82" s="209" t="str">
        <f t="shared" si="31"/>
        <v/>
      </c>
      <c r="AD82" s="207"/>
      <c r="AE82" s="210">
        <f t="shared" si="32"/>
        <v>0</v>
      </c>
      <c r="AF82" s="201">
        <f t="shared" si="33"/>
        <v>0</v>
      </c>
    </row>
    <row r="83" spans="1:32" s="173" customFormat="1" ht="12.5" x14ac:dyDescent="0.25">
      <c r="A83" s="188"/>
      <c r="B83" s="188"/>
      <c r="C83" s="188"/>
      <c r="D83" s="188"/>
      <c r="E83" s="188"/>
      <c r="F83" s="189"/>
      <c r="G83" s="189"/>
      <c r="H83" s="142" t="str">
        <f t="shared" si="34"/>
        <v/>
      </c>
      <c r="I83" s="202"/>
      <c r="J83" s="201"/>
      <c r="K83" s="201">
        <f t="shared" si="25"/>
        <v>0</v>
      </c>
      <c r="L83" s="140"/>
      <c r="M83" s="193"/>
      <c r="N83" s="193"/>
      <c r="O83" s="209" t="str">
        <f t="shared" si="26"/>
        <v/>
      </c>
      <c r="P83" s="204"/>
      <c r="Q83" s="201"/>
      <c r="R83" s="201">
        <f t="shared" si="27"/>
        <v>0</v>
      </c>
      <c r="S83" s="140"/>
      <c r="T83" s="143"/>
      <c r="U83" s="143"/>
      <c r="V83" s="209" t="str">
        <f t="shared" si="28"/>
        <v/>
      </c>
      <c r="W83" s="207"/>
      <c r="X83" s="210">
        <f t="shared" si="29"/>
        <v>0</v>
      </c>
      <c r="Y83" s="201">
        <f t="shared" si="30"/>
        <v>0</v>
      </c>
      <c r="Z83" s="201"/>
      <c r="AA83" s="143"/>
      <c r="AB83" s="143"/>
      <c r="AC83" s="209" t="str">
        <f t="shared" si="31"/>
        <v/>
      </c>
      <c r="AD83" s="207"/>
      <c r="AE83" s="210">
        <f t="shared" si="32"/>
        <v>0</v>
      </c>
      <c r="AF83" s="201">
        <f t="shared" si="33"/>
        <v>0</v>
      </c>
    </row>
    <row r="84" spans="1:32" s="173" customFormat="1" ht="12.5" x14ac:dyDescent="0.25">
      <c r="A84" s="188"/>
      <c r="B84" s="188"/>
      <c r="C84" s="188"/>
      <c r="D84" s="188"/>
      <c r="E84" s="188"/>
      <c r="F84" s="189"/>
      <c r="G84" s="189"/>
      <c r="H84" s="142" t="str">
        <f t="shared" si="34"/>
        <v/>
      </c>
      <c r="I84" s="202"/>
      <c r="J84" s="201"/>
      <c r="K84" s="201">
        <f t="shared" si="25"/>
        <v>0</v>
      </c>
      <c r="L84" s="140"/>
      <c r="M84" s="193"/>
      <c r="N84" s="193"/>
      <c r="O84" s="209" t="str">
        <f t="shared" si="26"/>
        <v/>
      </c>
      <c r="P84" s="204"/>
      <c r="Q84" s="201"/>
      <c r="R84" s="201">
        <f t="shared" si="27"/>
        <v>0</v>
      </c>
      <c r="S84" s="140"/>
      <c r="T84" s="143"/>
      <c r="U84" s="143"/>
      <c r="V84" s="209" t="str">
        <f t="shared" si="28"/>
        <v/>
      </c>
      <c r="W84" s="207"/>
      <c r="X84" s="210">
        <f t="shared" si="29"/>
        <v>0</v>
      </c>
      <c r="Y84" s="201">
        <f t="shared" si="30"/>
        <v>0</v>
      </c>
      <c r="Z84" s="201"/>
      <c r="AA84" s="143"/>
      <c r="AB84" s="143"/>
      <c r="AC84" s="209" t="str">
        <f t="shared" si="31"/>
        <v/>
      </c>
      <c r="AD84" s="207"/>
      <c r="AE84" s="210">
        <f t="shared" si="32"/>
        <v>0</v>
      </c>
      <c r="AF84" s="201">
        <f t="shared" si="33"/>
        <v>0</v>
      </c>
    </row>
    <row r="85" spans="1:32" s="173" customFormat="1" ht="12.5" x14ac:dyDescent="0.25">
      <c r="A85" s="188"/>
      <c r="B85" s="188"/>
      <c r="C85" s="188"/>
      <c r="D85" s="188"/>
      <c r="E85" s="188"/>
      <c r="F85" s="189"/>
      <c r="G85" s="189"/>
      <c r="H85" s="142" t="str">
        <f t="shared" si="34"/>
        <v/>
      </c>
      <c r="I85" s="202"/>
      <c r="J85" s="201"/>
      <c r="K85" s="201">
        <f t="shared" si="25"/>
        <v>0</v>
      </c>
      <c r="L85" s="140"/>
      <c r="M85" s="193"/>
      <c r="N85" s="193"/>
      <c r="O85" s="209" t="str">
        <f t="shared" si="26"/>
        <v/>
      </c>
      <c r="P85" s="204"/>
      <c r="Q85" s="201"/>
      <c r="R85" s="201">
        <f t="shared" si="27"/>
        <v>0</v>
      </c>
      <c r="S85" s="140"/>
      <c r="T85" s="143"/>
      <c r="U85" s="143"/>
      <c r="V85" s="209" t="str">
        <f t="shared" si="28"/>
        <v/>
      </c>
      <c r="W85" s="207"/>
      <c r="X85" s="210">
        <f t="shared" si="29"/>
        <v>0</v>
      </c>
      <c r="Y85" s="201">
        <f t="shared" si="30"/>
        <v>0</v>
      </c>
      <c r="Z85" s="201"/>
      <c r="AA85" s="143"/>
      <c r="AB85" s="143"/>
      <c r="AC85" s="209" t="str">
        <f t="shared" si="31"/>
        <v/>
      </c>
      <c r="AD85" s="207"/>
      <c r="AE85" s="210">
        <f t="shared" si="32"/>
        <v>0</v>
      </c>
      <c r="AF85" s="201">
        <f t="shared" si="33"/>
        <v>0</v>
      </c>
    </row>
    <row r="86" spans="1:32" s="173" customFormat="1" ht="12.5" x14ac:dyDescent="0.25">
      <c r="A86" s="188"/>
      <c r="B86" s="188"/>
      <c r="C86" s="188"/>
      <c r="D86" s="188"/>
      <c r="E86" s="188"/>
      <c r="F86" s="189"/>
      <c r="G86" s="189"/>
      <c r="H86" s="142" t="str">
        <f t="shared" si="34"/>
        <v/>
      </c>
      <c r="I86" s="202"/>
      <c r="J86" s="201"/>
      <c r="K86" s="201">
        <f t="shared" si="25"/>
        <v>0</v>
      </c>
      <c r="L86" s="140"/>
      <c r="M86" s="193"/>
      <c r="N86" s="193"/>
      <c r="O86" s="209" t="str">
        <f t="shared" si="26"/>
        <v/>
      </c>
      <c r="P86" s="204"/>
      <c r="Q86" s="201"/>
      <c r="R86" s="201">
        <f t="shared" si="27"/>
        <v>0</v>
      </c>
      <c r="S86" s="140"/>
      <c r="T86" s="143"/>
      <c r="U86" s="143"/>
      <c r="V86" s="209" t="str">
        <f t="shared" si="28"/>
        <v/>
      </c>
      <c r="W86" s="207"/>
      <c r="X86" s="210">
        <f t="shared" si="29"/>
        <v>0</v>
      </c>
      <c r="Y86" s="201">
        <f t="shared" si="30"/>
        <v>0</v>
      </c>
      <c r="Z86" s="201"/>
      <c r="AA86" s="143"/>
      <c r="AB86" s="143"/>
      <c r="AC86" s="209" t="str">
        <f t="shared" si="31"/>
        <v/>
      </c>
      <c r="AD86" s="207"/>
      <c r="AE86" s="210">
        <f t="shared" si="32"/>
        <v>0</v>
      </c>
      <c r="AF86" s="201">
        <f t="shared" si="33"/>
        <v>0</v>
      </c>
    </row>
    <row r="87" spans="1:32" s="173" customFormat="1" ht="12.5" x14ac:dyDescent="0.25">
      <c r="A87" s="188"/>
      <c r="B87" s="188"/>
      <c r="C87" s="188"/>
      <c r="D87" s="188"/>
      <c r="E87" s="188"/>
      <c r="F87" s="189"/>
      <c r="G87" s="189"/>
      <c r="H87" s="142" t="str">
        <f t="shared" si="34"/>
        <v/>
      </c>
      <c r="I87" s="202"/>
      <c r="J87" s="201"/>
      <c r="K87" s="201">
        <f t="shared" si="25"/>
        <v>0</v>
      </c>
      <c r="L87" s="140"/>
      <c r="M87" s="193"/>
      <c r="N87" s="193"/>
      <c r="O87" s="209" t="str">
        <f t="shared" si="26"/>
        <v/>
      </c>
      <c r="P87" s="204"/>
      <c r="Q87" s="201"/>
      <c r="R87" s="201">
        <f t="shared" si="27"/>
        <v>0</v>
      </c>
      <c r="S87" s="140"/>
      <c r="T87" s="143"/>
      <c r="U87" s="143"/>
      <c r="V87" s="209" t="str">
        <f t="shared" si="28"/>
        <v/>
      </c>
      <c r="W87" s="207"/>
      <c r="X87" s="210">
        <f t="shared" si="29"/>
        <v>0</v>
      </c>
      <c r="Y87" s="201">
        <f t="shared" si="30"/>
        <v>0</v>
      </c>
      <c r="Z87" s="201"/>
      <c r="AA87" s="143"/>
      <c r="AB87" s="143"/>
      <c r="AC87" s="209" t="str">
        <f t="shared" si="31"/>
        <v/>
      </c>
      <c r="AD87" s="207"/>
      <c r="AE87" s="210">
        <f t="shared" si="32"/>
        <v>0</v>
      </c>
      <c r="AF87" s="201">
        <f t="shared" si="33"/>
        <v>0</v>
      </c>
    </row>
    <row r="88" spans="1:32" s="173" customFormat="1" ht="12.5" x14ac:dyDescent="0.25">
      <c r="A88" s="188"/>
      <c r="B88" s="188"/>
      <c r="C88" s="188"/>
      <c r="D88" s="188"/>
      <c r="E88" s="188"/>
      <c r="F88" s="189"/>
      <c r="G88" s="189"/>
      <c r="H88" s="142" t="str">
        <f t="shared" si="34"/>
        <v/>
      </c>
      <c r="I88" s="202"/>
      <c r="J88" s="201"/>
      <c r="K88" s="201">
        <f t="shared" si="25"/>
        <v>0</v>
      </c>
      <c r="L88" s="140"/>
      <c r="M88" s="193"/>
      <c r="N88" s="193"/>
      <c r="O88" s="209" t="str">
        <f t="shared" si="26"/>
        <v/>
      </c>
      <c r="P88" s="204"/>
      <c r="Q88" s="201"/>
      <c r="R88" s="201">
        <f t="shared" si="27"/>
        <v>0</v>
      </c>
      <c r="S88" s="140"/>
      <c r="T88" s="143"/>
      <c r="U88" s="143"/>
      <c r="V88" s="209" t="str">
        <f t="shared" si="28"/>
        <v/>
      </c>
      <c r="W88" s="207"/>
      <c r="X88" s="210">
        <f t="shared" si="29"/>
        <v>0</v>
      </c>
      <c r="Y88" s="201">
        <f t="shared" si="30"/>
        <v>0</v>
      </c>
      <c r="Z88" s="201"/>
      <c r="AA88" s="143"/>
      <c r="AB88" s="143"/>
      <c r="AC88" s="209" t="str">
        <f t="shared" si="31"/>
        <v/>
      </c>
      <c r="AD88" s="207"/>
      <c r="AE88" s="210">
        <f t="shared" si="32"/>
        <v>0</v>
      </c>
      <c r="AF88" s="201">
        <f t="shared" si="33"/>
        <v>0</v>
      </c>
    </row>
    <row r="89" spans="1:32" s="173" customFormat="1" ht="12.5" x14ac:dyDescent="0.25">
      <c r="A89" s="188"/>
      <c r="B89" s="188"/>
      <c r="C89" s="188"/>
      <c r="D89" s="188"/>
      <c r="E89" s="188"/>
      <c r="F89" s="189"/>
      <c r="G89" s="189"/>
      <c r="H89" s="142" t="str">
        <f t="shared" si="34"/>
        <v/>
      </c>
      <c r="I89" s="202"/>
      <c r="J89" s="201"/>
      <c r="K89" s="201">
        <f t="shared" si="25"/>
        <v>0</v>
      </c>
      <c r="L89" s="140"/>
      <c r="M89" s="193"/>
      <c r="N89" s="193"/>
      <c r="O89" s="209" t="str">
        <f t="shared" si="26"/>
        <v/>
      </c>
      <c r="P89" s="204"/>
      <c r="Q89" s="201"/>
      <c r="R89" s="201">
        <f t="shared" si="27"/>
        <v>0</v>
      </c>
      <c r="S89" s="140"/>
      <c r="T89" s="143"/>
      <c r="U89" s="143"/>
      <c r="V89" s="209" t="str">
        <f t="shared" si="28"/>
        <v/>
      </c>
      <c r="W89" s="207"/>
      <c r="X89" s="210">
        <f t="shared" si="29"/>
        <v>0</v>
      </c>
      <c r="Y89" s="201">
        <f t="shared" si="30"/>
        <v>0</v>
      </c>
      <c r="Z89" s="201"/>
      <c r="AA89" s="143"/>
      <c r="AB89" s="143"/>
      <c r="AC89" s="209" t="str">
        <f t="shared" si="31"/>
        <v/>
      </c>
      <c r="AD89" s="207"/>
      <c r="AE89" s="210">
        <f t="shared" si="32"/>
        <v>0</v>
      </c>
      <c r="AF89" s="201">
        <f t="shared" si="33"/>
        <v>0</v>
      </c>
    </row>
    <row r="90" spans="1:32" s="173" customFormat="1" ht="12.5" x14ac:dyDescent="0.25">
      <c r="A90" s="188"/>
      <c r="B90" s="188"/>
      <c r="C90" s="188"/>
      <c r="D90" s="188"/>
      <c r="E90" s="188"/>
      <c r="F90" s="189"/>
      <c r="G90" s="189"/>
      <c r="H90" s="142" t="str">
        <f t="shared" si="34"/>
        <v/>
      </c>
      <c r="I90" s="202"/>
      <c r="J90" s="201"/>
      <c r="K90" s="201">
        <f t="shared" si="25"/>
        <v>0</v>
      </c>
      <c r="L90" s="140"/>
      <c r="M90" s="193"/>
      <c r="N90" s="193"/>
      <c r="O90" s="209" t="str">
        <f t="shared" si="26"/>
        <v/>
      </c>
      <c r="P90" s="204"/>
      <c r="Q90" s="201"/>
      <c r="R90" s="201">
        <f t="shared" si="27"/>
        <v>0</v>
      </c>
      <c r="S90" s="140"/>
      <c r="T90" s="143"/>
      <c r="U90" s="143"/>
      <c r="V90" s="209" t="str">
        <f t="shared" si="28"/>
        <v/>
      </c>
      <c r="W90" s="207"/>
      <c r="X90" s="210">
        <f t="shared" si="29"/>
        <v>0</v>
      </c>
      <c r="Y90" s="201">
        <f t="shared" si="30"/>
        <v>0</v>
      </c>
      <c r="Z90" s="201"/>
      <c r="AA90" s="143"/>
      <c r="AB90" s="143"/>
      <c r="AC90" s="209" t="str">
        <f t="shared" si="31"/>
        <v/>
      </c>
      <c r="AD90" s="207"/>
      <c r="AE90" s="210">
        <f t="shared" si="32"/>
        <v>0</v>
      </c>
      <c r="AF90" s="201">
        <f t="shared" si="33"/>
        <v>0</v>
      </c>
    </row>
    <row r="91" spans="1:32" s="173" customFormat="1" ht="12.5" x14ac:dyDescent="0.25">
      <c r="A91" s="188"/>
      <c r="B91" s="188"/>
      <c r="C91" s="188"/>
      <c r="D91" s="188"/>
      <c r="E91" s="188"/>
      <c r="F91" s="189"/>
      <c r="G91" s="189"/>
      <c r="H91" s="142" t="str">
        <f t="shared" si="34"/>
        <v/>
      </c>
      <c r="I91" s="202"/>
      <c r="J91" s="201"/>
      <c r="K91" s="201">
        <f t="shared" si="25"/>
        <v>0</v>
      </c>
      <c r="L91" s="140"/>
      <c r="M91" s="193"/>
      <c r="N91" s="193"/>
      <c r="O91" s="209" t="str">
        <f t="shared" si="26"/>
        <v/>
      </c>
      <c r="P91" s="204"/>
      <c r="Q91" s="201"/>
      <c r="R91" s="201">
        <f t="shared" si="27"/>
        <v>0</v>
      </c>
      <c r="S91" s="140"/>
      <c r="T91" s="143"/>
      <c r="U91" s="143"/>
      <c r="V91" s="209" t="str">
        <f t="shared" si="28"/>
        <v/>
      </c>
      <c r="W91" s="207"/>
      <c r="X91" s="210">
        <f t="shared" si="29"/>
        <v>0</v>
      </c>
      <c r="Y91" s="201">
        <f t="shared" si="30"/>
        <v>0</v>
      </c>
      <c r="Z91" s="201"/>
      <c r="AA91" s="143"/>
      <c r="AB91" s="143"/>
      <c r="AC91" s="209" t="str">
        <f t="shared" si="31"/>
        <v/>
      </c>
      <c r="AD91" s="207"/>
      <c r="AE91" s="210">
        <f t="shared" si="32"/>
        <v>0</v>
      </c>
      <c r="AF91" s="201">
        <f t="shared" si="33"/>
        <v>0</v>
      </c>
    </row>
    <row r="92" spans="1:32" s="173" customFormat="1" ht="12.5" x14ac:dyDescent="0.25">
      <c r="A92" s="188"/>
      <c r="B92" s="188"/>
      <c r="C92" s="188"/>
      <c r="D92" s="188"/>
      <c r="E92" s="188"/>
      <c r="F92" s="189"/>
      <c r="G92" s="189"/>
      <c r="H92" s="142" t="str">
        <f t="shared" si="34"/>
        <v/>
      </c>
      <c r="I92" s="202"/>
      <c r="J92" s="201"/>
      <c r="K92" s="201">
        <f t="shared" si="25"/>
        <v>0</v>
      </c>
      <c r="L92" s="140"/>
      <c r="M92" s="193"/>
      <c r="N92" s="193"/>
      <c r="O92" s="209" t="str">
        <f t="shared" si="26"/>
        <v/>
      </c>
      <c r="P92" s="204"/>
      <c r="Q92" s="201"/>
      <c r="R92" s="201">
        <f t="shared" si="27"/>
        <v>0</v>
      </c>
      <c r="S92" s="140"/>
      <c r="T92" s="143"/>
      <c r="U92" s="143"/>
      <c r="V92" s="209" t="str">
        <f t="shared" si="28"/>
        <v/>
      </c>
      <c r="W92" s="207"/>
      <c r="X92" s="210">
        <f t="shared" si="29"/>
        <v>0</v>
      </c>
      <c r="Y92" s="201">
        <f t="shared" si="30"/>
        <v>0</v>
      </c>
      <c r="Z92" s="201"/>
      <c r="AA92" s="143"/>
      <c r="AB92" s="143"/>
      <c r="AC92" s="209" t="str">
        <f t="shared" si="31"/>
        <v/>
      </c>
      <c r="AD92" s="207"/>
      <c r="AE92" s="210">
        <f t="shared" si="32"/>
        <v>0</v>
      </c>
      <c r="AF92" s="201">
        <f t="shared" si="33"/>
        <v>0</v>
      </c>
    </row>
    <row r="93" spans="1:32" s="173" customFormat="1" ht="12.5" x14ac:dyDescent="0.25">
      <c r="A93" s="188"/>
      <c r="B93" s="188"/>
      <c r="C93" s="188"/>
      <c r="D93" s="188"/>
      <c r="E93" s="188"/>
      <c r="F93" s="189"/>
      <c r="G93" s="189"/>
      <c r="H93" s="142" t="str">
        <f t="shared" si="34"/>
        <v/>
      </c>
      <c r="I93" s="202"/>
      <c r="J93" s="201"/>
      <c r="K93" s="201">
        <f t="shared" si="25"/>
        <v>0</v>
      </c>
      <c r="L93" s="140"/>
      <c r="M93" s="193"/>
      <c r="N93" s="193"/>
      <c r="O93" s="209" t="str">
        <f t="shared" si="26"/>
        <v/>
      </c>
      <c r="P93" s="204"/>
      <c r="Q93" s="201"/>
      <c r="R93" s="201">
        <f t="shared" si="27"/>
        <v>0</v>
      </c>
      <c r="S93" s="140"/>
      <c r="T93" s="143"/>
      <c r="U93" s="143"/>
      <c r="V93" s="209" t="str">
        <f t="shared" si="28"/>
        <v/>
      </c>
      <c r="W93" s="207"/>
      <c r="X93" s="210">
        <f t="shared" si="29"/>
        <v>0</v>
      </c>
      <c r="Y93" s="201">
        <f t="shared" si="30"/>
        <v>0</v>
      </c>
      <c r="Z93" s="201"/>
      <c r="AA93" s="143"/>
      <c r="AB93" s="143"/>
      <c r="AC93" s="209" t="str">
        <f t="shared" si="31"/>
        <v/>
      </c>
      <c r="AD93" s="207"/>
      <c r="AE93" s="210">
        <f t="shared" si="32"/>
        <v>0</v>
      </c>
      <c r="AF93" s="201">
        <f t="shared" si="33"/>
        <v>0</v>
      </c>
    </row>
    <row r="94" spans="1:32" s="173" customFormat="1" ht="12.5" x14ac:dyDescent="0.25">
      <c r="A94" s="188"/>
      <c r="B94" s="188"/>
      <c r="C94" s="188"/>
      <c r="D94" s="188"/>
      <c r="E94" s="188"/>
      <c r="F94" s="189"/>
      <c r="G94" s="189"/>
      <c r="H94" s="142" t="str">
        <f t="shared" si="34"/>
        <v/>
      </c>
      <c r="I94" s="202"/>
      <c r="J94" s="201"/>
      <c r="K94" s="201">
        <f t="shared" si="25"/>
        <v>0</v>
      </c>
      <c r="L94" s="140"/>
      <c r="M94" s="193"/>
      <c r="N94" s="193"/>
      <c r="O94" s="209" t="str">
        <f t="shared" si="26"/>
        <v/>
      </c>
      <c r="P94" s="204"/>
      <c r="Q94" s="201"/>
      <c r="R94" s="201">
        <f t="shared" si="27"/>
        <v>0</v>
      </c>
      <c r="S94" s="140"/>
      <c r="T94" s="143"/>
      <c r="U94" s="143"/>
      <c r="V94" s="209" t="str">
        <f t="shared" si="28"/>
        <v/>
      </c>
      <c r="W94" s="207"/>
      <c r="X94" s="210">
        <f t="shared" si="29"/>
        <v>0</v>
      </c>
      <c r="Y94" s="201">
        <f t="shared" si="30"/>
        <v>0</v>
      </c>
      <c r="Z94" s="201"/>
      <c r="AA94" s="143"/>
      <c r="AB94" s="143"/>
      <c r="AC94" s="209" t="str">
        <f t="shared" si="31"/>
        <v/>
      </c>
      <c r="AD94" s="207"/>
      <c r="AE94" s="210">
        <f t="shared" si="32"/>
        <v>0</v>
      </c>
      <c r="AF94" s="201">
        <f t="shared" si="33"/>
        <v>0</v>
      </c>
    </row>
    <row r="95" spans="1:32" s="173" customFormat="1" ht="12.5" x14ac:dyDescent="0.25">
      <c r="A95" s="188"/>
      <c r="B95" s="188"/>
      <c r="C95" s="188"/>
      <c r="D95" s="188"/>
      <c r="E95" s="188"/>
      <c r="F95" s="189"/>
      <c r="G95" s="189"/>
      <c r="H95" s="142" t="str">
        <f t="shared" si="34"/>
        <v/>
      </c>
      <c r="I95" s="202"/>
      <c r="J95" s="201"/>
      <c r="K95" s="201">
        <f t="shared" si="25"/>
        <v>0</v>
      </c>
      <c r="L95" s="140"/>
      <c r="M95" s="193"/>
      <c r="N95" s="193"/>
      <c r="O95" s="209" t="str">
        <f t="shared" si="26"/>
        <v/>
      </c>
      <c r="P95" s="204"/>
      <c r="Q95" s="201"/>
      <c r="R95" s="201">
        <f t="shared" si="27"/>
        <v>0</v>
      </c>
      <c r="S95" s="140"/>
      <c r="T95" s="143"/>
      <c r="U95" s="143"/>
      <c r="V95" s="209" t="str">
        <f t="shared" si="28"/>
        <v/>
      </c>
      <c r="W95" s="207"/>
      <c r="X95" s="210">
        <f t="shared" si="29"/>
        <v>0</v>
      </c>
      <c r="Y95" s="201">
        <f t="shared" si="30"/>
        <v>0</v>
      </c>
      <c r="Z95" s="201"/>
      <c r="AA95" s="143"/>
      <c r="AB95" s="143"/>
      <c r="AC95" s="209" t="str">
        <f t="shared" si="31"/>
        <v/>
      </c>
      <c r="AD95" s="207"/>
      <c r="AE95" s="210">
        <f t="shared" si="32"/>
        <v>0</v>
      </c>
      <c r="AF95" s="201">
        <f t="shared" si="33"/>
        <v>0</v>
      </c>
    </row>
    <row r="96" spans="1:32" s="173" customFormat="1" ht="12.5" x14ac:dyDescent="0.25">
      <c r="A96" s="188"/>
      <c r="B96" s="188"/>
      <c r="C96" s="188"/>
      <c r="D96" s="188"/>
      <c r="E96" s="188"/>
      <c r="F96" s="189"/>
      <c r="G96" s="189"/>
      <c r="H96" s="142" t="str">
        <f t="shared" si="34"/>
        <v/>
      </c>
      <c r="I96" s="202"/>
      <c r="J96" s="201"/>
      <c r="K96" s="201">
        <f t="shared" si="25"/>
        <v>0</v>
      </c>
      <c r="L96" s="140"/>
      <c r="M96" s="193"/>
      <c r="N96" s="193"/>
      <c r="O96" s="209" t="str">
        <f t="shared" si="26"/>
        <v/>
      </c>
      <c r="P96" s="204"/>
      <c r="Q96" s="201"/>
      <c r="R96" s="201">
        <f t="shared" si="27"/>
        <v>0</v>
      </c>
      <c r="S96" s="140"/>
      <c r="T96" s="143"/>
      <c r="U96" s="143"/>
      <c r="V96" s="209" t="str">
        <f t="shared" si="28"/>
        <v/>
      </c>
      <c r="W96" s="207"/>
      <c r="X96" s="210">
        <f t="shared" si="29"/>
        <v>0</v>
      </c>
      <c r="Y96" s="201">
        <f t="shared" si="30"/>
        <v>0</v>
      </c>
      <c r="Z96" s="201"/>
      <c r="AA96" s="143"/>
      <c r="AB96" s="143"/>
      <c r="AC96" s="209" t="str">
        <f t="shared" si="31"/>
        <v/>
      </c>
      <c r="AD96" s="207"/>
      <c r="AE96" s="210">
        <f t="shared" si="32"/>
        <v>0</v>
      </c>
      <c r="AF96" s="201">
        <f t="shared" si="33"/>
        <v>0</v>
      </c>
    </row>
    <row r="97" spans="1:32" s="173" customFormat="1" ht="12.5" x14ac:dyDescent="0.25">
      <c r="A97" s="188"/>
      <c r="B97" s="188"/>
      <c r="C97" s="188"/>
      <c r="D97" s="188"/>
      <c r="E97" s="188"/>
      <c r="F97" s="189"/>
      <c r="G97" s="189"/>
      <c r="H97" s="142" t="str">
        <f t="shared" si="34"/>
        <v/>
      </c>
      <c r="I97" s="202"/>
      <c r="J97" s="201"/>
      <c r="K97" s="201">
        <f t="shared" si="25"/>
        <v>0</v>
      </c>
      <c r="L97" s="140"/>
      <c r="M97" s="193"/>
      <c r="N97" s="193"/>
      <c r="O97" s="209" t="str">
        <f t="shared" si="26"/>
        <v/>
      </c>
      <c r="P97" s="204"/>
      <c r="Q97" s="201"/>
      <c r="R97" s="201">
        <f t="shared" si="27"/>
        <v>0</v>
      </c>
      <c r="S97" s="140"/>
      <c r="T97" s="143"/>
      <c r="U97" s="143"/>
      <c r="V97" s="209" t="str">
        <f t="shared" si="28"/>
        <v/>
      </c>
      <c r="W97" s="207"/>
      <c r="X97" s="210">
        <f t="shared" si="29"/>
        <v>0</v>
      </c>
      <c r="Y97" s="201">
        <f t="shared" si="30"/>
        <v>0</v>
      </c>
      <c r="Z97" s="201"/>
      <c r="AA97" s="143"/>
      <c r="AB97" s="143"/>
      <c r="AC97" s="209" t="str">
        <f t="shared" si="31"/>
        <v/>
      </c>
      <c r="AD97" s="207"/>
      <c r="AE97" s="210">
        <f t="shared" si="32"/>
        <v>0</v>
      </c>
      <c r="AF97" s="201">
        <f t="shared" si="33"/>
        <v>0</v>
      </c>
    </row>
    <row r="98" spans="1:32" s="173" customFormat="1" ht="12.5" x14ac:dyDescent="0.25">
      <c r="A98" s="188"/>
      <c r="B98" s="188"/>
      <c r="C98" s="188"/>
      <c r="D98" s="188"/>
      <c r="E98" s="188"/>
      <c r="F98" s="189"/>
      <c r="G98" s="189"/>
      <c r="H98" s="142" t="str">
        <f t="shared" si="34"/>
        <v/>
      </c>
      <c r="I98" s="202"/>
      <c r="J98" s="201"/>
      <c r="K98" s="201">
        <f t="shared" si="25"/>
        <v>0</v>
      </c>
      <c r="L98" s="140"/>
      <c r="M98" s="193"/>
      <c r="N98" s="193"/>
      <c r="O98" s="209" t="str">
        <f t="shared" si="26"/>
        <v/>
      </c>
      <c r="P98" s="204"/>
      <c r="Q98" s="201"/>
      <c r="R98" s="201">
        <f t="shared" si="27"/>
        <v>0</v>
      </c>
      <c r="S98" s="140"/>
      <c r="T98" s="143"/>
      <c r="U98" s="143"/>
      <c r="V98" s="209" t="str">
        <f t="shared" si="28"/>
        <v/>
      </c>
      <c r="W98" s="207"/>
      <c r="X98" s="210">
        <f t="shared" si="29"/>
        <v>0</v>
      </c>
      <c r="Y98" s="201">
        <f t="shared" si="30"/>
        <v>0</v>
      </c>
      <c r="Z98" s="201"/>
      <c r="AA98" s="143"/>
      <c r="AB98" s="143"/>
      <c r="AC98" s="209" t="str">
        <f t="shared" si="31"/>
        <v/>
      </c>
      <c r="AD98" s="207"/>
      <c r="AE98" s="210">
        <f t="shared" si="32"/>
        <v>0</v>
      </c>
      <c r="AF98" s="201">
        <f t="shared" si="33"/>
        <v>0</v>
      </c>
    </row>
    <row r="99" spans="1:32" s="173" customFormat="1" ht="12.5" x14ac:dyDescent="0.25">
      <c r="A99" s="188"/>
      <c r="B99" s="188"/>
      <c r="C99" s="188"/>
      <c r="D99" s="188"/>
      <c r="E99" s="188"/>
      <c r="F99" s="189"/>
      <c r="G99" s="189"/>
      <c r="H99" s="142" t="str">
        <f t="shared" si="34"/>
        <v/>
      </c>
      <c r="I99" s="202"/>
      <c r="J99" s="201"/>
      <c r="K99" s="201">
        <f t="shared" si="25"/>
        <v>0</v>
      </c>
      <c r="L99" s="140"/>
      <c r="M99" s="193"/>
      <c r="N99" s="193"/>
      <c r="O99" s="209" t="str">
        <f t="shared" si="26"/>
        <v/>
      </c>
      <c r="P99" s="204"/>
      <c r="Q99" s="201"/>
      <c r="R99" s="201">
        <f t="shared" si="27"/>
        <v>0</v>
      </c>
      <c r="S99" s="140"/>
      <c r="T99" s="143"/>
      <c r="U99" s="143"/>
      <c r="V99" s="209" t="str">
        <f t="shared" si="28"/>
        <v/>
      </c>
      <c r="W99" s="207"/>
      <c r="X99" s="210">
        <f t="shared" si="29"/>
        <v>0</v>
      </c>
      <c r="Y99" s="201">
        <f t="shared" si="30"/>
        <v>0</v>
      </c>
      <c r="Z99" s="201"/>
      <c r="AA99" s="143"/>
      <c r="AB99" s="143"/>
      <c r="AC99" s="209" t="str">
        <f t="shared" si="31"/>
        <v/>
      </c>
      <c r="AD99" s="207"/>
      <c r="AE99" s="210">
        <f t="shared" si="32"/>
        <v>0</v>
      </c>
      <c r="AF99" s="201">
        <f t="shared" si="33"/>
        <v>0</v>
      </c>
    </row>
    <row r="100" spans="1:32" s="173" customFormat="1" ht="12.5" x14ac:dyDescent="0.25">
      <c r="A100" s="188"/>
      <c r="B100" s="188"/>
      <c r="C100" s="188"/>
      <c r="D100" s="188"/>
      <c r="E100" s="188"/>
      <c r="F100" s="189"/>
      <c r="G100" s="189"/>
      <c r="H100" s="142" t="str">
        <f t="shared" si="34"/>
        <v/>
      </c>
      <c r="I100" s="202"/>
      <c r="J100" s="201"/>
      <c r="K100" s="201">
        <f t="shared" si="25"/>
        <v>0</v>
      </c>
      <c r="L100" s="140"/>
      <c r="M100" s="193"/>
      <c r="N100" s="193"/>
      <c r="O100" s="209" t="str">
        <f t="shared" si="26"/>
        <v/>
      </c>
      <c r="P100" s="204"/>
      <c r="Q100" s="201"/>
      <c r="R100" s="201">
        <f t="shared" si="27"/>
        <v>0</v>
      </c>
      <c r="S100" s="140"/>
      <c r="T100" s="143"/>
      <c r="U100" s="143"/>
      <c r="V100" s="209" t="str">
        <f t="shared" si="28"/>
        <v/>
      </c>
      <c r="W100" s="207"/>
      <c r="X100" s="210">
        <f t="shared" si="29"/>
        <v>0</v>
      </c>
      <c r="Y100" s="201">
        <f t="shared" si="30"/>
        <v>0</v>
      </c>
      <c r="Z100" s="201"/>
      <c r="AA100" s="143"/>
      <c r="AB100" s="143"/>
      <c r="AC100" s="209" t="str">
        <f t="shared" si="31"/>
        <v/>
      </c>
      <c r="AD100" s="207"/>
      <c r="AE100" s="210">
        <f t="shared" si="32"/>
        <v>0</v>
      </c>
      <c r="AF100" s="201">
        <f t="shared" si="33"/>
        <v>0</v>
      </c>
    </row>
    <row r="101" spans="1:32" s="173" customFormat="1" ht="12.5" x14ac:dyDescent="0.25">
      <c r="A101" s="188"/>
      <c r="B101" s="188"/>
      <c r="C101" s="188"/>
      <c r="D101" s="188"/>
      <c r="E101" s="188"/>
      <c r="F101" s="189"/>
      <c r="G101" s="189"/>
      <c r="H101" s="142" t="str">
        <f t="shared" si="34"/>
        <v/>
      </c>
      <c r="I101" s="202"/>
      <c r="J101" s="201"/>
      <c r="K101" s="201">
        <f t="shared" si="25"/>
        <v>0</v>
      </c>
      <c r="L101" s="140"/>
      <c r="M101" s="193"/>
      <c r="N101" s="193"/>
      <c r="O101" s="209" t="str">
        <f t="shared" si="26"/>
        <v/>
      </c>
      <c r="P101" s="204"/>
      <c r="Q101" s="201"/>
      <c r="R101" s="201">
        <f t="shared" si="27"/>
        <v>0</v>
      </c>
      <c r="S101" s="140"/>
      <c r="T101" s="143"/>
      <c r="U101" s="143"/>
      <c r="V101" s="209" t="str">
        <f t="shared" si="28"/>
        <v/>
      </c>
      <c r="W101" s="207"/>
      <c r="X101" s="210">
        <f t="shared" si="29"/>
        <v>0</v>
      </c>
      <c r="Y101" s="201">
        <f t="shared" si="30"/>
        <v>0</v>
      </c>
      <c r="Z101" s="201"/>
      <c r="AA101" s="143"/>
      <c r="AB101" s="143"/>
      <c r="AC101" s="209" t="str">
        <f t="shared" si="31"/>
        <v/>
      </c>
      <c r="AD101" s="207"/>
      <c r="AE101" s="210">
        <f t="shared" si="32"/>
        <v>0</v>
      </c>
      <c r="AF101" s="201">
        <f t="shared" si="33"/>
        <v>0</v>
      </c>
    </row>
    <row r="102" spans="1:32" s="173" customFormat="1" ht="12.5" x14ac:dyDescent="0.25">
      <c r="A102" s="188"/>
      <c r="B102" s="188"/>
      <c r="C102" s="188"/>
      <c r="D102" s="188"/>
      <c r="E102" s="188"/>
      <c r="F102" s="189"/>
      <c r="G102" s="189"/>
      <c r="H102" s="142" t="str">
        <f t="shared" si="34"/>
        <v/>
      </c>
      <c r="I102" s="202"/>
      <c r="J102" s="201"/>
      <c r="K102" s="201">
        <f t="shared" si="25"/>
        <v>0</v>
      </c>
      <c r="L102" s="140"/>
      <c r="M102" s="193"/>
      <c r="N102" s="193"/>
      <c r="O102" s="209" t="str">
        <f t="shared" si="26"/>
        <v/>
      </c>
      <c r="P102" s="204"/>
      <c r="Q102" s="201"/>
      <c r="R102" s="201">
        <f t="shared" si="27"/>
        <v>0</v>
      </c>
      <c r="S102" s="140"/>
      <c r="T102" s="143"/>
      <c r="U102" s="143"/>
      <c r="V102" s="209" t="str">
        <f t="shared" si="28"/>
        <v/>
      </c>
      <c r="W102" s="207"/>
      <c r="X102" s="210">
        <f t="shared" si="29"/>
        <v>0</v>
      </c>
      <c r="Y102" s="201">
        <f t="shared" si="30"/>
        <v>0</v>
      </c>
      <c r="Z102" s="201"/>
      <c r="AA102" s="143"/>
      <c r="AB102" s="143"/>
      <c r="AC102" s="209" t="str">
        <f t="shared" si="31"/>
        <v/>
      </c>
      <c r="AD102" s="207"/>
      <c r="AE102" s="210">
        <f t="shared" si="32"/>
        <v>0</v>
      </c>
      <c r="AF102" s="201">
        <f t="shared" si="33"/>
        <v>0</v>
      </c>
    </row>
    <row r="103" spans="1:32" s="173" customFormat="1" ht="12.5" x14ac:dyDescent="0.25">
      <c r="A103" s="188"/>
      <c r="B103" s="188"/>
      <c r="C103" s="188"/>
      <c r="D103" s="188"/>
      <c r="E103" s="188"/>
      <c r="F103" s="189"/>
      <c r="G103" s="189"/>
      <c r="H103" s="142" t="str">
        <f t="shared" si="34"/>
        <v/>
      </c>
      <c r="I103" s="202"/>
      <c r="J103" s="201"/>
      <c r="K103" s="201">
        <f t="shared" si="25"/>
        <v>0</v>
      </c>
      <c r="L103" s="140"/>
      <c r="M103" s="193"/>
      <c r="N103" s="193"/>
      <c r="O103" s="209" t="str">
        <f t="shared" si="26"/>
        <v/>
      </c>
      <c r="P103" s="204"/>
      <c r="Q103" s="201"/>
      <c r="R103" s="201">
        <f t="shared" si="27"/>
        <v>0</v>
      </c>
      <c r="S103" s="140"/>
      <c r="T103" s="143"/>
      <c r="U103" s="143"/>
      <c r="V103" s="209" t="str">
        <f t="shared" si="28"/>
        <v/>
      </c>
      <c r="W103" s="207"/>
      <c r="X103" s="210">
        <f t="shared" si="29"/>
        <v>0</v>
      </c>
      <c r="Y103" s="201">
        <f t="shared" si="30"/>
        <v>0</v>
      </c>
      <c r="Z103" s="201"/>
      <c r="AA103" s="143"/>
      <c r="AB103" s="143"/>
      <c r="AC103" s="209" t="str">
        <f t="shared" si="31"/>
        <v/>
      </c>
      <c r="AD103" s="207"/>
      <c r="AE103" s="210">
        <f t="shared" si="32"/>
        <v>0</v>
      </c>
      <c r="AF103" s="201">
        <f t="shared" si="33"/>
        <v>0</v>
      </c>
    </row>
    <row r="104" spans="1:32" s="173" customFormat="1" ht="12.5" x14ac:dyDescent="0.25">
      <c r="A104" s="188"/>
      <c r="B104" s="188"/>
      <c r="C104" s="188"/>
      <c r="D104" s="188"/>
      <c r="E104" s="188"/>
      <c r="F104" s="189"/>
      <c r="G104" s="189"/>
      <c r="H104" s="142" t="str">
        <f t="shared" si="34"/>
        <v/>
      </c>
      <c r="I104" s="202"/>
      <c r="J104" s="201"/>
      <c r="K104" s="201">
        <f t="shared" si="25"/>
        <v>0</v>
      </c>
      <c r="L104" s="140"/>
      <c r="M104" s="193"/>
      <c r="N104" s="193"/>
      <c r="O104" s="209" t="str">
        <f t="shared" si="26"/>
        <v/>
      </c>
      <c r="P104" s="204"/>
      <c r="Q104" s="201"/>
      <c r="R104" s="201">
        <f t="shared" si="27"/>
        <v>0</v>
      </c>
      <c r="S104" s="140"/>
      <c r="T104" s="143"/>
      <c r="U104" s="143"/>
      <c r="V104" s="209" t="str">
        <f t="shared" si="28"/>
        <v/>
      </c>
      <c r="W104" s="207"/>
      <c r="X104" s="210">
        <f t="shared" si="29"/>
        <v>0</v>
      </c>
      <c r="Y104" s="201">
        <f t="shared" si="30"/>
        <v>0</v>
      </c>
      <c r="Z104" s="201"/>
      <c r="AA104" s="143"/>
      <c r="AB104" s="143"/>
      <c r="AC104" s="209" t="str">
        <f t="shared" si="31"/>
        <v/>
      </c>
      <c r="AD104" s="207"/>
      <c r="AE104" s="210">
        <f t="shared" si="32"/>
        <v>0</v>
      </c>
      <c r="AF104" s="201">
        <f t="shared" si="33"/>
        <v>0</v>
      </c>
    </row>
    <row r="105" spans="1:32" s="173" customFormat="1" ht="12.5" x14ac:dyDescent="0.25">
      <c r="A105" s="188"/>
      <c r="B105" s="188"/>
      <c r="C105" s="188"/>
      <c r="D105" s="188"/>
      <c r="E105" s="188"/>
      <c r="F105" s="189"/>
      <c r="G105" s="189"/>
      <c r="H105" s="142" t="str">
        <f t="shared" si="34"/>
        <v/>
      </c>
      <c r="I105" s="202"/>
      <c r="J105" s="201"/>
      <c r="K105" s="201">
        <f t="shared" si="25"/>
        <v>0</v>
      </c>
      <c r="L105" s="140"/>
      <c r="M105" s="193"/>
      <c r="N105" s="193"/>
      <c r="O105" s="209" t="str">
        <f t="shared" si="26"/>
        <v/>
      </c>
      <c r="P105" s="204"/>
      <c r="Q105" s="201"/>
      <c r="R105" s="201">
        <f t="shared" si="27"/>
        <v>0</v>
      </c>
      <c r="S105" s="140"/>
      <c r="T105" s="143"/>
      <c r="U105" s="143"/>
      <c r="V105" s="209" t="str">
        <f t="shared" si="28"/>
        <v/>
      </c>
      <c r="W105" s="207"/>
      <c r="X105" s="210">
        <f t="shared" si="29"/>
        <v>0</v>
      </c>
      <c r="Y105" s="201">
        <f t="shared" si="30"/>
        <v>0</v>
      </c>
      <c r="Z105" s="201"/>
      <c r="AA105" s="143"/>
      <c r="AB105" s="143"/>
      <c r="AC105" s="209" t="str">
        <f t="shared" si="31"/>
        <v/>
      </c>
      <c r="AD105" s="207"/>
      <c r="AE105" s="210">
        <f t="shared" si="32"/>
        <v>0</v>
      </c>
      <c r="AF105" s="201">
        <f t="shared" si="33"/>
        <v>0</v>
      </c>
    </row>
    <row r="106" spans="1:32" s="173" customFormat="1" ht="12.5" x14ac:dyDescent="0.25">
      <c r="A106" s="188"/>
      <c r="B106" s="188"/>
      <c r="C106" s="188"/>
      <c r="D106" s="188"/>
      <c r="E106" s="188"/>
      <c r="F106" s="189"/>
      <c r="G106" s="189"/>
      <c r="H106" s="142" t="str">
        <f t="shared" si="34"/>
        <v/>
      </c>
      <c r="I106" s="202"/>
      <c r="J106" s="201"/>
      <c r="K106" s="201">
        <f t="shared" si="25"/>
        <v>0</v>
      </c>
      <c r="L106" s="140"/>
      <c r="M106" s="193"/>
      <c r="N106" s="193"/>
      <c r="O106" s="209" t="str">
        <f t="shared" si="26"/>
        <v/>
      </c>
      <c r="P106" s="204"/>
      <c r="Q106" s="201"/>
      <c r="R106" s="201">
        <f t="shared" si="27"/>
        <v>0</v>
      </c>
      <c r="S106" s="140"/>
      <c r="T106" s="143"/>
      <c r="U106" s="143"/>
      <c r="V106" s="209" t="str">
        <f t="shared" si="28"/>
        <v/>
      </c>
      <c r="W106" s="207"/>
      <c r="X106" s="210">
        <f t="shared" si="29"/>
        <v>0</v>
      </c>
      <c r="Y106" s="201">
        <f t="shared" si="30"/>
        <v>0</v>
      </c>
      <c r="Z106" s="201"/>
      <c r="AA106" s="143"/>
      <c r="AB106" s="143"/>
      <c r="AC106" s="209" t="str">
        <f t="shared" si="31"/>
        <v/>
      </c>
      <c r="AD106" s="207"/>
      <c r="AE106" s="210">
        <f t="shared" si="32"/>
        <v>0</v>
      </c>
      <c r="AF106" s="201">
        <f t="shared" si="33"/>
        <v>0</v>
      </c>
    </row>
    <row r="107" spans="1:32" s="173" customFormat="1" ht="12.5" x14ac:dyDescent="0.25">
      <c r="A107" s="188"/>
      <c r="B107" s="188"/>
      <c r="C107" s="188"/>
      <c r="D107" s="188"/>
      <c r="E107" s="188"/>
      <c r="F107" s="189"/>
      <c r="G107" s="189"/>
      <c r="H107" s="142" t="str">
        <f t="shared" si="34"/>
        <v/>
      </c>
      <c r="I107" s="202"/>
      <c r="J107" s="201"/>
      <c r="K107" s="201">
        <f t="shared" si="25"/>
        <v>0</v>
      </c>
      <c r="L107" s="140"/>
      <c r="M107" s="193"/>
      <c r="N107" s="193"/>
      <c r="O107" s="209" t="str">
        <f t="shared" si="26"/>
        <v/>
      </c>
      <c r="P107" s="204"/>
      <c r="Q107" s="201"/>
      <c r="R107" s="201">
        <f t="shared" si="27"/>
        <v>0</v>
      </c>
      <c r="S107" s="140"/>
      <c r="T107" s="143"/>
      <c r="U107" s="143"/>
      <c r="V107" s="209" t="str">
        <f t="shared" si="28"/>
        <v/>
      </c>
      <c r="W107" s="207"/>
      <c r="X107" s="210">
        <f t="shared" si="29"/>
        <v>0</v>
      </c>
      <c r="Y107" s="201">
        <f t="shared" si="30"/>
        <v>0</v>
      </c>
      <c r="Z107" s="201"/>
      <c r="AA107" s="143"/>
      <c r="AB107" s="143"/>
      <c r="AC107" s="209" t="str">
        <f t="shared" si="31"/>
        <v/>
      </c>
      <c r="AD107" s="207"/>
      <c r="AE107" s="210">
        <f t="shared" si="32"/>
        <v>0</v>
      </c>
      <c r="AF107" s="201">
        <f t="shared" si="33"/>
        <v>0</v>
      </c>
    </row>
    <row r="108" spans="1:32" s="173" customFormat="1" ht="12.5" x14ac:dyDescent="0.25">
      <c r="A108" s="188"/>
      <c r="B108" s="188"/>
      <c r="C108" s="188"/>
      <c r="D108" s="188"/>
      <c r="E108" s="188"/>
      <c r="F108" s="189"/>
      <c r="G108" s="189"/>
      <c r="H108" s="142" t="str">
        <f t="shared" si="34"/>
        <v/>
      </c>
      <c r="I108" s="202"/>
      <c r="J108" s="201"/>
      <c r="K108" s="201">
        <f t="shared" si="25"/>
        <v>0</v>
      </c>
      <c r="L108" s="140"/>
      <c r="M108" s="193"/>
      <c r="N108" s="193"/>
      <c r="O108" s="209" t="str">
        <f t="shared" si="26"/>
        <v/>
      </c>
      <c r="P108" s="204"/>
      <c r="Q108" s="201"/>
      <c r="R108" s="201">
        <f t="shared" si="27"/>
        <v>0</v>
      </c>
      <c r="S108" s="140"/>
      <c r="T108" s="143"/>
      <c r="U108" s="143"/>
      <c r="V108" s="209" t="str">
        <f t="shared" si="28"/>
        <v/>
      </c>
      <c r="W108" s="207"/>
      <c r="X108" s="210">
        <f t="shared" si="29"/>
        <v>0</v>
      </c>
      <c r="Y108" s="201">
        <f t="shared" si="30"/>
        <v>0</v>
      </c>
      <c r="Z108" s="201"/>
      <c r="AA108" s="143"/>
      <c r="AB108" s="143"/>
      <c r="AC108" s="209" t="str">
        <f t="shared" si="31"/>
        <v/>
      </c>
      <c r="AD108" s="207"/>
      <c r="AE108" s="210">
        <f t="shared" si="32"/>
        <v>0</v>
      </c>
      <c r="AF108" s="201">
        <f t="shared" si="33"/>
        <v>0</v>
      </c>
    </row>
    <row r="109" spans="1:32" s="173" customFormat="1" ht="12.5" x14ac:dyDescent="0.25">
      <c r="A109" s="188"/>
      <c r="B109" s="188"/>
      <c r="C109" s="188"/>
      <c r="D109" s="188"/>
      <c r="E109" s="188"/>
      <c r="F109" s="189"/>
      <c r="G109" s="189"/>
      <c r="H109" s="142" t="str">
        <f t="shared" si="34"/>
        <v/>
      </c>
      <c r="I109" s="202"/>
      <c r="J109" s="201"/>
      <c r="K109" s="201">
        <f t="shared" si="25"/>
        <v>0</v>
      </c>
      <c r="L109" s="140"/>
      <c r="M109" s="193"/>
      <c r="N109" s="193"/>
      <c r="O109" s="209" t="str">
        <f t="shared" si="26"/>
        <v/>
      </c>
      <c r="P109" s="204"/>
      <c r="Q109" s="201"/>
      <c r="R109" s="201">
        <f t="shared" si="27"/>
        <v>0</v>
      </c>
      <c r="S109" s="140"/>
      <c r="T109" s="143"/>
      <c r="U109" s="143"/>
      <c r="V109" s="209" t="str">
        <f t="shared" si="28"/>
        <v/>
      </c>
      <c r="W109" s="207"/>
      <c r="X109" s="210">
        <f t="shared" si="29"/>
        <v>0</v>
      </c>
      <c r="Y109" s="201">
        <f t="shared" si="30"/>
        <v>0</v>
      </c>
      <c r="Z109" s="201"/>
      <c r="AA109" s="143"/>
      <c r="AB109" s="143"/>
      <c r="AC109" s="209" t="str">
        <f t="shared" si="31"/>
        <v/>
      </c>
      <c r="AD109" s="207"/>
      <c r="AE109" s="210">
        <f t="shared" si="32"/>
        <v>0</v>
      </c>
      <c r="AF109" s="201">
        <f t="shared" si="33"/>
        <v>0</v>
      </c>
    </row>
    <row r="110" spans="1:32" s="173" customFormat="1" ht="12.5" x14ac:dyDescent="0.25">
      <c r="A110" s="188"/>
      <c r="B110" s="188"/>
      <c r="C110" s="188"/>
      <c r="D110" s="188"/>
      <c r="E110" s="188"/>
      <c r="F110" s="189"/>
      <c r="G110" s="189"/>
      <c r="H110" s="142" t="str">
        <f t="shared" si="34"/>
        <v/>
      </c>
      <c r="I110" s="202"/>
      <c r="J110" s="201"/>
      <c r="K110" s="201">
        <f t="shared" si="25"/>
        <v>0</v>
      </c>
      <c r="L110" s="140"/>
      <c r="M110" s="193"/>
      <c r="N110" s="193"/>
      <c r="O110" s="209" t="str">
        <f t="shared" si="26"/>
        <v/>
      </c>
      <c r="P110" s="204"/>
      <c r="Q110" s="201"/>
      <c r="R110" s="201">
        <f t="shared" si="27"/>
        <v>0</v>
      </c>
      <c r="S110" s="140"/>
      <c r="T110" s="143"/>
      <c r="U110" s="143"/>
      <c r="V110" s="209" t="str">
        <f t="shared" si="28"/>
        <v/>
      </c>
      <c r="W110" s="207"/>
      <c r="X110" s="210">
        <f t="shared" si="29"/>
        <v>0</v>
      </c>
      <c r="Y110" s="201">
        <f t="shared" si="30"/>
        <v>0</v>
      </c>
      <c r="Z110" s="201"/>
      <c r="AA110" s="143"/>
      <c r="AB110" s="143"/>
      <c r="AC110" s="209" t="str">
        <f t="shared" si="31"/>
        <v/>
      </c>
      <c r="AD110" s="207"/>
      <c r="AE110" s="210">
        <f t="shared" si="32"/>
        <v>0</v>
      </c>
      <c r="AF110" s="201">
        <f t="shared" si="33"/>
        <v>0</v>
      </c>
    </row>
    <row r="111" spans="1:32" s="173" customFormat="1" ht="12.5" x14ac:dyDescent="0.25">
      <c r="A111" s="188"/>
      <c r="B111" s="188"/>
      <c r="C111" s="188"/>
      <c r="D111" s="188"/>
      <c r="E111" s="188"/>
      <c r="F111" s="189"/>
      <c r="G111" s="189"/>
      <c r="H111" s="142" t="str">
        <f t="shared" si="34"/>
        <v/>
      </c>
      <c r="I111" s="202"/>
      <c r="J111" s="201"/>
      <c r="K111" s="201">
        <f t="shared" si="25"/>
        <v>0</v>
      </c>
      <c r="L111" s="140"/>
      <c r="M111" s="193"/>
      <c r="N111" s="193"/>
      <c r="O111" s="209" t="str">
        <f t="shared" si="26"/>
        <v/>
      </c>
      <c r="P111" s="204"/>
      <c r="Q111" s="201"/>
      <c r="R111" s="201">
        <f t="shared" si="27"/>
        <v>0</v>
      </c>
      <c r="S111" s="140"/>
      <c r="T111" s="143"/>
      <c r="U111" s="143"/>
      <c r="V111" s="209" t="str">
        <f t="shared" si="28"/>
        <v/>
      </c>
      <c r="W111" s="207"/>
      <c r="X111" s="210">
        <f t="shared" si="29"/>
        <v>0</v>
      </c>
      <c r="Y111" s="201">
        <f t="shared" si="30"/>
        <v>0</v>
      </c>
      <c r="Z111" s="201"/>
      <c r="AA111" s="143"/>
      <c r="AB111" s="143"/>
      <c r="AC111" s="209" t="str">
        <f t="shared" si="31"/>
        <v/>
      </c>
      <c r="AD111" s="207"/>
      <c r="AE111" s="210">
        <f t="shared" si="32"/>
        <v>0</v>
      </c>
      <c r="AF111" s="201">
        <f t="shared" si="33"/>
        <v>0</v>
      </c>
    </row>
    <row r="112" spans="1:32" s="173" customFormat="1" ht="12.5" x14ac:dyDescent="0.25">
      <c r="A112" s="188"/>
      <c r="B112" s="188"/>
      <c r="C112" s="188"/>
      <c r="D112" s="188"/>
      <c r="E112" s="188"/>
      <c r="F112" s="189"/>
      <c r="G112" s="189"/>
      <c r="H112" s="142" t="str">
        <f t="shared" si="34"/>
        <v/>
      </c>
      <c r="I112" s="202"/>
      <c r="J112" s="201"/>
      <c r="K112" s="201">
        <f t="shared" si="25"/>
        <v>0</v>
      </c>
      <c r="L112" s="140"/>
      <c r="M112" s="193"/>
      <c r="N112" s="193"/>
      <c r="O112" s="209" t="str">
        <f t="shared" si="26"/>
        <v/>
      </c>
      <c r="P112" s="204"/>
      <c r="Q112" s="201"/>
      <c r="R112" s="201">
        <f t="shared" si="27"/>
        <v>0</v>
      </c>
      <c r="S112" s="140"/>
      <c r="T112" s="143"/>
      <c r="U112" s="143"/>
      <c r="V112" s="209" t="str">
        <f t="shared" si="28"/>
        <v/>
      </c>
      <c r="W112" s="207"/>
      <c r="X112" s="210">
        <f t="shared" si="29"/>
        <v>0</v>
      </c>
      <c r="Y112" s="201">
        <f t="shared" si="30"/>
        <v>0</v>
      </c>
      <c r="Z112" s="201"/>
      <c r="AA112" s="143"/>
      <c r="AB112" s="143"/>
      <c r="AC112" s="209" t="str">
        <f t="shared" si="31"/>
        <v/>
      </c>
      <c r="AD112" s="207"/>
      <c r="AE112" s="210">
        <f t="shared" si="32"/>
        <v>0</v>
      </c>
      <c r="AF112" s="201">
        <f t="shared" si="33"/>
        <v>0</v>
      </c>
    </row>
    <row r="113" spans="1:32" s="173" customFormat="1" ht="12.5" x14ac:dyDescent="0.25">
      <c r="A113" s="188"/>
      <c r="B113" s="188"/>
      <c r="C113" s="188"/>
      <c r="D113" s="188"/>
      <c r="E113" s="188"/>
      <c r="F113" s="189"/>
      <c r="G113" s="189"/>
      <c r="H113" s="142" t="str">
        <f t="shared" si="34"/>
        <v/>
      </c>
      <c r="I113" s="202"/>
      <c r="J113" s="201"/>
      <c r="K113" s="201">
        <f t="shared" si="25"/>
        <v>0</v>
      </c>
      <c r="L113" s="140"/>
      <c r="M113" s="193"/>
      <c r="N113" s="193"/>
      <c r="O113" s="209" t="str">
        <f t="shared" si="26"/>
        <v/>
      </c>
      <c r="P113" s="204"/>
      <c r="Q113" s="201"/>
      <c r="R113" s="201">
        <f t="shared" si="27"/>
        <v>0</v>
      </c>
      <c r="S113" s="140"/>
      <c r="T113" s="143"/>
      <c r="U113" s="143"/>
      <c r="V113" s="209" t="str">
        <f t="shared" si="28"/>
        <v/>
      </c>
      <c r="W113" s="207"/>
      <c r="X113" s="210">
        <f t="shared" si="29"/>
        <v>0</v>
      </c>
      <c r="Y113" s="201">
        <f t="shared" si="30"/>
        <v>0</v>
      </c>
      <c r="Z113" s="201"/>
      <c r="AA113" s="143"/>
      <c r="AB113" s="143"/>
      <c r="AC113" s="209" t="str">
        <f t="shared" si="31"/>
        <v/>
      </c>
      <c r="AD113" s="207"/>
      <c r="AE113" s="210">
        <f t="shared" si="32"/>
        <v>0</v>
      </c>
      <c r="AF113" s="201">
        <f t="shared" si="33"/>
        <v>0</v>
      </c>
    </row>
    <row r="114" spans="1:32" s="173" customFormat="1" ht="12.5" x14ac:dyDescent="0.25">
      <c r="A114" s="188"/>
      <c r="B114" s="188"/>
      <c r="C114" s="188"/>
      <c r="D114" s="188"/>
      <c r="E114" s="188"/>
      <c r="F114" s="189"/>
      <c r="G114" s="189"/>
      <c r="H114" s="142" t="str">
        <f t="shared" si="34"/>
        <v/>
      </c>
      <c r="I114" s="202"/>
      <c r="J114" s="201"/>
      <c r="K114" s="201">
        <f t="shared" si="25"/>
        <v>0</v>
      </c>
      <c r="L114" s="140"/>
      <c r="M114" s="193"/>
      <c r="N114" s="193"/>
      <c r="O114" s="209" t="str">
        <f t="shared" si="26"/>
        <v/>
      </c>
      <c r="P114" s="204"/>
      <c r="Q114" s="201"/>
      <c r="R114" s="201">
        <f t="shared" si="27"/>
        <v>0</v>
      </c>
      <c r="S114" s="140"/>
      <c r="T114" s="143"/>
      <c r="U114" s="143"/>
      <c r="V114" s="209" t="str">
        <f t="shared" si="28"/>
        <v/>
      </c>
      <c r="W114" s="207"/>
      <c r="X114" s="210">
        <f t="shared" si="29"/>
        <v>0</v>
      </c>
      <c r="Y114" s="201">
        <f t="shared" si="30"/>
        <v>0</v>
      </c>
      <c r="Z114" s="201"/>
      <c r="AA114" s="143"/>
      <c r="AB114" s="143"/>
      <c r="AC114" s="209" t="str">
        <f t="shared" si="31"/>
        <v/>
      </c>
      <c r="AD114" s="207"/>
      <c r="AE114" s="210">
        <f t="shared" si="32"/>
        <v>0</v>
      </c>
      <c r="AF114" s="201">
        <f t="shared" si="33"/>
        <v>0</v>
      </c>
    </row>
    <row r="115" spans="1:32" s="173" customFormat="1" ht="12.5" x14ac:dyDescent="0.25">
      <c r="A115" s="188"/>
      <c r="B115" s="188"/>
      <c r="C115" s="188"/>
      <c r="D115" s="188"/>
      <c r="E115" s="188"/>
      <c r="F115" s="189"/>
      <c r="G115" s="189"/>
      <c r="H115" s="142" t="str">
        <f t="shared" si="34"/>
        <v/>
      </c>
      <c r="I115" s="202"/>
      <c r="J115" s="201"/>
      <c r="K115" s="201">
        <f t="shared" si="25"/>
        <v>0</v>
      </c>
      <c r="L115" s="140"/>
      <c r="M115" s="193"/>
      <c r="N115" s="193"/>
      <c r="O115" s="209" t="str">
        <f t="shared" si="26"/>
        <v/>
      </c>
      <c r="P115" s="204"/>
      <c r="Q115" s="201"/>
      <c r="R115" s="201">
        <f t="shared" si="27"/>
        <v>0</v>
      </c>
      <c r="S115" s="140"/>
      <c r="T115" s="143"/>
      <c r="U115" s="143"/>
      <c r="V115" s="209" t="str">
        <f t="shared" si="28"/>
        <v/>
      </c>
      <c r="W115" s="207"/>
      <c r="X115" s="210">
        <f t="shared" si="29"/>
        <v>0</v>
      </c>
      <c r="Y115" s="201">
        <f t="shared" si="30"/>
        <v>0</v>
      </c>
      <c r="Z115" s="201"/>
      <c r="AA115" s="143"/>
      <c r="AB115" s="143"/>
      <c r="AC115" s="209" t="str">
        <f t="shared" si="31"/>
        <v/>
      </c>
      <c r="AD115" s="207"/>
      <c r="AE115" s="210">
        <f t="shared" si="32"/>
        <v>0</v>
      </c>
      <c r="AF115" s="201">
        <f t="shared" si="33"/>
        <v>0</v>
      </c>
    </row>
    <row r="116" spans="1:32" s="173" customFormat="1" ht="12.5" x14ac:dyDescent="0.25">
      <c r="A116" s="188"/>
      <c r="B116" s="188"/>
      <c r="C116" s="188"/>
      <c r="D116" s="188"/>
      <c r="E116" s="188"/>
      <c r="F116" s="189"/>
      <c r="G116" s="189"/>
      <c r="H116" s="142" t="str">
        <f t="shared" si="34"/>
        <v/>
      </c>
      <c r="I116" s="202"/>
      <c r="J116" s="201"/>
      <c r="K116" s="201">
        <f t="shared" si="25"/>
        <v>0</v>
      </c>
      <c r="L116" s="140"/>
      <c r="M116" s="193"/>
      <c r="N116" s="193"/>
      <c r="O116" s="209" t="str">
        <f t="shared" si="26"/>
        <v/>
      </c>
      <c r="P116" s="204"/>
      <c r="Q116" s="201"/>
      <c r="R116" s="201">
        <f t="shared" si="27"/>
        <v>0</v>
      </c>
      <c r="S116" s="140"/>
      <c r="T116" s="143"/>
      <c r="U116" s="143"/>
      <c r="V116" s="209" t="str">
        <f t="shared" si="28"/>
        <v/>
      </c>
      <c r="W116" s="207"/>
      <c r="X116" s="210">
        <f t="shared" si="29"/>
        <v>0</v>
      </c>
      <c r="Y116" s="201">
        <f t="shared" si="30"/>
        <v>0</v>
      </c>
      <c r="Z116" s="201"/>
      <c r="AA116" s="143"/>
      <c r="AB116" s="143"/>
      <c r="AC116" s="209" t="str">
        <f t="shared" si="31"/>
        <v/>
      </c>
      <c r="AD116" s="207"/>
      <c r="AE116" s="210">
        <f t="shared" si="32"/>
        <v>0</v>
      </c>
      <c r="AF116" s="201">
        <f t="shared" si="33"/>
        <v>0</v>
      </c>
    </row>
    <row r="117" spans="1:32" s="173" customFormat="1" ht="12.5" x14ac:dyDescent="0.25">
      <c r="A117" s="188"/>
      <c r="B117" s="188"/>
      <c r="C117" s="188"/>
      <c r="D117" s="188"/>
      <c r="E117" s="188"/>
      <c r="F117" s="189"/>
      <c r="G117" s="189"/>
      <c r="H117" s="142" t="str">
        <f t="shared" si="34"/>
        <v/>
      </c>
      <c r="I117" s="202"/>
      <c r="J117" s="201"/>
      <c r="K117" s="201">
        <f t="shared" si="25"/>
        <v>0</v>
      </c>
      <c r="L117" s="140"/>
      <c r="M117" s="193"/>
      <c r="N117" s="193"/>
      <c r="O117" s="209" t="str">
        <f t="shared" si="26"/>
        <v/>
      </c>
      <c r="P117" s="204"/>
      <c r="Q117" s="201"/>
      <c r="R117" s="201">
        <f t="shared" si="27"/>
        <v>0</v>
      </c>
      <c r="S117" s="140"/>
      <c r="T117" s="143"/>
      <c r="U117" s="143"/>
      <c r="V117" s="209" t="str">
        <f t="shared" si="28"/>
        <v/>
      </c>
      <c r="W117" s="207"/>
      <c r="X117" s="210">
        <f t="shared" si="29"/>
        <v>0</v>
      </c>
      <c r="Y117" s="201">
        <f t="shared" si="30"/>
        <v>0</v>
      </c>
      <c r="Z117" s="201"/>
      <c r="AA117" s="143"/>
      <c r="AB117" s="143"/>
      <c r="AC117" s="209" t="str">
        <f t="shared" si="31"/>
        <v/>
      </c>
      <c r="AD117" s="207"/>
      <c r="AE117" s="210">
        <f t="shared" si="32"/>
        <v>0</v>
      </c>
      <c r="AF117" s="201">
        <f t="shared" si="33"/>
        <v>0</v>
      </c>
    </row>
    <row r="118" spans="1:32" s="173" customFormat="1" ht="12.5" x14ac:dyDescent="0.25">
      <c r="A118" s="188"/>
      <c r="B118" s="188"/>
      <c r="C118" s="188"/>
      <c r="D118" s="188"/>
      <c r="E118" s="188"/>
      <c r="F118" s="189"/>
      <c r="G118" s="189"/>
      <c r="H118" s="142" t="str">
        <f t="shared" si="34"/>
        <v/>
      </c>
      <c r="I118" s="202"/>
      <c r="J118" s="201"/>
      <c r="K118" s="201">
        <f t="shared" si="25"/>
        <v>0</v>
      </c>
      <c r="L118" s="140"/>
      <c r="M118" s="193"/>
      <c r="N118" s="193"/>
      <c r="O118" s="209" t="str">
        <f t="shared" si="26"/>
        <v/>
      </c>
      <c r="P118" s="204"/>
      <c r="Q118" s="201"/>
      <c r="R118" s="201">
        <f t="shared" si="27"/>
        <v>0</v>
      </c>
      <c r="S118" s="140"/>
      <c r="T118" s="143"/>
      <c r="U118" s="143"/>
      <c r="V118" s="209" t="str">
        <f t="shared" si="28"/>
        <v/>
      </c>
      <c r="W118" s="207"/>
      <c r="X118" s="210">
        <f t="shared" si="29"/>
        <v>0</v>
      </c>
      <c r="Y118" s="201">
        <f t="shared" si="30"/>
        <v>0</v>
      </c>
      <c r="Z118" s="201"/>
      <c r="AA118" s="143"/>
      <c r="AB118" s="143"/>
      <c r="AC118" s="209" t="str">
        <f t="shared" si="31"/>
        <v/>
      </c>
      <c r="AD118" s="207"/>
      <c r="AE118" s="210">
        <f t="shared" si="32"/>
        <v>0</v>
      </c>
      <c r="AF118" s="201">
        <f t="shared" si="33"/>
        <v>0</v>
      </c>
    </row>
    <row r="119" spans="1:32" s="173" customFormat="1" ht="12.5" x14ac:dyDescent="0.25">
      <c r="A119" s="188"/>
      <c r="B119" s="188"/>
      <c r="C119" s="188"/>
      <c r="D119" s="188"/>
      <c r="E119" s="188"/>
      <c r="F119" s="189"/>
      <c r="G119" s="189"/>
      <c r="H119" s="142" t="str">
        <f t="shared" si="34"/>
        <v/>
      </c>
      <c r="I119" s="202"/>
      <c r="J119" s="201"/>
      <c r="K119" s="201">
        <f t="shared" si="25"/>
        <v>0</v>
      </c>
      <c r="L119" s="140"/>
      <c r="M119" s="193"/>
      <c r="N119" s="193"/>
      <c r="O119" s="209" t="str">
        <f t="shared" si="26"/>
        <v/>
      </c>
      <c r="P119" s="204"/>
      <c r="Q119" s="201"/>
      <c r="R119" s="201">
        <f t="shared" si="27"/>
        <v>0</v>
      </c>
      <c r="S119" s="140"/>
      <c r="T119" s="143"/>
      <c r="U119" s="143"/>
      <c r="V119" s="209" t="str">
        <f t="shared" si="28"/>
        <v/>
      </c>
      <c r="W119" s="207"/>
      <c r="X119" s="210">
        <f t="shared" si="29"/>
        <v>0</v>
      </c>
      <c r="Y119" s="201">
        <f t="shared" si="30"/>
        <v>0</v>
      </c>
      <c r="Z119" s="201"/>
      <c r="AA119" s="143"/>
      <c r="AB119" s="143"/>
      <c r="AC119" s="209" t="str">
        <f t="shared" si="31"/>
        <v/>
      </c>
      <c r="AD119" s="207"/>
      <c r="AE119" s="210">
        <f t="shared" si="32"/>
        <v>0</v>
      </c>
      <c r="AF119" s="201">
        <f t="shared" si="33"/>
        <v>0</v>
      </c>
    </row>
    <row r="120" spans="1:32" s="173" customFormat="1" ht="12.5" x14ac:dyDescent="0.25">
      <c r="A120" s="188"/>
      <c r="B120" s="188"/>
      <c r="C120" s="188"/>
      <c r="D120" s="188"/>
      <c r="E120" s="188"/>
      <c r="F120" s="189"/>
      <c r="G120" s="189"/>
      <c r="H120" s="142" t="str">
        <f t="shared" si="34"/>
        <v/>
      </c>
      <c r="I120" s="202"/>
      <c r="J120" s="201"/>
      <c r="K120" s="201">
        <f t="shared" si="25"/>
        <v>0</v>
      </c>
      <c r="L120" s="140"/>
      <c r="M120" s="193"/>
      <c r="N120" s="193"/>
      <c r="O120" s="209" t="str">
        <f t="shared" si="26"/>
        <v/>
      </c>
      <c r="P120" s="204"/>
      <c r="Q120" s="201"/>
      <c r="R120" s="201">
        <f t="shared" si="27"/>
        <v>0</v>
      </c>
      <c r="S120" s="140"/>
      <c r="T120" s="143"/>
      <c r="U120" s="143"/>
      <c r="V120" s="209" t="str">
        <f t="shared" si="28"/>
        <v/>
      </c>
      <c r="W120" s="207"/>
      <c r="X120" s="210">
        <f t="shared" si="29"/>
        <v>0</v>
      </c>
      <c r="Y120" s="201">
        <f t="shared" si="30"/>
        <v>0</v>
      </c>
      <c r="Z120" s="201"/>
      <c r="AA120" s="143"/>
      <c r="AB120" s="143"/>
      <c r="AC120" s="209" t="str">
        <f t="shared" si="31"/>
        <v/>
      </c>
      <c r="AD120" s="207"/>
      <c r="AE120" s="210">
        <f t="shared" si="32"/>
        <v>0</v>
      </c>
      <c r="AF120" s="201">
        <f t="shared" si="33"/>
        <v>0</v>
      </c>
    </row>
    <row r="121" spans="1:32" s="173" customFormat="1" ht="12.5" x14ac:dyDescent="0.25">
      <c r="A121" s="188"/>
      <c r="B121" s="188"/>
      <c r="C121" s="188"/>
      <c r="D121" s="188"/>
      <c r="E121" s="188"/>
      <c r="F121" s="189"/>
      <c r="G121" s="189"/>
      <c r="H121" s="142" t="str">
        <f t="shared" si="34"/>
        <v/>
      </c>
      <c r="I121" s="202"/>
      <c r="J121" s="201"/>
      <c r="K121" s="201">
        <f t="shared" si="25"/>
        <v>0</v>
      </c>
      <c r="L121" s="140"/>
      <c r="M121" s="193"/>
      <c r="N121" s="193"/>
      <c r="O121" s="209" t="str">
        <f t="shared" si="26"/>
        <v/>
      </c>
      <c r="P121" s="204"/>
      <c r="Q121" s="201"/>
      <c r="R121" s="201">
        <f t="shared" si="27"/>
        <v>0</v>
      </c>
      <c r="S121" s="140"/>
      <c r="T121" s="143"/>
      <c r="U121" s="143"/>
      <c r="V121" s="209" t="str">
        <f t="shared" si="28"/>
        <v/>
      </c>
      <c r="W121" s="207"/>
      <c r="X121" s="210">
        <f t="shared" si="29"/>
        <v>0</v>
      </c>
      <c r="Y121" s="201">
        <f t="shared" si="30"/>
        <v>0</v>
      </c>
      <c r="Z121" s="201"/>
      <c r="AA121" s="143"/>
      <c r="AB121" s="143"/>
      <c r="AC121" s="209" t="str">
        <f t="shared" si="31"/>
        <v/>
      </c>
      <c r="AD121" s="207"/>
      <c r="AE121" s="210">
        <f t="shared" si="32"/>
        <v>0</v>
      </c>
      <c r="AF121" s="201">
        <f t="shared" si="33"/>
        <v>0</v>
      </c>
    </row>
    <row r="122" spans="1:32" s="173" customFormat="1" ht="12.5" x14ac:dyDescent="0.25">
      <c r="A122" s="188"/>
      <c r="B122" s="188"/>
      <c r="C122" s="188"/>
      <c r="D122" s="188"/>
      <c r="E122" s="188"/>
      <c r="F122" s="189"/>
      <c r="G122" s="189"/>
      <c r="H122" s="142" t="str">
        <f t="shared" si="34"/>
        <v/>
      </c>
      <c r="I122" s="202"/>
      <c r="J122" s="201"/>
      <c r="K122" s="201">
        <f t="shared" si="25"/>
        <v>0</v>
      </c>
      <c r="L122" s="140"/>
      <c r="M122" s="193"/>
      <c r="N122" s="193"/>
      <c r="O122" s="209" t="str">
        <f t="shared" si="26"/>
        <v/>
      </c>
      <c r="P122" s="204"/>
      <c r="Q122" s="201"/>
      <c r="R122" s="201">
        <f t="shared" si="27"/>
        <v>0</v>
      </c>
      <c r="S122" s="140"/>
      <c r="T122" s="143"/>
      <c r="U122" s="143"/>
      <c r="V122" s="209" t="str">
        <f t="shared" si="28"/>
        <v/>
      </c>
      <c r="W122" s="207"/>
      <c r="X122" s="210">
        <f t="shared" si="29"/>
        <v>0</v>
      </c>
      <c r="Y122" s="201">
        <f t="shared" si="30"/>
        <v>0</v>
      </c>
      <c r="Z122" s="201"/>
      <c r="AA122" s="143"/>
      <c r="AB122" s="143"/>
      <c r="AC122" s="209" t="str">
        <f t="shared" si="31"/>
        <v/>
      </c>
      <c r="AD122" s="207"/>
      <c r="AE122" s="210">
        <f t="shared" si="32"/>
        <v>0</v>
      </c>
      <c r="AF122" s="201">
        <f t="shared" si="33"/>
        <v>0</v>
      </c>
    </row>
    <row r="123" spans="1:32" s="173" customFormat="1" ht="12.5" x14ac:dyDescent="0.25">
      <c r="A123" s="188"/>
      <c r="B123" s="188"/>
      <c r="C123" s="188"/>
      <c r="D123" s="188"/>
      <c r="E123" s="188"/>
      <c r="F123" s="189"/>
      <c r="G123" s="189"/>
      <c r="H123" s="142" t="str">
        <f t="shared" si="34"/>
        <v/>
      </c>
      <c r="I123" s="202"/>
      <c r="J123" s="201"/>
      <c r="K123" s="201">
        <f t="shared" si="25"/>
        <v>0</v>
      </c>
      <c r="L123" s="140"/>
      <c r="M123" s="193"/>
      <c r="N123" s="193"/>
      <c r="O123" s="209" t="str">
        <f t="shared" si="26"/>
        <v/>
      </c>
      <c r="P123" s="204"/>
      <c r="Q123" s="201"/>
      <c r="R123" s="201">
        <f t="shared" si="27"/>
        <v>0</v>
      </c>
      <c r="S123" s="140"/>
      <c r="T123" s="143"/>
      <c r="U123" s="143"/>
      <c r="V123" s="209" t="str">
        <f t="shared" si="28"/>
        <v/>
      </c>
      <c r="W123" s="207"/>
      <c r="X123" s="210">
        <f t="shared" si="29"/>
        <v>0</v>
      </c>
      <c r="Y123" s="201">
        <f t="shared" si="30"/>
        <v>0</v>
      </c>
      <c r="Z123" s="201"/>
      <c r="AA123" s="143"/>
      <c r="AB123" s="143"/>
      <c r="AC123" s="209" t="str">
        <f t="shared" si="31"/>
        <v/>
      </c>
      <c r="AD123" s="207"/>
      <c r="AE123" s="210">
        <f t="shared" si="32"/>
        <v>0</v>
      </c>
      <c r="AF123" s="201">
        <f t="shared" si="33"/>
        <v>0</v>
      </c>
    </row>
    <row r="124" spans="1:32" s="173" customFormat="1" ht="12.5" x14ac:dyDescent="0.25">
      <c r="A124" s="188"/>
      <c r="B124" s="190"/>
      <c r="C124" s="188"/>
      <c r="D124" s="191"/>
      <c r="E124" s="188"/>
      <c r="F124" s="192"/>
      <c r="G124" s="192"/>
      <c r="H124" s="142" t="str">
        <f t="shared" si="34"/>
        <v/>
      </c>
      <c r="I124" s="203"/>
      <c r="J124" s="125"/>
      <c r="K124" s="201">
        <f t="shared" si="25"/>
        <v>0</v>
      </c>
      <c r="L124" s="123"/>
      <c r="M124" s="192"/>
      <c r="N124" s="194"/>
      <c r="O124" s="209" t="str">
        <f t="shared" si="26"/>
        <v/>
      </c>
      <c r="P124" s="205"/>
      <c r="Q124" s="125"/>
      <c r="R124" s="201">
        <f t="shared" si="27"/>
        <v>0</v>
      </c>
      <c r="S124" s="125"/>
      <c r="T124" s="125"/>
      <c r="U124" s="125"/>
      <c r="V124" s="209" t="str">
        <f t="shared" si="28"/>
        <v/>
      </c>
      <c r="W124" s="208"/>
      <c r="X124" s="210">
        <f t="shared" si="29"/>
        <v>0</v>
      </c>
      <c r="Y124" s="201">
        <f t="shared" si="30"/>
        <v>0</v>
      </c>
      <c r="Z124" s="201"/>
      <c r="AA124" s="125"/>
      <c r="AB124" s="125"/>
      <c r="AC124" s="209" t="str">
        <f t="shared" si="31"/>
        <v/>
      </c>
      <c r="AD124" s="208"/>
      <c r="AE124" s="210">
        <f t="shared" si="32"/>
        <v>0</v>
      </c>
      <c r="AF124" s="201">
        <f t="shared" si="33"/>
        <v>0</v>
      </c>
    </row>
    <row r="125" spans="1:32" s="177" customFormat="1" ht="13.5" thickBot="1" x14ac:dyDescent="0.35">
      <c r="A125" s="174"/>
      <c r="B125" s="173"/>
      <c r="C125" s="174"/>
      <c r="D125" s="175">
        <f>SUM(D15:D124)</f>
        <v>0</v>
      </c>
      <c r="E125" s="174"/>
      <c r="F125" s="123"/>
      <c r="G125" s="123"/>
      <c r="H125" s="124"/>
      <c r="I125" s="154"/>
      <c r="J125" s="155" t="s">
        <v>144</v>
      </c>
      <c r="K125" s="156">
        <f>SUM(K15:K65)</f>
        <v>0</v>
      </c>
      <c r="L125" s="157"/>
      <c r="M125" s="123"/>
      <c r="N125" s="127"/>
      <c r="O125" s="124"/>
      <c r="P125" s="176"/>
      <c r="Q125" s="155" t="s">
        <v>144</v>
      </c>
      <c r="R125" s="156">
        <f>SUM(R15:R65)</f>
        <v>0</v>
      </c>
      <c r="S125" s="125"/>
      <c r="T125" s="125"/>
      <c r="U125" s="125"/>
      <c r="V125" s="125"/>
      <c r="W125" s="176"/>
      <c r="X125" s="155" t="s">
        <v>144</v>
      </c>
      <c r="Y125" s="156">
        <f>SUM(Y15:Y65)</f>
        <v>0</v>
      </c>
      <c r="Z125" s="236"/>
      <c r="AA125" s="125"/>
      <c r="AB125" s="125"/>
      <c r="AC125" s="125"/>
      <c r="AD125" s="176"/>
      <c r="AE125" s="155" t="s">
        <v>144</v>
      </c>
      <c r="AF125" s="156">
        <f>SUM(AF15:AF65)</f>
        <v>0</v>
      </c>
    </row>
    <row r="126" spans="1:32" ht="14.5" thickTop="1" x14ac:dyDescent="0.3">
      <c r="C126" s="126"/>
      <c r="F126" s="123"/>
      <c r="G126" s="123"/>
      <c r="H126" s="123"/>
      <c r="I126" s="123"/>
      <c r="J126" s="123"/>
      <c r="K126" s="123"/>
      <c r="L126" s="123"/>
      <c r="M126" s="123"/>
      <c r="N126" s="127"/>
      <c r="O126" s="123"/>
      <c r="P126" s="128"/>
      <c r="Q126" s="125"/>
      <c r="R126" s="129"/>
      <c r="S126" s="125"/>
      <c r="T126" s="125"/>
      <c r="U126" s="125"/>
      <c r="V126" s="125"/>
      <c r="W126" s="125"/>
      <c r="X126" s="125"/>
      <c r="Y126" s="125"/>
      <c r="Z126" s="125"/>
    </row>
    <row r="128" spans="1:32" s="131" customFormat="1" ht="15" customHeight="1" x14ac:dyDescent="0.35">
      <c r="A128" s="130"/>
      <c r="B128" s="327"/>
      <c r="C128" s="327"/>
      <c r="D128" s="327"/>
      <c r="E128" s="327"/>
      <c r="F128" s="327"/>
      <c r="G128" s="327"/>
      <c r="H128" s="327"/>
      <c r="I128" s="327"/>
      <c r="J128" s="327"/>
      <c r="K128" s="327"/>
      <c r="L128" s="327"/>
      <c r="M128" s="327"/>
    </row>
    <row r="129" spans="4:21" x14ac:dyDescent="0.3">
      <c r="D129" s="137"/>
    </row>
    <row r="130" spans="4:21" x14ac:dyDescent="0.3">
      <c r="D130" s="126" t="s">
        <v>121</v>
      </c>
      <c r="F130" s="122" t="s">
        <v>145</v>
      </c>
    </row>
    <row r="131" spans="4:21" ht="13.5" customHeight="1" x14ac:dyDescent="0.3">
      <c r="D131" s="137"/>
    </row>
    <row r="132" spans="4:21" ht="68.25" customHeight="1" x14ac:dyDescent="0.3">
      <c r="D132" s="137"/>
      <c r="F132" s="326" t="s">
        <v>186</v>
      </c>
      <c r="G132" s="326"/>
      <c r="H132" s="326"/>
      <c r="I132" s="326"/>
      <c r="J132" s="326"/>
      <c r="K132" s="326"/>
      <c r="L132" s="326"/>
      <c r="M132" s="326"/>
    </row>
    <row r="133" spans="4:21" ht="18.75" customHeight="1" x14ac:dyDescent="0.3">
      <c r="D133" s="137"/>
      <c r="F133" s="132"/>
      <c r="G133" s="132"/>
      <c r="H133" s="132"/>
      <c r="I133" s="132"/>
      <c r="J133" s="132"/>
      <c r="K133" s="132"/>
      <c r="L133" s="132"/>
      <c r="M133" s="132"/>
    </row>
    <row r="134" spans="4:21" x14ac:dyDescent="0.3">
      <c r="D134" s="137"/>
      <c r="F134" s="122" t="s">
        <v>189</v>
      </c>
    </row>
    <row r="135" spans="4:21" x14ac:dyDescent="0.3">
      <c r="D135" s="137"/>
      <c r="F135" s="133" t="s">
        <v>187</v>
      </c>
    </row>
    <row r="136" spans="4:21" x14ac:dyDescent="0.3">
      <c r="D136" s="137"/>
      <c r="F136" s="133" t="s">
        <v>188</v>
      </c>
    </row>
    <row r="137" spans="4:21" x14ac:dyDescent="0.3">
      <c r="D137" s="137"/>
      <c r="F137" s="133" t="s">
        <v>146</v>
      </c>
    </row>
    <row r="138" spans="4:21" x14ac:dyDescent="0.3">
      <c r="D138" s="137"/>
      <c r="F138" s="133" t="s">
        <v>147</v>
      </c>
    </row>
    <row r="139" spans="4:21" x14ac:dyDescent="0.3">
      <c r="D139" s="137"/>
      <c r="F139" s="133" t="s">
        <v>148</v>
      </c>
    </row>
    <row r="140" spans="4:21" x14ac:dyDescent="0.3">
      <c r="D140" s="137"/>
      <c r="G140" s="134"/>
    </row>
    <row r="141" spans="4:21" x14ac:dyDescent="0.3">
      <c r="D141" s="137" t="s">
        <v>183</v>
      </c>
      <c r="F141" s="199" t="str">
        <f>F9</f>
        <v>Select Utility Type</v>
      </c>
      <c r="G141" s="196">
        <f>K125</f>
        <v>0</v>
      </c>
      <c r="I141" s="199" t="str">
        <f>M9</f>
        <v>Select Utility Type</v>
      </c>
      <c r="J141" s="197">
        <f>R125</f>
        <v>0</v>
      </c>
      <c r="M141" s="217" t="str">
        <f>T9</f>
        <v>Select Utility Type</v>
      </c>
      <c r="N141" s="197">
        <f>Y125</f>
        <v>0</v>
      </c>
      <c r="P141" s="199" t="str">
        <f>AA9</f>
        <v>Select Utility Type</v>
      </c>
      <c r="Q141" s="197">
        <f>AF125</f>
        <v>0</v>
      </c>
      <c r="T141" s="199" t="s">
        <v>185</v>
      </c>
      <c r="U141" s="197">
        <f>G141+J141+N141</f>
        <v>0</v>
      </c>
    </row>
    <row r="142" spans="4:21" x14ac:dyDescent="0.3">
      <c r="D142" s="137" t="s">
        <v>184</v>
      </c>
      <c r="F142" s="199" t="str">
        <f>F9</f>
        <v>Select Utility Type</v>
      </c>
      <c r="G142" s="196">
        <f>G141*12</f>
        <v>0</v>
      </c>
      <c r="I142" s="199" t="str">
        <f>M9</f>
        <v>Select Utility Type</v>
      </c>
      <c r="J142" s="196">
        <f>J141*12</f>
        <v>0</v>
      </c>
      <c r="M142" s="217" t="str">
        <f>T9</f>
        <v>Select Utility Type</v>
      </c>
      <c r="N142" s="197">
        <f>N141*12</f>
        <v>0</v>
      </c>
      <c r="P142" s="199" t="str">
        <f>AA9</f>
        <v>Select Utility Type</v>
      </c>
      <c r="Q142" s="197">
        <f>Q141*12</f>
        <v>0</v>
      </c>
      <c r="T142" s="218" t="s">
        <v>185</v>
      </c>
      <c r="U142" s="198">
        <f>G142+J142+N142</f>
        <v>0</v>
      </c>
    </row>
    <row r="143" spans="4:21" x14ac:dyDescent="0.3">
      <c r="D143" s="137"/>
      <c r="F143" s="133"/>
    </row>
    <row r="144" spans="4:21" x14ac:dyDescent="0.3">
      <c r="D144" s="126" t="s">
        <v>129</v>
      </c>
      <c r="F144" s="122" t="s">
        <v>190</v>
      </c>
    </row>
    <row r="145" spans="1:16" x14ac:dyDescent="0.3">
      <c r="D145" s="137"/>
      <c r="F145" s="133"/>
      <c r="G145" s="135" t="s">
        <v>194</v>
      </c>
    </row>
    <row r="146" spans="1:16" x14ac:dyDescent="0.3">
      <c r="D146" s="137"/>
      <c r="F146" s="133"/>
      <c r="G146" s="163" t="s">
        <v>185</v>
      </c>
      <c r="H146" s="198">
        <f>U142</f>
        <v>0</v>
      </c>
    </row>
    <row r="147" spans="1:16" x14ac:dyDescent="0.3">
      <c r="D147" s="137"/>
      <c r="F147" s="133"/>
      <c r="G147" s="161"/>
      <c r="H147" s="162"/>
    </row>
    <row r="148" spans="1:16" x14ac:dyDescent="0.3">
      <c r="D148" s="137"/>
      <c r="F148" s="133"/>
      <c r="G148" s="122" t="s">
        <v>193</v>
      </c>
    </row>
    <row r="149" spans="1:16" x14ac:dyDescent="0.3">
      <c r="D149" s="137"/>
      <c r="F149" s="133"/>
      <c r="G149" s="159" t="s">
        <v>192</v>
      </c>
      <c r="H149" s="159"/>
      <c r="I149" s="200">
        <v>3288</v>
      </c>
    </row>
    <row r="150" spans="1:16" x14ac:dyDescent="0.3">
      <c r="D150" s="137"/>
      <c r="F150" s="133"/>
      <c r="G150" s="160"/>
      <c r="H150" s="160"/>
      <c r="I150" s="164"/>
    </row>
    <row r="151" spans="1:16" x14ac:dyDescent="0.3">
      <c r="D151" s="137"/>
      <c r="F151" s="133"/>
      <c r="G151" s="122" t="s">
        <v>199</v>
      </c>
      <c r="H151" s="160"/>
      <c r="I151" s="160"/>
    </row>
    <row r="152" spans="1:16" x14ac:dyDescent="0.3">
      <c r="D152" s="137"/>
      <c r="F152" s="122" t="s">
        <v>149</v>
      </c>
      <c r="G152" s="166">
        <f>(H146/I149)*-1</f>
        <v>0</v>
      </c>
    </row>
    <row r="153" spans="1:16" x14ac:dyDescent="0.3">
      <c r="D153" s="137"/>
      <c r="G153" s="165"/>
    </row>
    <row r="154" spans="1:16" x14ac:dyDescent="0.3">
      <c r="D154" s="137"/>
      <c r="G154" s="135" t="s">
        <v>200</v>
      </c>
    </row>
    <row r="155" spans="1:16" s="131" customFormat="1" x14ac:dyDescent="0.3">
      <c r="A155" s="136"/>
      <c r="D155" s="137"/>
      <c r="E155" s="126"/>
      <c r="F155" s="122"/>
      <c r="G155" s="122"/>
      <c r="H155" s="122"/>
      <c r="I155" s="122"/>
      <c r="J155" s="122"/>
      <c r="K155" s="122"/>
      <c r="L155" s="122"/>
      <c r="M155" s="122"/>
      <c r="N155" s="122"/>
      <c r="O155" s="122"/>
      <c r="P155" s="122"/>
    </row>
    <row r="156" spans="1:16" s="131" customFormat="1" x14ac:dyDescent="0.3">
      <c r="A156" s="136"/>
      <c r="D156" s="126" t="s">
        <v>150</v>
      </c>
      <c r="E156" s="126"/>
      <c r="F156" s="122" t="s">
        <v>191</v>
      </c>
      <c r="G156" s="122"/>
      <c r="H156" s="122"/>
      <c r="I156" s="122"/>
      <c r="J156" s="122"/>
      <c r="K156" s="122"/>
      <c r="L156" s="122"/>
      <c r="M156" s="122"/>
      <c r="N156" s="122"/>
      <c r="O156" s="122"/>
      <c r="P156" s="122"/>
    </row>
    <row r="157" spans="1:16" s="131" customFormat="1" x14ac:dyDescent="0.3">
      <c r="A157" s="136"/>
      <c r="D157" s="137"/>
      <c r="E157" s="126"/>
      <c r="F157" s="122"/>
      <c r="G157" s="122"/>
      <c r="H157" s="122"/>
      <c r="I157" s="122"/>
      <c r="J157" s="122"/>
      <c r="K157" s="122"/>
      <c r="L157" s="122"/>
      <c r="M157" s="122"/>
      <c r="N157" s="122"/>
      <c r="O157" s="122"/>
      <c r="P157" s="122"/>
    </row>
    <row r="158" spans="1:16" x14ac:dyDescent="0.3">
      <c r="A158" s="136"/>
      <c r="B158" s="131"/>
      <c r="C158" s="131"/>
      <c r="D158" s="137"/>
    </row>
    <row r="159" spans="1:16" x14ac:dyDescent="0.3">
      <c r="A159" s="136"/>
      <c r="B159" s="131"/>
      <c r="C159" s="131"/>
    </row>
    <row r="160" spans="1:16" x14ac:dyDescent="0.3">
      <c r="A160" s="136"/>
      <c r="B160" s="131"/>
      <c r="C160" s="131"/>
    </row>
    <row r="164" spans="4:5" x14ac:dyDescent="0.3">
      <c r="D164" s="138"/>
      <c r="E164" s="122"/>
    </row>
    <row r="165" spans="4:5" x14ac:dyDescent="0.3">
      <c r="D165" s="138"/>
      <c r="E165" s="122"/>
    </row>
    <row r="166" spans="4:5" x14ac:dyDescent="0.3">
      <c r="D166" s="158"/>
      <c r="E166" s="122"/>
    </row>
  </sheetData>
  <mergeCells count="46">
    <mergeCell ref="F14:H14"/>
    <mergeCell ref="M14:O14"/>
    <mergeCell ref="T14:V14"/>
    <mergeCell ref="AA14:AC14"/>
    <mergeCell ref="B128:M128"/>
    <mergeCell ref="F132:M132"/>
    <mergeCell ref="AC10:AC13"/>
    <mergeCell ref="AD10:AD11"/>
    <mergeCell ref="AE10:AE13"/>
    <mergeCell ref="AF10:AF13"/>
    <mergeCell ref="F12:G13"/>
    <mergeCell ref="M12:N13"/>
    <mergeCell ref="T12:U13"/>
    <mergeCell ref="AA12:AB13"/>
    <mergeCell ref="V10:V13"/>
    <mergeCell ref="W10:W11"/>
    <mergeCell ref="X10:X13"/>
    <mergeCell ref="Y10:Y13"/>
    <mergeCell ref="AA10:AA11"/>
    <mergeCell ref="AB10:AB11"/>
    <mergeCell ref="O10:O13"/>
    <mergeCell ref="P10:P11"/>
    <mergeCell ref="Q10:Q13"/>
    <mergeCell ref="R10:R13"/>
    <mergeCell ref="T10:T11"/>
    <mergeCell ref="U10:U11"/>
    <mergeCell ref="N10:N11"/>
    <mergeCell ref="A10:A13"/>
    <mergeCell ref="B10:B13"/>
    <mergeCell ref="C10:C13"/>
    <mergeCell ref="D10:D13"/>
    <mergeCell ref="F10:F11"/>
    <mergeCell ref="G10:G11"/>
    <mergeCell ref="H10:H13"/>
    <mergeCell ref="I10:I11"/>
    <mergeCell ref="J10:J13"/>
    <mergeCell ref="K10:K13"/>
    <mergeCell ref="M10:M11"/>
    <mergeCell ref="A1:AF1"/>
    <mergeCell ref="A2:AF2"/>
    <mergeCell ref="Q3:R3"/>
    <mergeCell ref="K4:T6"/>
    <mergeCell ref="F9:K9"/>
    <mergeCell ref="M9:R9"/>
    <mergeCell ref="T9:Y9"/>
    <mergeCell ref="AA9:AF9"/>
  </mergeCells>
  <pageMargins left="0.7" right="0.7" top="0.75" bottom="0.75" header="0.3" footer="0.3"/>
  <pageSetup paperSize="17" scale="82"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1B3B34FB-0775-4AB2-8B6E-D89DA854C3D7}">
          <x14:formula1>
            <xm:f>Units!$A$16:$A$27</xm:f>
          </x14:formula1>
          <xm:sqref>F9:K9 M9:R9 T9:Y9 AA9:AF9</xm:sqref>
        </x14:dataValidation>
        <x14:dataValidation type="list" allowBlank="1" showInputMessage="1" showErrorMessage="1" xr:uid="{DFFAA282-C0F5-44C8-895D-2E4461E0CDB7}">
          <x14:formula1>
            <xm:f>Units!$B$16:$B$28</xm:f>
          </x14:formula1>
          <xm:sqref>F14:H14 AA14:AC14 T14:V14 M14:O14</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24DE4-9CEE-4AA3-8351-89A27175CE66}">
  <sheetPr>
    <pageSetUpPr fitToPage="1"/>
  </sheetPr>
  <dimension ref="A1:AF166"/>
  <sheetViews>
    <sheetView zoomScaleNormal="100" workbookViewId="0">
      <pane xSplit="4" ySplit="14" topLeftCell="E141" activePane="bottomRight" state="frozen"/>
      <selection pane="topRight" activeCell="E1" sqref="E1"/>
      <selection pane="bottomLeft" activeCell="A7" sqref="A7"/>
      <selection pane="bottomRight" activeCell="I153" sqref="I153"/>
    </sheetView>
  </sheetViews>
  <sheetFormatPr defaultColWidth="9.1796875" defaultRowHeight="14" x14ac:dyDescent="0.3"/>
  <cols>
    <col min="1" max="1" width="13.1796875" style="126" customWidth="1"/>
    <col min="2" max="2" width="23" style="122" bestFit="1" customWidth="1"/>
    <col min="3" max="3" width="13.26953125" style="122" customWidth="1"/>
    <col min="4" max="4" width="18" style="126" customWidth="1"/>
    <col min="5" max="5" width="2.453125" style="126" customWidth="1"/>
    <col min="6" max="6" width="17.7265625" style="122" customWidth="1"/>
    <col min="7" max="7" width="12.81640625" style="122" bestFit="1" customWidth="1"/>
    <col min="8" max="8" width="13.453125" style="122" bestFit="1" customWidth="1"/>
    <col min="9" max="9" width="17.7265625" style="122" customWidth="1"/>
    <col min="10" max="10" width="12" style="122" bestFit="1" customWidth="1"/>
    <col min="11" max="11" width="13.453125" style="122" bestFit="1" customWidth="1"/>
    <col min="12" max="12" width="2.1796875" style="122" customWidth="1"/>
    <col min="13" max="13" width="17.7265625" style="122" customWidth="1"/>
    <col min="14" max="14" width="13.54296875" style="122" customWidth="1"/>
    <col min="15" max="15" width="13.453125" style="122" customWidth="1"/>
    <col min="16" max="16" width="17.7265625" style="122" customWidth="1"/>
    <col min="17" max="17" width="12.7265625" style="122" bestFit="1" customWidth="1"/>
    <col min="18" max="18" width="14" style="122" bestFit="1" customWidth="1"/>
    <col min="19" max="19" width="1.81640625" style="122" customWidth="1"/>
    <col min="20" max="25" width="13.81640625" style="122" customWidth="1"/>
    <col min="26" max="26" width="1.81640625" style="122" customWidth="1"/>
    <col min="27" max="32" width="13.81640625" style="121" customWidth="1"/>
    <col min="33" max="16384" width="9.1796875" style="121"/>
  </cols>
  <sheetData>
    <row r="1" spans="1:32" s="170" customFormat="1" ht="22.5" x14ac:dyDescent="0.45">
      <c r="A1" s="325" t="s">
        <v>236</v>
      </c>
      <c r="B1" s="325"/>
      <c r="C1" s="325"/>
      <c r="D1" s="325"/>
      <c r="E1" s="325"/>
      <c r="F1" s="325"/>
      <c r="G1" s="325"/>
      <c r="H1" s="325"/>
      <c r="I1" s="325"/>
      <c r="J1" s="325"/>
      <c r="K1" s="325"/>
      <c r="L1" s="325"/>
      <c r="M1" s="325"/>
      <c r="N1" s="325"/>
      <c r="O1" s="325"/>
      <c r="P1" s="325"/>
      <c r="Q1" s="325"/>
      <c r="R1" s="325"/>
      <c r="S1" s="325"/>
      <c r="T1" s="325"/>
      <c r="U1" s="325"/>
      <c r="V1" s="325"/>
      <c r="W1" s="325"/>
      <c r="X1" s="325"/>
      <c r="Y1" s="325"/>
      <c r="Z1" s="325"/>
      <c r="AA1" s="325"/>
      <c r="AB1" s="325"/>
      <c r="AC1" s="325"/>
      <c r="AD1" s="325"/>
      <c r="AE1" s="325"/>
      <c r="AF1" s="325"/>
    </row>
    <row r="2" spans="1:32" s="170" customFormat="1" ht="23" thickBot="1" x14ac:dyDescent="0.5">
      <c r="A2" s="325" t="s">
        <v>181</v>
      </c>
      <c r="B2" s="325"/>
      <c r="C2" s="325"/>
      <c r="D2" s="325"/>
      <c r="E2" s="325"/>
      <c r="F2" s="325"/>
      <c r="G2" s="325"/>
      <c r="H2" s="325"/>
      <c r="I2" s="325"/>
      <c r="J2" s="325"/>
      <c r="K2" s="325"/>
      <c r="L2" s="325"/>
      <c r="M2" s="325"/>
      <c r="N2" s="325"/>
      <c r="O2" s="325"/>
      <c r="P2" s="325"/>
      <c r="Q2" s="325"/>
      <c r="R2" s="325"/>
      <c r="S2" s="325"/>
      <c r="T2" s="325"/>
      <c r="U2" s="325"/>
      <c r="V2" s="325"/>
      <c r="W2" s="325"/>
      <c r="X2" s="325"/>
      <c r="Y2" s="325"/>
      <c r="Z2" s="325"/>
      <c r="AA2" s="325"/>
      <c r="AB2" s="325"/>
      <c r="AC2" s="325"/>
      <c r="AD2" s="325"/>
      <c r="AE2" s="325"/>
      <c r="AF2" s="325"/>
    </row>
    <row r="3" spans="1:32" s="170" customFormat="1" ht="23" thickBot="1" x14ac:dyDescent="0.5">
      <c r="A3" s="211"/>
      <c r="B3" s="211"/>
      <c r="C3" s="211"/>
      <c r="D3" s="211"/>
      <c r="E3" s="211"/>
      <c r="F3" s="211"/>
      <c r="G3" s="211"/>
      <c r="H3" s="211"/>
      <c r="I3" s="211"/>
      <c r="J3" s="211"/>
      <c r="K3" s="211"/>
      <c r="L3" s="211"/>
      <c r="M3" s="211"/>
      <c r="N3" s="211" t="s">
        <v>237</v>
      </c>
      <c r="O3" s="211"/>
      <c r="P3" s="213" t="s">
        <v>238</v>
      </c>
      <c r="Q3" s="314">
        <f>'Tab 1 Savings Calculator'!B5-1</f>
        <v>2022</v>
      </c>
      <c r="R3" s="315"/>
      <c r="S3" s="211"/>
      <c r="T3" s="211"/>
      <c r="U3" s="211"/>
      <c r="V3" s="211"/>
      <c r="W3" s="211"/>
      <c r="X3" s="211"/>
      <c r="Y3" s="211"/>
      <c r="Z3" s="211"/>
      <c r="AA3" s="214"/>
      <c r="AB3" s="214"/>
      <c r="AC3" s="214"/>
      <c r="AD3" s="214"/>
      <c r="AE3" s="214"/>
      <c r="AF3" s="214"/>
    </row>
    <row r="4" spans="1:32" ht="18" customHeight="1" x14ac:dyDescent="0.35">
      <c r="A4" s="168"/>
      <c r="B4" s="168"/>
      <c r="C4" s="168"/>
      <c r="D4" s="168"/>
      <c r="E4" s="168"/>
      <c r="F4" s="168"/>
      <c r="G4" s="171"/>
      <c r="H4" s="212"/>
      <c r="I4" s="212"/>
      <c r="J4" s="212"/>
      <c r="K4" s="328" t="s">
        <v>204</v>
      </c>
      <c r="L4" s="328"/>
      <c r="M4" s="328"/>
      <c r="N4" s="328"/>
      <c r="O4" s="328"/>
      <c r="P4" s="328"/>
      <c r="Q4" s="328"/>
      <c r="R4" s="328"/>
      <c r="S4" s="328"/>
      <c r="T4" s="328"/>
      <c r="U4" s="212"/>
      <c r="V4" s="212"/>
      <c r="W4" s="212"/>
      <c r="X4" s="168"/>
      <c r="Y4" s="168"/>
      <c r="Z4" s="168"/>
      <c r="AA4" s="215"/>
      <c r="AB4" s="215"/>
      <c r="AC4" s="215"/>
      <c r="AD4" s="215"/>
      <c r="AE4" s="215"/>
      <c r="AF4" s="215"/>
    </row>
    <row r="5" spans="1:32" ht="18" customHeight="1" x14ac:dyDescent="0.35">
      <c r="A5" s="169"/>
      <c r="B5" s="169"/>
      <c r="C5" s="169"/>
      <c r="D5" s="169"/>
      <c r="E5" s="167"/>
      <c r="F5" s="167"/>
      <c r="G5" s="171"/>
      <c r="H5" s="212"/>
      <c r="I5" s="212"/>
      <c r="J5" s="212"/>
      <c r="K5" s="328"/>
      <c r="L5" s="328"/>
      <c r="M5" s="328"/>
      <c r="N5" s="328"/>
      <c r="O5" s="328"/>
      <c r="P5" s="328"/>
      <c r="Q5" s="328"/>
      <c r="R5" s="328"/>
      <c r="S5" s="328"/>
      <c r="T5" s="328"/>
      <c r="U5" s="212"/>
      <c r="V5" s="212"/>
      <c r="W5" s="212"/>
      <c r="X5" s="167"/>
      <c r="Y5" s="167"/>
      <c r="Z5" s="167"/>
      <c r="AA5" s="215"/>
      <c r="AB5" s="215"/>
      <c r="AC5" s="215"/>
      <c r="AD5" s="215"/>
      <c r="AE5" s="215"/>
      <c r="AF5" s="215"/>
    </row>
    <row r="6" spans="1:32" ht="25.5" customHeight="1" x14ac:dyDescent="0.35">
      <c r="A6" s="169"/>
      <c r="B6" s="169"/>
      <c r="C6" s="169"/>
      <c r="D6" s="169"/>
      <c r="E6" s="167"/>
      <c r="F6" s="167"/>
      <c r="G6" s="171"/>
      <c r="H6" s="212"/>
      <c r="I6" s="212"/>
      <c r="J6" s="212"/>
      <c r="K6" s="328"/>
      <c r="L6" s="328"/>
      <c r="M6" s="328"/>
      <c r="N6" s="328"/>
      <c r="O6" s="328"/>
      <c r="P6" s="328"/>
      <c r="Q6" s="328"/>
      <c r="R6" s="328"/>
      <c r="S6" s="328"/>
      <c r="T6" s="328"/>
      <c r="U6" s="212"/>
      <c r="V6" s="212"/>
      <c r="W6" s="212"/>
      <c r="X6" s="167"/>
      <c r="Y6" s="167"/>
      <c r="Z6" s="167"/>
      <c r="AA6" s="215"/>
      <c r="AB6" s="215"/>
      <c r="AC6" s="215"/>
      <c r="AD6" s="215"/>
      <c r="AE6" s="215"/>
      <c r="AF6" s="215"/>
    </row>
    <row r="7" spans="1:32" ht="17.5" x14ac:dyDescent="0.35">
      <c r="A7" s="230"/>
      <c r="B7" s="230"/>
      <c r="C7" s="230"/>
      <c r="D7" s="230"/>
      <c r="E7" s="231"/>
      <c r="F7" s="231"/>
      <c r="G7" s="232"/>
      <c r="H7" s="233"/>
      <c r="I7" s="233"/>
      <c r="J7" s="233"/>
      <c r="K7" s="234"/>
      <c r="L7" s="234"/>
      <c r="M7" s="234"/>
      <c r="N7" s="234"/>
      <c r="O7" s="234"/>
      <c r="P7" s="234"/>
      <c r="Q7" s="234"/>
      <c r="R7" s="234"/>
      <c r="S7" s="234"/>
      <c r="T7" s="234"/>
      <c r="U7" s="233"/>
      <c r="V7" s="233"/>
      <c r="W7" s="233"/>
      <c r="X7" s="231"/>
      <c r="Y7" s="231"/>
      <c r="Z7" s="231"/>
    </row>
    <row r="9" spans="1:32" s="173" customFormat="1" ht="14.25" customHeight="1" x14ac:dyDescent="0.25">
      <c r="A9" s="153"/>
      <c r="B9" s="195"/>
      <c r="C9" s="195"/>
      <c r="D9" s="153"/>
      <c r="E9" s="153"/>
      <c r="F9" s="312" t="s">
        <v>292</v>
      </c>
      <c r="G9" s="312"/>
      <c r="H9" s="312"/>
      <c r="I9" s="312"/>
      <c r="J9" s="312"/>
      <c r="K9" s="312"/>
      <c r="L9" s="195"/>
      <c r="M9" s="312" t="s">
        <v>292</v>
      </c>
      <c r="N9" s="312"/>
      <c r="O9" s="312"/>
      <c r="P9" s="312"/>
      <c r="Q9" s="312"/>
      <c r="R9" s="312"/>
      <c r="S9" s="153"/>
      <c r="T9" s="312" t="s">
        <v>292</v>
      </c>
      <c r="U9" s="312"/>
      <c r="V9" s="312"/>
      <c r="W9" s="312"/>
      <c r="X9" s="312"/>
      <c r="Y9" s="312"/>
      <c r="Z9" s="153"/>
      <c r="AA9" s="312" t="s">
        <v>292</v>
      </c>
      <c r="AB9" s="312"/>
      <c r="AC9" s="312"/>
      <c r="AD9" s="312"/>
      <c r="AE9" s="312"/>
      <c r="AF9" s="312"/>
    </row>
    <row r="10" spans="1:32" s="173" customFormat="1" ht="27" customHeight="1" x14ac:dyDescent="0.25">
      <c r="A10" s="319" t="s">
        <v>201</v>
      </c>
      <c r="B10" s="319" t="s">
        <v>202</v>
      </c>
      <c r="C10" s="319" t="s">
        <v>134</v>
      </c>
      <c r="D10" s="322" t="s">
        <v>198</v>
      </c>
      <c r="E10" s="216"/>
      <c r="F10" s="305" t="s">
        <v>264</v>
      </c>
      <c r="G10" s="305" t="s">
        <v>265</v>
      </c>
      <c r="H10" s="305" t="s">
        <v>266</v>
      </c>
      <c r="I10" s="313" t="s">
        <v>133</v>
      </c>
      <c r="J10" s="305" t="s">
        <v>166</v>
      </c>
      <c r="K10" s="305" t="s">
        <v>180</v>
      </c>
      <c r="L10" s="172"/>
      <c r="M10" s="305" t="s">
        <v>264</v>
      </c>
      <c r="N10" s="305" t="s">
        <v>265</v>
      </c>
      <c r="O10" s="305" t="s">
        <v>266</v>
      </c>
      <c r="P10" s="313" t="s">
        <v>133</v>
      </c>
      <c r="Q10" s="305" t="s">
        <v>166</v>
      </c>
      <c r="R10" s="305" t="s">
        <v>180</v>
      </c>
      <c r="S10" s="172"/>
      <c r="T10" s="305" t="s">
        <v>264</v>
      </c>
      <c r="U10" s="305" t="s">
        <v>265</v>
      </c>
      <c r="V10" s="305" t="s">
        <v>266</v>
      </c>
      <c r="W10" s="313" t="s">
        <v>133</v>
      </c>
      <c r="X10" s="316" t="s">
        <v>166</v>
      </c>
      <c r="Y10" s="305" t="s">
        <v>180</v>
      </c>
      <c r="Z10" s="172"/>
      <c r="AA10" s="305" t="s">
        <v>264</v>
      </c>
      <c r="AB10" s="305" t="s">
        <v>265</v>
      </c>
      <c r="AC10" s="305" t="s">
        <v>266</v>
      </c>
      <c r="AD10" s="313" t="s">
        <v>133</v>
      </c>
      <c r="AE10" s="316" t="s">
        <v>166</v>
      </c>
      <c r="AF10" s="305" t="s">
        <v>180</v>
      </c>
    </row>
    <row r="11" spans="1:32" s="173" customFormat="1" ht="24.75" customHeight="1" x14ac:dyDescent="0.25">
      <c r="A11" s="320"/>
      <c r="B11" s="320"/>
      <c r="C11" s="320"/>
      <c r="D11" s="323"/>
      <c r="E11" s="216"/>
      <c r="F11" s="306"/>
      <c r="G11" s="306"/>
      <c r="H11" s="307"/>
      <c r="I11" s="313"/>
      <c r="J11" s="307"/>
      <c r="K11" s="307"/>
      <c r="L11" s="172"/>
      <c r="M11" s="306"/>
      <c r="N11" s="306"/>
      <c r="O11" s="307"/>
      <c r="P11" s="313"/>
      <c r="Q11" s="307"/>
      <c r="R11" s="307"/>
      <c r="S11" s="172"/>
      <c r="T11" s="306"/>
      <c r="U11" s="306"/>
      <c r="V11" s="307"/>
      <c r="W11" s="313"/>
      <c r="X11" s="317"/>
      <c r="Y11" s="307"/>
      <c r="Z11" s="172"/>
      <c r="AA11" s="306"/>
      <c r="AB11" s="306"/>
      <c r="AC11" s="307"/>
      <c r="AD11" s="313"/>
      <c r="AE11" s="317"/>
      <c r="AF11" s="307"/>
    </row>
    <row r="12" spans="1:32" s="173" customFormat="1" ht="35.25" customHeight="1" x14ac:dyDescent="0.25">
      <c r="A12" s="320"/>
      <c r="B12" s="320"/>
      <c r="C12" s="320"/>
      <c r="D12" s="323"/>
      <c r="E12" s="216"/>
      <c r="F12" s="308" t="s">
        <v>179</v>
      </c>
      <c r="G12" s="309"/>
      <c r="H12" s="307"/>
      <c r="I12" s="172" t="str">
        <f>P3</f>
        <v xml:space="preserve">June 30, </v>
      </c>
      <c r="J12" s="307"/>
      <c r="K12" s="307"/>
      <c r="L12" s="172"/>
      <c r="M12" s="308" t="s">
        <v>179</v>
      </c>
      <c r="N12" s="309"/>
      <c r="O12" s="307"/>
      <c r="P12" s="172" t="str">
        <f>P3</f>
        <v xml:space="preserve">June 30, </v>
      </c>
      <c r="Q12" s="307"/>
      <c r="R12" s="307"/>
      <c r="S12" s="172"/>
      <c r="T12" s="308" t="s">
        <v>179</v>
      </c>
      <c r="U12" s="309"/>
      <c r="V12" s="307"/>
      <c r="W12" s="172" t="str">
        <f>P3</f>
        <v xml:space="preserve">June 30, </v>
      </c>
      <c r="X12" s="317"/>
      <c r="Y12" s="307"/>
      <c r="Z12" s="172"/>
      <c r="AA12" s="308" t="s">
        <v>179</v>
      </c>
      <c r="AB12" s="309"/>
      <c r="AC12" s="307"/>
      <c r="AD12" s="172" t="str">
        <f>P3</f>
        <v xml:space="preserve">June 30, </v>
      </c>
      <c r="AE12" s="317"/>
      <c r="AF12" s="307"/>
    </row>
    <row r="13" spans="1:32" s="173" customFormat="1" ht="12.5" x14ac:dyDescent="0.25">
      <c r="A13" s="321"/>
      <c r="B13" s="321"/>
      <c r="C13" s="321"/>
      <c r="D13" s="324"/>
      <c r="E13" s="216"/>
      <c r="F13" s="310"/>
      <c r="G13" s="311"/>
      <c r="H13" s="306"/>
      <c r="I13" s="216">
        <f>Q3</f>
        <v>2022</v>
      </c>
      <c r="J13" s="306"/>
      <c r="K13" s="306"/>
      <c r="L13" s="172"/>
      <c r="M13" s="310"/>
      <c r="N13" s="311"/>
      <c r="O13" s="306"/>
      <c r="P13" s="216">
        <f>Q3</f>
        <v>2022</v>
      </c>
      <c r="Q13" s="306"/>
      <c r="R13" s="306"/>
      <c r="S13" s="172"/>
      <c r="T13" s="310"/>
      <c r="U13" s="311"/>
      <c r="V13" s="306"/>
      <c r="W13" s="216">
        <f>Q3</f>
        <v>2022</v>
      </c>
      <c r="X13" s="318"/>
      <c r="Y13" s="306"/>
      <c r="Z13" s="172"/>
      <c r="AA13" s="310"/>
      <c r="AB13" s="311"/>
      <c r="AC13" s="306"/>
      <c r="AD13" s="216">
        <f>Q3</f>
        <v>2022</v>
      </c>
      <c r="AE13" s="318"/>
      <c r="AF13" s="306"/>
    </row>
    <row r="14" spans="1:32" s="173" customFormat="1" ht="12.5" x14ac:dyDescent="0.25">
      <c r="A14" s="153" t="s">
        <v>203</v>
      </c>
      <c r="B14" s="153" t="s">
        <v>135</v>
      </c>
      <c r="C14" s="153" t="s">
        <v>136</v>
      </c>
      <c r="D14" s="153" t="s">
        <v>137</v>
      </c>
      <c r="E14" s="153"/>
      <c r="F14" s="302" t="s">
        <v>294</v>
      </c>
      <c r="G14" s="303"/>
      <c r="H14" s="304"/>
      <c r="I14" s="172" t="s">
        <v>138</v>
      </c>
      <c r="J14" s="172" t="s">
        <v>139</v>
      </c>
      <c r="K14" s="172" t="s">
        <v>138</v>
      </c>
      <c r="L14" s="172"/>
      <c r="M14" s="302" t="s">
        <v>294</v>
      </c>
      <c r="N14" s="303"/>
      <c r="O14" s="304"/>
      <c r="P14" s="172" t="s">
        <v>138</v>
      </c>
      <c r="Q14" s="172" t="s">
        <v>139</v>
      </c>
      <c r="R14" s="172" t="s">
        <v>138</v>
      </c>
      <c r="S14" s="172"/>
      <c r="T14" s="302" t="s">
        <v>293</v>
      </c>
      <c r="U14" s="303"/>
      <c r="V14" s="304"/>
      <c r="W14" s="172" t="s">
        <v>138</v>
      </c>
      <c r="X14" s="172" t="s">
        <v>139</v>
      </c>
      <c r="Y14" s="172" t="s">
        <v>138</v>
      </c>
      <c r="Z14" s="172"/>
      <c r="AA14" s="302" t="s">
        <v>294</v>
      </c>
      <c r="AB14" s="303"/>
      <c r="AC14" s="304"/>
      <c r="AD14" s="172" t="s">
        <v>138</v>
      </c>
      <c r="AE14" s="172" t="s">
        <v>139</v>
      </c>
      <c r="AF14" s="172" t="s">
        <v>138</v>
      </c>
    </row>
    <row r="15" spans="1:32" s="173" customFormat="1" ht="12.5" x14ac:dyDescent="0.25">
      <c r="A15" s="188" t="s">
        <v>205</v>
      </c>
      <c r="B15" s="188" t="s">
        <v>220</v>
      </c>
      <c r="C15" s="188" t="s">
        <v>141</v>
      </c>
      <c r="D15" s="188">
        <v>0</v>
      </c>
      <c r="E15" s="188"/>
      <c r="F15" s="189">
        <v>5.867</v>
      </c>
      <c r="G15" s="189">
        <v>5.2916666666666696</v>
      </c>
      <c r="H15" s="142">
        <f>IF(F15-G15=0,"",F15-G15)</f>
        <v>0.57533333333333037</v>
      </c>
      <c r="I15" s="202">
        <v>7.5410000000000004</v>
      </c>
      <c r="J15" s="201">
        <f>H15*I15</f>
        <v>4.3385886666666442</v>
      </c>
      <c r="K15" s="201">
        <f>D15*J15</f>
        <v>0</v>
      </c>
      <c r="L15" s="140"/>
      <c r="M15" s="193">
        <v>381.14583333333331</v>
      </c>
      <c r="N15" s="193">
        <v>302.67083333333341</v>
      </c>
      <c r="O15" s="209">
        <f>IF(M15-N15=0,"",M15-N15)</f>
        <v>78.474999999999909</v>
      </c>
      <c r="P15" s="204">
        <v>0.129</v>
      </c>
      <c r="Q15" s="201">
        <f>O15*P15</f>
        <v>10.123274999999989</v>
      </c>
      <c r="R15" s="201">
        <f>D15*Q15</f>
        <v>0</v>
      </c>
      <c r="S15" s="140"/>
      <c r="T15" s="141"/>
      <c r="U15" s="141"/>
      <c r="V15" s="209" t="str">
        <f>IF(T15-U15=0,"",T15-U15)</f>
        <v/>
      </c>
      <c r="W15" s="206"/>
      <c r="X15" s="210">
        <f>IFERROR(V15*W15,0)</f>
        <v>0</v>
      </c>
      <c r="Y15" s="201">
        <f>D15*X15</f>
        <v>0</v>
      </c>
      <c r="Z15" s="201"/>
      <c r="AA15" s="141"/>
      <c r="AB15" s="141"/>
      <c r="AC15" s="209" t="str">
        <f>IF(AA15-AB15=0,"",AA15-AB15)</f>
        <v/>
      </c>
      <c r="AD15" s="206"/>
      <c r="AE15" s="210">
        <f>IFERROR(AC15*AD15,0)</f>
        <v>0</v>
      </c>
      <c r="AF15" s="201">
        <f>D15*AE15</f>
        <v>0</v>
      </c>
    </row>
    <row r="16" spans="1:32" s="173" customFormat="1" ht="12.5" x14ac:dyDescent="0.25">
      <c r="A16" s="188"/>
      <c r="B16" s="188"/>
      <c r="C16" s="188" t="s">
        <v>142</v>
      </c>
      <c r="D16" s="188">
        <v>0</v>
      </c>
      <c r="E16" s="188"/>
      <c r="F16" s="189">
        <v>6.9580000000000002</v>
      </c>
      <c r="G16" s="189">
        <v>6.19166666666667</v>
      </c>
      <c r="H16" s="142">
        <f>IF(F16-G16=0,"",F16-G16)</f>
        <v>0.7663333333333302</v>
      </c>
      <c r="I16" s="202">
        <v>7.3620000000000001</v>
      </c>
      <c r="J16" s="201">
        <f t="shared" ref="J16:J65" si="0">H16*I16</f>
        <v>5.6417459999999773</v>
      </c>
      <c r="K16" s="201">
        <f t="shared" ref="K16:K79" si="1">D16*J16</f>
        <v>0</v>
      </c>
      <c r="L16" s="140"/>
      <c r="M16" s="193">
        <v>486.00166666666672</v>
      </c>
      <c r="N16" s="193">
        <v>405.80305555555555</v>
      </c>
      <c r="O16" s="209">
        <f t="shared" ref="O16:O79" si="2">IF(M16-N16=0,"",M16-N16)</f>
        <v>80.198611111111177</v>
      </c>
      <c r="P16" s="204">
        <v>0.125</v>
      </c>
      <c r="Q16" s="201">
        <f t="shared" ref="Q16:Q17" si="3">O16*P16</f>
        <v>10.024826388888897</v>
      </c>
      <c r="R16" s="201">
        <f t="shared" ref="R16:R79" si="4">D16*Q16</f>
        <v>0</v>
      </c>
      <c r="S16" s="140"/>
      <c r="T16" s="141"/>
      <c r="U16" s="141"/>
      <c r="V16" s="209" t="str">
        <f t="shared" ref="V16:V79" si="5">IF(T16-U16=0,"",T16-U16)</f>
        <v/>
      </c>
      <c r="W16" s="206"/>
      <c r="X16" s="210">
        <f t="shared" ref="X16:X79" si="6">IFERROR(V16*W16,0)</f>
        <v>0</v>
      </c>
      <c r="Y16" s="201">
        <f t="shared" ref="Y16:Y79" si="7">D16*X16</f>
        <v>0</v>
      </c>
      <c r="Z16" s="201"/>
      <c r="AA16" s="141"/>
      <c r="AB16" s="141"/>
      <c r="AC16" s="209" t="str">
        <f t="shared" ref="AC16:AC79" si="8">IF(AA16-AB16=0,"",AA16-AB16)</f>
        <v/>
      </c>
      <c r="AD16" s="206"/>
      <c r="AE16" s="210">
        <f t="shared" ref="AE16:AE79" si="9">IFERROR(AC16*AD16,0)</f>
        <v>0</v>
      </c>
      <c r="AF16" s="201">
        <f t="shared" ref="AF16:AF79" si="10">D16*AE16</f>
        <v>0</v>
      </c>
    </row>
    <row r="17" spans="1:32" s="173" customFormat="1" ht="12.5" x14ac:dyDescent="0.25">
      <c r="A17" s="188"/>
      <c r="B17" s="188"/>
      <c r="C17" s="188" t="s">
        <v>143</v>
      </c>
      <c r="D17" s="188">
        <v>0</v>
      </c>
      <c r="E17" s="188"/>
      <c r="F17" s="189">
        <v>8.0169999999999995</v>
      </c>
      <c r="G17" s="189">
        <v>7.05833333333333</v>
      </c>
      <c r="H17" s="142">
        <f>IF(F17-G17=0,"",F17-G17)</f>
        <v>0.95866666666666944</v>
      </c>
      <c r="I17" s="202">
        <v>7.2329999999999997</v>
      </c>
      <c r="J17" s="201">
        <f t="shared" si="0"/>
        <v>6.9340360000000194</v>
      </c>
      <c r="K17" s="201">
        <f t="shared" si="1"/>
        <v>0</v>
      </c>
      <c r="L17" s="140"/>
      <c r="M17" s="193">
        <v>619.30833333333339</v>
      </c>
      <c r="N17" s="193">
        <v>499.22333333333336</v>
      </c>
      <c r="O17" s="209">
        <f t="shared" si="2"/>
        <v>120.08500000000004</v>
      </c>
      <c r="P17" s="204">
        <v>0.123</v>
      </c>
      <c r="Q17" s="201">
        <f t="shared" si="3"/>
        <v>14.770455000000004</v>
      </c>
      <c r="R17" s="201">
        <f t="shared" si="4"/>
        <v>0</v>
      </c>
      <c r="S17" s="140"/>
      <c r="T17" s="141"/>
      <c r="U17" s="141"/>
      <c r="V17" s="209" t="str">
        <f t="shared" si="5"/>
        <v/>
      </c>
      <c r="W17" s="206"/>
      <c r="X17" s="210">
        <f t="shared" si="6"/>
        <v>0</v>
      </c>
      <c r="Y17" s="201">
        <f t="shared" si="7"/>
        <v>0</v>
      </c>
      <c r="Z17" s="201"/>
      <c r="AA17" s="141"/>
      <c r="AB17" s="141"/>
      <c r="AC17" s="209" t="str">
        <f t="shared" si="8"/>
        <v/>
      </c>
      <c r="AD17" s="206"/>
      <c r="AE17" s="210">
        <f t="shared" si="9"/>
        <v>0</v>
      </c>
      <c r="AF17" s="201">
        <f t="shared" si="10"/>
        <v>0</v>
      </c>
    </row>
    <row r="18" spans="1:32" s="173" customFormat="1" ht="12.5" x14ac:dyDescent="0.25">
      <c r="A18" s="188"/>
      <c r="B18" s="188"/>
      <c r="C18" s="188"/>
      <c r="D18" s="188"/>
      <c r="E18" s="188"/>
      <c r="F18" s="189"/>
      <c r="G18" s="189"/>
      <c r="H18" s="142" t="str">
        <f t="shared" ref="H18:H81" si="11">IF(F18-G18=0,"",F18-G18)</f>
        <v/>
      </c>
      <c r="I18" s="202"/>
      <c r="J18" s="201"/>
      <c r="K18" s="201">
        <f t="shared" si="1"/>
        <v>0</v>
      </c>
      <c r="L18" s="140"/>
      <c r="M18" s="193"/>
      <c r="N18" s="193"/>
      <c r="O18" s="209" t="str">
        <f t="shared" si="2"/>
        <v/>
      </c>
      <c r="P18" s="204"/>
      <c r="Q18" s="201"/>
      <c r="R18" s="201">
        <f t="shared" si="4"/>
        <v>0</v>
      </c>
      <c r="S18" s="140"/>
      <c r="T18" s="141"/>
      <c r="U18" s="141"/>
      <c r="V18" s="209" t="str">
        <f t="shared" si="5"/>
        <v/>
      </c>
      <c r="W18" s="206"/>
      <c r="X18" s="210">
        <f t="shared" si="6"/>
        <v>0</v>
      </c>
      <c r="Y18" s="201">
        <f t="shared" si="7"/>
        <v>0</v>
      </c>
      <c r="Z18" s="201"/>
      <c r="AA18" s="141"/>
      <c r="AB18" s="141"/>
      <c r="AC18" s="209" t="str">
        <f t="shared" si="8"/>
        <v/>
      </c>
      <c r="AD18" s="206"/>
      <c r="AE18" s="210">
        <f t="shared" si="9"/>
        <v>0</v>
      </c>
      <c r="AF18" s="201">
        <f t="shared" si="10"/>
        <v>0</v>
      </c>
    </row>
    <row r="19" spans="1:32" s="173" customFormat="1" ht="12.5" x14ac:dyDescent="0.25">
      <c r="A19" s="188"/>
      <c r="B19" s="188"/>
      <c r="C19" s="188"/>
      <c r="D19" s="188"/>
      <c r="E19" s="188"/>
      <c r="F19" s="189"/>
      <c r="G19" s="189"/>
      <c r="H19" s="142" t="str">
        <f t="shared" si="11"/>
        <v/>
      </c>
      <c r="I19" s="202"/>
      <c r="J19" s="201"/>
      <c r="K19" s="201">
        <f t="shared" si="1"/>
        <v>0</v>
      </c>
      <c r="L19" s="140"/>
      <c r="M19" s="193"/>
      <c r="N19" s="193"/>
      <c r="O19" s="209" t="str">
        <f t="shared" si="2"/>
        <v/>
      </c>
      <c r="P19" s="204"/>
      <c r="Q19" s="201"/>
      <c r="R19" s="201">
        <f t="shared" si="4"/>
        <v>0</v>
      </c>
      <c r="S19" s="140"/>
      <c r="T19" s="141"/>
      <c r="U19" s="141"/>
      <c r="V19" s="209" t="str">
        <f t="shared" si="5"/>
        <v/>
      </c>
      <c r="W19" s="206"/>
      <c r="X19" s="210">
        <f t="shared" si="6"/>
        <v>0</v>
      </c>
      <c r="Y19" s="201">
        <f t="shared" si="7"/>
        <v>0</v>
      </c>
      <c r="Z19" s="201"/>
      <c r="AA19" s="141"/>
      <c r="AB19" s="141"/>
      <c r="AC19" s="209" t="str">
        <f t="shared" si="8"/>
        <v/>
      </c>
      <c r="AD19" s="206"/>
      <c r="AE19" s="210">
        <f t="shared" si="9"/>
        <v>0</v>
      </c>
      <c r="AF19" s="201">
        <f t="shared" si="10"/>
        <v>0</v>
      </c>
    </row>
    <row r="20" spans="1:32" s="173" customFormat="1" ht="12.5" x14ac:dyDescent="0.25">
      <c r="A20" s="188" t="s">
        <v>206</v>
      </c>
      <c r="B20" s="188" t="s">
        <v>221</v>
      </c>
      <c r="C20" s="188" t="s">
        <v>140</v>
      </c>
      <c r="D20" s="188">
        <v>0</v>
      </c>
      <c r="E20" s="188"/>
      <c r="F20" s="189">
        <v>4.8583333333333298</v>
      </c>
      <c r="G20" s="189">
        <v>4.7</v>
      </c>
      <c r="H20" s="142">
        <f t="shared" si="11"/>
        <v>0.15833333333332966</v>
      </c>
      <c r="I20" s="202">
        <v>7.6950000000000003</v>
      </c>
      <c r="J20" s="201">
        <f t="shared" si="0"/>
        <v>1.2183749999999718</v>
      </c>
      <c r="K20" s="201">
        <f t="shared" si="1"/>
        <v>0</v>
      </c>
      <c r="L20" s="140"/>
      <c r="M20" s="193">
        <v>300.17500000000007</v>
      </c>
      <c r="N20" s="193">
        <v>229.42583333333326</v>
      </c>
      <c r="O20" s="209">
        <f t="shared" si="2"/>
        <v>70.74916666666681</v>
      </c>
      <c r="P20" s="204">
        <v>0.13400000000000001</v>
      </c>
      <c r="Q20" s="201">
        <f t="shared" ref="Q20:Q22" si="12">O20*P20</f>
        <v>9.4803883333333534</v>
      </c>
      <c r="R20" s="201">
        <f t="shared" si="4"/>
        <v>0</v>
      </c>
      <c r="S20" s="140"/>
      <c r="T20" s="141"/>
      <c r="U20" s="141"/>
      <c r="V20" s="209" t="str">
        <f t="shared" si="5"/>
        <v/>
      </c>
      <c r="W20" s="206"/>
      <c r="X20" s="210">
        <f t="shared" si="6"/>
        <v>0</v>
      </c>
      <c r="Y20" s="201">
        <f t="shared" si="7"/>
        <v>0</v>
      </c>
      <c r="Z20" s="201"/>
      <c r="AA20" s="141"/>
      <c r="AB20" s="141"/>
      <c r="AC20" s="209" t="str">
        <f t="shared" si="8"/>
        <v/>
      </c>
      <c r="AD20" s="206"/>
      <c r="AE20" s="210">
        <f t="shared" si="9"/>
        <v>0</v>
      </c>
      <c r="AF20" s="201">
        <f t="shared" si="10"/>
        <v>0</v>
      </c>
    </row>
    <row r="21" spans="1:32" s="173" customFormat="1" ht="12.5" x14ac:dyDescent="0.25">
      <c r="A21" s="188"/>
      <c r="B21" s="188"/>
      <c r="C21" s="188" t="s">
        <v>141</v>
      </c>
      <c r="D21" s="188">
        <v>0</v>
      </c>
      <c r="E21" s="188"/>
      <c r="F21" s="189">
        <v>6.8250000000000002</v>
      </c>
      <c r="G21" s="189">
        <v>6.35</v>
      </c>
      <c r="H21" s="142">
        <f t="shared" si="11"/>
        <v>0.47500000000000053</v>
      </c>
      <c r="I21" s="202">
        <v>7.3360000000000003</v>
      </c>
      <c r="J21" s="201">
        <f t="shared" si="0"/>
        <v>3.4846000000000039</v>
      </c>
      <c r="K21" s="201">
        <f t="shared" si="1"/>
        <v>0</v>
      </c>
      <c r="L21" s="140"/>
      <c r="M21" s="193">
        <v>373.05000000000013</v>
      </c>
      <c r="N21" s="193">
        <v>293.35833333333323</v>
      </c>
      <c r="O21" s="209">
        <f t="shared" si="2"/>
        <v>79.69166666666689</v>
      </c>
      <c r="P21" s="204">
        <v>0.129</v>
      </c>
      <c r="Q21" s="201">
        <f t="shared" si="12"/>
        <v>10.28022500000003</v>
      </c>
      <c r="R21" s="201">
        <f t="shared" si="4"/>
        <v>0</v>
      </c>
      <c r="S21" s="140"/>
      <c r="T21" s="141"/>
      <c r="U21" s="141"/>
      <c r="V21" s="209" t="str">
        <f t="shared" si="5"/>
        <v/>
      </c>
      <c r="W21" s="206"/>
      <c r="X21" s="210">
        <f t="shared" si="6"/>
        <v>0</v>
      </c>
      <c r="Y21" s="201">
        <f t="shared" si="7"/>
        <v>0</v>
      </c>
      <c r="Z21" s="201"/>
      <c r="AA21" s="141"/>
      <c r="AB21" s="141"/>
      <c r="AC21" s="209" t="str">
        <f t="shared" si="8"/>
        <v/>
      </c>
      <c r="AD21" s="206"/>
      <c r="AE21" s="210">
        <f t="shared" si="9"/>
        <v>0</v>
      </c>
      <c r="AF21" s="201">
        <f t="shared" si="10"/>
        <v>0</v>
      </c>
    </row>
    <row r="22" spans="1:32" s="173" customFormat="1" ht="12.5" x14ac:dyDescent="0.25">
      <c r="A22" s="188"/>
      <c r="B22" s="188"/>
      <c r="C22" s="188" t="s">
        <v>142</v>
      </c>
      <c r="D22" s="188">
        <v>0</v>
      </c>
      <c r="E22" s="188"/>
      <c r="F22" s="189">
        <v>7.2083333333333304</v>
      </c>
      <c r="G22" s="189">
        <v>6.5750000000000002</v>
      </c>
      <c r="H22" s="142">
        <f t="shared" si="11"/>
        <v>0.6333333333333302</v>
      </c>
      <c r="I22" s="202">
        <v>7.3010000000000002</v>
      </c>
      <c r="J22" s="201">
        <f t="shared" si="0"/>
        <v>4.6239666666666439</v>
      </c>
      <c r="K22" s="201">
        <f t="shared" si="1"/>
        <v>0</v>
      </c>
      <c r="L22" s="140"/>
      <c r="M22" s="193">
        <v>474.92500000000013</v>
      </c>
      <c r="N22" s="193">
        <v>387.93333333333334</v>
      </c>
      <c r="O22" s="209">
        <f t="shared" si="2"/>
        <v>86.991666666666788</v>
      </c>
      <c r="P22" s="204">
        <v>0.126</v>
      </c>
      <c r="Q22" s="201">
        <f t="shared" si="12"/>
        <v>10.960950000000015</v>
      </c>
      <c r="R22" s="201">
        <f t="shared" si="4"/>
        <v>0</v>
      </c>
      <c r="S22" s="140"/>
      <c r="T22" s="141"/>
      <c r="U22" s="141"/>
      <c r="V22" s="209" t="str">
        <f t="shared" si="5"/>
        <v/>
      </c>
      <c r="W22" s="206"/>
      <c r="X22" s="210">
        <f t="shared" si="6"/>
        <v>0</v>
      </c>
      <c r="Y22" s="201">
        <f t="shared" si="7"/>
        <v>0</v>
      </c>
      <c r="Z22" s="201"/>
      <c r="AA22" s="141"/>
      <c r="AB22" s="141"/>
      <c r="AC22" s="209" t="str">
        <f t="shared" si="8"/>
        <v/>
      </c>
      <c r="AD22" s="206"/>
      <c r="AE22" s="210">
        <f t="shared" si="9"/>
        <v>0</v>
      </c>
      <c r="AF22" s="201">
        <f t="shared" si="10"/>
        <v>0</v>
      </c>
    </row>
    <row r="23" spans="1:32" s="173" customFormat="1" ht="12.5" x14ac:dyDescent="0.25">
      <c r="A23" s="188"/>
      <c r="B23" s="188"/>
      <c r="C23" s="188"/>
      <c r="D23" s="188"/>
      <c r="E23" s="188"/>
      <c r="F23" s="189"/>
      <c r="G23" s="189"/>
      <c r="H23" s="142" t="str">
        <f t="shared" si="11"/>
        <v/>
      </c>
      <c r="I23" s="202"/>
      <c r="J23" s="201"/>
      <c r="K23" s="201">
        <f t="shared" si="1"/>
        <v>0</v>
      </c>
      <c r="L23" s="140"/>
      <c r="M23" s="193"/>
      <c r="N23" s="193"/>
      <c r="O23" s="209" t="str">
        <f t="shared" si="2"/>
        <v/>
      </c>
      <c r="P23" s="204"/>
      <c r="Q23" s="201"/>
      <c r="R23" s="201">
        <f t="shared" si="4"/>
        <v>0</v>
      </c>
      <c r="S23" s="140"/>
      <c r="T23" s="141"/>
      <c r="U23" s="141"/>
      <c r="V23" s="209" t="str">
        <f t="shared" si="5"/>
        <v/>
      </c>
      <c r="W23" s="206"/>
      <c r="X23" s="210">
        <f t="shared" si="6"/>
        <v>0</v>
      </c>
      <c r="Y23" s="201">
        <f t="shared" si="7"/>
        <v>0</v>
      </c>
      <c r="Z23" s="201"/>
      <c r="AA23" s="141"/>
      <c r="AB23" s="141"/>
      <c r="AC23" s="209" t="str">
        <f t="shared" si="8"/>
        <v/>
      </c>
      <c r="AD23" s="206"/>
      <c r="AE23" s="210">
        <f t="shared" si="9"/>
        <v>0</v>
      </c>
      <c r="AF23" s="201">
        <f t="shared" si="10"/>
        <v>0</v>
      </c>
    </row>
    <row r="24" spans="1:32" s="173" customFormat="1" ht="12.5" x14ac:dyDescent="0.25">
      <c r="A24" s="188" t="s">
        <v>213</v>
      </c>
      <c r="B24" s="188" t="s">
        <v>222</v>
      </c>
      <c r="C24" s="188"/>
      <c r="D24" s="188">
        <v>0</v>
      </c>
      <c r="E24" s="188"/>
      <c r="F24" s="189"/>
      <c r="G24" s="189"/>
      <c r="H24" s="142" t="str">
        <f t="shared" si="11"/>
        <v/>
      </c>
      <c r="I24" s="202"/>
      <c r="J24" s="201"/>
      <c r="K24" s="201">
        <f t="shared" si="1"/>
        <v>0</v>
      </c>
      <c r="L24" s="140"/>
      <c r="M24" s="193"/>
      <c r="N24" s="193"/>
      <c r="O24" s="209" t="str">
        <f t="shared" si="2"/>
        <v/>
      </c>
      <c r="P24" s="204"/>
      <c r="Q24" s="201"/>
      <c r="R24" s="201">
        <f t="shared" si="4"/>
        <v>0</v>
      </c>
      <c r="S24" s="140"/>
      <c r="T24" s="141"/>
      <c r="U24" s="141"/>
      <c r="V24" s="209" t="str">
        <f t="shared" si="5"/>
        <v/>
      </c>
      <c r="W24" s="206"/>
      <c r="X24" s="210">
        <f t="shared" si="6"/>
        <v>0</v>
      </c>
      <c r="Y24" s="201">
        <f t="shared" si="7"/>
        <v>0</v>
      </c>
      <c r="Z24" s="201"/>
      <c r="AA24" s="141"/>
      <c r="AB24" s="141"/>
      <c r="AC24" s="209" t="str">
        <f t="shared" si="8"/>
        <v/>
      </c>
      <c r="AD24" s="206"/>
      <c r="AE24" s="210">
        <f t="shared" si="9"/>
        <v>0</v>
      </c>
      <c r="AF24" s="201">
        <f t="shared" si="10"/>
        <v>0</v>
      </c>
    </row>
    <row r="25" spans="1:32" s="173" customFormat="1" ht="12.5" x14ac:dyDescent="0.25">
      <c r="A25" s="188"/>
      <c r="B25" s="188"/>
      <c r="C25" s="188"/>
      <c r="D25" s="188"/>
      <c r="E25" s="188"/>
      <c r="F25" s="189"/>
      <c r="G25" s="189"/>
      <c r="H25" s="142" t="str">
        <f t="shared" si="11"/>
        <v/>
      </c>
      <c r="I25" s="202"/>
      <c r="J25" s="201"/>
      <c r="K25" s="201">
        <f t="shared" si="1"/>
        <v>0</v>
      </c>
      <c r="L25" s="140"/>
      <c r="M25" s="193"/>
      <c r="N25" s="193"/>
      <c r="O25" s="209" t="str">
        <f t="shared" si="2"/>
        <v/>
      </c>
      <c r="P25" s="204"/>
      <c r="Q25" s="201"/>
      <c r="R25" s="201">
        <f t="shared" si="4"/>
        <v>0</v>
      </c>
      <c r="S25" s="140"/>
      <c r="T25" s="141"/>
      <c r="U25" s="141"/>
      <c r="V25" s="209" t="str">
        <f t="shared" si="5"/>
        <v/>
      </c>
      <c r="W25" s="206"/>
      <c r="X25" s="210">
        <f t="shared" si="6"/>
        <v>0</v>
      </c>
      <c r="Y25" s="201">
        <f t="shared" si="7"/>
        <v>0</v>
      </c>
      <c r="Z25" s="201"/>
      <c r="AA25" s="141"/>
      <c r="AB25" s="141"/>
      <c r="AC25" s="209" t="str">
        <f t="shared" si="8"/>
        <v/>
      </c>
      <c r="AD25" s="206"/>
      <c r="AE25" s="210">
        <f t="shared" si="9"/>
        <v>0</v>
      </c>
      <c r="AF25" s="201">
        <f t="shared" si="10"/>
        <v>0</v>
      </c>
    </row>
    <row r="26" spans="1:32" s="173" customFormat="1" ht="12.5" x14ac:dyDescent="0.25">
      <c r="A26" s="188" t="s">
        <v>207</v>
      </c>
      <c r="B26" s="188" t="s">
        <v>223</v>
      </c>
      <c r="C26" s="188" t="s">
        <v>141</v>
      </c>
      <c r="D26" s="188">
        <v>0</v>
      </c>
      <c r="E26" s="188"/>
      <c r="F26" s="189">
        <v>5.9833333333333298</v>
      </c>
      <c r="G26" s="189">
        <v>5.6166666666666698</v>
      </c>
      <c r="H26" s="142">
        <f t="shared" si="11"/>
        <v>0.36666666666666003</v>
      </c>
      <c r="I26" s="202">
        <v>7.47</v>
      </c>
      <c r="J26" s="201">
        <f t="shared" si="0"/>
        <v>2.7389999999999506</v>
      </c>
      <c r="K26" s="201">
        <f t="shared" si="1"/>
        <v>0</v>
      </c>
      <c r="L26" s="140"/>
      <c r="M26" s="193">
        <v>460.22916666666674</v>
      </c>
      <c r="N26" s="193">
        <v>317.41277777777771</v>
      </c>
      <c r="O26" s="209">
        <f t="shared" si="2"/>
        <v>142.81638888888904</v>
      </c>
      <c r="P26" s="204">
        <v>0.128</v>
      </c>
      <c r="Q26" s="201">
        <f t="shared" ref="Q26:Q27" si="13">O26*P26</f>
        <v>18.280497777777796</v>
      </c>
      <c r="R26" s="201">
        <f t="shared" si="4"/>
        <v>0</v>
      </c>
      <c r="S26" s="140"/>
      <c r="T26" s="141"/>
      <c r="U26" s="141"/>
      <c r="V26" s="209" t="str">
        <f t="shared" si="5"/>
        <v/>
      </c>
      <c r="W26" s="206"/>
      <c r="X26" s="210">
        <f t="shared" si="6"/>
        <v>0</v>
      </c>
      <c r="Y26" s="201">
        <f t="shared" si="7"/>
        <v>0</v>
      </c>
      <c r="Z26" s="201"/>
      <c r="AA26" s="141"/>
      <c r="AB26" s="141"/>
      <c r="AC26" s="209" t="str">
        <f t="shared" si="8"/>
        <v/>
      </c>
      <c r="AD26" s="206"/>
      <c r="AE26" s="210">
        <f t="shared" si="9"/>
        <v>0</v>
      </c>
      <c r="AF26" s="201">
        <f t="shared" si="10"/>
        <v>0</v>
      </c>
    </row>
    <row r="27" spans="1:32" s="173" customFormat="1" ht="12.5" x14ac:dyDescent="0.25">
      <c r="A27" s="188"/>
      <c r="B27" s="188"/>
      <c r="C27" s="188" t="s">
        <v>142</v>
      </c>
      <c r="D27" s="188">
        <v>0</v>
      </c>
      <c r="E27" s="188"/>
      <c r="F27" s="189">
        <v>8.9166666666666696</v>
      </c>
      <c r="G27" s="189">
        <v>8.4250000000000007</v>
      </c>
      <c r="H27" s="142">
        <f t="shared" si="11"/>
        <v>0.49166666666666892</v>
      </c>
      <c r="I27" s="202">
        <v>7.0839999999999996</v>
      </c>
      <c r="J27" s="201">
        <f t="shared" si="0"/>
        <v>3.4829666666666825</v>
      </c>
      <c r="K27" s="201">
        <f t="shared" si="1"/>
        <v>0</v>
      </c>
      <c r="L27" s="140"/>
      <c r="M27" s="193">
        <v>577.00833333333333</v>
      </c>
      <c r="N27" s="193">
        <v>414.82666666666677</v>
      </c>
      <c r="O27" s="209">
        <f t="shared" si="2"/>
        <v>162.18166666666656</v>
      </c>
      <c r="P27" s="204">
        <v>0.125</v>
      </c>
      <c r="Q27" s="201">
        <f t="shared" si="13"/>
        <v>20.27270833333332</v>
      </c>
      <c r="R27" s="201">
        <f t="shared" si="4"/>
        <v>0</v>
      </c>
      <c r="S27" s="140"/>
      <c r="T27" s="141"/>
      <c r="U27" s="141"/>
      <c r="V27" s="209" t="str">
        <f t="shared" si="5"/>
        <v/>
      </c>
      <c r="W27" s="206"/>
      <c r="X27" s="210">
        <f t="shared" si="6"/>
        <v>0</v>
      </c>
      <c r="Y27" s="201">
        <f t="shared" si="7"/>
        <v>0</v>
      </c>
      <c r="Z27" s="201"/>
      <c r="AA27" s="141"/>
      <c r="AB27" s="141"/>
      <c r="AC27" s="209" t="str">
        <f t="shared" si="8"/>
        <v/>
      </c>
      <c r="AD27" s="206"/>
      <c r="AE27" s="210">
        <f t="shared" si="9"/>
        <v>0</v>
      </c>
      <c r="AF27" s="201">
        <f t="shared" si="10"/>
        <v>0</v>
      </c>
    </row>
    <row r="28" spans="1:32" s="173" customFormat="1" ht="12.5" x14ac:dyDescent="0.25">
      <c r="A28" s="188"/>
      <c r="B28" s="188"/>
      <c r="C28" s="188"/>
      <c r="D28" s="188"/>
      <c r="E28" s="188"/>
      <c r="F28" s="189"/>
      <c r="G28" s="189"/>
      <c r="H28" s="142" t="str">
        <f t="shared" si="11"/>
        <v/>
      </c>
      <c r="I28" s="202"/>
      <c r="J28" s="201"/>
      <c r="K28" s="201">
        <f t="shared" si="1"/>
        <v>0</v>
      </c>
      <c r="L28" s="140"/>
      <c r="M28" s="193"/>
      <c r="N28" s="193"/>
      <c r="O28" s="209" t="str">
        <f t="shared" si="2"/>
        <v/>
      </c>
      <c r="P28" s="204"/>
      <c r="Q28" s="201"/>
      <c r="R28" s="201">
        <f t="shared" si="4"/>
        <v>0</v>
      </c>
      <c r="S28" s="140"/>
      <c r="T28" s="141"/>
      <c r="U28" s="141"/>
      <c r="V28" s="209" t="str">
        <f t="shared" si="5"/>
        <v/>
      </c>
      <c r="W28" s="206"/>
      <c r="X28" s="210">
        <f t="shared" si="6"/>
        <v>0</v>
      </c>
      <c r="Y28" s="201">
        <f t="shared" si="7"/>
        <v>0</v>
      </c>
      <c r="Z28" s="201"/>
      <c r="AA28" s="141"/>
      <c r="AB28" s="141"/>
      <c r="AC28" s="209" t="str">
        <f t="shared" si="8"/>
        <v/>
      </c>
      <c r="AD28" s="206"/>
      <c r="AE28" s="210">
        <f t="shared" si="9"/>
        <v>0</v>
      </c>
      <c r="AF28" s="201">
        <f t="shared" si="10"/>
        <v>0</v>
      </c>
    </row>
    <row r="29" spans="1:32" s="173" customFormat="1" ht="12.5" x14ac:dyDescent="0.25">
      <c r="A29" s="188"/>
      <c r="B29" s="188"/>
      <c r="C29" s="188"/>
      <c r="D29" s="188"/>
      <c r="E29" s="188"/>
      <c r="F29" s="189"/>
      <c r="G29" s="189"/>
      <c r="H29" s="142" t="str">
        <f t="shared" si="11"/>
        <v/>
      </c>
      <c r="I29" s="202"/>
      <c r="J29" s="201"/>
      <c r="K29" s="201">
        <f t="shared" si="1"/>
        <v>0</v>
      </c>
      <c r="L29" s="140"/>
      <c r="M29" s="193"/>
      <c r="N29" s="193"/>
      <c r="O29" s="209" t="str">
        <f t="shared" si="2"/>
        <v/>
      </c>
      <c r="P29" s="204"/>
      <c r="Q29" s="201"/>
      <c r="R29" s="201">
        <f t="shared" si="4"/>
        <v>0</v>
      </c>
      <c r="S29" s="140"/>
      <c r="T29" s="141"/>
      <c r="U29" s="141"/>
      <c r="V29" s="209" t="str">
        <f t="shared" si="5"/>
        <v/>
      </c>
      <c r="W29" s="206"/>
      <c r="X29" s="210">
        <f t="shared" si="6"/>
        <v>0</v>
      </c>
      <c r="Y29" s="201">
        <f t="shared" si="7"/>
        <v>0</v>
      </c>
      <c r="Z29" s="201"/>
      <c r="AA29" s="141"/>
      <c r="AB29" s="141"/>
      <c r="AC29" s="209" t="str">
        <f t="shared" si="8"/>
        <v/>
      </c>
      <c r="AD29" s="206"/>
      <c r="AE29" s="210">
        <f t="shared" si="9"/>
        <v>0</v>
      </c>
      <c r="AF29" s="201">
        <f t="shared" si="10"/>
        <v>0</v>
      </c>
    </row>
    <row r="30" spans="1:32" s="173" customFormat="1" ht="12.5" x14ac:dyDescent="0.25">
      <c r="A30" s="188" t="s">
        <v>208</v>
      </c>
      <c r="B30" s="188" t="s">
        <v>224</v>
      </c>
      <c r="C30" s="188" t="s">
        <v>141</v>
      </c>
      <c r="D30" s="188">
        <v>0</v>
      </c>
      <c r="E30" s="188"/>
      <c r="F30" s="189">
        <v>6.9166666666666696</v>
      </c>
      <c r="G30" s="189">
        <v>6.1666666666666696</v>
      </c>
      <c r="H30" s="142">
        <f t="shared" si="11"/>
        <v>0.75</v>
      </c>
      <c r="I30" s="202">
        <v>7.3659999999999997</v>
      </c>
      <c r="J30" s="201">
        <f t="shared" si="0"/>
        <v>5.5244999999999997</v>
      </c>
      <c r="K30" s="201">
        <f t="shared" si="1"/>
        <v>0</v>
      </c>
      <c r="L30" s="140"/>
      <c r="M30" s="193">
        <v>387.6165789473684</v>
      </c>
      <c r="N30" s="193">
        <v>306.81870614035091</v>
      </c>
      <c r="O30" s="209">
        <f t="shared" si="2"/>
        <v>80.797872807017484</v>
      </c>
      <c r="P30" s="204">
        <v>0.129</v>
      </c>
      <c r="Q30" s="201">
        <f t="shared" ref="Q30:Q31" si="14">O30*P30</f>
        <v>10.422925592105255</v>
      </c>
      <c r="R30" s="201">
        <f t="shared" si="4"/>
        <v>0</v>
      </c>
      <c r="S30" s="140"/>
      <c r="T30" s="141"/>
      <c r="U30" s="141"/>
      <c r="V30" s="209" t="str">
        <f t="shared" si="5"/>
        <v/>
      </c>
      <c r="W30" s="206"/>
      <c r="X30" s="210">
        <f t="shared" si="6"/>
        <v>0</v>
      </c>
      <c r="Y30" s="201">
        <f t="shared" si="7"/>
        <v>0</v>
      </c>
      <c r="Z30" s="201"/>
      <c r="AA30" s="141"/>
      <c r="AB30" s="141"/>
      <c r="AC30" s="209" t="str">
        <f t="shared" si="8"/>
        <v/>
      </c>
      <c r="AD30" s="206"/>
      <c r="AE30" s="210">
        <f t="shared" si="9"/>
        <v>0</v>
      </c>
      <c r="AF30" s="201">
        <f t="shared" si="10"/>
        <v>0</v>
      </c>
    </row>
    <row r="31" spans="1:32" s="173" customFormat="1" ht="12.5" x14ac:dyDescent="0.25">
      <c r="A31" s="188"/>
      <c r="B31" s="188"/>
      <c r="C31" s="188" t="s">
        <v>142</v>
      </c>
      <c r="D31" s="188">
        <v>0</v>
      </c>
      <c r="E31" s="188"/>
      <c r="F31" s="189">
        <v>9.43333333333333</v>
      </c>
      <c r="G31" s="189">
        <v>8.4166666666666696</v>
      </c>
      <c r="H31" s="142">
        <f t="shared" si="11"/>
        <v>1.0166666666666604</v>
      </c>
      <c r="I31" s="202">
        <v>7.085</v>
      </c>
      <c r="J31" s="201">
        <f t="shared" si="0"/>
        <v>7.2030833333332884</v>
      </c>
      <c r="K31" s="201">
        <f t="shared" si="1"/>
        <v>0</v>
      </c>
      <c r="L31" s="140"/>
      <c r="M31" s="193">
        <v>490.50333333333316</v>
      </c>
      <c r="N31" s="193">
        <v>409.8383333333332</v>
      </c>
      <c r="O31" s="209">
        <f t="shared" si="2"/>
        <v>80.664999999999964</v>
      </c>
      <c r="P31" s="204">
        <v>0.125</v>
      </c>
      <c r="Q31" s="201">
        <f t="shared" si="14"/>
        <v>10.083124999999995</v>
      </c>
      <c r="R31" s="201">
        <f t="shared" si="4"/>
        <v>0</v>
      </c>
      <c r="S31" s="140"/>
      <c r="T31" s="141"/>
      <c r="U31" s="141"/>
      <c r="V31" s="209" t="str">
        <f t="shared" si="5"/>
        <v/>
      </c>
      <c r="W31" s="206"/>
      <c r="X31" s="210">
        <f t="shared" si="6"/>
        <v>0</v>
      </c>
      <c r="Y31" s="201">
        <f t="shared" si="7"/>
        <v>0</v>
      </c>
      <c r="Z31" s="201"/>
      <c r="AA31" s="141"/>
      <c r="AB31" s="141"/>
      <c r="AC31" s="209" t="str">
        <f t="shared" si="8"/>
        <v/>
      </c>
      <c r="AD31" s="206"/>
      <c r="AE31" s="210">
        <f t="shared" si="9"/>
        <v>0</v>
      </c>
      <c r="AF31" s="201">
        <f t="shared" si="10"/>
        <v>0</v>
      </c>
    </row>
    <row r="32" spans="1:32" s="173" customFormat="1" ht="12.5" x14ac:dyDescent="0.25">
      <c r="A32" s="188"/>
      <c r="B32" s="188"/>
      <c r="C32" s="188"/>
      <c r="D32" s="188"/>
      <c r="E32" s="188"/>
      <c r="F32" s="189"/>
      <c r="G32" s="189"/>
      <c r="H32" s="142" t="str">
        <f t="shared" si="11"/>
        <v/>
      </c>
      <c r="I32" s="202"/>
      <c r="J32" s="201"/>
      <c r="K32" s="201">
        <f t="shared" si="1"/>
        <v>0</v>
      </c>
      <c r="L32" s="140"/>
      <c r="M32" s="193"/>
      <c r="N32" s="193"/>
      <c r="O32" s="209" t="str">
        <f t="shared" si="2"/>
        <v/>
      </c>
      <c r="P32" s="204"/>
      <c r="Q32" s="201"/>
      <c r="R32" s="201">
        <f t="shared" si="4"/>
        <v>0</v>
      </c>
      <c r="S32" s="140"/>
      <c r="T32" s="141"/>
      <c r="U32" s="141"/>
      <c r="V32" s="209" t="str">
        <f t="shared" si="5"/>
        <v/>
      </c>
      <c r="W32" s="206"/>
      <c r="X32" s="210">
        <f t="shared" si="6"/>
        <v>0</v>
      </c>
      <c r="Y32" s="201">
        <f t="shared" si="7"/>
        <v>0</v>
      </c>
      <c r="Z32" s="201"/>
      <c r="AA32" s="141"/>
      <c r="AB32" s="141"/>
      <c r="AC32" s="209" t="str">
        <f t="shared" si="8"/>
        <v/>
      </c>
      <c r="AD32" s="206"/>
      <c r="AE32" s="210">
        <f t="shared" si="9"/>
        <v>0</v>
      </c>
      <c r="AF32" s="201">
        <f t="shared" si="10"/>
        <v>0</v>
      </c>
    </row>
    <row r="33" spans="1:32" s="173" customFormat="1" ht="12.5" x14ac:dyDescent="0.25">
      <c r="A33" s="188"/>
      <c r="B33" s="188"/>
      <c r="C33" s="188"/>
      <c r="D33" s="188"/>
      <c r="E33" s="188"/>
      <c r="F33" s="189"/>
      <c r="G33" s="189"/>
      <c r="H33" s="142" t="str">
        <f t="shared" si="11"/>
        <v/>
      </c>
      <c r="I33" s="202"/>
      <c r="J33" s="201"/>
      <c r="K33" s="201">
        <f t="shared" si="1"/>
        <v>0</v>
      </c>
      <c r="L33" s="140"/>
      <c r="M33" s="193"/>
      <c r="N33" s="193"/>
      <c r="O33" s="209" t="str">
        <f t="shared" si="2"/>
        <v/>
      </c>
      <c r="P33" s="204"/>
      <c r="Q33" s="201"/>
      <c r="R33" s="201">
        <f t="shared" si="4"/>
        <v>0</v>
      </c>
      <c r="S33" s="140"/>
      <c r="T33" s="141"/>
      <c r="U33" s="141"/>
      <c r="V33" s="209" t="str">
        <f t="shared" si="5"/>
        <v/>
      </c>
      <c r="W33" s="206"/>
      <c r="X33" s="210">
        <f t="shared" si="6"/>
        <v>0</v>
      </c>
      <c r="Y33" s="201">
        <f t="shared" si="7"/>
        <v>0</v>
      </c>
      <c r="Z33" s="201"/>
      <c r="AA33" s="141"/>
      <c r="AB33" s="141"/>
      <c r="AC33" s="209" t="str">
        <f t="shared" si="8"/>
        <v/>
      </c>
      <c r="AD33" s="206"/>
      <c r="AE33" s="210">
        <f t="shared" si="9"/>
        <v>0</v>
      </c>
      <c r="AF33" s="201">
        <f t="shared" si="10"/>
        <v>0</v>
      </c>
    </row>
    <row r="34" spans="1:32" s="173" customFormat="1" ht="12.5" x14ac:dyDescent="0.25">
      <c r="A34" s="188" t="s">
        <v>209</v>
      </c>
      <c r="B34" s="188" t="s">
        <v>225</v>
      </c>
      <c r="C34" s="188" t="s">
        <v>140</v>
      </c>
      <c r="D34" s="188">
        <v>0</v>
      </c>
      <c r="E34" s="188"/>
      <c r="F34" s="189">
        <v>4.1666666666666696</v>
      </c>
      <c r="G34" s="189">
        <v>3.708333333333333</v>
      </c>
      <c r="H34" s="142">
        <f t="shared" si="11"/>
        <v>0.45833333333333659</v>
      </c>
      <c r="I34" s="202">
        <v>8.0649999999999995</v>
      </c>
      <c r="J34" s="201">
        <f t="shared" si="0"/>
        <v>3.6964583333333594</v>
      </c>
      <c r="K34" s="201">
        <f t="shared" si="1"/>
        <v>0</v>
      </c>
      <c r="L34" s="140"/>
      <c r="M34" s="193">
        <v>256.09999999999997</v>
      </c>
      <c r="N34" s="193">
        <v>202.38416666666669</v>
      </c>
      <c r="O34" s="209">
        <f t="shared" si="2"/>
        <v>53.715833333333279</v>
      </c>
      <c r="P34" s="204">
        <v>0.13600000000000001</v>
      </c>
      <c r="Q34" s="201">
        <f t="shared" ref="Q34" si="15">O34*P34</f>
        <v>7.3053533333333265</v>
      </c>
      <c r="R34" s="201">
        <f t="shared" si="4"/>
        <v>0</v>
      </c>
      <c r="S34" s="140"/>
      <c r="T34" s="141"/>
      <c r="U34" s="141"/>
      <c r="V34" s="209" t="str">
        <f t="shared" si="5"/>
        <v/>
      </c>
      <c r="W34" s="206"/>
      <c r="X34" s="210">
        <f t="shared" si="6"/>
        <v>0</v>
      </c>
      <c r="Y34" s="201">
        <f t="shared" si="7"/>
        <v>0</v>
      </c>
      <c r="Z34" s="201"/>
      <c r="AA34" s="141"/>
      <c r="AB34" s="141"/>
      <c r="AC34" s="209" t="str">
        <f t="shared" si="8"/>
        <v/>
      </c>
      <c r="AD34" s="206"/>
      <c r="AE34" s="210">
        <f t="shared" si="9"/>
        <v>0</v>
      </c>
      <c r="AF34" s="201">
        <f t="shared" si="10"/>
        <v>0</v>
      </c>
    </row>
    <row r="35" spans="1:32" s="173" customFormat="1" ht="12.5" x14ac:dyDescent="0.25">
      <c r="A35" s="188"/>
      <c r="B35" s="188"/>
      <c r="C35" s="188"/>
      <c r="D35" s="188"/>
      <c r="E35" s="188"/>
      <c r="F35" s="189"/>
      <c r="G35" s="189"/>
      <c r="H35" s="142" t="str">
        <f t="shared" si="11"/>
        <v/>
      </c>
      <c r="I35" s="202"/>
      <c r="J35" s="201"/>
      <c r="K35" s="201">
        <f t="shared" si="1"/>
        <v>0</v>
      </c>
      <c r="L35" s="140"/>
      <c r="M35" s="193"/>
      <c r="N35" s="193"/>
      <c r="O35" s="209" t="str">
        <f t="shared" si="2"/>
        <v/>
      </c>
      <c r="P35" s="204"/>
      <c r="Q35" s="201"/>
      <c r="R35" s="201">
        <f t="shared" si="4"/>
        <v>0</v>
      </c>
      <c r="S35" s="140"/>
      <c r="T35" s="141"/>
      <c r="U35" s="141"/>
      <c r="V35" s="209" t="str">
        <f t="shared" si="5"/>
        <v/>
      </c>
      <c r="W35" s="206"/>
      <c r="X35" s="210">
        <f t="shared" si="6"/>
        <v>0</v>
      </c>
      <c r="Y35" s="201">
        <f t="shared" si="7"/>
        <v>0</v>
      </c>
      <c r="Z35" s="201"/>
      <c r="AA35" s="141"/>
      <c r="AB35" s="141"/>
      <c r="AC35" s="209" t="str">
        <f t="shared" si="8"/>
        <v/>
      </c>
      <c r="AD35" s="206"/>
      <c r="AE35" s="210">
        <f t="shared" si="9"/>
        <v>0</v>
      </c>
      <c r="AF35" s="201">
        <f t="shared" si="10"/>
        <v>0</v>
      </c>
    </row>
    <row r="36" spans="1:32" s="173" customFormat="1" ht="12.5" x14ac:dyDescent="0.25">
      <c r="A36" s="188"/>
      <c r="B36" s="188"/>
      <c r="C36" s="188"/>
      <c r="D36" s="188"/>
      <c r="E36" s="188"/>
      <c r="F36" s="189"/>
      <c r="G36" s="189"/>
      <c r="H36" s="142" t="str">
        <f t="shared" si="11"/>
        <v/>
      </c>
      <c r="I36" s="202"/>
      <c r="J36" s="201"/>
      <c r="K36" s="201">
        <f t="shared" si="1"/>
        <v>0</v>
      </c>
      <c r="L36" s="140"/>
      <c r="M36" s="193"/>
      <c r="N36" s="193"/>
      <c r="O36" s="209" t="str">
        <f t="shared" si="2"/>
        <v/>
      </c>
      <c r="P36" s="204"/>
      <c r="Q36" s="201"/>
      <c r="R36" s="201">
        <f t="shared" si="4"/>
        <v>0</v>
      </c>
      <c r="S36" s="140"/>
      <c r="T36" s="141"/>
      <c r="U36" s="141"/>
      <c r="V36" s="209" t="str">
        <f t="shared" si="5"/>
        <v/>
      </c>
      <c r="W36" s="206"/>
      <c r="X36" s="210">
        <f t="shared" si="6"/>
        <v>0</v>
      </c>
      <c r="Y36" s="201">
        <f t="shared" si="7"/>
        <v>0</v>
      </c>
      <c r="Z36" s="201"/>
      <c r="AA36" s="141"/>
      <c r="AB36" s="141"/>
      <c r="AC36" s="209" t="str">
        <f t="shared" si="8"/>
        <v/>
      </c>
      <c r="AD36" s="206"/>
      <c r="AE36" s="210">
        <f t="shared" si="9"/>
        <v>0</v>
      </c>
      <c r="AF36" s="201">
        <f t="shared" si="10"/>
        <v>0</v>
      </c>
    </row>
    <row r="37" spans="1:32" s="173" customFormat="1" ht="12.5" x14ac:dyDescent="0.25">
      <c r="A37" s="188" t="s">
        <v>210</v>
      </c>
      <c r="B37" s="188" t="s">
        <v>226</v>
      </c>
      <c r="C37" s="188" t="s">
        <v>141</v>
      </c>
      <c r="D37" s="188">
        <v>0</v>
      </c>
      <c r="E37" s="188"/>
      <c r="F37" s="189">
        <v>6.19166666666667</v>
      </c>
      <c r="G37" s="189">
        <v>5.7166666666666703</v>
      </c>
      <c r="H37" s="142">
        <f t="shared" si="11"/>
        <v>0.47499999999999964</v>
      </c>
      <c r="I37" s="202">
        <v>7.4489999999999998</v>
      </c>
      <c r="J37" s="201">
        <f t="shared" si="0"/>
        <v>3.5382749999999974</v>
      </c>
      <c r="K37" s="201">
        <f t="shared" si="1"/>
        <v>0</v>
      </c>
      <c r="L37" s="140"/>
      <c r="M37" s="193">
        <v>358.27249999999998</v>
      </c>
      <c r="N37" s="193">
        <v>308.02416666666664</v>
      </c>
      <c r="O37" s="209">
        <f t="shared" si="2"/>
        <v>50.248333333333335</v>
      </c>
      <c r="P37" s="204">
        <v>0.129</v>
      </c>
      <c r="Q37" s="201">
        <f t="shared" ref="Q37:Q38" si="16">O37*P37</f>
        <v>6.4820350000000007</v>
      </c>
      <c r="R37" s="201">
        <f t="shared" si="4"/>
        <v>0</v>
      </c>
      <c r="S37" s="140"/>
      <c r="T37" s="141"/>
      <c r="U37" s="141"/>
      <c r="V37" s="209" t="str">
        <f t="shared" si="5"/>
        <v/>
      </c>
      <c r="W37" s="206"/>
      <c r="X37" s="210">
        <f t="shared" si="6"/>
        <v>0</v>
      </c>
      <c r="Y37" s="201">
        <f t="shared" si="7"/>
        <v>0</v>
      </c>
      <c r="Z37" s="201"/>
      <c r="AA37" s="141"/>
      <c r="AB37" s="141"/>
      <c r="AC37" s="209" t="str">
        <f t="shared" si="8"/>
        <v/>
      </c>
      <c r="AD37" s="206"/>
      <c r="AE37" s="210">
        <f t="shared" si="9"/>
        <v>0</v>
      </c>
      <c r="AF37" s="201">
        <f t="shared" si="10"/>
        <v>0</v>
      </c>
    </row>
    <row r="38" spans="1:32" s="173" customFormat="1" ht="12.5" x14ac:dyDescent="0.25">
      <c r="A38" s="188"/>
      <c r="B38" s="188"/>
      <c r="C38" s="188" t="s">
        <v>142</v>
      </c>
      <c r="D38" s="188">
        <v>0</v>
      </c>
      <c r="E38" s="188"/>
      <c r="F38" s="189">
        <v>6.8916666666666702</v>
      </c>
      <c r="G38" s="189">
        <v>6.2583333333333302</v>
      </c>
      <c r="H38" s="142">
        <f t="shared" si="11"/>
        <v>0.63333333333333997</v>
      </c>
      <c r="I38" s="202">
        <v>7.351</v>
      </c>
      <c r="J38" s="201">
        <f t="shared" si="0"/>
        <v>4.6556333333333821</v>
      </c>
      <c r="K38" s="201">
        <f t="shared" si="1"/>
        <v>0</v>
      </c>
      <c r="L38" s="140"/>
      <c r="M38" s="193">
        <v>453.6991666666666</v>
      </c>
      <c r="N38" s="193">
        <v>403.32916666666659</v>
      </c>
      <c r="O38" s="209">
        <f t="shared" si="2"/>
        <v>50.370000000000005</v>
      </c>
      <c r="P38" s="204">
        <v>0.126</v>
      </c>
      <c r="Q38" s="201">
        <f t="shared" si="16"/>
        <v>6.3466200000000006</v>
      </c>
      <c r="R38" s="201">
        <f t="shared" si="4"/>
        <v>0</v>
      </c>
      <c r="S38" s="140"/>
      <c r="T38" s="141"/>
      <c r="U38" s="141"/>
      <c r="V38" s="209" t="str">
        <f t="shared" si="5"/>
        <v/>
      </c>
      <c r="W38" s="206"/>
      <c r="X38" s="210">
        <f t="shared" si="6"/>
        <v>0</v>
      </c>
      <c r="Y38" s="201">
        <f t="shared" si="7"/>
        <v>0</v>
      </c>
      <c r="Z38" s="201"/>
      <c r="AA38" s="141"/>
      <c r="AB38" s="141"/>
      <c r="AC38" s="209" t="str">
        <f t="shared" si="8"/>
        <v/>
      </c>
      <c r="AD38" s="206"/>
      <c r="AE38" s="210">
        <f t="shared" si="9"/>
        <v>0</v>
      </c>
      <c r="AF38" s="201">
        <f t="shared" si="10"/>
        <v>0</v>
      </c>
    </row>
    <row r="39" spans="1:32" s="173" customFormat="1" ht="12.5" x14ac:dyDescent="0.25">
      <c r="A39" s="188"/>
      <c r="B39" s="188"/>
      <c r="C39" s="188"/>
      <c r="D39" s="188"/>
      <c r="E39" s="188"/>
      <c r="F39" s="189"/>
      <c r="G39" s="189"/>
      <c r="H39" s="142" t="str">
        <f t="shared" si="11"/>
        <v/>
      </c>
      <c r="I39" s="202"/>
      <c r="J39" s="201"/>
      <c r="K39" s="201">
        <f t="shared" si="1"/>
        <v>0</v>
      </c>
      <c r="L39" s="140"/>
      <c r="M39" s="193"/>
      <c r="N39" s="193"/>
      <c r="O39" s="209" t="str">
        <f t="shared" si="2"/>
        <v/>
      </c>
      <c r="P39" s="204"/>
      <c r="Q39" s="201"/>
      <c r="R39" s="201">
        <f t="shared" si="4"/>
        <v>0</v>
      </c>
      <c r="S39" s="140"/>
      <c r="T39" s="141"/>
      <c r="U39" s="141"/>
      <c r="V39" s="209" t="str">
        <f t="shared" si="5"/>
        <v/>
      </c>
      <c r="W39" s="206"/>
      <c r="X39" s="210">
        <f t="shared" si="6"/>
        <v>0</v>
      </c>
      <c r="Y39" s="201">
        <f t="shared" si="7"/>
        <v>0</v>
      </c>
      <c r="Z39" s="201"/>
      <c r="AA39" s="141"/>
      <c r="AB39" s="141"/>
      <c r="AC39" s="209" t="str">
        <f t="shared" si="8"/>
        <v/>
      </c>
      <c r="AD39" s="206"/>
      <c r="AE39" s="210">
        <f t="shared" si="9"/>
        <v>0</v>
      </c>
      <c r="AF39" s="201">
        <f t="shared" si="10"/>
        <v>0</v>
      </c>
    </row>
    <row r="40" spans="1:32" s="173" customFormat="1" ht="12.5" x14ac:dyDescent="0.25">
      <c r="A40" s="188"/>
      <c r="B40" s="188"/>
      <c r="C40" s="188"/>
      <c r="D40" s="188"/>
      <c r="E40" s="188"/>
      <c r="F40" s="189"/>
      <c r="G40" s="189"/>
      <c r="H40" s="142" t="str">
        <f t="shared" si="11"/>
        <v/>
      </c>
      <c r="I40" s="202"/>
      <c r="J40" s="201"/>
      <c r="K40" s="201">
        <f t="shared" si="1"/>
        <v>0</v>
      </c>
      <c r="L40" s="140"/>
      <c r="M40" s="193"/>
      <c r="N40" s="193"/>
      <c r="O40" s="209" t="str">
        <f t="shared" si="2"/>
        <v/>
      </c>
      <c r="P40" s="204"/>
      <c r="Q40" s="201"/>
      <c r="R40" s="201">
        <f t="shared" si="4"/>
        <v>0</v>
      </c>
      <c r="S40" s="140"/>
      <c r="T40" s="141"/>
      <c r="U40" s="141"/>
      <c r="V40" s="209" t="str">
        <f t="shared" si="5"/>
        <v/>
      </c>
      <c r="W40" s="206"/>
      <c r="X40" s="210">
        <f t="shared" si="6"/>
        <v>0</v>
      </c>
      <c r="Y40" s="201">
        <f t="shared" si="7"/>
        <v>0</v>
      </c>
      <c r="Z40" s="201"/>
      <c r="AA40" s="141"/>
      <c r="AB40" s="141"/>
      <c r="AC40" s="209" t="str">
        <f t="shared" si="8"/>
        <v/>
      </c>
      <c r="AD40" s="206"/>
      <c r="AE40" s="210">
        <f t="shared" si="9"/>
        <v>0</v>
      </c>
      <c r="AF40" s="201">
        <f t="shared" si="10"/>
        <v>0</v>
      </c>
    </row>
    <row r="41" spans="1:32" s="173" customFormat="1" ht="12.5" x14ac:dyDescent="0.25">
      <c r="A41" s="188" t="s">
        <v>214</v>
      </c>
      <c r="B41" s="188" t="s">
        <v>227</v>
      </c>
      <c r="C41" s="188" t="s">
        <v>142</v>
      </c>
      <c r="D41" s="188">
        <v>0</v>
      </c>
      <c r="E41" s="188"/>
      <c r="F41" s="189">
        <v>8.6666666666666696</v>
      </c>
      <c r="G41" s="189">
        <v>7.4749999999999996</v>
      </c>
      <c r="H41" s="142">
        <f t="shared" si="11"/>
        <v>1.19166666666667</v>
      </c>
      <c r="I41" s="202">
        <v>7.1820000000000004</v>
      </c>
      <c r="J41" s="201">
        <f t="shared" si="0"/>
        <v>8.5585500000000234</v>
      </c>
      <c r="K41" s="201">
        <f t="shared" si="1"/>
        <v>0</v>
      </c>
      <c r="L41" s="140"/>
      <c r="M41" s="193">
        <v>620.4041666666667</v>
      </c>
      <c r="N41" s="193">
        <v>440.09416666666675</v>
      </c>
      <c r="O41" s="209">
        <f t="shared" si="2"/>
        <v>180.30999999999995</v>
      </c>
      <c r="P41" s="204">
        <v>0.125</v>
      </c>
      <c r="Q41" s="201">
        <f t="shared" ref="Q41" si="17">O41*P41</f>
        <v>22.538749999999993</v>
      </c>
      <c r="R41" s="201">
        <f t="shared" si="4"/>
        <v>0</v>
      </c>
      <c r="S41" s="140"/>
      <c r="T41" s="143">
        <v>21.39329601158645</v>
      </c>
      <c r="U41" s="143">
        <v>17.978943850267378</v>
      </c>
      <c r="V41" s="209">
        <f t="shared" si="5"/>
        <v>3.4143521613190728</v>
      </c>
      <c r="W41" s="207">
        <v>6.1349999999999998</v>
      </c>
      <c r="X41" s="210">
        <f t="shared" si="6"/>
        <v>20.947050509692509</v>
      </c>
      <c r="Y41" s="201">
        <f>D41*X41</f>
        <v>0</v>
      </c>
      <c r="Z41" s="201"/>
      <c r="AA41" s="143">
        <v>21.39329601158645</v>
      </c>
      <c r="AB41" s="143">
        <v>17.978943850267378</v>
      </c>
      <c r="AC41" s="209">
        <f t="shared" si="8"/>
        <v>3.4143521613190728</v>
      </c>
      <c r="AD41" s="207">
        <v>6.1349999999999998</v>
      </c>
      <c r="AE41" s="210">
        <f t="shared" si="9"/>
        <v>20.947050509692509</v>
      </c>
      <c r="AF41" s="201">
        <f t="shared" si="10"/>
        <v>0</v>
      </c>
    </row>
    <row r="42" spans="1:32" s="173" customFormat="1" ht="12.5" x14ac:dyDescent="0.25">
      <c r="A42" s="188"/>
      <c r="B42" s="188"/>
      <c r="C42" s="188"/>
      <c r="D42" s="188"/>
      <c r="E42" s="188"/>
      <c r="F42" s="189"/>
      <c r="G42" s="189"/>
      <c r="H42" s="142" t="str">
        <f t="shared" si="11"/>
        <v/>
      </c>
      <c r="I42" s="202"/>
      <c r="J42" s="201"/>
      <c r="K42" s="201">
        <f t="shared" si="1"/>
        <v>0</v>
      </c>
      <c r="L42" s="140"/>
      <c r="M42" s="193"/>
      <c r="N42" s="193"/>
      <c r="O42" s="209" t="str">
        <f t="shared" si="2"/>
        <v/>
      </c>
      <c r="P42" s="204"/>
      <c r="Q42" s="201"/>
      <c r="R42" s="201">
        <f t="shared" si="4"/>
        <v>0</v>
      </c>
      <c r="S42" s="140"/>
      <c r="T42" s="143"/>
      <c r="U42" s="143"/>
      <c r="V42" s="209" t="str">
        <f t="shared" si="5"/>
        <v/>
      </c>
      <c r="W42" s="207"/>
      <c r="X42" s="210">
        <f t="shared" si="6"/>
        <v>0</v>
      </c>
      <c r="Y42" s="201">
        <f t="shared" si="7"/>
        <v>0</v>
      </c>
      <c r="Z42" s="201"/>
      <c r="AA42" s="143"/>
      <c r="AB42" s="143"/>
      <c r="AC42" s="209" t="str">
        <f t="shared" si="8"/>
        <v/>
      </c>
      <c r="AD42" s="207"/>
      <c r="AE42" s="210">
        <f t="shared" si="9"/>
        <v>0</v>
      </c>
      <c r="AF42" s="201">
        <f t="shared" si="10"/>
        <v>0</v>
      </c>
    </row>
    <row r="43" spans="1:32" s="173" customFormat="1" ht="12.5" x14ac:dyDescent="0.25">
      <c r="A43" s="188"/>
      <c r="B43" s="188"/>
      <c r="C43" s="188"/>
      <c r="D43" s="188"/>
      <c r="E43" s="188"/>
      <c r="F43" s="189"/>
      <c r="G43" s="189"/>
      <c r="H43" s="142" t="str">
        <f t="shared" si="11"/>
        <v/>
      </c>
      <c r="I43" s="202"/>
      <c r="J43" s="201"/>
      <c r="K43" s="201">
        <f t="shared" si="1"/>
        <v>0</v>
      </c>
      <c r="L43" s="140"/>
      <c r="M43" s="193"/>
      <c r="N43" s="193"/>
      <c r="O43" s="209" t="str">
        <f t="shared" si="2"/>
        <v/>
      </c>
      <c r="P43" s="204"/>
      <c r="Q43" s="201"/>
      <c r="R43" s="201">
        <f t="shared" si="4"/>
        <v>0</v>
      </c>
      <c r="S43" s="140"/>
      <c r="T43" s="143"/>
      <c r="U43" s="143"/>
      <c r="V43" s="209" t="str">
        <f t="shared" si="5"/>
        <v/>
      </c>
      <c r="W43" s="207"/>
      <c r="X43" s="210">
        <f t="shared" si="6"/>
        <v>0</v>
      </c>
      <c r="Y43" s="201">
        <f t="shared" si="7"/>
        <v>0</v>
      </c>
      <c r="Z43" s="201"/>
      <c r="AA43" s="143"/>
      <c r="AB43" s="143"/>
      <c r="AC43" s="209" t="str">
        <f t="shared" si="8"/>
        <v/>
      </c>
      <c r="AD43" s="207"/>
      <c r="AE43" s="210">
        <f t="shared" si="9"/>
        <v>0</v>
      </c>
      <c r="AF43" s="201">
        <f t="shared" si="10"/>
        <v>0</v>
      </c>
    </row>
    <row r="44" spans="1:32" s="173" customFormat="1" ht="12.5" x14ac:dyDescent="0.25">
      <c r="A44" s="188" t="s">
        <v>215</v>
      </c>
      <c r="B44" s="188" t="s">
        <v>228</v>
      </c>
      <c r="C44" s="188" t="s">
        <v>142</v>
      </c>
      <c r="D44" s="188">
        <v>0</v>
      </c>
      <c r="E44" s="188"/>
      <c r="F44" s="189">
        <v>7.9666666666666668</v>
      </c>
      <c r="G44" s="189">
        <v>7.4749999999999996</v>
      </c>
      <c r="H44" s="142">
        <f t="shared" si="11"/>
        <v>0.49166666666666714</v>
      </c>
      <c r="I44" s="202">
        <v>7.1820000000000004</v>
      </c>
      <c r="J44" s="201">
        <f t="shared" si="0"/>
        <v>3.5311500000000038</v>
      </c>
      <c r="K44" s="201">
        <f t="shared" si="1"/>
        <v>0</v>
      </c>
      <c r="L44" s="140"/>
      <c r="M44" s="193">
        <v>620.4041666666667</v>
      </c>
      <c r="N44" s="193">
        <v>440.09416666666675</v>
      </c>
      <c r="O44" s="209">
        <f t="shared" si="2"/>
        <v>180.30999999999995</v>
      </c>
      <c r="P44" s="204">
        <v>0.125</v>
      </c>
      <c r="Q44" s="201">
        <f t="shared" ref="Q44:Q45" si="18">O44*P44</f>
        <v>22.538749999999993</v>
      </c>
      <c r="R44" s="201">
        <f t="shared" si="4"/>
        <v>0</v>
      </c>
      <c r="S44" s="140"/>
      <c r="T44" s="143">
        <v>21.39329601158645</v>
      </c>
      <c r="U44" s="143">
        <v>17.978943850267378</v>
      </c>
      <c r="V44" s="209">
        <f t="shared" si="5"/>
        <v>3.4143521613190728</v>
      </c>
      <c r="W44" s="207">
        <v>6.1349999999999998</v>
      </c>
      <c r="X44" s="210">
        <f t="shared" si="6"/>
        <v>20.947050509692509</v>
      </c>
      <c r="Y44" s="201">
        <f t="shared" si="7"/>
        <v>0</v>
      </c>
      <c r="Z44" s="201"/>
      <c r="AA44" s="143">
        <v>21.39329601158645</v>
      </c>
      <c r="AB44" s="143">
        <v>17.978943850267378</v>
      </c>
      <c r="AC44" s="209">
        <f t="shared" si="8"/>
        <v>3.4143521613190728</v>
      </c>
      <c r="AD44" s="207">
        <v>6.1349999999999998</v>
      </c>
      <c r="AE44" s="210">
        <f t="shared" si="9"/>
        <v>20.947050509692509</v>
      </c>
      <c r="AF44" s="201">
        <f t="shared" si="10"/>
        <v>0</v>
      </c>
    </row>
    <row r="45" spans="1:32" s="173" customFormat="1" ht="12.5" x14ac:dyDescent="0.25">
      <c r="A45" s="188"/>
      <c r="B45" s="188"/>
      <c r="C45" s="188" t="s">
        <v>143</v>
      </c>
      <c r="D45" s="188">
        <v>0</v>
      </c>
      <c r="E45" s="188"/>
      <c r="F45" s="189">
        <v>9.1166666666666671</v>
      </c>
      <c r="G45" s="189">
        <v>8.5</v>
      </c>
      <c r="H45" s="142">
        <f t="shared" si="11"/>
        <v>0.61666666666666714</v>
      </c>
      <c r="I45" s="202">
        <v>7.077</v>
      </c>
      <c r="J45" s="201">
        <f t="shared" si="0"/>
        <v>4.3641500000000031</v>
      </c>
      <c r="K45" s="201">
        <f t="shared" si="1"/>
        <v>0</v>
      </c>
      <c r="L45" s="140"/>
      <c r="M45" s="193">
        <v>724.4375</v>
      </c>
      <c r="N45" s="193">
        <v>535.36749999999995</v>
      </c>
      <c r="O45" s="209">
        <f t="shared" si="2"/>
        <v>189.07000000000005</v>
      </c>
      <c r="P45" s="204">
        <v>0.123</v>
      </c>
      <c r="Q45" s="201">
        <f t="shared" si="18"/>
        <v>23.255610000000004</v>
      </c>
      <c r="R45" s="201">
        <f t="shared" si="4"/>
        <v>0</v>
      </c>
      <c r="S45" s="140"/>
      <c r="T45" s="143">
        <v>23.600995014483061</v>
      </c>
      <c r="U45" s="143">
        <v>19.33305481283422</v>
      </c>
      <c r="V45" s="209">
        <f t="shared" si="5"/>
        <v>4.267940201648841</v>
      </c>
      <c r="W45" s="207">
        <v>6.1630000000000003</v>
      </c>
      <c r="X45" s="210">
        <f t="shared" si="6"/>
        <v>26.303315462761809</v>
      </c>
      <c r="Y45" s="201">
        <f t="shared" si="7"/>
        <v>0</v>
      </c>
      <c r="Z45" s="201"/>
      <c r="AA45" s="143">
        <v>23.600995014483061</v>
      </c>
      <c r="AB45" s="143">
        <v>19.33305481283422</v>
      </c>
      <c r="AC45" s="209">
        <f t="shared" si="8"/>
        <v>4.267940201648841</v>
      </c>
      <c r="AD45" s="207">
        <v>6.1630000000000003</v>
      </c>
      <c r="AE45" s="210">
        <f t="shared" si="9"/>
        <v>26.303315462761809</v>
      </c>
      <c r="AF45" s="201">
        <f t="shared" si="10"/>
        <v>0</v>
      </c>
    </row>
    <row r="46" spans="1:32" s="173" customFormat="1" ht="12.5" x14ac:dyDescent="0.25">
      <c r="A46" s="188"/>
      <c r="B46" s="188"/>
      <c r="C46" s="188"/>
      <c r="D46" s="188"/>
      <c r="E46" s="188"/>
      <c r="F46" s="189"/>
      <c r="G46" s="189"/>
      <c r="H46" s="142" t="str">
        <f t="shared" si="11"/>
        <v/>
      </c>
      <c r="I46" s="202"/>
      <c r="J46" s="201"/>
      <c r="K46" s="201">
        <f t="shared" si="1"/>
        <v>0</v>
      </c>
      <c r="L46" s="140"/>
      <c r="M46" s="193"/>
      <c r="N46" s="193"/>
      <c r="O46" s="209" t="str">
        <f t="shared" si="2"/>
        <v/>
      </c>
      <c r="P46" s="204"/>
      <c r="Q46" s="201"/>
      <c r="R46" s="201">
        <f t="shared" si="4"/>
        <v>0</v>
      </c>
      <c r="S46" s="140"/>
      <c r="T46" s="143"/>
      <c r="U46" s="143"/>
      <c r="V46" s="209" t="str">
        <f t="shared" si="5"/>
        <v/>
      </c>
      <c r="W46" s="207"/>
      <c r="X46" s="210">
        <f t="shared" si="6"/>
        <v>0</v>
      </c>
      <c r="Y46" s="201">
        <f t="shared" si="7"/>
        <v>0</v>
      </c>
      <c r="Z46" s="201"/>
      <c r="AA46" s="143"/>
      <c r="AB46" s="143"/>
      <c r="AC46" s="209" t="str">
        <f t="shared" si="8"/>
        <v/>
      </c>
      <c r="AD46" s="207"/>
      <c r="AE46" s="210">
        <f t="shared" si="9"/>
        <v>0</v>
      </c>
      <c r="AF46" s="201">
        <f t="shared" si="10"/>
        <v>0</v>
      </c>
    </row>
    <row r="47" spans="1:32" s="173" customFormat="1" ht="12.5" x14ac:dyDescent="0.25">
      <c r="A47" s="188"/>
      <c r="B47" s="188"/>
      <c r="C47" s="188"/>
      <c r="D47" s="188"/>
      <c r="E47" s="188"/>
      <c r="F47" s="189"/>
      <c r="G47" s="189"/>
      <c r="H47" s="142" t="str">
        <f t="shared" si="11"/>
        <v/>
      </c>
      <c r="I47" s="202"/>
      <c r="J47" s="201"/>
      <c r="K47" s="201">
        <f t="shared" si="1"/>
        <v>0</v>
      </c>
      <c r="L47" s="140"/>
      <c r="M47" s="193"/>
      <c r="N47" s="193"/>
      <c r="O47" s="209" t="str">
        <f t="shared" si="2"/>
        <v/>
      </c>
      <c r="P47" s="204"/>
      <c r="Q47" s="201"/>
      <c r="R47" s="201">
        <f t="shared" si="4"/>
        <v>0</v>
      </c>
      <c r="S47" s="140"/>
      <c r="T47" s="143"/>
      <c r="U47" s="143"/>
      <c r="V47" s="209" t="str">
        <f t="shared" si="5"/>
        <v/>
      </c>
      <c r="W47" s="207"/>
      <c r="X47" s="210">
        <f t="shared" si="6"/>
        <v>0</v>
      </c>
      <c r="Y47" s="201">
        <f t="shared" si="7"/>
        <v>0</v>
      </c>
      <c r="Z47" s="201"/>
      <c r="AA47" s="143"/>
      <c r="AB47" s="143"/>
      <c r="AC47" s="209" t="str">
        <f t="shared" si="8"/>
        <v/>
      </c>
      <c r="AD47" s="207"/>
      <c r="AE47" s="210">
        <f t="shared" si="9"/>
        <v>0</v>
      </c>
      <c r="AF47" s="201">
        <f t="shared" si="10"/>
        <v>0</v>
      </c>
    </row>
    <row r="48" spans="1:32" s="173" customFormat="1" ht="12.5" x14ac:dyDescent="0.25">
      <c r="A48" s="188" t="s">
        <v>216</v>
      </c>
      <c r="B48" s="188" t="s">
        <v>229</v>
      </c>
      <c r="C48" s="188" t="s">
        <v>142</v>
      </c>
      <c r="D48" s="188">
        <v>0</v>
      </c>
      <c r="E48" s="188"/>
      <c r="F48" s="189">
        <v>8.6666666666666696</v>
      </c>
      <c r="G48" s="189">
        <v>7.4749999999999996</v>
      </c>
      <c r="H48" s="142">
        <f t="shared" si="11"/>
        <v>1.19166666666667</v>
      </c>
      <c r="I48" s="202">
        <v>7.1820000000000004</v>
      </c>
      <c r="J48" s="201">
        <f t="shared" si="0"/>
        <v>8.5585500000000234</v>
      </c>
      <c r="K48" s="201">
        <f t="shared" si="1"/>
        <v>0</v>
      </c>
      <c r="L48" s="140"/>
      <c r="M48" s="193">
        <v>620.4041666666667</v>
      </c>
      <c r="N48" s="193">
        <v>440.09416666666675</v>
      </c>
      <c r="O48" s="209">
        <f t="shared" si="2"/>
        <v>180.30999999999995</v>
      </c>
      <c r="P48" s="204">
        <v>0.125</v>
      </c>
      <c r="Q48" s="201">
        <f t="shared" ref="Q48" si="19">O48*P48</f>
        <v>22.538749999999993</v>
      </c>
      <c r="R48" s="201">
        <f t="shared" si="4"/>
        <v>0</v>
      </c>
      <c r="S48" s="140"/>
      <c r="T48" s="143">
        <v>21.39329601158645</v>
      </c>
      <c r="U48" s="143">
        <v>17.978943850267378</v>
      </c>
      <c r="V48" s="209">
        <f t="shared" si="5"/>
        <v>3.4143521613190728</v>
      </c>
      <c r="W48" s="207">
        <v>6.1349999999999998</v>
      </c>
      <c r="X48" s="210">
        <f t="shared" si="6"/>
        <v>20.947050509692509</v>
      </c>
      <c r="Y48" s="201">
        <f t="shared" si="7"/>
        <v>0</v>
      </c>
      <c r="Z48" s="201"/>
      <c r="AA48" s="143">
        <v>21.39329601158645</v>
      </c>
      <c r="AB48" s="143">
        <v>17.978943850267378</v>
      </c>
      <c r="AC48" s="209">
        <f t="shared" si="8"/>
        <v>3.4143521613190728</v>
      </c>
      <c r="AD48" s="207">
        <v>6.1349999999999998</v>
      </c>
      <c r="AE48" s="210">
        <f t="shared" si="9"/>
        <v>20.947050509692509</v>
      </c>
      <c r="AF48" s="201">
        <f t="shared" si="10"/>
        <v>0</v>
      </c>
    </row>
    <row r="49" spans="1:32" s="173" customFormat="1" ht="12.5" x14ac:dyDescent="0.25">
      <c r="A49" s="188"/>
      <c r="B49" s="188"/>
      <c r="C49" s="188"/>
      <c r="D49" s="188"/>
      <c r="E49" s="188"/>
      <c r="F49" s="189"/>
      <c r="G49" s="189"/>
      <c r="H49" s="142" t="str">
        <f t="shared" si="11"/>
        <v/>
      </c>
      <c r="I49" s="202"/>
      <c r="J49" s="201"/>
      <c r="K49" s="201">
        <f t="shared" si="1"/>
        <v>0</v>
      </c>
      <c r="L49" s="140"/>
      <c r="M49" s="193"/>
      <c r="N49" s="193"/>
      <c r="O49" s="209" t="str">
        <f t="shared" si="2"/>
        <v/>
      </c>
      <c r="P49" s="204"/>
      <c r="Q49" s="201"/>
      <c r="R49" s="201">
        <f t="shared" si="4"/>
        <v>0</v>
      </c>
      <c r="S49" s="140"/>
      <c r="T49" s="143"/>
      <c r="U49" s="143"/>
      <c r="V49" s="209" t="str">
        <f t="shared" si="5"/>
        <v/>
      </c>
      <c r="W49" s="207"/>
      <c r="X49" s="210">
        <f t="shared" si="6"/>
        <v>0</v>
      </c>
      <c r="Y49" s="201">
        <f t="shared" si="7"/>
        <v>0</v>
      </c>
      <c r="Z49" s="201"/>
      <c r="AA49" s="143"/>
      <c r="AB49" s="143"/>
      <c r="AC49" s="209" t="str">
        <f t="shared" si="8"/>
        <v/>
      </c>
      <c r="AD49" s="207"/>
      <c r="AE49" s="210">
        <f t="shared" si="9"/>
        <v>0</v>
      </c>
      <c r="AF49" s="201">
        <f t="shared" si="10"/>
        <v>0</v>
      </c>
    </row>
    <row r="50" spans="1:32" s="173" customFormat="1" ht="12.5" x14ac:dyDescent="0.25">
      <c r="A50" s="188"/>
      <c r="B50" s="188"/>
      <c r="C50" s="188"/>
      <c r="D50" s="188"/>
      <c r="E50" s="188"/>
      <c r="F50" s="189"/>
      <c r="G50" s="189"/>
      <c r="H50" s="142" t="str">
        <f t="shared" si="11"/>
        <v/>
      </c>
      <c r="I50" s="202"/>
      <c r="J50" s="201"/>
      <c r="K50" s="201">
        <f t="shared" si="1"/>
        <v>0</v>
      </c>
      <c r="L50" s="140"/>
      <c r="M50" s="193"/>
      <c r="N50" s="193"/>
      <c r="O50" s="209" t="str">
        <f t="shared" si="2"/>
        <v/>
      </c>
      <c r="P50" s="204"/>
      <c r="Q50" s="201"/>
      <c r="R50" s="201">
        <f t="shared" si="4"/>
        <v>0</v>
      </c>
      <c r="S50" s="140"/>
      <c r="T50" s="143"/>
      <c r="U50" s="143"/>
      <c r="V50" s="209" t="str">
        <f t="shared" si="5"/>
        <v/>
      </c>
      <c r="W50" s="207"/>
      <c r="X50" s="210">
        <f t="shared" si="6"/>
        <v>0</v>
      </c>
      <c r="Y50" s="201">
        <f t="shared" si="7"/>
        <v>0</v>
      </c>
      <c r="Z50" s="201"/>
      <c r="AA50" s="143"/>
      <c r="AB50" s="143"/>
      <c r="AC50" s="209" t="str">
        <f t="shared" si="8"/>
        <v/>
      </c>
      <c r="AD50" s="207"/>
      <c r="AE50" s="210">
        <f t="shared" si="9"/>
        <v>0</v>
      </c>
      <c r="AF50" s="201">
        <f t="shared" si="10"/>
        <v>0</v>
      </c>
    </row>
    <row r="51" spans="1:32" s="173" customFormat="1" ht="12.5" x14ac:dyDescent="0.25">
      <c r="A51" s="188" t="s">
        <v>217</v>
      </c>
      <c r="B51" s="188" t="s">
        <v>230</v>
      </c>
      <c r="C51" s="188" t="s">
        <v>142</v>
      </c>
      <c r="D51" s="188">
        <v>0</v>
      </c>
      <c r="E51" s="188"/>
      <c r="F51" s="189">
        <v>7.9666666666666668</v>
      </c>
      <c r="G51" s="189">
        <v>7.4749999999999996</v>
      </c>
      <c r="H51" s="142">
        <f t="shared" si="11"/>
        <v>0.49166666666666714</v>
      </c>
      <c r="I51" s="202">
        <v>7.1280000000000001</v>
      </c>
      <c r="J51" s="201">
        <f t="shared" si="0"/>
        <v>3.5046000000000035</v>
      </c>
      <c r="K51" s="201">
        <f t="shared" si="1"/>
        <v>0</v>
      </c>
      <c r="L51" s="140"/>
      <c r="M51" s="193">
        <v>620.4041666666667</v>
      </c>
      <c r="N51" s="193">
        <v>440.09416666666675</v>
      </c>
      <c r="O51" s="209">
        <f t="shared" si="2"/>
        <v>180.30999999999995</v>
      </c>
      <c r="P51" s="204">
        <v>0.125</v>
      </c>
      <c r="Q51" s="201">
        <f t="shared" ref="Q51:Q52" si="20">O51*P51</f>
        <v>22.538749999999993</v>
      </c>
      <c r="R51" s="201">
        <f t="shared" si="4"/>
        <v>0</v>
      </c>
      <c r="S51" s="140"/>
      <c r="T51" s="143">
        <v>21.39329601158645</v>
      </c>
      <c r="U51" s="143">
        <v>17.978943850267378</v>
      </c>
      <c r="V51" s="209">
        <f t="shared" si="5"/>
        <v>3.4143521613190728</v>
      </c>
      <c r="W51" s="207">
        <v>6.1349999999999998</v>
      </c>
      <c r="X51" s="210">
        <f t="shared" si="6"/>
        <v>20.947050509692509</v>
      </c>
      <c r="Y51" s="201">
        <f t="shared" si="7"/>
        <v>0</v>
      </c>
      <c r="Z51" s="201"/>
      <c r="AA51" s="143">
        <v>21.39329601158645</v>
      </c>
      <c r="AB51" s="143">
        <v>17.978943850267378</v>
      </c>
      <c r="AC51" s="209">
        <f t="shared" si="8"/>
        <v>3.4143521613190728</v>
      </c>
      <c r="AD51" s="207">
        <v>6.1349999999999998</v>
      </c>
      <c r="AE51" s="210">
        <f t="shared" si="9"/>
        <v>20.947050509692509</v>
      </c>
      <c r="AF51" s="201">
        <f t="shared" si="10"/>
        <v>0</v>
      </c>
    </row>
    <row r="52" spans="1:32" s="173" customFormat="1" ht="12.5" x14ac:dyDescent="0.25">
      <c r="A52" s="188"/>
      <c r="B52" s="188"/>
      <c r="C52" s="188" t="s">
        <v>143</v>
      </c>
      <c r="D52" s="188">
        <v>0</v>
      </c>
      <c r="E52" s="188"/>
      <c r="F52" s="189">
        <v>9.1166666666666671</v>
      </c>
      <c r="G52" s="189">
        <v>8.5</v>
      </c>
      <c r="H52" s="142">
        <f t="shared" si="11"/>
        <v>0.61666666666666714</v>
      </c>
      <c r="I52" s="202">
        <v>7.077</v>
      </c>
      <c r="J52" s="201">
        <f t="shared" si="0"/>
        <v>4.3641500000000031</v>
      </c>
      <c r="K52" s="201">
        <f t="shared" si="1"/>
        <v>0</v>
      </c>
      <c r="L52" s="140"/>
      <c r="M52" s="193">
        <v>724.4375</v>
      </c>
      <c r="N52" s="193">
        <v>535.36749999999995</v>
      </c>
      <c r="O52" s="209">
        <f t="shared" si="2"/>
        <v>189.07000000000005</v>
      </c>
      <c r="P52" s="204">
        <v>0.123</v>
      </c>
      <c r="Q52" s="201">
        <f t="shared" si="20"/>
        <v>23.255610000000004</v>
      </c>
      <c r="R52" s="201">
        <f t="shared" si="4"/>
        <v>0</v>
      </c>
      <c r="S52" s="140"/>
      <c r="T52" s="143">
        <v>23.600995014483061</v>
      </c>
      <c r="U52" s="143">
        <v>19.33305481283422</v>
      </c>
      <c r="V52" s="209">
        <f t="shared" si="5"/>
        <v>4.267940201648841</v>
      </c>
      <c r="W52" s="207">
        <v>6.1630000000000003</v>
      </c>
      <c r="X52" s="210">
        <f t="shared" si="6"/>
        <v>26.303315462761809</v>
      </c>
      <c r="Y52" s="201">
        <f t="shared" si="7"/>
        <v>0</v>
      </c>
      <c r="Z52" s="201"/>
      <c r="AA52" s="143">
        <v>23.600995014483061</v>
      </c>
      <c r="AB52" s="143">
        <v>19.33305481283422</v>
      </c>
      <c r="AC52" s="209">
        <f t="shared" si="8"/>
        <v>4.267940201648841</v>
      </c>
      <c r="AD52" s="207">
        <v>6.1630000000000003</v>
      </c>
      <c r="AE52" s="210">
        <f t="shared" si="9"/>
        <v>26.303315462761809</v>
      </c>
      <c r="AF52" s="201">
        <f t="shared" si="10"/>
        <v>0</v>
      </c>
    </row>
    <row r="53" spans="1:32" s="173" customFormat="1" ht="12.5" x14ac:dyDescent="0.25">
      <c r="A53" s="188"/>
      <c r="B53" s="188"/>
      <c r="C53" s="188"/>
      <c r="D53" s="188"/>
      <c r="E53" s="188"/>
      <c r="F53" s="189"/>
      <c r="G53" s="189"/>
      <c r="H53" s="142" t="str">
        <f t="shared" si="11"/>
        <v/>
      </c>
      <c r="I53" s="202"/>
      <c r="J53" s="201"/>
      <c r="K53" s="201">
        <f t="shared" si="1"/>
        <v>0</v>
      </c>
      <c r="L53" s="140"/>
      <c r="M53" s="193"/>
      <c r="N53" s="193"/>
      <c r="O53" s="209" t="str">
        <f t="shared" si="2"/>
        <v/>
      </c>
      <c r="P53" s="204"/>
      <c r="Q53" s="201"/>
      <c r="R53" s="201">
        <f t="shared" si="4"/>
        <v>0</v>
      </c>
      <c r="S53" s="140"/>
      <c r="T53" s="143"/>
      <c r="U53" s="143"/>
      <c r="V53" s="209" t="str">
        <f t="shared" si="5"/>
        <v/>
      </c>
      <c r="W53" s="207"/>
      <c r="X53" s="210">
        <f t="shared" si="6"/>
        <v>0</v>
      </c>
      <c r="Y53" s="201">
        <f t="shared" si="7"/>
        <v>0</v>
      </c>
      <c r="Z53" s="201"/>
      <c r="AA53" s="143"/>
      <c r="AB53" s="143"/>
      <c r="AC53" s="209" t="str">
        <f t="shared" si="8"/>
        <v/>
      </c>
      <c r="AD53" s="207"/>
      <c r="AE53" s="210">
        <f t="shared" si="9"/>
        <v>0</v>
      </c>
      <c r="AF53" s="201">
        <f t="shared" si="10"/>
        <v>0</v>
      </c>
    </row>
    <row r="54" spans="1:32" s="173" customFormat="1" ht="12.5" x14ac:dyDescent="0.25">
      <c r="A54" s="188"/>
      <c r="B54" s="188"/>
      <c r="C54" s="188"/>
      <c r="D54" s="188"/>
      <c r="E54" s="188"/>
      <c r="F54" s="189"/>
      <c r="G54" s="189"/>
      <c r="H54" s="142" t="str">
        <f t="shared" si="11"/>
        <v/>
      </c>
      <c r="I54" s="202"/>
      <c r="J54" s="201"/>
      <c r="K54" s="201">
        <f t="shared" si="1"/>
        <v>0</v>
      </c>
      <c r="L54" s="140"/>
      <c r="M54" s="193"/>
      <c r="N54" s="193"/>
      <c r="O54" s="209" t="str">
        <f t="shared" si="2"/>
        <v/>
      </c>
      <c r="P54" s="204"/>
      <c r="Q54" s="201"/>
      <c r="R54" s="201">
        <f t="shared" si="4"/>
        <v>0</v>
      </c>
      <c r="S54" s="140"/>
      <c r="T54" s="143"/>
      <c r="U54" s="143"/>
      <c r="V54" s="209" t="str">
        <f t="shared" si="5"/>
        <v/>
      </c>
      <c r="W54" s="207"/>
      <c r="X54" s="210">
        <f t="shared" si="6"/>
        <v>0</v>
      </c>
      <c r="Y54" s="201">
        <f t="shared" si="7"/>
        <v>0</v>
      </c>
      <c r="Z54" s="201"/>
      <c r="AA54" s="143"/>
      <c r="AB54" s="143"/>
      <c r="AC54" s="209" t="str">
        <f t="shared" si="8"/>
        <v/>
      </c>
      <c r="AD54" s="207"/>
      <c r="AE54" s="210">
        <f t="shared" si="9"/>
        <v>0</v>
      </c>
      <c r="AF54" s="201">
        <f t="shared" si="10"/>
        <v>0</v>
      </c>
    </row>
    <row r="55" spans="1:32" s="173" customFormat="1" ht="12.5" x14ac:dyDescent="0.25">
      <c r="A55" s="188" t="s">
        <v>211</v>
      </c>
      <c r="B55" s="188" t="s">
        <v>231</v>
      </c>
      <c r="C55" s="188" t="s">
        <v>142</v>
      </c>
      <c r="D55" s="188">
        <v>0</v>
      </c>
      <c r="E55" s="188" t="s">
        <v>128</v>
      </c>
      <c r="F55" s="189">
        <v>8.6666666666666696</v>
      </c>
      <c r="G55" s="189">
        <v>7.4749999999999996</v>
      </c>
      <c r="H55" s="142">
        <f t="shared" si="11"/>
        <v>1.19166666666667</v>
      </c>
      <c r="I55" s="202">
        <v>7.1820000000000004</v>
      </c>
      <c r="J55" s="201">
        <f t="shared" si="0"/>
        <v>8.5585500000000234</v>
      </c>
      <c r="K55" s="201">
        <f t="shared" si="1"/>
        <v>0</v>
      </c>
      <c r="L55" s="140"/>
      <c r="M55" s="193">
        <v>620.4041666666667</v>
      </c>
      <c r="N55" s="193">
        <v>440.09416666666675</v>
      </c>
      <c r="O55" s="209">
        <f t="shared" si="2"/>
        <v>180.30999999999995</v>
      </c>
      <c r="P55" s="204">
        <v>0.125</v>
      </c>
      <c r="Q55" s="201">
        <f t="shared" ref="Q55" si="21">O55*P55</f>
        <v>22.538749999999993</v>
      </c>
      <c r="R55" s="201">
        <f t="shared" si="4"/>
        <v>0</v>
      </c>
      <c r="S55" s="140"/>
      <c r="T55" s="143">
        <v>21.39329601158645</v>
      </c>
      <c r="U55" s="143">
        <v>17.978943850267378</v>
      </c>
      <c r="V55" s="209">
        <f t="shared" si="5"/>
        <v>3.4143521613190728</v>
      </c>
      <c r="W55" s="207">
        <v>6.1349999999999998</v>
      </c>
      <c r="X55" s="210">
        <f t="shared" si="6"/>
        <v>20.947050509692509</v>
      </c>
      <c r="Y55" s="201">
        <f t="shared" si="7"/>
        <v>0</v>
      </c>
      <c r="Z55" s="201"/>
      <c r="AA55" s="143">
        <v>21.39329601158645</v>
      </c>
      <c r="AB55" s="143">
        <v>17.978943850267378</v>
      </c>
      <c r="AC55" s="209">
        <f t="shared" si="8"/>
        <v>3.4143521613190728</v>
      </c>
      <c r="AD55" s="207">
        <v>6.1349999999999998</v>
      </c>
      <c r="AE55" s="210">
        <f t="shared" si="9"/>
        <v>20.947050509692509</v>
      </c>
      <c r="AF55" s="201">
        <f t="shared" si="10"/>
        <v>0</v>
      </c>
    </row>
    <row r="56" spans="1:32" s="173" customFormat="1" ht="12.5" x14ac:dyDescent="0.25">
      <c r="A56" s="188"/>
      <c r="B56" s="188"/>
      <c r="C56" s="188"/>
      <c r="D56" s="188"/>
      <c r="E56" s="188"/>
      <c r="F56" s="189"/>
      <c r="G56" s="189"/>
      <c r="H56" s="142" t="str">
        <f t="shared" si="11"/>
        <v/>
      </c>
      <c r="I56" s="202"/>
      <c r="J56" s="201"/>
      <c r="K56" s="201">
        <f t="shared" si="1"/>
        <v>0</v>
      </c>
      <c r="L56" s="140"/>
      <c r="M56" s="193"/>
      <c r="N56" s="193"/>
      <c r="O56" s="209" t="str">
        <f t="shared" si="2"/>
        <v/>
      </c>
      <c r="P56" s="204"/>
      <c r="Q56" s="201"/>
      <c r="R56" s="201">
        <f t="shared" si="4"/>
        <v>0</v>
      </c>
      <c r="S56" s="140"/>
      <c r="T56" s="143"/>
      <c r="U56" s="143"/>
      <c r="V56" s="209" t="str">
        <f t="shared" si="5"/>
        <v/>
      </c>
      <c r="W56" s="207"/>
      <c r="X56" s="210">
        <f t="shared" si="6"/>
        <v>0</v>
      </c>
      <c r="Y56" s="201">
        <f t="shared" si="7"/>
        <v>0</v>
      </c>
      <c r="Z56" s="201"/>
      <c r="AA56" s="143"/>
      <c r="AB56" s="143"/>
      <c r="AC56" s="209" t="str">
        <f t="shared" si="8"/>
        <v/>
      </c>
      <c r="AD56" s="207"/>
      <c r="AE56" s="210">
        <f t="shared" si="9"/>
        <v>0</v>
      </c>
      <c r="AF56" s="201">
        <f t="shared" si="10"/>
        <v>0</v>
      </c>
    </row>
    <row r="57" spans="1:32" s="173" customFormat="1" ht="12.5" x14ac:dyDescent="0.25">
      <c r="A57" s="188"/>
      <c r="B57" s="188"/>
      <c r="C57" s="188"/>
      <c r="D57" s="188"/>
      <c r="E57" s="188"/>
      <c r="F57" s="189"/>
      <c r="G57" s="189"/>
      <c r="H57" s="142" t="str">
        <f t="shared" si="11"/>
        <v/>
      </c>
      <c r="I57" s="202"/>
      <c r="J57" s="201"/>
      <c r="K57" s="201">
        <f t="shared" si="1"/>
        <v>0</v>
      </c>
      <c r="L57" s="140"/>
      <c r="M57" s="193"/>
      <c r="N57" s="193"/>
      <c r="O57" s="209" t="str">
        <f t="shared" si="2"/>
        <v/>
      </c>
      <c r="P57" s="204"/>
      <c r="Q57" s="201"/>
      <c r="R57" s="201">
        <f t="shared" si="4"/>
        <v>0</v>
      </c>
      <c r="S57" s="140"/>
      <c r="T57" s="143"/>
      <c r="U57" s="143"/>
      <c r="V57" s="209" t="str">
        <f t="shared" si="5"/>
        <v/>
      </c>
      <c r="W57" s="207"/>
      <c r="X57" s="210">
        <f t="shared" si="6"/>
        <v>0</v>
      </c>
      <c r="Y57" s="201">
        <f t="shared" si="7"/>
        <v>0</v>
      </c>
      <c r="Z57" s="201"/>
      <c r="AA57" s="143"/>
      <c r="AB57" s="143"/>
      <c r="AC57" s="209" t="str">
        <f t="shared" si="8"/>
        <v/>
      </c>
      <c r="AD57" s="207"/>
      <c r="AE57" s="210">
        <f t="shared" si="9"/>
        <v>0</v>
      </c>
      <c r="AF57" s="201">
        <f t="shared" si="10"/>
        <v>0</v>
      </c>
    </row>
    <row r="58" spans="1:32" s="173" customFormat="1" ht="12.5" x14ac:dyDescent="0.25">
      <c r="A58" s="188" t="s">
        <v>218</v>
      </c>
      <c r="B58" s="188" t="s">
        <v>232</v>
      </c>
      <c r="C58" s="188" t="s">
        <v>142</v>
      </c>
      <c r="D58" s="188">
        <v>0</v>
      </c>
      <c r="E58" s="188"/>
      <c r="F58" s="189">
        <v>7.9666666666666668</v>
      </c>
      <c r="G58" s="189">
        <v>7.4749999999999996</v>
      </c>
      <c r="H58" s="142">
        <f t="shared" si="11"/>
        <v>0.49166666666666714</v>
      </c>
      <c r="I58" s="202">
        <v>7.1820000000000004</v>
      </c>
      <c r="J58" s="201">
        <f t="shared" si="0"/>
        <v>3.5311500000000038</v>
      </c>
      <c r="K58" s="201">
        <f t="shared" si="1"/>
        <v>0</v>
      </c>
      <c r="L58" s="140"/>
      <c r="M58" s="193">
        <v>620.4041666666667</v>
      </c>
      <c r="N58" s="193">
        <v>440.09416666666675</v>
      </c>
      <c r="O58" s="209">
        <f t="shared" si="2"/>
        <v>180.30999999999995</v>
      </c>
      <c r="P58" s="204">
        <v>0.125</v>
      </c>
      <c r="Q58" s="201">
        <f t="shared" ref="Q58" si="22">O58*P58</f>
        <v>22.538749999999993</v>
      </c>
      <c r="R58" s="201">
        <f t="shared" si="4"/>
        <v>0</v>
      </c>
      <c r="S58" s="140"/>
      <c r="T58" s="143">
        <v>21.39329601158645</v>
      </c>
      <c r="U58" s="143">
        <v>17.978943850267378</v>
      </c>
      <c r="V58" s="209">
        <f t="shared" si="5"/>
        <v>3.4143521613190728</v>
      </c>
      <c r="W58" s="207">
        <v>6.1349999999999998</v>
      </c>
      <c r="X58" s="210">
        <f t="shared" si="6"/>
        <v>20.947050509692509</v>
      </c>
      <c r="Y58" s="201">
        <f t="shared" si="7"/>
        <v>0</v>
      </c>
      <c r="Z58" s="201"/>
      <c r="AA58" s="143">
        <v>21.39329601158645</v>
      </c>
      <c r="AB58" s="143">
        <v>17.978943850267378</v>
      </c>
      <c r="AC58" s="209">
        <f t="shared" si="8"/>
        <v>3.4143521613190728</v>
      </c>
      <c r="AD58" s="207">
        <v>6.1349999999999998</v>
      </c>
      <c r="AE58" s="210">
        <f t="shared" si="9"/>
        <v>20.947050509692509</v>
      </c>
      <c r="AF58" s="201">
        <f t="shared" si="10"/>
        <v>0</v>
      </c>
    </row>
    <row r="59" spans="1:32" s="173" customFormat="1" ht="12.5" x14ac:dyDescent="0.25">
      <c r="A59" s="188"/>
      <c r="B59" s="188"/>
      <c r="C59" s="188"/>
      <c r="D59" s="188"/>
      <c r="E59" s="188"/>
      <c r="F59" s="189"/>
      <c r="G59" s="189"/>
      <c r="H59" s="142" t="str">
        <f t="shared" si="11"/>
        <v/>
      </c>
      <c r="I59" s="202"/>
      <c r="J59" s="201"/>
      <c r="K59" s="201">
        <f t="shared" si="1"/>
        <v>0</v>
      </c>
      <c r="L59" s="140"/>
      <c r="M59" s="193"/>
      <c r="N59" s="193"/>
      <c r="O59" s="209" t="str">
        <f t="shared" si="2"/>
        <v/>
      </c>
      <c r="P59" s="204"/>
      <c r="Q59" s="201"/>
      <c r="R59" s="201">
        <f t="shared" si="4"/>
        <v>0</v>
      </c>
      <c r="S59" s="140"/>
      <c r="T59" s="143"/>
      <c r="U59" s="143"/>
      <c r="V59" s="209" t="str">
        <f t="shared" si="5"/>
        <v/>
      </c>
      <c r="W59" s="207"/>
      <c r="X59" s="210">
        <f t="shared" si="6"/>
        <v>0</v>
      </c>
      <c r="Y59" s="201">
        <f t="shared" si="7"/>
        <v>0</v>
      </c>
      <c r="Z59" s="201"/>
      <c r="AA59" s="143"/>
      <c r="AB59" s="143"/>
      <c r="AC59" s="209" t="str">
        <f t="shared" si="8"/>
        <v/>
      </c>
      <c r="AD59" s="207"/>
      <c r="AE59" s="210">
        <f t="shared" si="9"/>
        <v>0</v>
      </c>
      <c r="AF59" s="201">
        <f t="shared" si="10"/>
        <v>0</v>
      </c>
    </row>
    <row r="60" spans="1:32" s="173" customFormat="1" ht="12.5" x14ac:dyDescent="0.25">
      <c r="A60" s="188"/>
      <c r="B60" s="188"/>
      <c r="C60" s="188"/>
      <c r="D60" s="188"/>
      <c r="E60" s="188"/>
      <c r="F60" s="189"/>
      <c r="G60" s="189"/>
      <c r="H60" s="142" t="str">
        <f t="shared" si="11"/>
        <v/>
      </c>
      <c r="I60" s="202"/>
      <c r="J60" s="201"/>
      <c r="K60" s="201">
        <f t="shared" si="1"/>
        <v>0</v>
      </c>
      <c r="L60" s="140"/>
      <c r="M60" s="193"/>
      <c r="N60" s="193"/>
      <c r="O60" s="209" t="str">
        <f t="shared" si="2"/>
        <v/>
      </c>
      <c r="P60" s="204"/>
      <c r="Q60" s="201"/>
      <c r="R60" s="201">
        <f t="shared" si="4"/>
        <v>0</v>
      </c>
      <c r="S60" s="140"/>
      <c r="T60" s="143"/>
      <c r="U60" s="143"/>
      <c r="V60" s="209" t="str">
        <f t="shared" si="5"/>
        <v/>
      </c>
      <c r="W60" s="207"/>
      <c r="X60" s="210">
        <f t="shared" si="6"/>
        <v>0</v>
      </c>
      <c r="Y60" s="201">
        <f t="shared" si="7"/>
        <v>0</v>
      </c>
      <c r="Z60" s="201"/>
      <c r="AA60" s="143"/>
      <c r="AB60" s="143"/>
      <c r="AC60" s="209" t="str">
        <f t="shared" si="8"/>
        <v/>
      </c>
      <c r="AD60" s="207"/>
      <c r="AE60" s="210">
        <f t="shared" si="9"/>
        <v>0</v>
      </c>
      <c r="AF60" s="201">
        <f t="shared" si="10"/>
        <v>0</v>
      </c>
    </row>
    <row r="61" spans="1:32" s="173" customFormat="1" ht="12.5" x14ac:dyDescent="0.25">
      <c r="A61" s="188" t="s">
        <v>212</v>
      </c>
      <c r="B61" s="188" t="s">
        <v>233</v>
      </c>
      <c r="C61" s="188" t="s">
        <v>142</v>
      </c>
      <c r="D61" s="188">
        <v>0</v>
      </c>
      <c r="E61" s="188"/>
      <c r="F61" s="189">
        <v>8.6666666666666696</v>
      </c>
      <c r="G61" s="189">
        <v>7.4749999999999996</v>
      </c>
      <c r="H61" s="142">
        <f t="shared" si="11"/>
        <v>1.19166666666667</v>
      </c>
      <c r="I61" s="202">
        <v>7.1820000000000004</v>
      </c>
      <c r="J61" s="201">
        <f t="shared" si="0"/>
        <v>8.5585500000000234</v>
      </c>
      <c r="K61" s="201">
        <f t="shared" si="1"/>
        <v>0</v>
      </c>
      <c r="L61" s="140"/>
      <c r="M61" s="193">
        <v>620.4041666666667</v>
      </c>
      <c r="N61" s="193">
        <v>440.09416666666675</v>
      </c>
      <c r="O61" s="209">
        <f t="shared" si="2"/>
        <v>180.30999999999995</v>
      </c>
      <c r="P61" s="204">
        <v>0.125</v>
      </c>
      <c r="Q61" s="201">
        <f t="shared" ref="Q61" si="23">O61*P61</f>
        <v>22.538749999999993</v>
      </c>
      <c r="R61" s="201">
        <f t="shared" si="4"/>
        <v>0</v>
      </c>
      <c r="S61" s="140"/>
      <c r="T61" s="143">
        <v>21.39329601158645</v>
      </c>
      <c r="U61" s="143">
        <v>17.978943850267378</v>
      </c>
      <c r="V61" s="209">
        <f t="shared" si="5"/>
        <v>3.4143521613190728</v>
      </c>
      <c r="W61" s="207">
        <v>6.1349999999999998</v>
      </c>
      <c r="X61" s="210">
        <f t="shared" si="6"/>
        <v>20.947050509692509</v>
      </c>
      <c r="Y61" s="201">
        <f t="shared" si="7"/>
        <v>0</v>
      </c>
      <c r="Z61" s="201"/>
      <c r="AA61" s="143">
        <v>21.39329601158645</v>
      </c>
      <c r="AB61" s="143">
        <v>17.978943850267378</v>
      </c>
      <c r="AC61" s="209">
        <f t="shared" si="8"/>
        <v>3.4143521613190728</v>
      </c>
      <c r="AD61" s="207">
        <v>6.1349999999999998</v>
      </c>
      <c r="AE61" s="210">
        <f t="shared" si="9"/>
        <v>20.947050509692509</v>
      </c>
      <c r="AF61" s="201">
        <f t="shared" si="10"/>
        <v>0</v>
      </c>
    </row>
    <row r="62" spans="1:32" s="173" customFormat="1" ht="12.5" x14ac:dyDescent="0.25">
      <c r="A62" s="188"/>
      <c r="B62" s="188"/>
      <c r="C62" s="188"/>
      <c r="D62" s="188"/>
      <c r="E62" s="188"/>
      <c r="F62" s="189"/>
      <c r="G62" s="189"/>
      <c r="H62" s="142" t="str">
        <f t="shared" si="11"/>
        <v/>
      </c>
      <c r="I62" s="202"/>
      <c r="J62" s="201"/>
      <c r="K62" s="201">
        <f t="shared" si="1"/>
        <v>0</v>
      </c>
      <c r="L62" s="140"/>
      <c r="M62" s="193"/>
      <c r="N62" s="193"/>
      <c r="O62" s="209" t="str">
        <f t="shared" si="2"/>
        <v/>
      </c>
      <c r="P62" s="204"/>
      <c r="Q62" s="201"/>
      <c r="R62" s="201">
        <f t="shared" si="4"/>
        <v>0</v>
      </c>
      <c r="S62" s="140"/>
      <c r="T62" s="143"/>
      <c r="U62" s="143"/>
      <c r="V62" s="209" t="str">
        <f t="shared" si="5"/>
        <v/>
      </c>
      <c r="W62" s="207"/>
      <c r="X62" s="210">
        <f t="shared" si="6"/>
        <v>0</v>
      </c>
      <c r="Y62" s="201">
        <f t="shared" si="7"/>
        <v>0</v>
      </c>
      <c r="Z62" s="201"/>
      <c r="AA62" s="143"/>
      <c r="AB62" s="143"/>
      <c r="AC62" s="209" t="str">
        <f t="shared" si="8"/>
        <v/>
      </c>
      <c r="AD62" s="207"/>
      <c r="AE62" s="210">
        <f t="shared" si="9"/>
        <v>0</v>
      </c>
      <c r="AF62" s="201">
        <f t="shared" si="10"/>
        <v>0</v>
      </c>
    </row>
    <row r="63" spans="1:32" s="173" customFormat="1" ht="12.5" x14ac:dyDescent="0.25">
      <c r="A63" s="188"/>
      <c r="B63" s="188"/>
      <c r="C63" s="188"/>
      <c r="D63" s="188"/>
      <c r="E63" s="188"/>
      <c r="F63" s="189"/>
      <c r="G63" s="189"/>
      <c r="H63" s="142" t="str">
        <f t="shared" si="11"/>
        <v/>
      </c>
      <c r="I63" s="202"/>
      <c r="J63" s="201"/>
      <c r="K63" s="201">
        <f t="shared" si="1"/>
        <v>0</v>
      </c>
      <c r="L63" s="140"/>
      <c r="M63" s="193"/>
      <c r="N63" s="193"/>
      <c r="O63" s="209" t="str">
        <f t="shared" si="2"/>
        <v/>
      </c>
      <c r="P63" s="204"/>
      <c r="Q63" s="201"/>
      <c r="R63" s="201">
        <f t="shared" si="4"/>
        <v>0</v>
      </c>
      <c r="S63" s="140"/>
      <c r="T63" s="143"/>
      <c r="U63" s="143"/>
      <c r="V63" s="209" t="str">
        <f t="shared" si="5"/>
        <v/>
      </c>
      <c r="W63" s="207"/>
      <c r="X63" s="210">
        <f t="shared" si="6"/>
        <v>0</v>
      </c>
      <c r="Y63" s="201">
        <f t="shared" si="7"/>
        <v>0</v>
      </c>
      <c r="Z63" s="201"/>
      <c r="AA63" s="143"/>
      <c r="AB63" s="143"/>
      <c r="AC63" s="209" t="str">
        <f t="shared" si="8"/>
        <v/>
      </c>
      <c r="AD63" s="207"/>
      <c r="AE63" s="210">
        <f t="shared" si="9"/>
        <v>0</v>
      </c>
      <c r="AF63" s="201">
        <f t="shared" si="10"/>
        <v>0</v>
      </c>
    </row>
    <row r="64" spans="1:32" s="173" customFormat="1" ht="12.5" x14ac:dyDescent="0.25">
      <c r="A64" s="188" t="s">
        <v>219</v>
      </c>
      <c r="B64" s="188" t="s">
        <v>234</v>
      </c>
      <c r="C64" s="188" t="s">
        <v>142</v>
      </c>
      <c r="D64" s="188">
        <v>0</v>
      </c>
      <c r="E64" s="188"/>
      <c r="F64" s="189">
        <v>7.9666666666666668</v>
      </c>
      <c r="G64" s="189">
        <v>7.4749999999999996</v>
      </c>
      <c r="H64" s="142">
        <f t="shared" si="11"/>
        <v>0.49166666666666714</v>
      </c>
      <c r="I64" s="202">
        <v>7.1820000000000004</v>
      </c>
      <c r="J64" s="201">
        <f t="shared" si="0"/>
        <v>3.5311500000000038</v>
      </c>
      <c r="K64" s="201">
        <f t="shared" si="1"/>
        <v>0</v>
      </c>
      <c r="L64" s="140"/>
      <c r="M64" s="193">
        <v>620.4041666666667</v>
      </c>
      <c r="N64" s="193">
        <v>440.09416666666675</v>
      </c>
      <c r="O64" s="209">
        <f t="shared" si="2"/>
        <v>180.30999999999995</v>
      </c>
      <c r="P64" s="204">
        <v>0.125</v>
      </c>
      <c r="Q64" s="201">
        <f>O64*P64</f>
        <v>22.538749999999993</v>
      </c>
      <c r="R64" s="201">
        <f t="shared" si="4"/>
        <v>0</v>
      </c>
      <c r="S64" s="140"/>
      <c r="T64" s="143">
        <v>21.39329601158645</v>
      </c>
      <c r="U64" s="143">
        <v>17.978943850267378</v>
      </c>
      <c r="V64" s="209">
        <f t="shared" si="5"/>
        <v>3.4143521613190728</v>
      </c>
      <c r="W64" s="207">
        <v>6.1349999999999998</v>
      </c>
      <c r="X64" s="210">
        <f t="shared" si="6"/>
        <v>20.947050509692509</v>
      </c>
      <c r="Y64" s="201">
        <f t="shared" si="7"/>
        <v>0</v>
      </c>
      <c r="Z64" s="201"/>
      <c r="AA64" s="143">
        <v>21.39329601158645</v>
      </c>
      <c r="AB64" s="143">
        <v>17.978943850267378</v>
      </c>
      <c r="AC64" s="209">
        <f t="shared" si="8"/>
        <v>3.4143521613190728</v>
      </c>
      <c r="AD64" s="207">
        <v>6.1349999999999998</v>
      </c>
      <c r="AE64" s="210">
        <f t="shared" si="9"/>
        <v>20.947050509692509</v>
      </c>
      <c r="AF64" s="201">
        <f t="shared" si="10"/>
        <v>0</v>
      </c>
    </row>
    <row r="65" spans="1:32" s="173" customFormat="1" ht="12.5" x14ac:dyDescent="0.25">
      <c r="A65" s="188"/>
      <c r="B65" s="188"/>
      <c r="C65" s="188" t="s">
        <v>143</v>
      </c>
      <c r="D65" s="188">
        <v>0</v>
      </c>
      <c r="E65" s="188"/>
      <c r="F65" s="189">
        <v>9.1166666666666671</v>
      </c>
      <c r="G65" s="189">
        <v>8.5</v>
      </c>
      <c r="H65" s="142">
        <f t="shared" si="11"/>
        <v>0.61666666666666714</v>
      </c>
      <c r="I65" s="202">
        <v>7.077</v>
      </c>
      <c r="J65" s="201">
        <f t="shared" si="0"/>
        <v>4.3641500000000031</v>
      </c>
      <c r="K65" s="201">
        <f t="shared" si="1"/>
        <v>0</v>
      </c>
      <c r="L65" s="140"/>
      <c r="M65" s="193">
        <v>724.4375</v>
      </c>
      <c r="N65" s="193">
        <v>535.36749999999995</v>
      </c>
      <c r="O65" s="209">
        <f t="shared" si="2"/>
        <v>189.07000000000005</v>
      </c>
      <c r="P65" s="204">
        <v>0.123</v>
      </c>
      <c r="Q65" s="201">
        <f t="shared" ref="Q65" si="24">O65*P65</f>
        <v>23.255610000000004</v>
      </c>
      <c r="R65" s="201">
        <f t="shared" si="4"/>
        <v>0</v>
      </c>
      <c r="S65" s="140"/>
      <c r="T65" s="143">
        <v>23.600995014483061</v>
      </c>
      <c r="U65" s="143">
        <v>19.33305481283422</v>
      </c>
      <c r="V65" s="209">
        <f t="shared" si="5"/>
        <v>4.267940201648841</v>
      </c>
      <c r="W65" s="207">
        <v>6.1360000000000001</v>
      </c>
      <c r="X65" s="210">
        <f t="shared" si="6"/>
        <v>26.188081077317289</v>
      </c>
      <c r="Y65" s="201">
        <f t="shared" si="7"/>
        <v>0</v>
      </c>
      <c r="Z65" s="201"/>
      <c r="AA65" s="143">
        <v>23.600995014483061</v>
      </c>
      <c r="AB65" s="143">
        <v>19.33305481283422</v>
      </c>
      <c r="AC65" s="209">
        <f t="shared" si="8"/>
        <v>4.267940201648841</v>
      </c>
      <c r="AD65" s="207">
        <v>6.1360000000000001</v>
      </c>
      <c r="AE65" s="210">
        <f t="shared" si="9"/>
        <v>26.188081077317289</v>
      </c>
      <c r="AF65" s="201">
        <f t="shared" si="10"/>
        <v>0</v>
      </c>
    </row>
    <row r="66" spans="1:32" s="173" customFormat="1" ht="12.5" x14ac:dyDescent="0.25">
      <c r="A66" s="188"/>
      <c r="B66" s="188"/>
      <c r="C66" s="188"/>
      <c r="D66" s="188"/>
      <c r="E66" s="188"/>
      <c r="F66" s="189"/>
      <c r="G66" s="189"/>
      <c r="H66" s="142" t="str">
        <f t="shared" si="11"/>
        <v/>
      </c>
      <c r="I66" s="202"/>
      <c r="J66" s="201"/>
      <c r="K66" s="201">
        <f t="shared" si="1"/>
        <v>0</v>
      </c>
      <c r="L66" s="140"/>
      <c r="M66" s="193"/>
      <c r="N66" s="193"/>
      <c r="O66" s="209" t="str">
        <f t="shared" si="2"/>
        <v/>
      </c>
      <c r="P66" s="204"/>
      <c r="Q66" s="201"/>
      <c r="R66" s="201">
        <f t="shared" si="4"/>
        <v>0</v>
      </c>
      <c r="S66" s="140"/>
      <c r="T66" s="143"/>
      <c r="U66" s="143"/>
      <c r="V66" s="209" t="str">
        <f t="shared" si="5"/>
        <v/>
      </c>
      <c r="W66" s="207"/>
      <c r="X66" s="210">
        <f t="shared" si="6"/>
        <v>0</v>
      </c>
      <c r="Y66" s="201">
        <f t="shared" si="7"/>
        <v>0</v>
      </c>
      <c r="Z66" s="201"/>
      <c r="AA66" s="143"/>
      <c r="AB66" s="143"/>
      <c r="AC66" s="209" t="str">
        <f t="shared" si="8"/>
        <v/>
      </c>
      <c r="AD66" s="207"/>
      <c r="AE66" s="210">
        <f t="shared" si="9"/>
        <v>0</v>
      </c>
      <c r="AF66" s="201">
        <f t="shared" si="10"/>
        <v>0</v>
      </c>
    </row>
    <row r="67" spans="1:32" s="173" customFormat="1" ht="12.5" x14ac:dyDescent="0.25">
      <c r="A67" s="188"/>
      <c r="B67" s="188"/>
      <c r="C67" s="188"/>
      <c r="D67" s="188"/>
      <c r="E67" s="188"/>
      <c r="F67" s="189"/>
      <c r="G67" s="189"/>
      <c r="H67" s="142" t="str">
        <f t="shared" si="11"/>
        <v/>
      </c>
      <c r="I67" s="202"/>
      <c r="J67" s="201"/>
      <c r="K67" s="201">
        <f t="shared" si="1"/>
        <v>0</v>
      </c>
      <c r="L67" s="140"/>
      <c r="M67" s="193"/>
      <c r="N67" s="193"/>
      <c r="O67" s="209" t="str">
        <f t="shared" si="2"/>
        <v/>
      </c>
      <c r="P67" s="204"/>
      <c r="Q67" s="201"/>
      <c r="R67" s="201">
        <f t="shared" si="4"/>
        <v>0</v>
      </c>
      <c r="S67" s="140"/>
      <c r="T67" s="143"/>
      <c r="U67" s="143"/>
      <c r="V67" s="209" t="str">
        <f t="shared" si="5"/>
        <v/>
      </c>
      <c r="W67" s="207"/>
      <c r="X67" s="210">
        <f t="shared" si="6"/>
        <v>0</v>
      </c>
      <c r="Y67" s="201">
        <f t="shared" si="7"/>
        <v>0</v>
      </c>
      <c r="Z67" s="201"/>
      <c r="AA67" s="143"/>
      <c r="AB67" s="143"/>
      <c r="AC67" s="209" t="str">
        <f t="shared" si="8"/>
        <v/>
      </c>
      <c r="AD67" s="207"/>
      <c r="AE67" s="210">
        <f t="shared" si="9"/>
        <v>0</v>
      </c>
      <c r="AF67" s="201">
        <f t="shared" si="10"/>
        <v>0</v>
      </c>
    </row>
    <row r="68" spans="1:32" s="173" customFormat="1" ht="12.5" x14ac:dyDescent="0.25">
      <c r="A68" s="188"/>
      <c r="B68" s="188"/>
      <c r="C68" s="188"/>
      <c r="D68" s="188"/>
      <c r="E68" s="188"/>
      <c r="F68" s="189"/>
      <c r="G68" s="189"/>
      <c r="H68" s="142" t="str">
        <f t="shared" si="11"/>
        <v/>
      </c>
      <c r="I68" s="202"/>
      <c r="J68" s="201"/>
      <c r="K68" s="201">
        <f t="shared" si="1"/>
        <v>0</v>
      </c>
      <c r="L68" s="140"/>
      <c r="M68" s="193"/>
      <c r="N68" s="193"/>
      <c r="O68" s="209" t="str">
        <f t="shared" si="2"/>
        <v/>
      </c>
      <c r="P68" s="204"/>
      <c r="Q68" s="201"/>
      <c r="R68" s="201">
        <f t="shared" si="4"/>
        <v>0</v>
      </c>
      <c r="S68" s="140"/>
      <c r="T68" s="143"/>
      <c r="U68" s="143"/>
      <c r="V68" s="209" t="str">
        <f t="shared" si="5"/>
        <v/>
      </c>
      <c r="W68" s="207"/>
      <c r="X68" s="210">
        <f t="shared" si="6"/>
        <v>0</v>
      </c>
      <c r="Y68" s="201">
        <f t="shared" si="7"/>
        <v>0</v>
      </c>
      <c r="Z68" s="201"/>
      <c r="AA68" s="143"/>
      <c r="AB68" s="143"/>
      <c r="AC68" s="209" t="str">
        <f t="shared" si="8"/>
        <v/>
      </c>
      <c r="AD68" s="207"/>
      <c r="AE68" s="210">
        <f t="shared" si="9"/>
        <v>0</v>
      </c>
      <c r="AF68" s="201">
        <f t="shared" si="10"/>
        <v>0</v>
      </c>
    </row>
    <row r="69" spans="1:32" s="173" customFormat="1" ht="12.5" x14ac:dyDescent="0.25">
      <c r="A69" s="188"/>
      <c r="B69" s="188"/>
      <c r="C69" s="188"/>
      <c r="D69" s="188"/>
      <c r="E69" s="188"/>
      <c r="F69" s="189"/>
      <c r="G69" s="189"/>
      <c r="H69" s="142" t="str">
        <f t="shared" si="11"/>
        <v/>
      </c>
      <c r="I69" s="202"/>
      <c r="J69" s="201"/>
      <c r="K69" s="201">
        <f t="shared" si="1"/>
        <v>0</v>
      </c>
      <c r="L69" s="140"/>
      <c r="M69" s="193"/>
      <c r="N69" s="193"/>
      <c r="O69" s="209" t="str">
        <f t="shared" si="2"/>
        <v/>
      </c>
      <c r="P69" s="204"/>
      <c r="Q69" s="201"/>
      <c r="R69" s="201">
        <f t="shared" si="4"/>
        <v>0</v>
      </c>
      <c r="S69" s="140"/>
      <c r="T69" s="143"/>
      <c r="U69" s="143"/>
      <c r="V69" s="209" t="str">
        <f t="shared" si="5"/>
        <v/>
      </c>
      <c r="W69" s="207"/>
      <c r="X69" s="210">
        <f t="shared" si="6"/>
        <v>0</v>
      </c>
      <c r="Y69" s="201">
        <f t="shared" si="7"/>
        <v>0</v>
      </c>
      <c r="Z69" s="201"/>
      <c r="AA69" s="143"/>
      <c r="AB69" s="143"/>
      <c r="AC69" s="209" t="str">
        <f t="shared" si="8"/>
        <v/>
      </c>
      <c r="AD69" s="207"/>
      <c r="AE69" s="210">
        <f t="shared" si="9"/>
        <v>0</v>
      </c>
      <c r="AF69" s="201">
        <f t="shared" si="10"/>
        <v>0</v>
      </c>
    </row>
    <row r="70" spans="1:32" s="173" customFormat="1" ht="12.5" x14ac:dyDescent="0.25">
      <c r="A70" s="188"/>
      <c r="B70" s="188"/>
      <c r="C70" s="188"/>
      <c r="D70" s="188"/>
      <c r="E70" s="188"/>
      <c r="F70" s="189"/>
      <c r="G70" s="189"/>
      <c r="H70" s="142" t="str">
        <f t="shared" si="11"/>
        <v/>
      </c>
      <c r="I70" s="202"/>
      <c r="J70" s="201"/>
      <c r="K70" s="201">
        <f t="shared" si="1"/>
        <v>0</v>
      </c>
      <c r="L70" s="140"/>
      <c r="M70" s="193"/>
      <c r="N70" s="193"/>
      <c r="O70" s="209" t="str">
        <f t="shared" si="2"/>
        <v/>
      </c>
      <c r="P70" s="204"/>
      <c r="Q70" s="201"/>
      <c r="R70" s="201">
        <f t="shared" si="4"/>
        <v>0</v>
      </c>
      <c r="S70" s="140"/>
      <c r="T70" s="143"/>
      <c r="U70" s="143"/>
      <c r="V70" s="209" t="str">
        <f t="shared" si="5"/>
        <v/>
      </c>
      <c r="W70" s="207"/>
      <c r="X70" s="210">
        <f t="shared" si="6"/>
        <v>0</v>
      </c>
      <c r="Y70" s="201">
        <f t="shared" si="7"/>
        <v>0</v>
      </c>
      <c r="Z70" s="201"/>
      <c r="AA70" s="143"/>
      <c r="AB70" s="143"/>
      <c r="AC70" s="209" t="str">
        <f t="shared" si="8"/>
        <v/>
      </c>
      <c r="AD70" s="207"/>
      <c r="AE70" s="210">
        <f t="shared" si="9"/>
        <v>0</v>
      </c>
      <c r="AF70" s="201">
        <f t="shared" si="10"/>
        <v>0</v>
      </c>
    </row>
    <row r="71" spans="1:32" s="173" customFormat="1" ht="12.5" x14ac:dyDescent="0.25">
      <c r="A71" s="188"/>
      <c r="B71" s="188"/>
      <c r="C71" s="188"/>
      <c r="D71" s="188"/>
      <c r="E71" s="188"/>
      <c r="F71" s="189"/>
      <c r="G71" s="189"/>
      <c r="H71" s="142" t="str">
        <f t="shared" si="11"/>
        <v/>
      </c>
      <c r="I71" s="202"/>
      <c r="J71" s="201"/>
      <c r="K71" s="201">
        <f t="shared" si="1"/>
        <v>0</v>
      </c>
      <c r="L71" s="140"/>
      <c r="M71" s="193"/>
      <c r="N71" s="193"/>
      <c r="O71" s="209" t="str">
        <f t="shared" si="2"/>
        <v/>
      </c>
      <c r="P71" s="204"/>
      <c r="Q71" s="201"/>
      <c r="R71" s="201">
        <f t="shared" si="4"/>
        <v>0</v>
      </c>
      <c r="S71" s="140"/>
      <c r="T71" s="143"/>
      <c r="U71" s="143"/>
      <c r="V71" s="209" t="str">
        <f t="shared" si="5"/>
        <v/>
      </c>
      <c r="W71" s="207"/>
      <c r="X71" s="210">
        <f t="shared" si="6"/>
        <v>0</v>
      </c>
      <c r="Y71" s="201">
        <f t="shared" si="7"/>
        <v>0</v>
      </c>
      <c r="Z71" s="201"/>
      <c r="AA71" s="143"/>
      <c r="AB71" s="143"/>
      <c r="AC71" s="209" t="str">
        <f t="shared" si="8"/>
        <v/>
      </c>
      <c r="AD71" s="207"/>
      <c r="AE71" s="210">
        <f t="shared" si="9"/>
        <v>0</v>
      </c>
      <c r="AF71" s="201">
        <f t="shared" si="10"/>
        <v>0</v>
      </c>
    </row>
    <row r="72" spans="1:32" s="173" customFormat="1" ht="12.5" x14ac:dyDescent="0.25">
      <c r="A72" s="188"/>
      <c r="B72" s="188"/>
      <c r="C72" s="188"/>
      <c r="D72" s="188"/>
      <c r="E72" s="188"/>
      <c r="F72" s="189"/>
      <c r="G72" s="189"/>
      <c r="H72" s="142" t="str">
        <f t="shared" si="11"/>
        <v/>
      </c>
      <c r="I72" s="202"/>
      <c r="J72" s="201"/>
      <c r="K72" s="201">
        <f t="shared" si="1"/>
        <v>0</v>
      </c>
      <c r="L72" s="140"/>
      <c r="M72" s="193"/>
      <c r="N72" s="193"/>
      <c r="O72" s="209" t="str">
        <f t="shared" si="2"/>
        <v/>
      </c>
      <c r="P72" s="204"/>
      <c r="Q72" s="201"/>
      <c r="R72" s="201">
        <f t="shared" si="4"/>
        <v>0</v>
      </c>
      <c r="S72" s="140"/>
      <c r="T72" s="143"/>
      <c r="U72" s="143"/>
      <c r="V72" s="209" t="str">
        <f t="shared" si="5"/>
        <v/>
      </c>
      <c r="W72" s="207"/>
      <c r="X72" s="210">
        <f t="shared" si="6"/>
        <v>0</v>
      </c>
      <c r="Y72" s="201">
        <f t="shared" si="7"/>
        <v>0</v>
      </c>
      <c r="Z72" s="201"/>
      <c r="AA72" s="143"/>
      <c r="AB72" s="143"/>
      <c r="AC72" s="209" t="str">
        <f t="shared" si="8"/>
        <v/>
      </c>
      <c r="AD72" s="207"/>
      <c r="AE72" s="210">
        <f t="shared" si="9"/>
        <v>0</v>
      </c>
      <c r="AF72" s="201">
        <f t="shared" si="10"/>
        <v>0</v>
      </c>
    </row>
    <row r="73" spans="1:32" s="173" customFormat="1" ht="12.5" x14ac:dyDescent="0.25">
      <c r="A73" s="188"/>
      <c r="B73" s="188"/>
      <c r="C73" s="188"/>
      <c r="D73" s="188"/>
      <c r="E73" s="188"/>
      <c r="F73" s="189"/>
      <c r="G73" s="189"/>
      <c r="H73" s="142" t="str">
        <f t="shared" si="11"/>
        <v/>
      </c>
      <c r="I73" s="202"/>
      <c r="J73" s="201"/>
      <c r="K73" s="201">
        <f t="shared" si="1"/>
        <v>0</v>
      </c>
      <c r="L73" s="140"/>
      <c r="M73" s="193"/>
      <c r="N73" s="193"/>
      <c r="O73" s="209" t="str">
        <f t="shared" si="2"/>
        <v/>
      </c>
      <c r="P73" s="204"/>
      <c r="Q73" s="201"/>
      <c r="R73" s="201">
        <f t="shared" si="4"/>
        <v>0</v>
      </c>
      <c r="S73" s="140"/>
      <c r="T73" s="143"/>
      <c r="U73" s="143"/>
      <c r="V73" s="209" t="str">
        <f t="shared" si="5"/>
        <v/>
      </c>
      <c r="W73" s="207"/>
      <c r="X73" s="210">
        <f t="shared" si="6"/>
        <v>0</v>
      </c>
      <c r="Y73" s="201">
        <f t="shared" si="7"/>
        <v>0</v>
      </c>
      <c r="Z73" s="201"/>
      <c r="AA73" s="143"/>
      <c r="AB73" s="143"/>
      <c r="AC73" s="209" t="str">
        <f t="shared" si="8"/>
        <v/>
      </c>
      <c r="AD73" s="207"/>
      <c r="AE73" s="210">
        <f t="shared" si="9"/>
        <v>0</v>
      </c>
      <c r="AF73" s="201">
        <f t="shared" si="10"/>
        <v>0</v>
      </c>
    </row>
    <row r="74" spans="1:32" s="173" customFormat="1" ht="12.5" x14ac:dyDescent="0.25">
      <c r="A74" s="188"/>
      <c r="B74" s="188"/>
      <c r="C74" s="188"/>
      <c r="D74" s="188"/>
      <c r="E74" s="188"/>
      <c r="F74" s="189"/>
      <c r="G74" s="189"/>
      <c r="H74" s="142" t="str">
        <f t="shared" si="11"/>
        <v/>
      </c>
      <c r="I74" s="202"/>
      <c r="J74" s="201"/>
      <c r="K74" s="201">
        <f t="shared" si="1"/>
        <v>0</v>
      </c>
      <c r="L74" s="140"/>
      <c r="M74" s="193"/>
      <c r="N74" s="193"/>
      <c r="O74" s="209" t="str">
        <f t="shared" si="2"/>
        <v/>
      </c>
      <c r="P74" s="204"/>
      <c r="Q74" s="201"/>
      <c r="R74" s="201">
        <f t="shared" si="4"/>
        <v>0</v>
      </c>
      <c r="S74" s="140"/>
      <c r="T74" s="143"/>
      <c r="U74" s="143"/>
      <c r="V74" s="209" t="str">
        <f t="shared" si="5"/>
        <v/>
      </c>
      <c r="W74" s="207"/>
      <c r="X74" s="210">
        <f t="shared" si="6"/>
        <v>0</v>
      </c>
      <c r="Y74" s="201">
        <f t="shared" si="7"/>
        <v>0</v>
      </c>
      <c r="Z74" s="201"/>
      <c r="AA74" s="143"/>
      <c r="AB74" s="143"/>
      <c r="AC74" s="209" t="str">
        <f t="shared" si="8"/>
        <v/>
      </c>
      <c r="AD74" s="207"/>
      <c r="AE74" s="210">
        <f t="shared" si="9"/>
        <v>0</v>
      </c>
      <c r="AF74" s="201">
        <f t="shared" si="10"/>
        <v>0</v>
      </c>
    </row>
    <row r="75" spans="1:32" s="173" customFormat="1" ht="12.5" x14ac:dyDescent="0.25">
      <c r="A75" s="188"/>
      <c r="B75" s="188"/>
      <c r="C75" s="188"/>
      <c r="D75" s="188"/>
      <c r="E75" s="188"/>
      <c r="F75" s="189"/>
      <c r="G75" s="189"/>
      <c r="H75" s="142" t="str">
        <f t="shared" si="11"/>
        <v/>
      </c>
      <c r="I75" s="202"/>
      <c r="J75" s="201"/>
      <c r="K75" s="201">
        <f t="shared" si="1"/>
        <v>0</v>
      </c>
      <c r="L75" s="140"/>
      <c r="M75" s="193"/>
      <c r="N75" s="193"/>
      <c r="O75" s="209" t="str">
        <f t="shared" si="2"/>
        <v/>
      </c>
      <c r="P75" s="204"/>
      <c r="Q75" s="201"/>
      <c r="R75" s="201">
        <f t="shared" si="4"/>
        <v>0</v>
      </c>
      <c r="S75" s="140"/>
      <c r="T75" s="143"/>
      <c r="U75" s="143"/>
      <c r="V75" s="209" t="str">
        <f t="shared" si="5"/>
        <v/>
      </c>
      <c r="W75" s="207"/>
      <c r="X75" s="210">
        <f t="shared" si="6"/>
        <v>0</v>
      </c>
      <c r="Y75" s="201">
        <f t="shared" si="7"/>
        <v>0</v>
      </c>
      <c r="Z75" s="201"/>
      <c r="AA75" s="143"/>
      <c r="AB75" s="143"/>
      <c r="AC75" s="209" t="str">
        <f t="shared" si="8"/>
        <v/>
      </c>
      <c r="AD75" s="207"/>
      <c r="AE75" s="210">
        <f t="shared" si="9"/>
        <v>0</v>
      </c>
      <c r="AF75" s="201">
        <f t="shared" si="10"/>
        <v>0</v>
      </c>
    </row>
    <row r="76" spans="1:32" s="173" customFormat="1" ht="12.5" x14ac:dyDescent="0.25">
      <c r="A76" s="188"/>
      <c r="B76" s="188"/>
      <c r="C76" s="188"/>
      <c r="D76" s="188"/>
      <c r="E76" s="188"/>
      <c r="F76" s="189"/>
      <c r="G76" s="189"/>
      <c r="H76" s="142" t="str">
        <f t="shared" si="11"/>
        <v/>
      </c>
      <c r="I76" s="202"/>
      <c r="J76" s="201"/>
      <c r="K76" s="201">
        <f t="shared" si="1"/>
        <v>0</v>
      </c>
      <c r="L76" s="140"/>
      <c r="M76" s="193"/>
      <c r="N76" s="193"/>
      <c r="O76" s="209" t="str">
        <f t="shared" si="2"/>
        <v/>
      </c>
      <c r="P76" s="204"/>
      <c r="Q76" s="201"/>
      <c r="R76" s="201">
        <f t="shared" si="4"/>
        <v>0</v>
      </c>
      <c r="S76" s="140"/>
      <c r="T76" s="143"/>
      <c r="U76" s="143"/>
      <c r="V76" s="209" t="str">
        <f t="shared" si="5"/>
        <v/>
      </c>
      <c r="W76" s="207"/>
      <c r="X76" s="210">
        <f t="shared" si="6"/>
        <v>0</v>
      </c>
      <c r="Y76" s="201">
        <f t="shared" si="7"/>
        <v>0</v>
      </c>
      <c r="Z76" s="201"/>
      <c r="AA76" s="143"/>
      <c r="AB76" s="143"/>
      <c r="AC76" s="209" t="str">
        <f t="shared" si="8"/>
        <v/>
      </c>
      <c r="AD76" s="207"/>
      <c r="AE76" s="210">
        <f t="shared" si="9"/>
        <v>0</v>
      </c>
      <c r="AF76" s="201">
        <f t="shared" si="10"/>
        <v>0</v>
      </c>
    </row>
    <row r="77" spans="1:32" s="173" customFormat="1" ht="12.5" x14ac:dyDescent="0.25">
      <c r="A77" s="188"/>
      <c r="B77" s="188"/>
      <c r="C77" s="188"/>
      <c r="D77" s="188"/>
      <c r="E77" s="188"/>
      <c r="F77" s="189"/>
      <c r="G77" s="189"/>
      <c r="H77" s="142" t="str">
        <f t="shared" si="11"/>
        <v/>
      </c>
      <c r="I77" s="202"/>
      <c r="J77" s="201"/>
      <c r="K77" s="201">
        <f t="shared" si="1"/>
        <v>0</v>
      </c>
      <c r="L77" s="140"/>
      <c r="M77" s="193"/>
      <c r="N77" s="193"/>
      <c r="O77" s="209" t="str">
        <f t="shared" si="2"/>
        <v/>
      </c>
      <c r="P77" s="204"/>
      <c r="Q77" s="201"/>
      <c r="R77" s="201">
        <f t="shared" si="4"/>
        <v>0</v>
      </c>
      <c r="S77" s="140"/>
      <c r="T77" s="143"/>
      <c r="U77" s="143"/>
      <c r="V77" s="209" t="str">
        <f t="shared" si="5"/>
        <v/>
      </c>
      <c r="W77" s="207"/>
      <c r="X77" s="210">
        <f t="shared" si="6"/>
        <v>0</v>
      </c>
      <c r="Y77" s="201">
        <f t="shared" si="7"/>
        <v>0</v>
      </c>
      <c r="Z77" s="201"/>
      <c r="AA77" s="143"/>
      <c r="AB77" s="143"/>
      <c r="AC77" s="209" t="str">
        <f t="shared" si="8"/>
        <v/>
      </c>
      <c r="AD77" s="207"/>
      <c r="AE77" s="210">
        <f t="shared" si="9"/>
        <v>0</v>
      </c>
      <c r="AF77" s="201">
        <f t="shared" si="10"/>
        <v>0</v>
      </c>
    </row>
    <row r="78" spans="1:32" s="173" customFormat="1" ht="12.5" x14ac:dyDescent="0.25">
      <c r="A78" s="188"/>
      <c r="B78" s="188"/>
      <c r="C78" s="188"/>
      <c r="D78" s="188"/>
      <c r="E78" s="188"/>
      <c r="F78" s="189"/>
      <c r="G78" s="189"/>
      <c r="H78" s="142" t="str">
        <f t="shared" si="11"/>
        <v/>
      </c>
      <c r="I78" s="202"/>
      <c r="J78" s="201"/>
      <c r="K78" s="201">
        <f t="shared" si="1"/>
        <v>0</v>
      </c>
      <c r="L78" s="140"/>
      <c r="M78" s="193"/>
      <c r="N78" s="193"/>
      <c r="O78" s="209" t="str">
        <f t="shared" si="2"/>
        <v/>
      </c>
      <c r="P78" s="204"/>
      <c r="Q78" s="201"/>
      <c r="R78" s="201">
        <f t="shared" si="4"/>
        <v>0</v>
      </c>
      <c r="S78" s="140"/>
      <c r="T78" s="143"/>
      <c r="U78" s="143"/>
      <c r="V78" s="209" t="str">
        <f t="shared" si="5"/>
        <v/>
      </c>
      <c r="W78" s="207"/>
      <c r="X78" s="210">
        <f t="shared" si="6"/>
        <v>0</v>
      </c>
      <c r="Y78" s="201">
        <f t="shared" si="7"/>
        <v>0</v>
      </c>
      <c r="Z78" s="201"/>
      <c r="AA78" s="143"/>
      <c r="AB78" s="143"/>
      <c r="AC78" s="209" t="str">
        <f t="shared" si="8"/>
        <v/>
      </c>
      <c r="AD78" s="207"/>
      <c r="AE78" s="210">
        <f t="shared" si="9"/>
        <v>0</v>
      </c>
      <c r="AF78" s="201">
        <f t="shared" si="10"/>
        <v>0</v>
      </c>
    </row>
    <row r="79" spans="1:32" s="173" customFormat="1" ht="12.5" x14ac:dyDescent="0.25">
      <c r="A79" s="188"/>
      <c r="B79" s="188"/>
      <c r="C79" s="188"/>
      <c r="D79" s="188"/>
      <c r="E79" s="188"/>
      <c r="F79" s="189"/>
      <c r="G79" s="189"/>
      <c r="H79" s="142" t="str">
        <f t="shared" si="11"/>
        <v/>
      </c>
      <c r="I79" s="202"/>
      <c r="J79" s="201"/>
      <c r="K79" s="201">
        <f t="shared" si="1"/>
        <v>0</v>
      </c>
      <c r="L79" s="140"/>
      <c r="M79" s="193"/>
      <c r="N79" s="193"/>
      <c r="O79" s="209" t="str">
        <f t="shared" si="2"/>
        <v/>
      </c>
      <c r="P79" s="204"/>
      <c r="Q79" s="201"/>
      <c r="R79" s="201">
        <f t="shared" si="4"/>
        <v>0</v>
      </c>
      <c r="S79" s="140"/>
      <c r="T79" s="143"/>
      <c r="U79" s="143"/>
      <c r="V79" s="209" t="str">
        <f t="shared" si="5"/>
        <v/>
      </c>
      <c r="W79" s="207"/>
      <c r="X79" s="210">
        <f t="shared" si="6"/>
        <v>0</v>
      </c>
      <c r="Y79" s="201">
        <f t="shared" si="7"/>
        <v>0</v>
      </c>
      <c r="Z79" s="201"/>
      <c r="AA79" s="143"/>
      <c r="AB79" s="143"/>
      <c r="AC79" s="209" t="str">
        <f t="shared" si="8"/>
        <v/>
      </c>
      <c r="AD79" s="207"/>
      <c r="AE79" s="210">
        <f t="shared" si="9"/>
        <v>0</v>
      </c>
      <c r="AF79" s="201">
        <f t="shared" si="10"/>
        <v>0</v>
      </c>
    </row>
    <row r="80" spans="1:32" s="173" customFormat="1" ht="12.5" x14ac:dyDescent="0.25">
      <c r="A80" s="188"/>
      <c r="B80" s="188"/>
      <c r="C80" s="188"/>
      <c r="D80" s="188"/>
      <c r="E80" s="188"/>
      <c r="F80" s="189"/>
      <c r="G80" s="189"/>
      <c r="H80" s="142" t="str">
        <f t="shared" si="11"/>
        <v/>
      </c>
      <c r="I80" s="202"/>
      <c r="J80" s="201"/>
      <c r="K80" s="201">
        <f t="shared" ref="K80:K124" si="25">D80*J80</f>
        <v>0</v>
      </c>
      <c r="L80" s="140"/>
      <c r="M80" s="193"/>
      <c r="N80" s="193"/>
      <c r="O80" s="209" t="str">
        <f t="shared" ref="O80:O124" si="26">IF(M80-N80=0,"",M80-N80)</f>
        <v/>
      </c>
      <c r="P80" s="204"/>
      <c r="Q80" s="201"/>
      <c r="R80" s="201">
        <f t="shared" ref="R80:R124" si="27">D80*Q80</f>
        <v>0</v>
      </c>
      <c r="S80" s="140"/>
      <c r="T80" s="143"/>
      <c r="U80" s="143"/>
      <c r="V80" s="209" t="str">
        <f t="shared" ref="V80:V124" si="28">IF(T80-U80=0,"",T80-U80)</f>
        <v/>
      </c>
      <c r="W80" s="207"/>
      <c r="X80" s="210">
        <f t="shared" ref="X80:X124" si="29">IFERROR(V80*W80,0)</f>
        <v>0</v>
      </c>
      <c r="Y80" s="201">
        <f t="shared" ref="Y80:Y124" si="30">D80*X80</f>
        <v>0</v>
      </c>
      <c r="Z80" s="201"/>
      <c r="AA80" s="143"/>
      <c r="AB80" s="143"/>
      <c r="AC80" s="209" t="str">
        <f t="shared" ref="AC80:AC124" si="31">IF(AA80-AB80=0,"",AA80-AB80)</f>
        <v/>
      </c>
      <c r="AD80" s="207"/>
      <c r="AE80" s="210">
        <f t="shared" ref="AE80:AE124" si="32">IFERROR(AC80*AD80,0)</f>
        <v>0</v>
      </c>
      <c r="AF80" s="201">
        <f t="shared" ref="AF80:AF124" si="33">D80*AE80</f>
        <v>0</v>
      </c>
    </row>
    <row r="81" spans="1:32" s="173" customFormat="1" ht="12.5" x14ac:dyDescent="0.25">
      <c r="A81" s="188"/>
      <c r="B81" s="188"/>
      <c r="C81" s="188"/>
      <c r="D81" s="188"/>
      <c r="E81" s="188"/>
      <c r="F81" s="189"/>
      <c r="G81" s="189"/>
      <c r="H81" s="142" t="str">
        <f t="shared" si="11"/>
        <v/>
      </c>
      <c r="I81" s="202"/>
      <c r="J81" s="201"/>
      <c r="K81" s="201">
        <f t="shared" si="25"/>
        <v>0</v>
      </c>
      <c r="L81" s="140"/>
      <c r="M81" s="193"/>
      <c r="N81" s="193"/>
      <c r="O81" s="209" t="str">
        <f t="shared" si="26"/>
        <v/>
      </c>
      <c r="P81" s="204"/>
      <c r="Q81" s="201"/>
      <c r="R81" s="201">
        <f t="shared" si="27"/>
        <v>0</v>
      </c>
      <c r="S81" s="140"/>
      <c r="T81" s="143"/>
      <c r="U81" s="143"/>
      <c r="V81" s="209" t="str">
        <f t="shared" si="28"/>
        <v/>
      </c>
      <c r="W81" s="207"/>
      <c r="X81" s="210">
        <f t="shared" si="29"/>
        <v>0</v>
      </c>
      <c r="Y81" s="201">
        <f t="shared" si="30"/>
        <v>0</v>
      </c>
      <c r="Z81" s="201"/>
      <c r="AA81" s="143"/>
      <c r="AB81" s="143"/>
      <c r="AC81" s="209" t="str">
        <f t="shared" si="31"/>
        <v/>
      </c>
      <c r="AD81" s="207"/>
      <c r="AE81" s="210">
        <f t="shared" si="32"/>
        <v>0</v>
      </c>
      <c r="AF81" s="201">
        <f t="shared" si="33"/>
        <v>0</v>
      </c>
    </row>
    <row r="82" spans="1:32" s="173" customFormat="1" ht="12.5" x14ac:dyDescent="0.25">
      <c r="A82" s="188"/>
      <c r="B82" s="188"/>
      <c r="C82" s="188"/>
      <c r="D82" s="188"/>
      <c r="E82" s="188"/>
      <c r="F82" s="189"/>
      <c r="G82" s="189"/>
      <c r="H82" s="142" t="str">
        <f t="shared" ref="H82:H124" si="34">IF(F82-G82=0,"",F82-G82)</f>
        <v/>
      </c>
      <c r="I82" s="202"/>
      <c r="J82" s="201"/>
      <c r="K82" s="201">
        <f t="shared" si="25"/>
        <v>0</v>
      </c>
      <c r="L82" s="140"/>
      <c r="M82" s="193"/>
      <c r="N82" s="193"/>
      <c r="O82" s="209" t="str">
        <f t="shared" si="26"/>
        <v/>
      </c>
      <c r="P82" s="204"/>
      <c r="Q82" s="201"/>
      <c r="R82" s="201">
        <f t="shared" si="27"/>
        <v>0</v>
      </c>
      <c r="S82" s="140"/>
      <c r="T82" s="143"/>
      <c r="U82" s="143"/>
      <c r="V82" s="209" t="str">
        <f t="shared" si="28"/>
        <v/>
      </c>
      <c r="W82" s="207"/>
      <c r="X82" s="210">
        <f t="shared" si="29"/>
        <v>0</v>
      </c>
      <c r="Y82" s="201">
        <f t="shared" si="30"/>
        <v>0</v>
      </c>
      <c r="Z82" s="201"/>
      <c r="AA82" s="143"/>
      <c r="AB82" s="143"/>
      <c r="AC82" s="209" t="str">
        <f t="shared" si="31"/>
        <v/>
      </c>
      <c r="AD82" s="207"/>
      <c r="AE82" s="210">
        <f t="shared" si="32"/>
        <v>0</v>
      </c>
      <c r="AF82" s="201">
        <f t="shared" si="33"/>
        <v>0</v>
      </c>
    </row>
    <row r="83" spans="1:32" s="173" customFormat="1" ht="12.5" x14ac:dyDescent="0.25">
      <c r="A83" s="188"/>
      <c r="B83" s="188"/>
      <c r="C83" s="188"/>
      <c r="D83" s="188"/>
      <c r="E83" s="188"/>
      <c r="F83" s="189"/>
      <c r="G83" s="189"/>
      <c r="H83" s="142" t="str">
        <f t="shared" si="34"/>
        <v/>
      </c>
      <c r="I83" s="202"/>
      <c r="J83" s="201"/>
      <c r="K83" s="201">
        <f t="shared" si="25"/>
        <v>0</v>
      </c>
      <c r="L83" s="140"/>
      <c r="M83" s="193"/>
      <c r="N83" s="193"/>
      <c r="O83" s="209" t="str">
        <f t="shared" si="26"/>
        <v/>
      </c>
      <c r="P83" s="204"/>
      <c r="Q83" s="201"/>
      <c r="R83" s="201">
        <f t="shared" si="27"/>
        <v>0</v>
      </c>
      <c r="S83" s="140"/>
      <c r="T83" s="143"/>
      <c r="U83" s="143"/>
      <c r="V83" s="209" t="str">
        <f t="shared" si="28"/>
        <v/>
      </c>
      <c r="W83" s="207"/>
      <c r="X83" s="210">
        <f t="shared" si="29"/>
        <v>0</v>
      </c>
      <c r="Y83" s="201">
        <f t="shared" si="30"/>
        <v>0</v>
      </c>
      <c r="Z83" s="201"/>
      <c r="AA83" s="143"/>
      <c r="AB83" s="143"/>
      <c r="AC83" s="209" t="str">
        <f t="shared" si="31"/>
        <v/>
      </c>
      <c r="AD83" s="207"/>
      <c r="AE83" s="210">
        <f t="shared" si="32"/>
        <v>0</v>
      </c>
      <c r="AF83" s="201">
        <f t="shared" si="33"/>
        <v>0</v>
      </c>
    </row>
    <row r="84" spans="1:32" s="173" customFormat="1" ht="12.5" x14ac:dyDescent="0.25">
      <c r="A84" s="188"/>
      <c r="B84" s="188"/>
      <c r="C84" s="188"/>
      <c r="D84" s="188"/>
      <c r="E84" s="188"/>
      <c r="F84" s="189"/>
      <c r="G84" s="189"/>
      <c r="H84" s="142" t="str">
        <f t="shared" si="34"/>
        <v/>
      </c>
      <c r="I84" s="202"/>
      <c r="J84" s="201"/>
      <c r="K84" s="201">
        <f t="shared" si="25"/>
        <v>0</v>
      </c>
      <c r="L84" s="140"/>
      <c r="M84" s="193"/>
      <c r="N84" s="193"/>
      <c r="O84" s="209" t="str">
        <f t="shared" si="26"/>
        <v/>
      </c>
      <c r="P84" s="204"/>
      <c r="Q84" s="201"/>
      <c r="R84" s="201">
        <f t="shared" si="27"/>
        <v>0</v>
      </c>
      <c r="S84" s="140"/>
      <c r="T84" s="143"/>
      <c r="U84" s="143"/>
      <c r="V84" s="209" t="str">
        <f t="shared" si="28"/>
        <v/>
      </c>
      <c r="W84" s="207"/>
      <c r="X84" s="210">
        <f t="shared" si="29"/>
        <v>0</v>
      </c>
      <c r="Y84" s="201">
        <f t="shared" si="30"/>
        <v>0</v>
      </c>
      <c r="Z84" s="201"/>
      <c r="AA84" s="143"/>
      <c r="AB84" s="143"/>
      <c r="AC84" s="209" t="str">
        <f t="shared" si="31"/>
        <v/>
      </c>
      <c r="AD84" s="207"/>
      <c r="AE84" s="210">
        <f t="shared" si="32"/>
        <v>0</v>
      </c>
      <c r="AF84" s="201">
        <f t="shared" si="33"/>
        <v>0</v>
      </c>
    </row>
    <row r="85" spans="1:32" s="173" customFormat="1" ht="12.5" x14ac:dyDescent="0.25">
      <c r="A85" s="188"/>
      <c r="B85" s="188"/>
      <c r="C85" s="188"/>
      <c r="D85" s="188"/>
      <c r="E85" s="188"/>
      <c r="F85" s="189"/>
      <c r="G85" s="189"/>
      <c r="H85" s="142" t="str">
        <f t="shared" si="34"/>
        <v/>
      </c>
      <c r="I85" s="202"/>
      <c r="J85" s="201"/>
      <c r="K85" s="201">
        <f t="shared" si="25"/>
        <v>0</v>
      </c>
      <c r="L85" s="140"/>
      <c r="M85" s="193"/>
      <c r="N85" s="193"/>
      <c r="O85" s="209" t="str">
        <f t="shared" si="26"/>
        <v/>
      </c>
      <c r="P85" s="204"/>
      <c r="Q85" s="201"/>
      <c r="R85" s="201">
        <f t="shared" si="27"/>
        <v>0</v>
      </c>
      <c r="S85" s="140"/>
      <c r="T85" s="143"/>
      <c r="U85" s="143"/>
      <c r="V85" s="209" t="str">
        <f t="shared" si="28"/>
        <v/>
      </c>
      <c r="W85" s="207"/>
      <c r="X85" s="210">
        <f t="shared" si="29"/>
        <v>0</v>
      </c>
      <c r="Y85" s="201">
        <f t="shared" si="30"/>
        <v>0</v>
      </c>
      <c r="Z85" s="201"/>
      <c r="AA85" s="143"/>
      <c r="AB85" s="143"/>
      <c r="AC85" s="209" t="str">
        <f t="shared" si="31"/>
        <v/>
      </c>
      <c r="AD85" s="207"/>
      <c r="AE85" s="210">
        <f t="shared" si="32"/>
        <v>0</v>
      </c>
      <c r="AF85" s="201">
        <f t="shared" si="33"/>
        <v>0</v>
      </c>
    </row>
    <row r="86" spans="1:32" s="173" customFormat="1" ht="12.5" x14ac:dyDescent="0.25">
      <c r="A86" s="188"/>
      <c r="B86" s="188"/>
      <c r="C86" s="188"/>
      <c r="D86" s="188"/>
      <c r="E86" s="188"/>
      <c r="F86" s="189"/>
      <c r="G86" s="189"/>
      <c r="H86" s="142" t="str">
        <f t="shared" si="34"/>
        <v/>
      </c>
      <c r="I86" s="202"/>
      <c r="J86" s="201"/>
      <c r="K86" s="201">
        <f t="shared" si="25"/>
        <v>0</v>
      </c>
      <c r="L86" s="140"/>
      <c r="M86" s="193"/>
      <c r="N86" s="193"/>
      <c r="O86" s="209" t="str">
        <f t="shared" si="26"/>
        <v/>
      </c>
      <c r="P86" s="204"/>
      <c r="Q86" s="201"/>
      <c r="R86" s="201">
        <f t="shared" si="27"/>
        <v>0</v>
      </c>
      <c r="S86" s="140"/>
      <c r="T86" s="143"/>
      <c r="U86" s="143"/>
      <c r="V86" s="209" t="str">
        <f t="shared" si="28"/>
        <v/>
      </c>
      <c r="W86" s="207"/>
      <c r="X86" s="210">
        <f t="shared" si="29"/>
        <v>0</v>
      </c>
      <c r="Y86" s="201">
        <f t="shared" si="30"/>
        <v>0</v>
      </c>
      <c r="Z86" s="201"/>
      <c r="AA86" s="143"/>
      <c r="AB86" s="143"/>
      <c r="AC86" s="209" t="str">
        <f t="shared" si="31"/>
        <v/>
      </c>
      <c r="AD86" s="207"/>
      <c r="AE86" s="210">
        <f t="shared" si="32"/>
        <v>0</v>
      </c>
      <c r="AF86" s="201">
        <f t="shared" si="33"/>
        <v>0</v>
      </c>
    </row>
    <row r="87" spans="1:32" s="173" customFormat="1" ht="12.5" x14ac:dyDescent="0.25">
      <c r="A87" s="188"/>
      <c r="B87" s="188"/>
      <c r="C87" s="188"/>
      <c r="D87" s="188"/>
      <c r="E87" s="188"/>
      <c r="F87" s="189"/>
      <c r="G87" s="189"/>
      <c r="H87" s="142" t="str">
        <f t="shared" si="34"/>
        <v/>
      </c>
      <c r="I87" s="202"/>
      <c r="J87" s="201"/>
      <c r="K87" s="201">
        <f t="shared" si="25"/>
        <v>0</v>
      </c>
      <c r="L87" s="140"/>
      <c r="M87" s="193"/>
      <c r="N87" s="193"/>
      <c r="O87" s="209" t="str">
        <f t="shared" si="26"/>
        <v/>
      </c>
      <c r="P87" s="204"/>
      <c r="Q87" s="201"/>
      <c r="R87" s="201">
        <f t="shared" si="27"/>
        <v>0</v>
      </c>
      <c r="S87" s="140"/>
      <c r="T87" s="143"/>
      <c r="U87" s="143"/>
      <c r="V87" s="209" t="str">
        <f t="shared" si="28"/>
        <v/>
      </c>
      <c r="W87" s="207"/>
      <c r="X87" s="210">
        <f t="shared" si="29"/>
        <v>0</v>
      </c>
      <c r="Y87" s="201">
        <f t="shared" si="30"/>
        <v>0</v>
      </c>
      <c r="Z87" s="201"/>
      <c r="AA87" s="143"/>
      <c r="AB87" s="143"/>
      <c r="AC87" s="209" t="str">
        <f t="shared" si="31"/>
        <v/>
      </c>
      <c r="AD87" s="207"/>
      <c r="AE87" s="210">
        <f t="shared" si="32"/>
        <v>0</v>
      </c>
      <c r="AF87" s="201">
        <f t="shared" si="33"/>
        <v>0</v>
      </c>
    </row>
    <row r="88" spans="1:32" s="173" customFormat="1" ht="12.5" x14ac:dyDescent="0.25">
      <c r="A88" s="188"/>
      <c r="B88" s="188"/>
      <c r="C88" s="188"/>
      <c r="D88" s="188"/>
      <c r="E88" s="188"/>
      <c r="F88" s="189"/>
      <c r="G88" s="189"/>
      <c r="H88" s="142" t="str">
        <f t="shared" si="34"/>
        <v/>
      </c>
      <c r="I88" s="202"/>
      <c r="J88" s="201"/>
      <c r="K88" s="201">
        <f t="shared" si="25"/>
        <v>0</v>
      </c>
      <c r="L88" s="140"/>
      <c r="M88" s="193"/>
      <c r="N88" s="193"/>
      <c r="O88" s="209" t="str">
        <f t="shared" si="26"/>
        <v/>
      </c>
      <c r="P88" s="204"/>
      <c r="Q88" s="201"/>
      <c r="R88" s="201">
        <f t="shared" si="27"/>
        <v>0</v>
      </c>
      <c r="S88" s="140"/>
      <c r="T88" s="143"/>
      <c r="U88" s="143"/>
      <c r="V88" s="209" t="str">
        <f t="shared" si="28"/>
        <v/>
      </c>
      <c r="W88" s="207"/>
      <c r="X88" s="210">
        <f t="shared" si="29"/>
        <v>0</v>
      </c>
      <c r="Y88" s="201">
        <f t="shared" si="30"/>
        <v>0</v>
      </c>
      <c r="Z88" s="201"/>
      <c r="AA88" s="143"/>
      <c r="AB88" s="143"/>
      <c r="AC88" s="209" t="str">
        <f t="shared" si="31"/>
        <v/>
      </c>
      <c r="AD88" s="207"/>
      <c r="AE88" s="210">
        <f t="shared" si="32"/>
        <v>0</v>
      </c>
      <c r="AF88" s="201">
        <f t="shared" si="33"/>
        <v>0</v>
      </c>
    </row>
    <row r="89" spans="1:32" s="173" customFormat="1" ht="12.5" x14ac:dyDescent="0.25">
      <c r="A89" s="188"/>
      <c r="B89" s="188"/>
      <c r="C89" s="188"/>
      <c r="D89" s="188"/>
      <c r="E89" s="188"/>
      <c r="F89" s="189"/>
      <c r="G89" s="189"/>
      <c r="H89" s="142" t="str">
        <f t="shared" si="34"/>
        <v/>
      </c>
      <c r="I89" s="202"/>
      <c r="J89" s="201"/>
      <c r="K89" s="201">
        <f t="shared" si="25"/>
        <v>0</v>
      </c>
      <c r="L89" s="140"/>
      <c r="M89" s="193"/>
      <c r="N89" s="193"/>
      <c r="O89" s="209" t="str">
        <f t="shared" si="26"/>
        <v/>
      </c>
      <c r="P89" s="204"/>
      <c r="Q89" s="201"/>
      <c r="R89" s="201">
        <f t="shared" si="27"/>
        <v>0</v>
      </c>
      <c r="S89" s="140"/>
      <c r="T89" s="143"/>
      <c r="U89" s="143"/>
      <c r="V89" s="209" t="str">
        <f t="shared" si="28"/>
        <v/>
      </c>
      <c r="W89" s="207"/>
      <c r="X89" s="210">
        <f t="shared" si="29"/>
        <v>0</v>
      </c>
      <c r="Y89" s="201">
        <f t="shared" si="30"/>
        <v>0</v>
      </c>
      <c r="Z89" s="201"/>
      <c r="AA89" s="143"/>
      <c r="AB89" s="143"/>
      <c r="AC89" s="209" t="str">
        <f t="shared" si="31"/>
        <v/>
      </c>
      <c r="AD89" s="207"/>
      <c r="AE89" s="210">
        <f t="shared" si="32"/>
        <v>0</v>
      </c>
      <c r="AF89" s="201">
        <f t="shared" si="33"/>
        <v>0</v>
      </c>
    </row>
    <row r="90" spans="1:32" s="173" customFormat="1" ht="12.5" x14ac:dyDescent="0.25">
      <c r="A90" s="188"/>
      <c r="B90" s="188"/>
      <c r="C90" s="188"/>
      <c r="D90" s="188"/>
      <c r="E90" s="188"/>
      <c r="F90" s="189"/>
      <c r="G90" s="189"/>
      <c r="H90" s="142" t="str">
        <f t="shared" si="34"/>
        <v/>
      </c>
      <c r="I90" s="202"/>
      <c r="J90" s="201"/>
      <c r="K90" s="201">
        <f t="shared" si="25"/>
        <v>0</v>
      </c>
      <c r="L90" s="140"/>
      <c r="M90" s="193"/>
      <c r="N90" s="193"/>
      <c r="O90" s="209" t="str">
        <f t="shared" si="26"/>
        <v/>
      </c>
      <c r="P90" s="204"/>
      <c r="Q90" s="201"/>
      <c r="R90" s="201">
        <f t="shared" si="27"/>
        <v>0</v>
      </c>
      <c r="S90" s="140"/>
      <c r="T90" s="143"/>
      <c r="U90" s="143"/>
      <c r="V90" s="209" t="str">
        <f t="shared" si="28"/>
        <v/>
      </c>
      <c r="W90" s="207"/>
      <c r="X90" s="210">
        <f t="shared" si="29"/>
        <v>0</v>
      </c>
      <c r="Y90" s="201">
        <f t="shared" si="30"/>
        <v>0</v>
      </c>
      <c r="Z90" s="201"/>
      <c r="AA90" s="143"/>
      <c r="AB90" s="143"/>
      <c r="AC90" s="209" t="str">
        <f t="shared" si="31"/>
        <v/>
      </c>
      <c r="AD90" s="207"/>
      <c r="AE90" s="210">
        <f t="shared" si="32"/>
        <v>0</v>
      </c>
      <c r="AF90" s="201">
        <f t="shared" si="33"/>
        <v>0</v>
      </c>
    </row>
    <row r="91" spans="1:32" s="173" customFormat="1" ht="12.5" x14ac:dyDescent="0.25">
      <c r="A91" s="188"/>
      <c r="B91" s="188"/>
      <c r="C91" s="188"/>
      <c r="D91" s="188"/>
      <c r="E91" s="188"/>
      <c r="F91" s="189"/>
      <c r="G91" s="189"/>
      <c r="H91" s="142" t="str">
        <f t="shared" si="34"/>
        <v/>
      </c>
      <c r="I91" s="202"/>
      <c r="J91" s="201"/>
      <c r="K91" s="201">
        <f t="shared" si="25"/>
        <v>0</v>
      </c>
      <c r="L91" s="140"/>
      <c r="M91" s="193"/>
      <c r="N91" s="193"/>
      <c r="O91" s="209" t="str">
        <f t="shared" si="26"/>
        <v/>
      </c>
      <c r="P91" s="204"/>
      <c r="Q91" s="201"/>
      <c r="R91" s="201">
        <f t="shared" si="27"/>
        <v>0</v>
      </c>
      <c r="S91" s="140"/>
      <c r="T91" s="143"/>
      <c r="U91" s="143"/>
      <c r="V91" s="209" t="str">
        <f t="shared" si="28"/>
        <v/>
      </c>
      <c r="W91" s="207"/>
      <c r="X91" s="210">
        <f t="shared" si="29"/>
        <v>0</v>
      </c>
      <c r="Y91" s="201">
        <f t="shared" si="30"/>
        <v>0</v>
      </c>
      <c r="Z91" s="201"/>
      <c r="AA91" s="143"/>
      <c r="AB91" s="143"/>
      <c r="AC91" s="209" t="str">
        <f t="shared" si="31"/>
        <v/>
      </c>
      <c r="AD91" s="207"/>
      <c r="AE91" s="210">
        <f t="shared" si="32"/>
        <v>0</v>
      </c>
      <c r="AF91" s="201">
        <f t="shared" si="33"/>
        <v>0</v>
      </c>
    </row>
    <row r="92" spans="1:32" s="173" customFormat="1" ht="12.5" x14ac:dyDescent="0.25">
      <c r="A92" s="188"/>
      <c r="B92" s="188"/>
      <c r="C92" s="188"/>
      <c r="D92" s="188"/>
      <c r="E92" s="188"/>
      <c r="F92" s="189"/>
      <c r="G92" s="189"/>
      <c r="H92" s="142" t="str">
        <f t="shared" si="34"/>
        <v/>
      </c>
      <c r="I92" s="202"/>
      <c r="J92" s="201"/>
      <c r="K92" s="201">
        <f t="shared" si="25"/>
        <v>0</v>
      </c>
      <c r="L92" s="140"/>
      <c r="M92" s="193"/>
      <c r="N92" s="193"/>
      <c r="O92" s="209" t="str">
        <f t="shared" si="26"/>
        <v/>
      </c>
      <c r="P92" s="204"/>
      <c r="Q92" s="201"/>
      <c r="R92" s="201">
        <f t="shared" si="27"/>
        <v>0</v>
      </c>
      <c r="S92" s="140"/>
      <c r="T92" s="143"/>
      <c r="U92" s="143"/>
      <c r="V92" s="209" t="str">
        <f t="shared" si="28"/>
        <v/>
      </c>
      <c r="W92" s="207"/>
      <c r="X92" s="210">
        <f t="shared" si="29"/>
        <v>0</v>
      </c>
      <c r="Y92" s="201">
        <f t="shared" si="30"/>
        <v>0</v>
      </c>
      <c r="Z92" s="201"/>
      <c r="AA92" s="143"/>
      <c r="AB92" s="143"/>
      <c r="AC92" s="209" t="str">
        <f t="shared" si="31"/>
        <v/>
      </c>
      <c r="AD92" s="207"/>
      <c r="AE92" s="210">
        <f t="shared" si="32"/>
        <v>0</v>
      </c>
      <c r="AF92" s="201">
        <f t="shared" si="33"/>
        <v>0</v>
      </c>
    </row>
    <row r="93" spans="1:32" s="173" customFormat="1" ht="12.5" x14ac:dyDescent="0.25">
      <c r="A93" s="188"/>
      <c r="B93" s="188"/>
      <c r="C93" s="188"/>
      <c r="D93" s="188"/>
      <c r="E93" s="188"/>
      <c r="F93" s="189"/>
      <c r="G93" s="189"/>
      <c r="H93" s="142" t="str">
        <f t="shared" si="34"/>
        <v/>
      </c>
      <c r="I93" s="202"/>
      <c r="J93" s="201"/>
      <c r="K93" s="201">
        <f t="shared" si="25"/>
        <v>0</v>
      </c>
      <c r="L93" s="140"/>
      <c r="M93" s="193"/>
      <c r="N93" s="193"/>
      <c r="O93" s="209" t="str">
        <f t="shared" si="26"/>
        <v/>
      </c>
      <c r="P93" s="204"/>
      <c r="Q93" s="201"/>
      <c r="R93" s="201">
        <f t="shared" si="27"/>
        <v>0</v>
      </c>
      <c r="S93" s="140"/>
      <c r="T93" s="143"/>
      <c r="U93" s="143"/>
      <c r="V93" s="209" t="str">
        <f t="shared" si="28"/>
        <v/>
      </c>
      <c r="W93" s="207"/>
      <c r="X93" s="210">
        <f t="shared" si="29"/>
        <v>0</v>
      </c>
      <c r="Y93" s="201">
        <f t="shared" si="30"/>
        <v>0</v>
      </c>
      <c r="Z93" s="201"/>
      <c r="AA93" s="143"/>
      <c r="AB93" s="143"/>
      <c r="AC93" s="209" t="str">
        <f t="shared" si="31"/>
        <v/>
      </c>
      <c r="AD93" s="207"/>
      <c r="AE93" s="210">
        <f t="shared" si="32"/>
        <v>0</v>
      </c>
      <c r="AF93" s="201">
        <f t="shared" si="33"/>
        <v>0</v>
      </c>
    </row>
    <row r="94" spans="1:32" s="173" customFormat="1" ht="12.5" x14ac:dyDescent="0.25">
      <c r="A94" s="188"/>
      <c r="B94" s="188"/>
      <c r="C94" s="188"/>
      <c r="D94" s="188"/>
      <c r="E94" s="188"/>
      <c r="F94" s="189"/>
      <c r="G94" s="189"/>
      <c r="H94" s="142" t="str">
        <f t="shared" si="34"/>
        <v/>
      </c>
      <c r="I94" s="202"/>
      <c r="J94" s="201"/>
      <c r="K94" s="201">
        <f t="shared" si="25"/>
        <v>0</v>
      </c>
      <c r="L94" s="140"/>
      <c r="M94" s="193"/>
      <c r="N94" s="193"/>
      <c r="O94" s="209" t="str">
        <f t="shared" si="26"/>
        <v/>
      </c>
      <c r="P94" s="204"/>
      <c r="Q94" s="201"/>
      <c r="R94" s="201">
        <f t="shared" si="27"/>
        <v>0</v>
      </c>
      <c r="S94" s="140"/>
      <c r="T94" s="143"/>
      <c r="U94" s="143"/>
      <c r="V94" s="209" t="str">
        <f t="shared" si="28"/>
        <v/>
      </c>
      <c r="W94" s="207"/>
      <c r="X94" s="210">
        <f t="shared" si="29"/>
        <v>0</v>
      </c>
      <c r="Y94" s="201">
        <f t="shared" si="30"/>
        <v>0</v>
      </c>
      <c r="Z94" s="201"/>
      <c r="AA94" s="143"/>
      <c r="AB94" s="143"/>
      <c r="AC94" s="209" t="str">
        <f t="shared" si="31"/>
        <v/>
      </c>
      <c r="AD94" s="207"/>
      <c r="AE94" s="210">
        <f t="shared" si="32"/>
        <v>0</v>
      </c>
      <c r="AF94" s="201">
        <f t="shared" si="33"/>
        <v>0</v>
      </c>
    </row>
    <row r="95" spans="1:32" s="173" customFormat="1" ht="12.5" x14ac:dyDescent="0.25">
      <c r="A95" s="188"/>
      <c r="B95" s="188"/>
      <c r="C95" s="188"/>
      <c r="D95" s="188"/>
      <c r="E95" s="188"/>
      <c r="F95" s="189"/>
      <c r="G95" s="189"/>
      <c r="H95" s="142" t="str">
        <f t="shared" si="34"/>
        <v/>
      </c>
      <c r="I95" s="202"/>
      <c r="J95" s="201"/>
      <c r="K95" s="201">
        <f t="shared" si="25"/>
        <v>0</v>
      </c>
      <c r="L95" s="140"/>
      <c r="M95" s="193"/>
      <c r="N95" s="193"/>
      <c r="O95" s="209" t="str">
        <f t="shared" si="26"/>
        <v/>
      </c>
      <c r="P95" s="204"/>
      <c r="Q95" s="201"/>
      <c r="R95" s="201">
        <f t="shared" si="27"/>
        <v>0</v>
      </c>
      <c r="S95" s="140"/>
      <c r="T95" s="143"/>
      <c r="U95" s="143"/>
      <c r="V95" s="209" t="str">
        <f t="shared" si="28"/>
        <v/>
      </c>
      <c r="W95" s="207"/>
      <c r="X95" s="210">
        <f t="shared" si="29"/>
        <v>0</v>
      </c>
      <c r="Y95" s="201">
        <f t="shared" si="30"/>
        <v>0</v>
      </c>
      <c r="Z95" s="201"/>
      <c r="AA95" s="143"/>
      <c r="AB95" s="143"/>
      <c r="AC95" s="209" t="str">
        <f t="shared" si="31"/>
        <v/>
      </c>
      <c r="AD95" s="207"/>
      <c r="AE95" s="210">
        <f t="shared" si="32"/>
        <v>0</v>
      </c>
      <c r="AF95" s="201">
        <f t="shared" si="33"/>
        <v>0</v>
      </c>
    </row>
    <row r="96" spans="1:32" s="173" customFormat="1" ht="12.5" x14ac:dyDescent="0.25">
      <c r="A96" s="188"/>
      <c r="B96" s="188"/>
      <c r="C96" s="188"/>
      <c r="D96" s="188"/>
      <c r="E96" s="188"/>
      <c r="F96" s="189"/>
      <c r="G96" s="189"/>
      <c r="H96" s="142" t="str">
        <f t="shared" si="34"/>
        <v/>
      </c>
      <c r="I96" s="202"/>
      <c r="J96" s="201"/>
      <c r="K96" s="201">
        <f t="shared" si="25"/>
        <v>0</v>
      </c>
      <c r="L96" s="140"/>
      <c r="M96" s="193"/>
      <c r="N96" s="193"/>
      <c r="O96" s="209" t="str">
        <f t="shared" si="26"/>
        <v/>
      </c>
      <c r="P96" s="204"/>
      <c r="Q96" s="201"/>
      <c r="R96" s="201">
        <f t="shared" si="27"/>
        <v>0</v>
      </c>
      <c r="S96" s="140"/>
      <c r="T96" s="143"/>
      <c r="U96" s="143"/>
      <c r="V96" s="209" t="str">
        <f t="shared" si="28"/>
        <v/>
      </c>
      <c r="W96" s="207"/>
      <c r="X96" s="210">
        <f t="shared" si="29"/>
        <v>0</v>
      </c>
      <c r="Y96" s="201">
        <f t="shared" si="30"/>
        <v>0</v>
      </c>
      <c r="Z96" s="201"/>
      <c r="AA96" s="143"/>
      <c r="AB96" s="143"/>
      <c r="AC96" s="209" t="str">
        <f t="shared" si="31"/>
        <v/>
      </c>
      <c r="AD96" s="207"/>
      <c r="AE96" s="210">
        <f t="shared" si="32"/>
        <v>0</v>
      </c>
      <c r="AF96" s="201">
        <f t="shared" si="33"/>
        <v>0</v>
      </c>
    </row>
    <row r="97" spans="1:32" s="173" customFormat="1" ht="12.5" x14ac:dyDescent="0.25">
      <c r="A97" s="188"/>
      <c r="B97" s="188"/>
      <c r="C97" s="188"/>
      <c r="D97" s="188"/>
      <c r="E97" s="188"/>
      <c r="F97" s="189"/>
      <c r="G97" s="189"/>
      <c r="H97" s="142" t="str">
        <f t="shared" si="34"/>
        <v/>
      </c>
      <c r="I97" s="202"/>
      <c r="J97" s="201"/>
      <c r="K97" s="201">
        <f t="shared" si="25"/>
        <v>0</v>
      </c>
      <c r="L97" s="140"/>
      <c r="M97" s="193"/>
      <c r="N97" s="193"/>
      <c r="O97" s="209" t="str">
        <f t="shared" si="26"/>
        <v/>
      </c>
      <c r="P97" s="204"/>
      <c r="Q97" s="201"/>
      <c r="R97" s="201">
        <f t="shared" si="27"/>
        <v>0</v>
      </c>
      <c r="S97" s="140"/>
      <c r="T97" s="143"/>
      <c r="U97" s="143"/>
      <c r="V97" s="209" t="str">
        <f t="shared" si="28"/>
        <v/>
      </c>
      <c r="W97" s="207"/>
      <c r="X97" s="210">
        <f t="shared" si="29"/>
        <v>0</v>
      </c>
      <c r="Y97" s="201">
        <f t="shared" si="30"/>
        <v>0</v>
      </c>
      <c r="Z97" s="201"/>
      <c r="AA97" s="143"/>
      <c r="AB97" s="143"/>
      <c r="AC97" s="209" t="str">
        <f t="shared" si="31"/>
        <v/>
      </c>
      <c r="AD97" s="207"/>
      <c r="AE97" s="210">
        <f t="shared" si="32"/>
        <v>0</v>
      </c>
      <c r="AF97" s="201">
        <f t="shared" si="33"/>
        <v>0</v>
      </c>
    </row>
    <row r="98" spans="1:32" s="173" customFormat="1" ht="12.5" x14ac:dyDescent="0.25">
      <c r="A98" s="188"/>
      <c r="B98" s="188"/>
      <c r="C98" s="188"/>
      <c r="D98" s="188"/>
      <c r="E98" s="188"/>
      <c r="F98" s="189"/>
      <c r="G98" s="189"/>
      <c r="H98" s="142" t="str">
        <f t="shared" si="34"/>
        <v/>
      </c>
      <c r="I98" s="202"/>
      <c r="J98" s="201"/>
      <c r="K98" s="201">
        <f t="shared" si="25"/>
        <v>0</v>
      </c>
      <c r="L98" s="140"/>
      <c r="M98" s="193"/>
      <c r="N98" s="193"/>
      <c r="O98" s="209" t="str">
        <f t="shared" si="26"/>
        <v/>
      </c>
      <c r="P98" s="204"/>
      <c r="Q98" s="201"/>
      <c r="R98" s="201">
        <f t="shared" si="27"/>
        <v>0</v>
      </c>
      <c r="S98" s="140"/>
      <c r="T98" s="143"/>
      <c r="U98" s="143"/>
      <c r="V98" s="209" t="str">
        <f t="shared" si="28"/>
        <v/>
      </c>
      <c r="W98" s="207"/>
      <c r="X98" s="210">
        <f t="shared" si="29"/>
        <v>0</v>
      </c>
      <c r="Y98" s="201">
        <f t="shared" si="30"/>
        <v>0</v>
      </c>
      <c r="Z98" s="201"/>
      <c r="AA98" s="143"/>
      <c r="AB98" s="143"/>
      <c r="AC98" s="209" t="str">
        <f t="shared" si="31"/>
        <v/>
      </c>
      <c r="AD98" s="207"/>
      <c r="AE98" s="210">
        <f t="shared" si="32"/>
        <v>0</v>
      </c>
      <c r="AF98" s="201">
        <f t="shared" si="33"/>
        <v>0</v>
      </c>
    </row>
    <row r="99" spans="1:32" s="173" customFormat="1" ht="12.5" x14ac:dyDescent="0.25">
      <c r="A99" s="188"/>
      <c r="B99" s="188"/>
      <c r="C99" s="188"/>
      <c r="D99" s="188"/>
      <c r="E99" s="188"/>
      <c r="F99" s="189"/>
      <c r="G99" s="189"/>
      <c r="H99" s="142" t="str">
        <f t="shared" si="34"/>
        <v/>
      </c>
      <c r="I99" s="202"/>
      <c r="J99" s="201"/>
      <c r="K99" s="201">
        <f t="shared" si="25"/>
        <v>0</v>
      </c>
      <c r="L99" s="140"/>
      <c r="M99" s="193"/>
      <c r="N99" s="193"/>
      <c r="O99" s="209" t="str">
        <f t="shared" si="26"/>
        <v/>
      </c>
      <c r="P99" s="204"/>
      <c r="Q99" s="201"/>
      <c r="R99" s="201">
        <f t="shared" si="27"/>
        <v>0</v>
      </c>
      <c r="S99" s="140"/>
      <c r="T99" s="143"/>
      <c r="U99" s="143"/>
      <c r="V99" s="209" t="str">
        <f t="shared" si="28"/>
        <v/>
      </c>
      <c r="W99" s="207"/>
      <c r="X99" s="210">
        <f t="shared" si="29"/>
        <v>0</v>
      </c>
      <c r="Y99" s="201">
        <f t="shared" si="30"/>
        <v>0</v>
      </c>
      <c r="Z99" s="201"/>
      <c r="AA99" s="143"/>
      <c r="AB99" s="143"/>
      <c r="AC99" s="209" t="str">
        <f t="shared" si="31"/>
        <v/>
      </c>
      <c r="AD99" s="207"/>
      <c r="AE99" s="210">
        <f t="shared" si="32"/>
        <v>0</v>
      </c>
      <c r="AF99" s="201">
        <f t="shared" si="33"/>
        <v>0</v>
      </c>
    </row>
    <row r="100" spans="1:32" s="173" customFormat="1" ht="12.5" x14ac:dyDescent="0.25">
      <c r="A100" s="188"/>
      <c r="B100" s="188"/>
      <c r="C100" s="188"/>
      <c r="D100" s="188"/>
      <c r="E100" s="188"/>
      <c r="F100" s="189"/>
      <c r="G100" s="189"/>
      <c r="H100" s="142" t="str">
        <f t="shared" si="34"/>
        <v/>
      </c>
      <c r="I100" s="202"/>
      <c r="J100" s="201"/>
      <c r="K100" s="201">
        <f t="shared" si="25"/>
        <v>0</v>
      </c>
      <c r="L100" s="140"/>
      <c r="M100" s="193"/>
      <c r="N100" s="193"/>
      <c r="O100" s="209" t="str">
        <f t="shared" si="26"/>
        <v/>
      </c>
      <c r="P100" s="204"/>
      <c r="Q100" s="201"/>
      <c r="R100" s="201">
        <f t="shared" si="27"/>
        <v>0</v>
      </c>
      <c r="S100" s="140"/>
      <c r="T100" s="143"/>
      <c r="U100" s="143"/>
      <c r="V100" s="209" t="str">
        <f t="shared" si="28"/>
        <v/>
      </c>
      <c r="W100" s="207"/>
      <c r="X100" s="210">
        <f t="shared" si="29"/>
        <v>0</v>
      </c>
      <c r="Y100" s="201">
        <f t="shared" si="30"/>
        <v>0</v>
      </c>
      <c r="Z100" s="201"/>
      <c r="AA100" s="143"/>
      <c r="AB100" s="143"/>
      <c r="AC100" s="209" t="str">
        <f t="shared" si="31"/>
        <v/>
      </c>
      <c r="AD100" s="207"/>
      <c r="AE100" s="210">
        <f t="shared" si="32"/>
        <v>0</v>
      </c>
      <c r="AF100" s="201">
        <f t="shared" si="33"/>
        <v>0</v>
      </c>
    </row>
    <row r="101" spans="1:32" s="173" customFormat="1" ht="12.5" x14ac:dyDescent="0.25">
      <c r="A101" s="188"/>
      <c r="B101" s="188"/>
      <c r="C101" s="188"/>
      <c r="D101" s="188"/>
      <c r="E101" s="188"/>
      <c r="F101" s="189"/>
      <c r="G101" s="189"/>
      <c r="H101" s="142" t="str">
        <f t="shared" si="34"/>
        <v/>
      </c>
      <c r="I101" s="202"/>
      <c r="J101" s="201"/>
      <c r="K101" s="201">
        <f t="shared" si="25"/>
        <v>0</v>
      </c>
      <c r="L101" s="140"/>
      <c r="M101" s="193"/>
      <c r="N101" s="193"/>
      <c r="O101" s="209" t="str">
        <f t="shared" si="26"/>
        <v/>
      </c>
      <c r="P101" s="204"/>
      <c r="Q101" s="201"/>
      <c r="R101" s="201">
        <f t="shared" si="27"/>
        <v>0</v>
      </c>
      <c r="S101" s="140"/>
      <c r="T101" s="143"/>
      <c r="U101" s="143"/>
      <c r="V101" s="209" t="str">
        <f t="shared" si="28"/>
        <v/>
      </c>
      <c r="W101" s="207"/>
      <c r="X101" s="210">
        <f t="shared" si="29"/>
        <v>0</v>
      </c>
      <c r="Y101" s="201">
        <f t="shared" si="30"/>
        <v>0</v>
      </c>
      <c r="Z101" s="201"/>
      <c r="AA101" s="143"/>
      <c r="AB101" s="143"/>
      <c r="AC101" s="209" t="str">
        <f t="shared" si="31"/>
        <v/>
      </c>
      <c r="AD101" s="207"/>
      <c r="AE101" s="210">
        <f t="shared" si="32"/>
        <v>0</v>
      </c>
      <c r="AF101" s="201">
        <f t="shared" si="33"/>
        <v>0</v>
      </c>
    </row>
    <row r="102" spans="1:32" s="173" customFormat="1" ht="12.5" x14ac:dyDescent="0.25">
      <c r="A102" s="188"/>
      <c r="B102" s="188"/>
      <c r="C102" s="188"/>
      <c r="D102" s="188"/>
      <c r="E102" s="188"/>
      <c r="F102" s="189"/>
      <c r="G102" s="189"/>
      <c r="H102" s="142" t="str">
        <f t="shared" si="34"/>
        <v/>
      </c>
      <c r="I102" s="202"/>
      <c r="J102" s="201"/>
      <c r="K102" s="201">
        <f t="shared" si="25"/>
        <v>0</v>
      </c>
      <c r="L102" s="140"/>
      <c r="M102" s="193"/>
      <c r="N102" s="193"/>
      <c r="O102" s="209" t="str">
        <f t="shared" si="26"/>
        <v/>
      </c>
      <c r="P102" s="204"/>
      <c r="Q102" s="201"/>
      <c r="R102" s="201">
        <f t="shared" si="27"/>
        <v>0</v>
      </c>
      <c r="S102" s="140"/>
      <c r="T102" s="143"/>
      <c r="U102" s="143"/>
      <c r="V102" s="209" t="str">
        <f t="shared" si="28"/>
        <v/>
      </c>
      <c r="W102" s="207"/>
      <c r="X102" s="210">
        <f t="shared" si="29"/>
        <v>0</v>
      </c>
      <c r="Y102" s="201">
        <f t="shared" si="30"/>
        <v>0</v>
      </c>
      <c r="Z102" s="201"/>
      <c r="AA102" s="143"/>
      <c r="AB102" s="143"/>
      <c r="AC102" s="209" t="str">
        <f t="shared" si="31"/>
        <v/>
      </c>
      <c r="AD102" s="207"/>
      <c r="AE102" s="210">
        <f t="shared" si="32"/>
        <v>0</v>
      </c>
      <c r="AF102" s="201">
        <f t="shared" si="33"/>
        <v>0</v>
      </c>
    </row>
    <row r="103" spans="1:32" s="173" customFormat="1" ht="12.5" x14ac:dyDescent="0.25">
      <c r="A103" s="188"/>
      <c r="B103" s="188"/>
      <c r="C103" s="188"/>
      <c r="D103" s="188"/>
      <c r="E103" s="188"/>
      <c r="F103" s="189"/>
      <c r="G103" s="189"/>
      <c r="H103" s="142" t="str">
        <f t="shared" si="34"/>
        <v/>
      </c>
      <c r="I103" s="202"/>
      <c r="J103" s="201"/>
      <c r="K103" s="201">
        <f t="shared" si="25"/>
        <v>0</v>
      </c>
      <c r="L103" s="140"/>
      <c r="M103" s="193"/>
      <c r="N103" s="193"/>
      <c r="O103" s="209" t="str">
        <f t="shared" si="26"/>
        <v/>
      </c>
      <c r="P103" s="204"/>
      <c r="Q103" s="201"/>
      <c r="R103" s="201">
        <f t="shared" si="27"/>
        <v>0</v>
      </c>
      <c r="S103" s="140"/>
      <c r="T103" s="143"/>
      <c r="U103" s="143"/>
      <c r="V103" s="209" t="str">
        <f t="shared" si="28"/>
        <v/>
      </c>
      <c r="W103" s="207"/>
      <c r="X103" s="210">
        <f t="shared" si="29"/>
        <v>0</v>
      </c>
      <c r="Y103" s="201">
        <f t="shared" si="30"/>
        <v>0</v>
      </c>
      <c r="Z103" s="201"/>
      <c r="AA103" s="143"/>
      <c r="AB103" s="143"/>
      <c r="AC103" s="209" t="str">
        <f t="shared" si="31"/>
        <v/>
      </c>
      <c r="AD103" s="207"/>
      <c r="AE103" s="210">
        <f t="shared" si="32"/>
        <v>0</v>
      </c>
      <c r="AF103" s="201">
        <f t="shared" si="33"/>
        <v>0</v>
      </c>
    </row>
    <row r="104" spans="1:32" s="173" customFormat="1" ht="12.5" x14ac:dyDescent="0.25">
      <c r="A104" s="188"/>
      <c r="B104" s="188"/>
      <c r="C104" s="188"/>
      <c r="D104" s="188"/>
      <c r="E104" s="188"/>
      <c r="F104" s="189"/>
      <c r="G104" s="189"/>
      <c r="H104" s="142" t="str">
        <f t="shared" si="34"/>
        <v/>
      </c>
      <c r="I104" s="202"/>
      <c r="J104" s="201"/>
      <c r="K104" s="201">
        <f t="shared" si="25"/>
        <v>0</v>
      </c>
      <c r="L104" s="140"/>
      <c r="M104" s="193"/>
      <c r="N104" s="193"/>
      <c r="O104" s="209" t="str">
        <f t="shared" si="26"/>
        <v/>
      </c>
      <c r="P104" s="204"/>
      <c r="Q104" s="201"/>
      <c r="R104" s="201">
        <f t="shared" si="27"/>
        <v>0</v>
      </c>
      <c r="S104" s="140"/>
      <c r="T104" s="143"/>
      <c r="U104" s="143"/>
      <c r="V104" s="209" t="str">
        <f t="shared" si="28"/>
        <v/>
      </c>
      <c r="W104" s="207"/>
      <c r="X104" s="210">
        <f t="shared" si="29"/>
        <v>0</v>
      </c>
      <c r="Y104" s="201">
        <f t="shared" si="30"/>
        <v>0</v>
      </c>
      <c r="Z104" s="201"/>
      <c r="AA104" s="143"/>
      <c r="AB104" s="143"/>
      <c r="AC104" s="209" t="str">
        <f t="shared" si="31"/>
        <v/>
      </c>
      <c r="AD104" s="207"/>
      <c r="AE104" s="210">
        <f t="shared" si="32"/>
        <v>0</v>
      </c>
      <c r="AF104" s="201">
        <f t="shared" si="33"/>
        <v>0</v>
      </c>
    </row>
    <row r="105" spans="1:32" s="173" customFormat="1" ht="12.5" x14ac:dyDescent="0.25">
      <c r="A105" s="188"/>
      <c r="B105" s="188"/>
      <c r="C105" s="188"/>
      <c r="D105" s="188"/>
      <c r="E105" s="188"/>
      <c r="F105" s="189"/>
      <c r="G105" s="189"/>
      <c r="H105" s="142" t="str">
        <f t="shared" si="34"/>
        <v/>
      </c>
      <c r="I105" s="202"/>
      <c r="J105" s="201"/>
      <c r="K105" s="201">
        <f t="shared" si="25"/>
        <v>0</v>
      </c>
      <c r="L105" s="140"/>
      <c r="M105" s="193"/>
      <c r="N105" s="193"/>
      <c r="O105" s="209" t="str">
        <f t="shared" si="26"/>
        <v/>
      </c>
      <c r="P105" s="204"/>
      <c r="Q105" s="201"/>
      <c r="R105" s="201">
        <f t="shared" si="27"/>
        <v>0</v>
      </c>
      <c r="S105" s="140"/>
      <c r="T105" s="143"/>
      <c r="U105" s="143"/>
      <c r="V105" s="209" t="str">
        <f t="shared" si="28"/>
        <v/>
      </c>
      <c r="W105" s="207"/>
      <c r="X105" s="210">
        <f t="shared" si="29"/>
        <v>0</v>
      </c>
      <c r="Y105" s="201">
        <f t="shared" si="30"/>
        <v>0</v>
      </c>
      <c r="Z105" s="201"/>
      <c r="AA105" s="143"/>
      <c r="AB105" s="143"/>
      <c r="AC105" s="209" t="str">
        <f t="shared" si="31"/>
        <v/>
      </c>
      <c r="AD105" s="207"/>
      <c r="AE105" s="210">
        <f t="shared" si="32"/>
        <v>0</v>
      </c>
      <c r="AF105" s="201">
        <f t="shared" si="33"/>
        <v>0</v>
      </c>
    </row>
    <row r="106" spans="1:32" s="173" customFormat="1" ht="12.5" x14ac:dyDescent="0.25">
      <c r="A106" s="188"/>
      <c r="B106" s="188"/>
      <c r="C106" s="188"/>
      <c r="D106" s="188"/>
      <c r="E106" s="188"/>
      <c r="F106" s="189"/>
      <c r="G106" s="189"/>
      <c r="H106" s="142" t="str">
        <f t="shared" si="34"/>
        <v/>
      </c>
      <c r="I106" s="202"/>
      <c r="J106" s="201"/>
      <c r="K106" s="201">
        <f t="shared" si="25"/>
        <v>0</v>
      </c>
      <c r="L106" s="140"/>
      <c r="M106" s="193"/>
      <c r="N106" s="193"/>
      <c r="O106" s="209" t="str">
        <f t="shared" si="26"/>
        <v/>
      </c>
      <c r="P106" s="204"/>
      <c r="Q106" s="201"/>
      <c r="R106" s="201">
        <f t="shared" si="27"/>
        <v>0</v>
      </c>
      <c r="S106" s="140"/>
      <c r="T106" s="143"/>
      <c r="U106" s="143"/>
      <c r="V106" s="209" t="str">
        <f t="shared" si="28"/>
        <v/>
      </c>
      <c r="W106" s="207"/>
      <c r="X106" s="210">
        <f t="shared" si="29"/>
        <v>0</v>
      </c>
      <c r="Y106" s="201">
        <f t="shared" si="30"/>
        <v>0</v>
      </c>
      <c r="Z106" s="201"/>
      <c r="AA106" s="143"/>
      <c r="AB106" s="143"/>
      <c r="AC106" s="209" t="str">
        <f t="shared" si="31"/>
        <v/>
      </c>
      <c r="AD106" s="207"/>
      <c r="AE106" s="210">
        <f t="shared" si="32"/>
        <v>0</v>
      </c>
      <c r="AF106" s="201">
        <f t="shared" si="33"/>
        <v>0</v>
      </c>
    </row>
    <row r="107" spans="1:32" s="173" customFormat="1" ht="12.5" x14ac:dyDescent="0.25">
      <c r="A107" s="188"/>
      <c r="B107" s="188"/>
      <c r="C107" s="188"/>
      <c r="D107" s="188"/>
      <c r="E107" s="188"/>
      <c r="F107" s="189"/>
      <c r="G107" s="189"/>
      <c r="H107" s="142" t="str">
        <f t="shared" si="34"/>
        <v/>
      </c>
      <c r="I107" s="202"/>
      <c r="J107" s="201"/>
      <c r="K107" s="201">
        <f t="shared" si="25"/>
        <v>0</v>
      </c>
      <c r="L107" s="140"/>
      <c r="M107" s="193"/>
      <c r="N107" s="193"/>
      <c r="O107" s="209" t="str">
        <f t="shared" si="26"/>
        <v/>
      </c>
      <c r="P107" s="204"/>
      <c r="Q107" s="201"/>
      <c r="R107" s="201">
        <f t="shared" si="27"/>
        <v>0</v>
      </c>
      <c r="S107" s="140"/>
      <c r="T107" s="143"/>
      <c r="U107" s="143"/>
      <c r="V107" s="209" t="str">
        <f t="shared" si="28"/>
        <v/>
      </c>
      <c r="W107" s="207"/>
      <c r="X107" s="210">
        <f t="shared" si="29"/>
        <v>0</v>
      </c>
      <c r="Y107" s="201">
        <f t="shared" si="30"/>
        <v>0</v>
      </c>
      <c r="Z107" s="201"/>
      <c r="AA107" s="143"/>
      <c r="AB107" s="143"/>
      <c r="AC107" s="209" t="str">
        <f t="shared" si="31"/>
        <v/>
      </c>
      <c r="AD107" s="207"/>
      <c r="AE107" s="210">
        <f t="shared" si="32"/>
        <v>0</v>
      </c>
      <c r="AF107" s="201">
        <f t="shared" si="33"/>
        <v>0</v>
      </c>
    </row>
    <row r="108" spans="1:32" s="173" customFormat="1" ht="12.5" x14ac:dyDescent="0.25">
      <c r="A108" s="188"/>
      <c r="B108" s="188"/>
      <c r="C108" s="188"/>
      <c r="D108" s="188"/>
      <c r="E108" s="188"/>
      <c r="F108" s="189"/>
      <c r="G108" s="189"/>
      <c r="H108" s="142" t="str">
        <f t="shared" si="34"/>
        <v/>
      </c>
      <c r="I108" s="202"/>
      <c r="J108" s="201"/>
      <c r="K108" s="201">
        <f t="shared" si="25"/>
        <v>0</v>
      </c>
      <c r="L108" s="140"/>
      <c r="M108" s="193"/>
      <c r="N108" s="193"/>
      <c r="O108" s="209" t="str">
        <f t="shared" si="26"/>
        <v/>
      </c>
      <c r="P108" s="204"/>
      <c r="Q108" s="201"/>
      <c r="R108" s="201">
        <f t="shared" si="27"/>
        <v>0</v>
      </c>
      <c r="S108" s="140"/>
      <c r="T108" s="143"/>
      <c r="U108" s="143"/>
      <c r="V108" s="209" t="str">
        <f t="shared" si="28"/>
        <v/>
      </c>
      <c r="W108" s="207"/>
      <c r="X108" s="210">
        <f t="shared" si="29"/>
        <v>0</v>
      </c>
      <c r="Y108" s="201">
        <f t="shared" si="30"/>
        <v>0</v>
      </c>
      <c r="Z108" s="201"/>
      <c r="AA108" s="143"/>
      <c r="AB108" s="143"/>
      <c r="AC108" s="209" t="str">
        <f t="shared" si="31"/>
        <v/>
      </c>
      <c r="AD108" s="207"/>
      <c r="AE108" s="210">
        <f t="shared" si="32"/>
        <v>0</v>
      </c>
      <c r="AF108" s="201">
        <f t="shared" si="33"/>
        <v>0</v>
      </c>
    </row>
    <row r="109" spans="1:32" s="173" customFormat="1" ht="12.5" x14ac:dyDescent="0.25">
      <c r="A109" s="188"/>
      <c r="B109" s="188"/>
      <c r="C109" s="188"/>
      <c r="D109" s="188"/>
      <c r="E109" s="188"/>
      <c r="F109" s="189"/>
      <c r="G109" s="189"/>
      <c r="H109" s="142" t="str">
        <f t="shared" si="34"/>
        <v/>
      </c>
      <c r="I109" s="202"/>
      <c r="J109" s="201"/>
      <c r="K109" s="201">
        <f t="shared" si="25"/>
        <v>0</v>
      </c>
      <c r="L109" s="140"/>
      <c r="M109" s="193"/>
      <c r="N109" s="193"/>
      <c r="O109" s="209" t="str">
        <f t="shared" si="26"/>
        <v/>
      </c>
      <c r="P109" s="204"/>
      <c r="Q109" s="201"/>
      <c r="R109" s="201">
        <f t="shared" si="27"/>
        <v>0</v>
      </c>
      <c r="S109" s="140"/>
      <c r="T109" s="143"/>
      <c r="U109" s="143"/>
      <c r="V109" s="209" t="str">
        <f t="shared" si="28"/>
        <v/>
      </c>
      <c r="W109" s="207"/>
      <c r="X109" s="210">
        <f t="shared" si="29"/>
        <v>0</v>
      </c>
      <c r="Y109" s="201">
        <f t="shared" si="30"/>
        <v>0</v>
      </c>
      <c r="Z109" s="201"/>
      <c r="AA109" s="143"/>
      <c r="AB109" s="143"/>
      <c r="AC109" s="209" t="str">
        <f t="shared" si="31"/>
        <v/>
      </c>
      <c r="AD109" s="207"/>
      <c r="AE109" s="210">
        <f t="shared" si="32"/>
        <v>0</v>
      </c>
      <c r="AF109" s="201">
        <f t="shared" si="33"/>
        <v>0</v>
      </c>
    </row>
    <row r="110" spans="1:32" s="173" customFormat="1" ht="12.5" x14ac:dyDescent="0.25">
      <c r="A110" s="188"/>
      <c r="B110" s="188"/>
      <c r="C110" s="188"/>
      <c r="D110" s="188"/>
      <c r="E110" s="188"/>
      <c r="F110" s="189"/>
      <c r="G110" s="189"/>
      <c r="H110" s="142" t="str">
        <f t="shared" si="34"/>
        <v/>
      </c>
      <c r="I110" s="202"/>
      <c r="J110" s="201"/>
      <c r="K110" s="201">
        <f t="shared" si="25"/>
        <v>0</v>
      </c>
      <c r="L110" s="140"/>
      <c r="M110" s="193"/>
      <c r="N110" s="193"/>
      <c r="O110" s="209" t="str">
        <f t="shared" si="26"/>
        <v/>
      </c>
      <c r="P110" s="204"/>
      <c r="Q110" s="201"/>
      <c r="R110" s="201">
        <f t="shared" si="27"/>
        <v>0</v>
      </c>
      <c r="S110" s="140"/>
      <c r="T110" s="143"/>
      <c r="U110" s="143"/>
      <c r="V110" s="209" t="str">
        <f t="shared" si="28"/>
        <v/>
      </c>
      <c r="W110" s="207"/>
      <c r="X110" s="210">
        <f t="shared" si="29"/>
        <v>0</v>
      </c>
      <c r="Y110" s="201">
        <f t="shared" si="30"/>
        <v>0</v>
      </c>
      <c r="Z110" s="201"/>
      <c r="AA110" s="143"/>
      <c r="AB110" s="143"/>
      <c r="AC110" s="209" t="str">
        <f t="shared" si="31"/>
        <v/>
      </c>
      <c r="AD110" s="207"/>
      <c r="AE110" s="210">
        <f t="shared" si="32"/>
        <v>0</v>
      </c>
      <c r="AF110" s="201">
        <f t="shared" si="33"/>
        <v>0</v>
      </c>
    </row>
    <row r="111" spans="1:32" s="173" customFormat="1" ht="12.5" x14ac:dyDescent="0.25">
      <c r="A111" s="188"/>
      <c r="B111" s="188"/>
      <c r="C111" s="188"/>
      <c r="D111" s="188"/>
      <c r="E111" s="188"/>
      <c r="F111" s="189"/>
      <c r="G111" s="189"/>
      <c r="H111" s="142" t="str">
        <f t="shared" si="34"/>
        <v/>
      </c>
      <c r="I111" s="202"/>
      <c r="J111" s="201"/>
      <c r="K111" s="201">
        <f t="shared" si="25"/>
        <v>0</v>
      </c>
      <c r="L111" s="140"/>
      <c r="M111" s="193"/>
      <c r="N111" s="193"/>
      <c r="O111" s="209" t="str">
        <f t="shared" si="26"/>
        <v/>
      </c>
      <c r="P111" s="204"/>
      <c r="Q111" s="201"/>
      <c r="R111" s="201">
        <f t="shared" si="27"/>
        <v>0</v>
      </c>
      <c r="S111" s="140"/>
      <c r="T111" s="143"/>
      <c r="U111" s="143"/>
      <c r="V111" s="209" t="str">
        <f t="shared" si="28"/>
        <v/>
      </c>
      <c r="W111" s="207"/>
      <c r="X111" s="210">
        <f t="shared" si="29"/>
        <v>0</v>
      </c>
      <c r="Y111" s="201">
        <f t="shared" si="30"/>
        <v>0</v>
      </c>
      <c r="Z111" s="201"/>
      <c r="AA111" s="143"/>
      <c r="AB111" s="143"/>
      <c r="AC111" s="209" t="str">
        <f t="shared" si="31"/>
        <v/>
      </c>
      <c r="AD111" s="207"/>
      <c r="AE111" s="210">
        <f t="shared" si="32"/>
        <v>0</v>
      </c>
      <c r="AF111" s="201">
        <f t="shared" si="33"/>
        <v>0</v>
      </c>
    </row>
    <row r="112" spans="1:32" s="173" customFormat="1" ht="12.5" x14ac:dyDescent="0.25">
      <c r="A112" s="188"/>
      <c r="B112" s="188"/>
      <c r="C112" s="188"/>
      <c r="D112" s="188"/>
      <c r="E112" s="188"/>
      <c r="F112" s="189"/>
      <c r="G112" s="189"/>
      <c r="H112" s="142" t="str">
        <f t="shared" si="34"/>
        <v/>
      </c>
      <c r="I112" s="202"/>
      <c r="J112" s="201"/>
      <c r="K112" s="201">
        <f t="shared" si="25"/>
        <v>0</v>
      </c>
      <c r="L112" s="140"/>
      <c r="M112" s="193"/>
      <c r="N112" s="193"/>
      <c r="O112" s="209" t="str">
        <f t="shared" si="26"/>
        <v/>
      </c>
      <c r="P112" s="204"/>
      <c r="Q112" s="201"/>
      <c r="R112" s="201">
        <f t="shared" si="27"/>
        <v>0</v>
      </c>
      <c r="S112" s="140"/>
      <c r="T112" s="143"/>
      <c r="U112" s="143"/>
      <c r="V112" s="209" t="str">
        <f t="shared" si="28"/>
        <v/>
      </c>
      <c r="W112" s="207"/>
      <c r="X112" s="210">
        <f t="shared" si="29"/>
        <v>0</v>
      </c>
      <c r="Y112" s="201">
        <f t="shared" si="30"/>
        <v>0</v>
      </c>
      <c r="Z112" s="201"/>
      <c r="AA112" s="143"/>
      <c r="AB112" s="143"/>
      <c r="AC112" s="209" t="str">
        <f t="shared" si="31"/>
        <v/>
      </c>
      <c r="AD112" s="207"/>
      <c r="AE112" s="210">
        <f t="shared" si="32"/>
        <v>0</v>
      </c>
      <c r="AF112" s="201">
        <f t="shared" si="33"/>
        <v>0</v>
      </c>
    </row>
    <row r="113" spans="1:32" s="173" customFormat="1" ht="12.5" x14ac:dyDescent="0.25">
      <c r="A113" s="188"/>
      <c r="B113" s="188"/>
      <c r="C113" s="188"/>
      <c r="D113" s="188"/>
      <c r="E113" s="188"/>
      <c r="F113" s="189"/>
      <c r="G113" s="189"/>
      <c r="H113" s="142" t="str">
        <f t="shared" si="34"/>
        <v/>
      </c>
      <c r="I113" s="202"/>
      <c r="J113" s="201"/>
      <c r="K113" s="201">
        <f t="shared" si="25"/>
        <v>0</v>
      </c>
      <c r="L113" s="140"/>
      <c r="M113" s="193"/>
      <c r="N113" s="193"/>
      <c r="O113" s="209" t="str">
        <f t="shared" si="26"/>
        <v/>
      </c>
      <c r="P113" s="204"/>
      <c r="Q113" s="201"/>
      <c r="R113" s="201">
        <f t="shared" si="27"/>
        <v>0</v>
      </c>
      <c r="S113" s="140"/>
      <c r="T113" s="143"/>
      <c r="U113" s="143"/>
      <c r="V113" s="209" t="str">
        <f t="shared" si="28"/>
        <v/>
      </c>
      <c r="W113" s="207"/>
      <c r="X113" s="210">
        <f t="shared" si="29"/>
        <v>0</v>
      </c>
      <c r="Y113" s="201">
        <f t="shared" si="30"/>
        <v>0</v>
      </c>
      <c r="Z113" s="201"/>
      <c r="AA113" s="143"/>
      <c r="AB113" s="143"/>
      <c r="AC113" s="209" t="str">
        <f t="shared" si="31"/>
        <v/>
      </c>
      <c r="AD113" s="207"/>
      <c r="AE113" s="210">
        <f t="shared" si="32"/>
        <v>0</v>
      </c>
      <c r="AF113" s="201">
        <f t="shared" si="33"/>
        <v>0</v>
      </c>
    </row>
    <row r="114" spans="1:32" s="173" customFormat="1" ht="12.5" x14ac:dyDescent="0.25">
      <c r="A114" s="188"/>
      <c r="B114" s="188"/>
      <c r="C114" s="188"/>
      <c r="D114" s="188"/>
      <c r="E114" s="188"/>
      <c r="F114" s="189"/>
      <c r="G114" s="189"/>
      <c r="H114" s="142" t="str">
        <f t="shared" si="34"/>
        <v/>
      </c>
      <c r="I114" s="202"/>
      <c r="J114" s="201"/>
      <c r="K114" s="201">
        <f t="shared" si="25"/>
        <v>0</v>
      </c>
      <c r="L114" s="140"/>
      <c r="M114" s="193"/>
      <c r="N114" s="193"/>
      <c r="O114" s="209" t="str">
        <f t="shared" si="26"/>
        <v/>
      </c>
      <c r="P114" s="204"/>
      <c r="Q114" s="201"/>
      <c r="R114" s="201">
        <f t="shared" si="27"/>
        <v>0</v>
      </c>
      <c r="S114" s="140"/>
      <c r="T114" s="143"/>
      <c r="U114" s="143"/>
      <c r="V114" s="209" t="str">
        <f t="shared" si="28"/>
        <v/>
      </c>
      <c r="W114" s="207"/>
      <c r="X114" s="210">
        <f t="shared" si="29"/>
        <v>0</v>
      </c>
      <c r="Y114" s="201">
        <f t="shared" si="30"/>
        <v>0</v>
      </c>
      <c r="Z114" s="201"/>
      <c r="AA114" s="143"/>
      <c r="AB114" s="143"/>
      <c r="AC114" s="209" t="str">
        <f t="shared" si="31"/>
        <v/>
      </c>
      <c r="AD114" s="207"/>
      <c r="AE114" s="210">
        <f t="shared" si="32"/>
        <v>0</v>
      </c>
      <c r="AF114" s="201">
        <f t="shared" si="33"/>
        <v>0</v>
      </c>
    </row>
    <row r="115" spans="1:32" s="173" customFormat="1" ht="12.5" x14ac:dyDescent="0.25">
      <c r="A115" s="188"/>
      <c r="B115" s="188"/>
      <c r="C115" s="188"/>
      <c r="D115" s="188"/>
      <c r="E115" s="188"/>
      <c r="F115" s="189"/>
      <c r="G115" s="189"/>
      <c r="H115" s="142" t="str">
        <f t="shared" si="34"/>
        <v/>
      </c>
      <c r="I115" s="202"/>
      <c r="J115" s="201"/>
      <c r="K115" s="201">
        <f t="shared" si="25"/>
        <v>0</v>
      </c>
      <c r="L115" s="140"/>
      <c r="M115" s="193"/>
      <c r="N115" s="193"/>
      <c r="O115" s="209" t="str">
        <f t="shared" si="26"/>
        <v/>
      </c>
      <c r="P115" s="204"/>
      <c r="Q115" s="201"/>
      <c r="R115" s="201">
        <f t="shared" si="27"/>
        <v>0</v>
      </c>
      <c r="S115" s="140"/>
      <c r="T115" s="143"/>
      <c r="U115" s="143"/>
      <c r="V115" s="209" t="str">
        <f t="shared" si="28"/>
        <v/>
      </c>
      <c r="W115" s="207"/>
      <c r="X115" s="210">
        <f t="shared" si="29"/>
        <v>0</v>
      </c>
      <c r="Y115" s="201">
        <f t="shared" si="30"/>
        <v>0</v>
      </c>
      <c r="Z115" s="201"/>
      <c r="AA115" s="143"/>
      <c r="AB115" s="143"/>
      <c r="AC115" s="209" t="str">
        <f t="shared" si="31"/>
        <v/>
      </c>
      <c r="AD115" s="207"/>
      <c r="AE115" s="210">
        <f t="shared" si="32"/>
        <v>0</v>
      </c>
      <c r="AF115" s="201">
        <f t="shared" si="33"/>
        <v>0</v>
      </c>
    </row>
    <row r="116" spans="1:32" s="173" customFormat="1" ht="12.5" x14ac:dyDescent="0.25">
      <c r="A116" s="188"/>
      <c r="B116" s="188"/>
      <c r="C116" s="188"/>
      <c r="D116" s="188"/>
      <c r="E116" s="188"/>
      <c r="F116" s="189"/>
      <c r="G116" s="189"/>
      <c r="H116" s="142" t="str">
        <f t="shared" si="34"/>
        <v/>
      </c>
      <c r="I116" s="202"/>
      <c r="J116" s="201"/>
      <c r="K116" s="201">
        <f t="shared" si="25"/>
        <v>0</v>
      </c>
      <c r="L116" s="140"/>
      <c r="M116" s="193"/>
      <c r="N116" s="193"/>
      <c r="O116" s="209" t="str">
        <f t="shared" si="26"/>
        <v/>
      </c>
      <c r="P116" s="204"/>
      <c r="Q116" s="201"/>
      <c r="R116" s="201">
        <f t="shared" si="27"/>
        <v>0</v>
      </c>
      <c r="S116" s="140"/>
      <c r="T116" s="143"/>
      <c r="U116" s="143"/>
      <c r="V116" s="209" t="str">
        <f t="shared" si="28"/>
        <v/>
      </c>
      <c r="W116" s="207"/>
      <c r="X116" s="210">
        <f t="shared" si="29"/>
        <v>0</v>
      </c>
      <c r="Y116" s="201">
        <f t="shared" si="30"/>
        <v>0</v>
      </c>
      <c r="Z116" s="201"/>
      <c r="AA116" s="143"/>
      <c r="AB116" s="143"/>
      <c r="AC116" s="209" t="str">
        <f t="shared" si="31"/>
        <v/>
      </c>
      <c r="AD116" s="207"/>
      <c r="AE116" s="210">
        <f t="shared" si="32"/>
        <v>0</v>
      </c>
      <c r="AF116" s="201">
        <f t="shared" si="33"/>
        <v>0</v>
      </c>
    </row>
    <row r="117" spans="1:32" s="173" customFormat="1" ht="12.5" x14ac:dyDescent="0.25">
      <c r="A117" s="188"/>
      <c r="B117" s="188"/>
      <c r="C117" s="188"/>
      <c r="D117" s="188"/>
      <c r="E117" s="188"/>
      <c r="F117" s="189"/>
      <c r="G117" s="189"/>
      <c r="H117" s="142" t="str">
        <f t="shared" si="34"/>
        <v/>
      </c>
      <c r="I117" s="202"/>
      <c r="J117" s="201"/>
      <c r="K117" s="201">
        <f t="shared" si="25"/>
        <v>0</v>
      </c>
      <c r="L117" s="140"/>
      <c r="M117" s="193"/>
      <c r="N117" s="193"/>
      <c r="O117" s="209" t="str">
        <f t="shared" si="26"/>
        <v/>
      </c>
      <c r="P117" s="204"/>
      <c r="Q117" s="201"/>
      <c r="R117" s="201">
        <f t="shared" si="27"/>
        <v>0</v>
      </c>
      <c r="S117" s="140"/>
      <c r="T117" s="143"/>
      <c r="U117" s="143"/>
      <c r="V117" s="209" t="str">
        <f t="shared" si="28"/>
        <v/>
      </c>
      <c r="W117" s="207"/>
      <c r="X117" s="210">
        <f t="shared" si="29"/>
        <v>0</v>
      </c>
      <c r="Y117" s="201">
        <f t="shared" si="30"/>
        <v>0</v>
      </c>
      <c r="Z117" s="201"/>
      <c r="AA117" s="143"/>
      <c r="AB117" s="143"/>
      <c r="AC117" s="209" t="str">
        <f t="shared" si="31"/>
        <v/>
      </c>
      <c r="AD117" s="207"/>
      <c r="AE117" s="210">
        <f t="shared" si="32"/>
        <v>0</v>
      </c>
      <c r="AF117" s="201">
        <f t="shared" si="33"/>
        <v>0</v>
      </c>
    </row>
    <row r="118" spans="1:32" s="173" customFormat="1" ht="12.5" x14ac:dyDescent="0.25">
      <c r="A118" s="188"/>
      <c r="B118" s="188"/>
      <c r="C118" s="188"/>
      <c r="D118" s="188"/>
      <c r="E118" s="188"/>
      <c r="F118" s="189"/>
      <c r="G118" s="189"/>
      <c r="H118" s="142" t="str">
        <f t="shared" si="34"/>
        <v/>
      </c>
      <c r="I118" s="202"/>
      <c r="J118" s="201"/>
      <c r="K118" s="201">
        <f t="shared" si="25"/>
        <v>0</v>
      </c>
      <c r="L118" s="140"/>
      <c r="M118" s="193"/>
      <c r="N118" s="193"/>
      <c r="O118" s="209" t="str">
        <f t="shared" si="26"/>
        <v/>
      </c>
      <c r="P118" s="204"/>
      <c r="Q118" s="201"/>
      <c r="R118" s="201">
        <f t="shared" si="27"/>
        <v>0</v>
      </c>
      <c r="S118" s="140"/>
      <c r="T118" s="143"/>
      <c r="U118" s="143"/>
      <c r="V118" s="209" t="str">
        <f t="shared" si="28"/>
        <v/>
      </c>
      <c r="W118" s="207"/>
      <c r="X118" s="210">
        <f t="shared" si="29"/>
        <v>0</v>
      </c>
      <c r="Y118" s="201">
        <f t="shared" si="30"/>
        <v>0</v>
      </c>
      <c r="Z118" s="201"/>
      <c r="AA118" s="143"/>
      <c r="AB118" s="143"/>
      <c r="AC118" s="209" t="str">
        <f t="shared" si="31"/>
        <v/>
      </c>
      <c r="AD118" s="207"/>
      <c r="AE118" s="210">
        <f t="shared" si="32"/>
        <v>0</v>
      </c>
      <c r="AF118" s="201">
        <f t="shared" si="33"/>
        <v>0</v>
      </c>
    </row>
    <row r="119" spans="1:32" s="173" customFormat="1" ht="12.5" x14ac:dyDescent="0.25">
      <c r="A119" s="188"/>
      <c r="B119" s="188"/>
      <c r="C119" s="188"/>
      <c r="D119" s="188"/>
      <c r="E119" s="188"/>
      <c r="F119" s="189"/>
      <c r="G119" s="189"/>
      <c r="H119" s="142" t="str">
        <f t="shared" si="34"/>
        <v/>
      </c>
      <c r="I119" s="202"/>
      <c r="J119" s="201"/>
      <c r="K119" s="201">
        <f t="shared" si="25"/>
        <v>0</v>
      </c>
      <c r="L119" s="140"/>
      <c r="M119" s="193"/>
      <c r="N119" s="193"/>
      <c r="O119" s="209" t="str">
        <f t="shared" si="26"/>
        <v/>
      </c>
      <c r="P119" s="204"/>
      <c r="Q119" s="201"/>
      <c r="R119" s="201">
        <f t="shared" si="27"/>
        <v>0</v>
      </c>
      <c r="S119" s="140"/>
      <c r="T119" s="143"/>
      <c r="U119" s="143"/>
      <c r="V119" s="209" t="str">
        <f t="shared" si="28"/>
        <v/>
      </c>
      <c r="W119" s="207"/>
      <c r="X119" s="210">
        <f t="shared" si="29"/>
        <v>0</v>
      </c>
      <c r="Y119" s="201">
        <f t="shared" si="30"/>
        <v>0</v>
      </c>
      <c r="Z119" s="201"/>
      <c r="AA119" s="143"/>
      <c r="AB119" s="143"/>
      <c r="AC119" s="209" t="str">
        <f t="shared" si="31"/>
        <v/>
      </c>
      <c r="AD119" s="207"/>
      <c r="AE119" s="210">
        <f t="shared" si="32"/>
        <v>0</v>
      </c>
      <c r="AF119" s="201">
        <f t="shared" si="33"/>
        <v>0</v>
      </c>
    </row>
    <row r="120" spans="1:32" s="173" customFormat="1" ht="12.5" x14ac:dyDescent="0.25">
      <c r="A120" s="188"/>
      <c r="B120" s="188"/>
      <c r="C120" s="188"/>
      <c r="D120" s="188"/>
      <c r="E120" s="188"/>
      <c r="F120" s="189"/>
      <c r="G120" s="189"/>
      <c r="H120" s="142" t="str">
        <f t="shared" si="34"/>
        <v/>
      </c>
      <c r="I120" s="202"/>
      <c r="J120" s="201"/>
      <c r="K120" s="201">
        <f t="shared" si="25"/>
        <v>0</v>
      </c>
      <c r="L120" s="140"/>
      <c r="M120" s="193"/>
      <c r="N120" s="193"/>
      <c r="O120" s="209" t="str">
        <f t="shared" si="26"/>
        <v/>
      </c>
      <c r="P120" s="204"/>
      <c r="Q120" s="201"/>
      <c r="R120" s="201">
        <f t="shared" si="27"/>
        <v>0</v>
      </c>
      <c r="S120" s="140"/>
      <c r="T120" s="143"/>
      <c r="U120" s="143"/>
      <c r="V120" s="209" t="str">
        <f t="shared" si="28"/>
        <v/>
      </c>
      <c r="W120" s="207"/>
      <c r="X120" s="210">
        <f t="shared" si="29"/>
        <v>0</v>
      </c>
      <c r="Y120" s="201">
        <f t="shared" si="30"/>
        <v>0</v>
      </c>
      <c r="Z120" s="201"/>
      <c r="AA120" s="143"/>
      <c r="AB120" s="143"/>
      <c r="AC120" s="209" t="str">
        <f t="shared" si="31"/>
        <v/>
      </c>
      <c r="AD120" s="207"/>
      <c r="AE120" s="210">
        <f t="shared" si="32"/>
        <v>0</v>
      </c>
      <c r="AF120" s="201">
        <f t="shared" si="33"/>
        <v>0</v>
      </c>
    </row>
    <row r="121" spans="1:32" s="173" customFormat="1" ht="12.5" x14ac:dyDescent="0.25">
      <c r="A121" s="188"/>
      <c r="B121" s="188"/>
      <c r="C121" s="188"/>
      <c r="D121" s="188"/>
      <c r="E121" s="188"/>
      <c r="F121" s="189"/>
      <c r="G121" s="189"/>
      <c r="H121" s="142" t="str">
        <f t="shared" si="34"/>
        <v/>
      </c>
      <c r="I121" s="202"/>
      <c r="J121" s="201"/>
      <c r="K121" s="201">
        <f t="shared" si="25"/>
        <v>0</v>
      </c>
      <c r="L121" s="140"/>
      <c r="M121" s="193"/>
      <c r="N121" s="193"/>
      <c r="O121" s="209" t="str">
        <f t="shared" si="26"/>
        <v/>
      </c>
      <c r="P121" s="204"/>
      <c r="Q121" s="201"/>
      <c r="R121" s="201">
        <f t="shared" si="27"/>
        <v>0</v>
      </c>
      <c r="S121" s="140"/>
      <c r="T121" s="143"/>
      <c r="U121" s="143"/>
      <c r="V121" s="209" t="str">
        <f t="shared" si="28"/>
        <v/>
      </c>
      <c r="W121" s="207"/>
      <c r="X121" s="210">
        <f t="shared" si="29"/>
        <v>0</v>
      </c>
      <c r="Y121" s="201">
        <f t="shared" si="30"/>
        <v>0</v>
      </c>
      <c r="Z121" s="201"/>
      <c r="AA121" s="143"/>
      <c r="AB121" s="143"/>
      <c r="AC121" s="209" t="str">
        <f t="shared" si="31"/>
        <v/>
      </c>
      <c r="AD121" s="207"/>
      <c r="AE121" s="210">
        <f t="shared" si="32"/>
        <v>0</v>
      </c>
      <c r="AF121" s="201">
        <f t="shared" si="33"/>
        <v>0</v>
      </c>
    </row>
    <row r="122" spans="1:32" s="173" customFormat="1" ht="12.5" x14ac:dyDescent="0.25">
      <c r="A122" s="188"/>
      <c r="B122" s="188"/>
      <c r="C122" s="188"/>
      <c r="D122" s="188"/>
      <c r="E122" s="188"/>
      <c r="F122" s="189"/>
      <c r="G122" s="189"/>
      <c r="H122" s="142" t="str">
        <f t="shared" si="34"/>
        <v/>
      </c>
      <c r="I122" s="202"/>
      <c r="J122" s="201"/>
      <c r="K122" s="201">
        <f t="shared" si="25"/>
        <v>0</v>
      </c>
      <c r="L122" s="140"/>
      <c r="M122" s="193"/>
      <c r="N122" s="193"/>
      <c r="O122" s="209" t="str">
        <f t="shared" si="26"/>
        <v/>
      </c>
      <c r="P122" s="204"/>
      <c r="Q122" s="201"/>
      <c r="R122" s="201">
        <f t="shared" si="27"/>
        <v>0</v>
      </c>
      <c r="S122" s="140"/>
      <c r="T122" s="143"/>
      <c r="U122" s="143"/>
      <c r="V122" s="209" t="str">
        <f t="shared" si="28"/>
        <v/>
      </c>
      <c r="W122" s="207"/>
      <c r="X122" s="210">
        <f t="shared" si="29"/>
        <v>0</v>
      </c>
      <c r="Y122" s="201">
        <f t="shared" si="30"/>
        <v>0</v>
      </c>
      <c r="Z122" s="201"/>
      <c r="AA122" s="143"/>
      <c r="AB122" s="143"/>
      <c r="AC122" s="209" t="str">
        <f t="shared" si="31"/>
        <v/>
      </c>
      <c r="AD122" s="207"/>
      <c r="AE122" s="210">
        <f t="shared" si="32"/>
        <v>0</v>
      </c>
      <c r="AF122" s="201">
        <f t="shared" si="33"/>
        <v>0</v>
      </c>
    </row>
    <row r="123" spans="1:32" s="173" customFormat="1" ht="12.5" x14ac:dyDescent="0.25">
      <c r="A123" s="188"/>
      <c r="B123" s="188"/>
      <c r="C123" s="188"/>
      <c r="D123" s="188"/>
      <c r="E123" s="188"/>
      <c r="F123" s="189"/>
      <c r="G123" s="189"/>
      <c r="H123" s="142" t="str">
        <f t="shared" si="34"/>
        <v/>
      </c>
      <c r="I123" s="202"/>
      <c r="J123" s="201"/>
      <c r="K123" s="201">
        <f t="shared" si="25"/>
        <v>0</v>
      </c>
      <c r="L123" s="140"/>
      <c r="M123" s="193"/>
      <c r="N123" s="193"/>
      <c r="O123" s="209" t="str">
        <f t="shared" si="26"/>
        <v/>
      </c>
      <c r="P123" s="204"/>
      <c r="Q123" s="201"/>
      <c r="R123" s="201">
        <f t="shared" si="27"/>
        <v>0</v>
      </c>
      <c r="S123" s="140"/>
      <c r="T123" s="143"/>
      <c r="U123" s="143"/>
      <c r="V123" s="209" t="str">
        <f t="shared" si="28"/>
        <v/>
      </c>
      <c r="W123" s="207"/>
      <c r="X123" s="210">
        <f t="shared" si="29"/>
        <v>0</v>
      </c>
      <c r="Y123" s="201">
        <f t="shared" si="30"/>
        <v>0</v>
      </c>
      <c r="Z123" s="201"/>
      <c r="AA123" s="143"/>
      <c r="AB123" s="143"/>
      <c r="AC123" s="209" t="str">
        <f t="shared" si="31"/>
        <v/>
      </c>
      <c r="AD123" s="207"/>
      <c r="AE123" s="210">
        <f t="shared" si="32"/>
        <v>0</v>
      </c>
      <c r="AF123" s="201">
        <f t="shared" si="33"/>
        <v>0</v>
      </c>
    </row>
    <row r="124" spans="1:32" s="173" customFormat="1" ht="12.5" x14ac:dyDescent="0.25">
      <c r="A124" s="188"/>
      <c r="B124" s="190"/>
      <c r="C124" s="188"/>
      <c r="D124" s="191"/>
      <c r="E124" s="188"/>
      <c r="F124" s="192"/>
      <c r="G124" s="192"/>
      <c r="H124" s="142" t="str">
        <f t="shared" si="34"/>
        <v/>
      </c>
      <c r="I124" s="203"/>
      <c r="J124" s="125"/>
      <c r="K124" s="201">
        <f t="shared" si="25"/>
        <v>0</v>
      </c>
      <c r="L124" s="123"/>
      <c r="M124" s="192"/>
      <c r="N124" s="194"/>
      <c r="O124" s="209" t="str">
        <f t="shared" si="26"/>
        <v/>
      </c>
      <c r="P124" s="205"/>
      <c r="Q124" s="125"/>
      <c r="R124" s="201">
        <f t="shared" si="27"/>
        <v>0</v>
      </c>
      <c r="S124" s="125"/>
      <c r="T124" s="125"/>
      <c r="U124" s="125"/>
      <c r="V124" s="209" t="str">
        <f t="shared" si="28"/>
        <v/>
      </c>
      <c r="W124" s="208"/>
      <c r="X124" s="210">
        <f t="shared" si="29"/>
        <v>0</v>
      </c>
      <c r="Y124" s="201">
        <f t="shared" si="30"/>
        <v>0</v>
      </c>
      <c r="Z124" s="201"/>
      <c r="AA124" s="125"/>
      <c r="AB124" s="125"/>
      <c r="AC124" s="209" t="str">
        <f t="shared" si="31"/>
        <v/>
      </c>
      <c r="AD124" s="208"/>
      <c r="AE124" s="210">
        <f t="shared" si="32"/>
        <v>0</v>
      </c>
      <c r="AF124" s="201">
        <f t="shared" si="33"/>
        <v>0</v>
      </c>
    </row>
    <row r="125" spans="1:32" s="177" customFormat="1" ht="13.5" thickBot="1" x14ac:dyDescent="0.35">
      <c r="A125" s="174"/>
      <c r="B125" s="173"/>
      <c r="C125" s="174"/>
      <c r="D125" s="175">
        <f>SUM(D15:D124)</f>
        <v>0</v>
      </c>
      <c r="E125" s="174"/>
      <c r="F125" s="123"/>
      <c r="G125" s="123"/>
      <c r="H125" s="124"/>
      <c r="I125" s="154"/>
      <c r="J125" s="155" t="s">
        <v>144</v>
      </c>
      <c r="K125" s="156">
        <f>SUM(K15:K65)</f>
        <v>0</v>
      </c>
      <c r="L125" s="157"/>
      <c r="M125" s="123"/>
      <c r="N125" s="127"/>
      <c r="O125" s="124"/>
      <c r="P125" s="176"/>
      <c r="Q125" s="155" t="s">
        <v>144</v>
      </c>
      <c r="R125" s="156">
        <f>SUM(R15:R65)</f>
        <v>0</v>
      </c>
      <c r="S125" s="125"/>
      <c r="T125" s="125"/>
      <c r="U125" s="125"/>
      <c r="V125" s="125"/>
      <c r="W125" s="176"/>
      <c r="X125" s="155" t="s">
        <v>144</v>
      </c>
      <c r="Y125" s="156">
        <f>SUM(Y15:Y65)</f>
        <v>0</v>
      </c>
      <c r="Z125" s="236"/>
      <c r="AA125" s="125"/>
      <c r="AB125" s="125"/>
      <c r="AC125" s="125"/>
      <c r="AD125" s="176"/>
      <c r="AE125" s="155" t="s">
        <v>144</v>
      </c>
      <c r="AF125" s="156">
        <f>SUM(AF15:AF65)</f>
        <v>0</v>
      </c>
    </row>
    <row r="126" spans="1:32" ht="14.5" thickTop="1" x14ac:dyDescent="0.3">
      <c r="C126" s="126"/>
      <c r="F126" s="123"/>
      <c r="G126" s="123"/>
      <c r="H126" s="123"/>
      <c r="I126" s="123"/>
      <c r="J126" s="123"/>
      <c r="K126" s="123"/>
      <c r="L126" s="123"/>
      <c r="M126" s="123"/>
      <c r="N126" s="127"/>
      <c r="O126" s="123"/>
      <c r="P126" s="128"/>
      <c r="Q126" s="125"/>
      <c r="R126" s="129"/>
      <c r="S126" s="125"/>
      <c r="T126" s="125"/>
      <c r="U126" s="125"/>
      <c r="V126" s="125"/>
      <c r="W126" s="125"/>
      <c r="X126" s="125"/>
      <c r="Y126" s="125"/>
      <c r="Z126" s="125"/>
    </row>
    <row r="128" spans="1:32" s="131" customFormat="1" ht="15" customHeight="1" x14ac:dyDescent="0.35">
      <c r="A128" s="130"/>
      <c r="B128" s="327"/>
      <c r="C128" s="327"/>
      <c r="D128" s="327"/>
      <c r="E128" s="327"/>
      <c r="F128" s="327"/>
      <c r="G128" s="327"/>
      <c r="H128" s="327"/>
      <c r="I128" s="327"/>
      <c r="J128" s="327"/>
      <c r="K128" s="327"/>
      <c r="L128" s="327"/>
      <c r="M128" s="327"/>
    </row>
    <row r="129" spans="4:21" x14ac:dyDescent="0.3">
      <c r="D129" s="137"/>
    </row>
    <row r="130" spans="4:21" x14ac:dyDescent="0.3">
      <c r="D130" s="126" t="s">
        <v>121</v>
      </c>
      <c r="F130" s="122" t="s">
        <v>145</v>
      </c>
    </row>
    <row r="131" spans="4:21" ht="13.5" customHeight="1" x14ac:dyDescent="0.3">
      <c r="D131" s="137"/>
    </row>
    <row r="132" spans="4:21" ht="68.25" customHeight="1" x14ac:dyDescent="0.3">
      <c r="D132" s="137"/>
      <c r="F132" s="326" t="s">
        <v>186</v>
      </c>
      <c r="G132" s="326"/>
      <c r="H132" s="326"/>
      <c r="I132" s="326"/>
      <c r="J132" s="326"/>
      <c r="K132" s="326"/>
      <c r="L132" s="326"/>
      <c r="M132" s="326"/>
    </row>
    <row r="133" spans="4:21" ht="18.75" customHeight="1" x14ac:dyDescent="0.3">
      <c r="D133" s="137"/>
      <c r="F133" s="132"/>
      <c r="G133" s="132"/>
      <c r="H133" s="132"/>
      <c r="I133" s="132"/>
      <c r="J133" s="132"/>
      <c r="K133" s="132"/>
      <c r="L133" s="132"/>
      <c r="M133" s="132"/>
    </row>
    <row r="134" spans="4:21" x14ac:dyDescent="0.3">
      <c r="D134" s="137"/>
      <c r="F134" s="122" t="s">
        <v>189</v>
      </c>
    </row>
    <row r="135" spans="4:21" x14ac:dyDescent="0.3">
      <c r="D135" s="137"/>
      <c r="F135" s="133" t="s">
        <v>187</v>
      </c>
    </row>
    <row r="136" spans="4:21" x14ac:dyDescent="0.3">
      <c r="D136" s="137"/>
      <c r="F136" s="133" t="s">
        <v>188</v>
      </c>
    </row>
    <row r="137" spans="4:21" x14ac:dyDescent="0.3">
      <c r="D137" s="137"/>
      <c r="F137" s="133" t="s">
        <v>146</v>
      </c>
    </row>
    <row r="138" spans="4:21" x14ac:dyDescent="0.3">
      <c r="D138" s="137"/>
      <c r="F138" s="133" t="s">
        <v>147</v>
      </c>
    </row>
    <row r="139" spans="4:21" x14ac:dyDescent="0.3">
      <c r="D139" s="137"/>
      <c r="F139" s="133" t="s">
        <v>148</v>
      </c>
    </row>
    <row r="140" spans="4:21" x14ac:dyDescent="0.3">
      <c r="D140" s="137"/>
      <c r="G140" s="134"/>
    </row>
    <row r="141" spans="4:21" x14ac:dyDescent="0.3">
      <c r="D141" s="137" t="s">
        <v>183</v>
      </c>
      <c r="F141" s="199" t="str">
        <f>F9</f>
        <v>Select Utility Type</v>
      </c>
      <c r="G141" s="196">
        <f>K125</f>
        <v>0</v>
      </c>
      <c r="I141" s="199" t="str">
        <f>M9</f>
        <v>Select Utility Type</v>
      </c>
      <c r="J141" s="197">
        <f>R125</f>
        <v>0</v>
      </c>
      <c r="M141" s="217" t="str">
        <f>T9</f>
        <v>Select Utility Type</v>
      </c>
      <c r="N141" s="197">
        <f>Y125</f>
        <v>0</v>
      </c>
      <c r="P141" s="199" t="str">
        <f>AA9</f>
        <v>Select Utility Type</v>
      </c>
      <c r="Q141" s="197">
        <f>AF125</f>
        <v>0</v>
      </c>
      <c r="T141" s="199" t="s">
        <v>185</v>
      </c>
      <c r="U141" s="197">
        <f>G141+J141+N141</f>
        <v>0</v>
      </c>
    </row>
    <row r="142" spans="4:21" x14ac:dyDescent="0.3">
      <c r="D142" s="137" t="s">
        <v>184</v>
      </c>
      <c r="F142" s="199" t="str">
        <f>F9</f>
        <v>Select Utility Type</v>
      </c>
      <c r="G142" s="196">
        <f>G141*12</f>
        <v>0</v>
      </c>
      <c r="I142" s="199" t="str">
        <f>M9</f>
        <v>Select Utility Type</v>
      </c>
      <c r="J142" s="196">
        <f>J141*12</f>
        <v>0</v>
      </c>
      <c r="M142" s="217" t="str">
        <f>T9</f>
        <v>Select Utility Type</v>
      </c>
      <c r="N142" s="197">
        <f>N141*12</f>
        <v>0</v>
      </c>
      <c r="P142" s="199" t="str">
        <f>AA9</f>
        <v>Select Utility Type</v>
      </c>
      <c r="Q142" s="197">
        <f>Q141*12</f>
        <v>0</v>
      </c>
      <c r="T142" s="218" t="s">
        <v>185</v>
      </c>
      <c r="U142" s="198">
        <f>G142+J142+N142</f>
        <v>0</v>
      </c>
    </row>
    <row r="143" spans="4:21" x14ac:dyDescent="0.3">
      <c r="D143" s="137"/>
      <c r="F143" s="133"/>
    </row>
    <row r="144" spans="4:21" x14ac:dyDescent="0.3">
      <c r="D144" s="126" t="s">
        <v>129</v>
      </c>
      <c r="F144" s="122" t="s">
        <v>190</v>
      </c>
    </row>
    <row r="145" spans="1:16" x14ac:dyDescent="0.3">
      <c r="D145" s="137"/>
      <c r="F145" s="133"/>
      <c r="G145" s="135" t="s">
        <v>194</v>
      </c>
    </row>
    <row r="146" spans="1:16" x14ac:dyDescent="0.3">
      <c r="D146" s="137"/>
      <c r="F146" s="133"/>
      <c r="G146" s="163" t="s">
        <v>185</v>
      </c>
      <c r="H146" s="198">
        <f>U142</f>
        <v>0</v>
      </c>
    </row>
    <row r="147" spans="1:16" x14ac:dyDescent="0.3">
      <c r="D147" s="137"/>
      <c r="F147" s="133"/>
      <c r="G147" s="161"/>
      <c r="H147" s="162"/>
    </row>
    <row r="148" spans="1:16" x14ac:dyDescent="0.3">
      <c r="D148" s="137"/>
      <c r="F148" s="133"/>
      <c r="G148" s="122" t="s">
        <v>193</v>
      </c>
    </row>
    <row r="149" spans="1:16" x14ac:dyDescent="0.3">
      <c r="D149" s="137"/>
      <c r="F149" s="133"/>
      <c r="G149" s="159" t="s">
        <v>192</v>
      </c>
      <c r="H149" s="159"/>
      <c r="I149" s="200">
        <v>3288</v>
      </c>
    </row>
    <row r="150" spans="1:16" x14ac:dyDescent="0.3">
      <c r="D150" s="137"/>
      <c r="F150" s="133"/>
      <c r="G150" s="160"/>
      <c r="H150" s="160"/>
      <c r="I150" s="164"/>
    </row>
    <row r="151" spans="1:16" x14ac:dyDescent="0.3">
      <c r="D151" s="137"/>
      <c r="F151" s="133"/>
      <c r="G151" s="122" t="s">
        <v>199</v>
      </c>
      <c r="H151" s="160"/>
      <c r="I151" s="160"/>
    </row>
    <row r="152" spans="1:16" x14ac:dyDescent="0.3">
      <c r="D152" s="137"/>
      <c r="F152" s="122" t="s">
        <v>149</v>
      </c>
      <c r="G152" s="166">
        <f>(H146/I149)*-1</f>
        <v>0</v>
      </c>
    </row>
    <row r="153" spans="1:16" x14ac:dyDescent="0.3">
      <c r="D153" s="137"/>
      <c r="G153" s="165"/>
    </row>
    <row r="154" spans="1:16" x14ac:dyDescent="0.3">
      <c r="D154" s="137"/>
      <c r="G154" s="135" t="s">
        <v>200</v>
      </c>
    </row>
    <row r="155" spans="1:16" s="131" customFormat="1" x14ac:dyDescent="0.3">
      <c r="A155" s="136"/>
      <c r="D155" s="137"/>
      <c r="E155" s="126"/>
      <c r="F155" s="122"/>
      <c r="G155" s="122"/>
      <c r="H155" s="122"/>
      <c r="I155" s="122"/>
      <c r="J155" s="122"/>
      <c r="K155" s="122"/>
      <c r="L155" s="122"/>
      <c r="M155" s="122"/>
      <c r="N155" s="122"/>
      <c r="O155" s="122"/>
      <c r="P155" s="122"/>
    </row>
    <row r="156" spans="1:16" s="131" customFormat="1" x14ac:dyDescent="0.3">
      <c r="A156" s="136"/>
      <c r="D156" s="126" t="s">
        <v>150</v>
      </c>
      <c r="E156" s="126"/>
      <c r="F156" s="122" t="s">
        <v>191</v>
      </c>
      <c r="G156" s="122"/>
      <c r="H156" s="122"/>
      <c r="I156" s="122"/>
      <c r="J156" s="122"/>
      <c r="K156" s="122"/>
      <c r="L156" s="122"/>
      <c r="M156" s="122"/>
      <c r="N156" s="122"/>
      <c r="O156" s="122"/>
      <c r="P156" s="122"/>
    </row>
    <row r="157" spans="1:16" s="131" customFormat="1" x14ac:dyDescent="0.3">
      <c r="A157" s="136"/>
      <c r="D157" s="137"/>
      <c r="E157" s="126"/>
      <c r="F157" s="122"/>
      <c r="G157" s="122"/>
      <c r="H157" s="122"/>
      <c r="I157" s="122"/>
      <c r="J157" s="122"/>
      <c r="K157" s="122"/>
      <c r="L157" s="122"/>
      <c r="M157" s="122"/>
      <c r="N157" s="122"/>
      <c r="O157" s="122"/>
      <c r="P157" s="122"/>
    </row>
    <row r="158" spans="1:16" x14ac:dyDescent="0.3">
      <c r="A158" s="136"/>
      <c r="B158" s="131"/>
      <c r="C158" s="131"/>
      <c r="D158" s="137"/>
    </row>
    <row r="159" spans="1:16" x14ac:dyDescent="0.3">
      <c r="A159" s="136"/>
      <c r="B159" s="131"/>
      <c r="C159" s="131"/>
    </row>
    <row r="160" spans="1:16" x14ac:dyDescent="0.3">
      <c r="A160" s="136"/>
      <c r="B160" s="131"/>
      <c r="C160" s="131"/>
    </row>
    <row r="164" spans="4:5" x14ac:dyDescent="0.3">
      <c r="D164" s="138"/>
      <c r="E164" s="122"/>
    </row>
    <row r="165" spans="4:5" x14ac:dyDescent="0.3">
      <c r="D165" s="138"/>
      <c r="E165" s="122"/>
    </row>
    <row r="166" spans="4:5" x14ac:dyDescent="0.3">
      <c r="D166" s="158"/>
      <c r="E166" s="122"/>
    </row>
  </sheetData>
  <mergeCells count="46">
    <mergeCell ref="F14:H14"/>
    <mergeCell ref="M14:O14"/>
    <mergeCell ref="T14:V14"/>
    <mergeCell ref="AA14:AC14"/>
    <mergeCell ref="B128:M128"/>
    <mergeCell ref="F132:M132"/>
    <mergeCell ref="AC10:AC13"/>
    <mergeCell ref="AD10:AD11"/>
    <mergeCell ref="AE10:AE13"/>
    <mergeCell ref="AF10:AF13"/>
    <mergeCell ref="F12:G13"/>
    <mergeCell ref="M12:N13"/>
    <mergeCell ref="T12:U13"/>
    <mergeCell ref="AA12:AB13"/>
    <mergeCell ref="V10:V13"/>
    <mergeCell ref="W10:W11"/>
    <mergeCell ref="X10:X13"/>
    <mergeCell ref="Y10:Y13"/>
    <mergeCell ref="AA10:AA11"/>
    <mergeCell ref="AB10:AB11"/>
    <mergeCell ref="O10:O13"/>
    <mergeCell ref="P10:P11"/>
    <mergeCell ref="Q10:Q13"/>
    <mergeCell ref="R10:R13"/>
    <mergeCell ref="T10:T11"/>
    <mergeCell ref="U10:U11"/>
    <mergeCell ref="N10:N11"/>
    <mergeCell ref="A10:A13"/>
    <mergeCell ref="B10:B13"/>
    <mergeCell ref="C10:C13"/>
    <mergeCell ref="D10:D13"/>
    <mergeCell ref="F10:F11"/>
    <mergeCell ref="G10:G11"/>
    <mergeCell ref="H10:H13"/>
    <mergeCell ref="I10:I11"/>
    <mergeCell ref="J10:J13"/>
    <mergeCell ref="K10:K13"/>
    <mergeCell ref="M10:M11"/>
    <mergeCell ref="A1:AF1"/>
    <mergeCell ref="A2:AF2"/>
    <mergeCell ref="Q3:R3"/>
    <mergeCell ref="K4:T6"/>
    <mergeCell ref="F9:K9"/>
    <mergeCell ref="M9:R9"/>
    <mergeCell ref="T9:Y9"/>
    <mergeCell ref="AA9:AF9"/>
  </mergeCells>
  <pageMargins left="0.7" right="0.7" top="0.75" bottom="0.75" header="0.3" footer="0.3"/>
  <pageSetup paperSize="17" scale="82"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E6ABBFC7-7CC2-4927-BC43-2AFB94342943}">
          <x14:formula1>
            <xm:f>Units!$A$16:$A$27</xm:f>
          </x14:formula1>
          <xm:sqref>F9:K9 M9:R9 T9:Y9 AA9:AF9</xm:sqref>
        </x14:dataValidation>
        <x14:dataValidation type="list" allowBlank="1" showInputMessage="1" showErrorMessage="1" xr:uid="{8C45D5F2-5DE4-4CDB-A1D7-355D55D39F29}">
          <x14:formula1>
            <xm:f>Units!$B$16:$B$28</xm:f>
          </x14:formula1>
          <xm:sqref>F14:H14 AA14:AC14 T14:V14 M14:O14</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98A42-45BC-409A-8751-B0E03637E5BF}">
  <sheetPr>
    <pageSetUpPr fitToPage="1"/>
  </sheetPr>
  <dimension ref="A1:AF166"/>
  <sheetViews>
    <sheetView zoomScaleNormal="100" workbookViewId="0">
      <pane xSplit="4" ySplit="14" topLeftCell="E141" activePane="bottomRight" state="frozen"/>
      <selection pane="topRight" activeCell="E1" sqref="E1"/>
      <selection pane="bottomLeft" activeCell="A7" sqref="A7"/>
      <selection pane="bottomRight" activeCell="I153" sqref="I153"/>
    </sheetView>
  </sheetViews>
  <sheetFormatPr defaultColWidth="9.1796875" defaultRowHeight="14" x14ac:dyDescent="0.3"/>
  <cols>
    <col min="1" max="1" width="13.1796875" style="126" customWidth="1"/>
    <col min="2" max="2" width="23" style="122" bestFit="1" customWidth="1"/>
    <col min="3" max="3" width="13.26953125" style="122" customWidth="1"/>
    <col min="4" max="4" width="18" style="126" customWidth="1"/>
    <col min="5" max="5" width="2.453125" style="126" customWidth="1"/>
    <col min="6" max="6" width="17.7265625" style="122" customWidth="1"/>
    <col min="7" max="7" width="12.81640625" style="122" bestFit="1" customWidth="1"/>
    <col min="8" max="8" width="13.453125" style="122" bestFit="1" customWidth="1"/>
    <col min="9" max="9" width="17.7265625" style="122" customWidth="1"/>
    <col min="10" max="10" width="12" style="122" bestFit="1" customWidth="1"/>
    <col min="11" max="11" width="13.453125" style="122" bestFit="1" customWidth="1"/>
    <col min="12" max="12" width="2.1796875" style="122" customWidth="1"/>
    <col min="13" max="13" width="17.7265625" style="122" customWidth="1"/>
    <col min="14" max="14" width="13.54296875" style="122" customWidth="1"/>
    <col min="15" max="15" width="13.453125" style="122" customWidth="1"/>
    <col min="16" max="16" width="17.7265625" style="122" customWidth="1"/>
    <col min="17" max="17" width="12.7265625" style="122" bestFit="1" customWidth="1"/>
    <col min="18" max="18" width="14" style="122" bestFit="1" customWidth="1"/>
    <col min="19" max="19" width="1.81640625" style="122" customWidth="1"/>
    <col min="20" max="25" width="13.81640625" style="122" customWidth="1"/>
    <col min="26" max="26" width="1.81640625" style="122" customWidth="1"/>
    <col min="27" max="32" width="13.81640625" style="121" customWidth="1"/>
    <col min="33" max="16384" width="9.1796875" style="121"/>
  </cols>
  <sheetData>
    <row r="1" spans="1:32" s="170" customFormat="1" ht="22.5" x14ac:dyDescent="0.45">
      <c r="A1" s="325" t="s">
        <v>236</v>
      </c>
      <c r="B1" s="325"/>
      <c r="C1" s="325"/>
      <c r="D1" s="325"/>
      <c r="E1" s="325"/>
      <c r="F1" s="325"/>
      <c r="G1" s="325"/>
      <c r="H1" s="325"/>
      <c r="I1" s="325"/>
      <c r="J1" s="325"/>
      <c r="K1" s="325"/>
      <c r="L1" s="325"/>
      <c r="M1" s="325"/>
      <c r="N1" s="325"/>
      <c r="O1" s="325"/>
      <c r="P1" s="325"/>
      <c r="Q1" s="325"/>
      <c r="R1" s="325"/>
      <c r="S1" s="325"/>
      <c r="T1" s="325"/>
      <c r="U1" s="325"/>
      <c r="V1" s="325"/>
      <c r="W1" s="325"/>
      <c r="X1" s="325"/>
      <c r="Y1" s="325"/>
      <c r="Z1" s="325"/>
      <c r="AA1" s="325"/>
      <c r="AB1" s="325"/>
      <c r="AC1" s="325"/>
      <c r="AD1" s="325"/>
      <c r="AE1" s="325"/>
      <c r="AF1" s="325"/>
    </row>
    <row r="2" spans="1:32" s="170" customFormat="1" ht="23" thickBot="1" x14ac:dyDescent="0.5">
      <c r="A2" s="325" t="s">
        <v>181</v>
      </c>
      <c r="B2" s="325"/>
      <c r="C2" s="325"/>
      <c r="D2" s="325"/>
      <c r="E2" s="325"/>
      <c r="F2" s="325"/>
      <c r="G2" s="325"/>
      <c r="H2" s="325"/>
      <c r="I2" s="325"/>
      <c r="J2" s="325"/>
      <c r="K2" s="325"/>
      <c r="L2" s="325"/>
      <c r="M2" s="325"/>
      <c r="N2" s="325"/>
      <c r="O2" s="325"/>
      <c r="P2" s="325"/>
      <c r="Q2" s="325"/>
      <c r="R2" s="325"/>
      <c r="S2" s="325"/>
      <c r="T2" s="325"/>
      <c r="U2" s="325"/>
      <c r="V2" s="325"/>
      <c r="W2" s="325"/>
      <c r="X2" s="325"/>
      <c r="Y2" s="325"/>
      <c r="Z2" s="325"/>
      <c r="AA2" s="325"/>
      <c r="AB2" s="325"/>
      <c r="AC2" s="325"/>
      <c r="AD2" s="325"/>
      <c r="AE2" s="325"/>
      <c r="AF2" s="325"/>
    </row>
    <row r="3" spans="1:32" s="170" customFormat="1" ht="23" thickBot="1" x14ac:dyDescent="0.5">
      <c r="A3" s="211"/>
      <c r="B3" s="211"/>
      <c r="C3" s="211"/>
      <c r="D3" s="211"/>
      <c r="E3" s="211"/>
      <c r="F3" s="211"/>
      <c r="G3" s="211"/>
      <c r="H3" s="211"/>
      <c r="I3" s="211"/>
      <c r="J3" s="211"/>
      <c r="K3" s="211"/>
      <c r="L3" s="211"/>
      <c r="M3" s="211"/>
      <c r="N3" s="211" t="s">
        <v>237</v>
      </c>
      <c r="O3" s="211"/>
      <c r="P3" s="213" t="s">
        <v>238</v>
      </c>
      <c r="Q3" s="314">
        <f>'Tab 1 Savings Calculator'!B5-1</f>
        <v>2022</v>
      </c>
      <c r="R3" s="315"/>
      <c r="S3" s="211"/>
      <c r="T3" s="211"/>
      <c r="U3" s="211"/>
      <c r="V3" s="211"/>
      <c r="W3" s="211"/>
      <c r="X3" s="211"/>
      <c r="Y3" s="211"/>
      <c r="Z3" s="211"/>
      <c r="AA3" s="214"/>
      <c r="AB3" s="214"/>
      <c r="AC3" s="214"/>
      <c r="AD3" s="214"/>
      <c r="AE3" s="214"/>
      <c r="AF3" s="214"/>
    </row>
    <row r="4" spans="1:32" ht="18" customHeight="1" x14ac:dyDescent="0.35">
      <c r="A4" s="168"/>
      <c r="B4" s="168"/>
      <c r="C4" s="168"/>
      <c r="D4" s="168"/>
      <c r="E4" s="168"/>
      <c r="F4" s="168"/>
      <c r="G4" s="171"/>
      <c r="H4" s="212"/>
      <c r="I4" s="212"/>
      <c r="J4" s="212"/>
      <c r="K4" s="328" t="s">
        <v>204</v>
      </c>
      <c r="L4" s="328"/>
      <c r="M4" s="328"/>
      <c r="N4" s="328"/>
      <c r="O4" s="328"/>
      <c r="P4" s="328"/>
      <c r="Q4" s="328"/>
      <c r="R4" s="328"/>
      <c r="S4" s="328"/>
      <c r="T4" s="328"/>
      <c r="U4" s="212"/>
      <c r="V4" s="212"/>
      <c r="W4" s="212"/>
      <c r="X4" s="168"/>
      <c r="Y4" s="168"/>
      <c r="Z4" s="168"/>
      <c r="AA4" s="215"/>
      <c r="AB4" s="215"/>
      <c r="AC4" s="215"/>
      <c r="AD4" s="215"/>
      <c r="AE4" s="215"/>
      <c r="AF4" s="215"/>
    </row>
    <row r="5" spans="1:32" ht="18" customHeight="1" x14ac:dyDescent="0.35">
      <c r="A5" s="169"/>
      <c r="B5" s="169"/>
      <c r="C5" s="169"/>
      <c r="D5" s="169"/>
      <c r="E5" s="167"/>
      <c r="F5" s="167"/>
      <c r="G5" s="171"/>
      <c r="H5" s="212"/>
      <c r="I5" s="212"/>
      <c r="J5" s="212"/>
      <c r="K5" s="328"/>
      <c r="L5" s="328"/>
      <c r="M5" s="328"/>
      <c r="N5" s="328"/>
      <c r="O5" s="328"/>
      <c r="P5" s="328"/>
      <c r="Q5" s="328"/>
      <c r="R5" s="328"/>
      <c r="S5" s="328"/>
      <c r="T5" s="328"/>
      <c r="U5" s="212"/>
      <c r="V5" s="212"/>
      <c r="W5" s="212"/>
      <c r="X5" s="167"/>
      <c r="Y5" s="167"/>
      <c r="Z5" s="167"/>
      <c r="AA5" s="215"/>
      <c r="AB5" s="215"/>
      <c r="AC5" s="215"/>
      <c r="AD5" s="215"/>
      <c r="AE5" s="215"/>
      <c r="AF5" s="215"/>
    </row>
    <row r="6" spans="1:32" ht="25.5" customHeight="1" x14ac:dyDescent="0.35">
      <c r="A6" s="169"/>
      <c r="B6" s="169"/>
      <c r="C6" s="169"/>
      <c r="D6" s="169"/>
      <c r="E6" s="167"/>
      <c r="F6" s="167"/>
      <c r="G6" s="171"/>
      <c r="H6" s="212"/>
      <c r="I6" s="212"/>
      <c r="J6" s="212"/>
      <c r="K6" s="328"/>
      <c r="L6" s="328"/>
      <c r="M6" s="328"/>
      <c r="N6" s="328"/>
      <c r="O6" s="328"/>
      <c r="P6" s="328"/>
      <c r="Q6" s="328"/>
      <c r="R6" s="328"/>
      <c r="S6" s="328"/>
      <c r="T6" s="328"/>
      <c r="U6" s="212"/>
      <c r="V6" s="212"/>
      <c r="W6" s="212"/>
      <c r="X6" s="167"/>
      <c r="Y6" s="167"/>
      <c r="Z6" s="167"/>
      <c r="AA6" s="215"/>
      <c r="AB6" s="215"/>
      <c r="AC6" s="215"/>
      <c r="AD6" s="215"/>
      <c r="AE6" s="215"/>
      <c r="AF6" s="215"/>
    </row>
    <row r="7" spans="1:32" ht="17.5" x14ac:dyDescent="0.35">
      <c r="A7" s="230"/>
      <c r="B7" s="230"/>
      <c r="C7" s="230"/>
      <c r="D7" s="230"/>
      <c r="E7" s="231"/>
      <c r="F7" s="231"/>
      <c r="G7" s="232"/>
      <c r="H7" s="233"/>
      <c r="I7" s="233"/>
      <c r="J7" s="233"/>
      <c r="K7" s="234"/>
      <c r="L7" s="234"/>
      <c r="M7" s="234"/>
      <c r="N7" s="234"/>
      <c r="O7" s="234"/>
      <c r="P7" s="234"/>
      <c r="Q7" s="234"/>
      <c r="R7" s="234"/>
      <c r="S7" s="234"/>
      <c r="T7" s="234"/>
      <c r="U7" s="233"/>
      <c r="V7" s="233"/>
      <c r="W7" s="233"/>
      <c r="X7" s="231"/>
      <c r="Y7" s="231"/>
      <c r="Z7" s="231"/>
    </row>
    <row r="9" spans="1:32" s="173" customFormat="1" ht="14.25" customHeight="1" x14ac:dyDescent="0.25">
      <c r="A9" s="153"/>
      <c r="B9" s="195"/>
      <c r="C9" s="195"/>
      <c r="D9" s="153"/>
      <c r="E9" s="153"/>
      <c r="F9" s="312" t="s">
        <v>292</v>
      </c>
      <c r="G9" s="312"/>
      <c r="H9" s="312"/>
      <c r="I9" s="312"/>
      <c r="J9" s="312"/>
      <c r="K9" s="312"/>
      <c r="L9" s="195"/>
      <c r="M9" s="312" t="s">
        <v>292</v>
      </c>
      <c r="N9" s="312"/>
      <c r="O9" s="312"/>
      <c r="P9" s="312"/>
      <c r="Q9" s="312"/>
      <c r="R9" s="312"/>
      <c r="S9" s="153"/>
      <c r="T9" s="312" t="s">
        <v>292</v>
      </c>
      <c r="U9" s="312"/>
      <c r="V9" s="312"/>
      <c r="W9" s="312"/>
      <c r="X9" s="312"/>
      <c r="Y9" s="312"/>
      <c r="Z9" s="153"/>
      <c r="AA9" s="312" t="s">
        <v>292</v>
      </c>
      <c r="AB9" s="312"/>
      <c r="AC9" s="312"/>
      <c r="AD9" s="312"/>
      <c r="AE9" s="312"/>
      <c r="AF9" s="312"/>
    </row>
    <row r="10" spans="1:32" s="173" customFormat="1" ht="27" customHeight="1" x14ac:dyDescent="0.25">
      <c r="A10" s="319" t="s">
        <v>201</v>
      </c>
      <c r="B10" s="319" t="s">
        <v>202</v>
      </c>
      <c r="C10" s="319" t="s">
        <v>134</v>
      </c>
      <c r="D10" s="322" t="s">
        <v>198</v>
      </c>
      <c r="E10" s="216"/>
      <c r="F10" s="305" t="s">
        <v>264</v>
      </c>
      <c r="G10" s="305" t="s">
        <v>265</v>
      </c>
      <c r="H10" s="305" t="s">
        <v>266</v>
      </c>
      <c r="I10" s="313" t="s">
        <v>133</v>
      </c>
      <c r="J10" s="305" t="s">
        <v>166</v>
      </c>
      <c r="K10" s="305" t="s">
        <v>180</v>
      </c>
      <c r="L10" s="172"/>
      <c r="M10" s="305" t="s">
        <v>264</v>
      </c>
      <c r="N10" s="305" t="s">
        <v>265</v>
      </c>
      <c r="O10" s="305" t="s">
        <v>266</v>
      </c>
      <c r="P10" s="313" t="s">
        <v>133</v>
      </c>
      <c r="Q10" s="305" t="s">
        <v>166</v>
      </c>
      <c r="R10" s="305" t="s">
        <v>180</v>
      </c>
      <c r="S10" s="172"/>
      <c r="T10" s="305" t="s">
        <v>264</v>
      </c>
      <c r="U10" s="305" t="s">
        <v>265</v>
      </c>
      <c r="V10" s="305" t="s">
        <v>266</v>
      </c>
      <c r="W10" s="313" t="s">
        <v>133</v>
      </c>
      <c r="X10" s="316" t="s">
        <v>166</v>
      </c>
      <c r="Y10" s="305" t="s">
        <v>180</v>
      </c>
      <c r="Z10" s="172"/>
      <c r="AA10" s="305" t="s">
        <v>264</v>
      </c>
      <c r="AB10" s="305" t="s">
        <v>265</v>
      </c>
      <c r="AC10" s="305" t="s">
        <v>266</v>
      </c>
      <c r="AD10" s="313" t="s">
        <v>133</v>
      </c>
      <c r="AE10" s="316" t="s">
        <v>166</v>
      </c>
      <c r="AF10" s="305" t="s">
        <v>180</v>
      </c>
    </row>
    <row r="11" spans="1:32" s="173" customFormat="1" ht="24.75" customHeight="1" x14ac:dyDescent="0.25">
      <c r="A11" s="320"/>
      <c r="B11" s="320"/>
      <c r="C11" s="320"/>
      <c r="D11" s="323"/>
      <c r="E11" s="216"/>
      <c r="F11" s="306"/>
      <c r="G11" s="306"/>
      <c r="H11" s="307"/>
      <c r="I11" s="313"/>
      <c r="J11" s="307"/>
      <c r="K11" s="307"/>
      <c r="L11" s="172"/>
      <c r="M11" s="306"/>
      <c r="N11" s="306"/>
      <c r="O11" s="307"/>
      <c r="P11" s="313"/>
      <c r="Q11" s="307"/>
      <c r="R11" s="307"/>
      <c r="S11" s="172"/>
      <c r="T11" s="306"/>
      <c r="U11" s="306"/>
      <c r="V11" s="307"/>
      <c r="W11" s="313"/>
      <c r="X11" s="317"/>
      <c r="Y11" s="307"/>
      <c r="Z11" s="172"/>
      <c r="AA11" s="306"/>
      <c r="AB11" s="306"/>
      <c r="AC11" s="307"/>
      <c r="AD11" s="313"/>
      <c r="AE11" s="317"/>
      <c r="AF11" s="307"/>
    </row>
    <row r="12" spans="1:32" s="173" customFormat="1" ht="35.25" customHeight="1" x14ac:dyDescent="0.25">
      <c r="A12" s="320"/>
      <c r="B12" s="320"/>
      <c r="C12" s="320"/>
      <c r="D12" s="323"/>
      <c r="E12" s="216"/>
      <c r="F12" s="308" t="s">
        <v>179</v>
      </c>
      <c r="G12" s="309"/>
      <c r="H12" s="307"/>
      <c r="I12" s="172" t="str">
        <f>P3</f>
        <v xml:space="preserve">June 30, </v>
      </c>
      <c r="J12" s="307"/>
      <c r="K12" s="307"/>
      <c r="L12" s="172"/>
      <c r="M12" s="308" t="s">
        <v>179</v>
      </c>
      <c r="N12" s="309"/>
      <c r="O12" s="307"/>
      <c r="P12" s="172" t="str">
        <f>P3</f>
        <v xml:space="preserve">June 30, </v>
      </c>
      <c r="Q12" s="307"/>
      <c r="R12" s="307"/>
      <c r="S12" s="172"/>
      <c r="T12" s="308" t="s">
        <v>179</v>
      </c>
      <c r="U12" s="309"/>
      <c r="V12" s="307"/>
      <c r="W12" s="172" t="str">
        <f>P3</f>
        <v xml:space="preserve">June 30, </v>
      </c>
      <c r="X12" s="317"/>
      <c r="Y12" s="307"/>
      <c r="Z12" s="172"/>
      <c r="AA12" s="308" t="s">
        <v>179</v>
      </c>
      <c r="AB12" s="309"/>
      <c r="AC12" s="307"/>
      <c r="AD12" s="172" t="str">
        <f>P3</f>
        <v xml:space="preserve">June 30, </v>
      </c>
      <c r="AE12" s="317"/>
      <c r="AF12" s="307"/>
    </row>
    <row r="13" spans="1:32" s="173" customFormat="1" ht="12.5" x14ac:dyDescent="0.25">
      <c r="A13" s="321"/>
      <c r="B13" s="321"/>
      <c r="C13" s="321"/>
      <c r="D13" s="324"/>
      <c r="E13" s="216"/>
      <c r="F13" s="310"/>
      <c r="G13" s="311"/>
      <c r="H13" s="306"/>
      <c r="I13" s="216">
        <f>Q3</f>
        <v>2022</v>
      </c>
      <c r="J13" s="306"/>
      <c r="K13" s="306"/>
      <c r="L13" s="172"/>
      <c r="M13" s="310"/>
      <c r="N13" s="311"/>
      <c r="O13" s="306"/>
      <c r="P13" s="216">
        <f>Q3</f>
        <v>2022</v>
      </c>
      <c r="Q13" s="306"/>
      <c r="R13" s="306"/>
      <c r="S13" s="172"/>
      <c r="T13" s="310"/>
      <c r="U13" s="311"/>
      <c r="V13" s="306"/>
      <c r="W13" s="216">
        <f>Q3</f>
        <v>2022</v>
      </c>
      <c r="X13" s="318"/>
      <c r="Y13" s="306"/>
      <c r="Z13" s="172"/>
      <c r="AA13" s="310"/>
      <c r="AB13" s="311"/>
      <c r="AC13" s="306"/>
      <c r="AD13" s="216">
        <f>Q3</f>
        <v>2022</v>
      </c>
      <c r="AE13" s="318"/>
      <c r="AF13" s="306"/>
    </row>
    <row r="14" spans="1:32" s="173" customFormat="1" ht="12.5" x14ac:dyDescent="0.25">
      <c r="A14" s="153" t="s">
        <v>203</v>
      </c>
      <c r="B14" s="153" t="s">
        <v>135</v>
      </c>
      <c r="C14" s="153" t="s">
        <v>136</v>
      </c>
      <c r="D14" s="153" t="s">
        <v>137</v>
      </c>
      <c r="E14" s="153"/>
      <c r="F14" s="302" t="s">
        <v>294</v>
      </c>
      <c r="G14" s="303"/>
      <c r="H14" s="304"/>
      <c r="I14" s="172" t="s">
        <v>138</v>
      </c>
      <c r="J14" s="172" t="s">
        <v>139</v>
      </c>
      <c r="K14" s="172" t="s">
        <v>138</v>
      </c>
      <c r="L14" s="172"/>
      <c r="M14" s="302" t="s">
        <v>294</v>
      </c>
      <c r="N14" s="303"/>
      <c r="O14" s="304"/>
      <c r="P14" s="172" t="s">
        <v>138</v>
      </c>
      <c r="Q14" s="172" t="s">
        <v>139</v>
      </c>
      <c r="R14" s="172" t="s">
        <v>138</v>
      </c>
      <c r="S14" s="172"/>
      <c r="T14" s="302" t="s">
        <v>293</v>
      </c>
      <c r="U14" s="303"/>
      <c r="V14" s="304"/>
      <c r="W14" s="172" t="s">
        <v>138</v>
      </c>
      <c r="X14" s="172" t="s">
        <v>139</v>
      </c>
      <c r="Y14" s="172" t="s">
        <v>138</v>
      </c>
      <c r="Z14" s="172"/>
      <c r="AA14" s="302" t="s">
        <v>294</v>
      </c>
      <c r="AB14" s="303"/>
      <c r="AC14" s="304"/>
      <c r="AD14" s="172" t="s">
        <v>138</v>
      </c>
      <c r="AE14" s="172" t="s">
        <v>139</v>
      </c>
      <c r="AF14" s="172" t="s">
        <v>138</v>
      </c>
    </row>
    <row r="15" spans="1:32" s="173" customFormat="1" ht="12.5" x14ac:dyDescent="0.25">
      <c r="A15" s="188" t="s">
        <v>205</v>
      </c>
      <c r="B15" s="188" t="s">
        <v>220</v>
      </c>
      <c r="C15" s="188" t="s">
        <v>141</v>
      </c>
      <c r="D15" s="188">
        <v>0</v>
      </c>
      <c r="E15" s="188"/>
      <c r="F15" s="189">
        <v>5.867</v>
      </c>
      <c r="G15" s="189">
        <v>5.2916666666666696</v>
      </c>
      <c r="H15" s="142">
        <f>IF(F15-G15=0,"",F15-G15)</f>
        <v>0.57533333333333037</v>
      </c>
      <c r="I15" s="202">
        <v>7.5410000000000004</v>
      </c>
      <c r="J15" s="201">
        <f>H15*I15</f>
        <v>4.3385886666666442</v>
      </c>
      <c r="K15" s="201">
        <f>D15*J15</f>
        <v>0</v>
      </c>
      <c r="L15" s="140"/>
      <c r="M15" s="193">
        <v>381.14583333333331</v>
      </c>
      <c r="N15" s="193">
        <v>302.67083333333341</v>
      </c>
      <c r="O15" s="209">
        <f>IF(M15-N15=0,"",M15-N15)</f>
        <v>78.474999999999909</v>
      </c>
      <c r="P15" s="204">
        <v>0.129</v>
      </c>
      <c r="Q15" s="201">
        <f>O15*P15</f>
        <v>10.123274999999989</v>
      </c>
      <c r="R15" s="201">
        <f>D15*Q15</f>
        <v>0</v>
      </c>
      <c r="S15" s="140"/>
      <c r="T15" s="141"/>
      <c r="U15" s="141"/>
      <c r="V15" s="209" t="str">
        <f>IF(T15-U15=0,"",T15-U15)</f>
        <v/>
      </c>
      <c r="W15" s="206"/>
      <c r="X15" s="210">
        <f>IFERROR(V15*W15,0)</f>
        <v>0</v>
      </c>
      <c r="Y15" s="201">
        <f>D15*X15</f>
        <v>0</v>
      </c>
      <c r="Z15" s="201"/>
      <c r="AA15" s="141"/>
      <c r="AB15" s="141"/>
      <c r="AC15" s="209" t="str">
        <f>IF(AA15-AB15=0,"",AA15-AB15)</f>
        <v/>
      </c>
      <c r="AD15" s="206"/>
      <c r="AE15" s="210">
        <f>IFERROR(AC15*AD15,0)</f>
        <v>0</v>
      </c>
      <c r="AF15" s="201">
        <f>D15*AE15</f>
        <v>0</v>
      </c>
    </row>
    <row r="16" spans="1:32" s="173" customFormat="1" ht="12.5" x14ac:dyDescent="0.25">
      <c r="A16" s="188"/>
      <c r="B16" s="188"/>
      <c r="C16" s="188" t="s">
        <v>142</v>
      </c>
      <c r="D16" s="188">
        <v>0</v>
      </c>
      <c r="E16" s="188"/>
      <c r="F16" s="189">
        <v>6.9580000000000002</v>
      </c>
      <c r="G16" s="189">
        <v>6.19166666666667</v>
      </c>
      <c r="H16" s="142">
        <f>IF(F16-G16=0,"",F16-G16)</f>
        <v>0.7663333333333302</v>
      </c>
      <c r="I16" s="202">
        <v>7.3620000000000001</v>
      </c>
      <c r="J16" s="201">
        <f t="shared" ref="J16:J65" si="0">H16*I16</f>
        <v>5.6417459999999773</v>
      </c>
      <c r="K16" s="201">
        <f t="shared" ref="K16:K79" si="1">D16*J16</f>
        <v>0</v>
      </c>
      <c r="L16" s="140"/>
      <c r="M16" s="193">
        <v>486.00166666666672</v>
      </c>
      <c r="N16" s="193">
        <v>405.80305555555555</v>
      </c>
      <c r="O16" s="209">
        <f t="shared" ref="O16:O79" si="2">IF(M16-N16=0,"",M16-N16)</f>
        <v>80.198611111111177</v>
      </c>
      <c r="P16" s="204">
        <v>0.125</v>
      </c>
      <c r="Q16" s="201">
        <f t="shared" ref="Q16:Q17" si="3">O16*P16</f>
        <v>10.024826388888897</v>
      </c>
      <c r="R16" s="201">
        <f t="shared" ref="R16:R79" si="4">D16*Q16</f>
        <v>0</v>
      </c>
      <c r="S16" s="140"/>
      <c r="T16" s="141"/>
      <c r="U16" s="141"/>
      <c r="V16" s="209" t="str">
        <f t="shared" ref="V16:V79" si="5">IF(T16-U16=0,"",T16-U16)</f>
        <v/>
      </c>
      <c r="W16" s="206"/>
      <c r="X16" s="210">
        <f t="shared" ref="X16:X79" si="6">IFERROR(V16*W16,0)</f>
        <v>0</v>
      </c>
      <c r="Y16" s="201">
        <f t="shared" ref="Y16:Y79" si="7">D16*X16</f>
        <v>0</v>
      </c>
      <c r="Z16" s="201"/>
      <c r="AA16" s="141"/>
      <c r="AB16" s="141"/>
      <c r="AC16" s="209" t="str">
        <f t="shared" ref="AC16:AC79" si="8">IF(AA16-AB16=0,"",AA16-AB16)</f>
        <v/>
      </c>
      <c r="AD16" s="206"/>
      <c r="AE16" s="210">
        <f t="shared" ref="AE16:AE79" si="9">IFERROR(AC16*AD16,0)</f>
        <v>0</v>
      </c>
      <c r="AF16" s="201">
        <f t="shared" ref="AF16:AF79" si="10">D16*AE16</f>
        <v>0</v>
      </c>
    </row>
    <row r="17" spans="1:32" s="173" customFormat="1" ht="12.5" x14ac:dyDescent="0.25">
      <c r="A17" s="188"/>
      <c r="B17" s="188"/>
      <c r="C17" s="188" t="s">
        <v>143</v>
      </c>
      <c r="D17" s="188">
        <v>0</v>
      </c>
      <c r="E17" s="188"/>
      <c r="F17" s="189">
        <v>8.0169999999999995</v>
      </c>
      <c r="G17" s="189">
        <v>7.05833333333333</v>
      </c>
      <c r="H17" s="142">
        <f>IF(F17-G17=0,"",F17-G17)</f>
        <v>0.95866666666666944</v>
      </c>
      <c r="I17" s="202">
        <v>7.2329999999999997</v>
      </c>
      <c r="J17" s="201">
        <f t="shared" si="0"/>
        <v>6.9340360000000194</v>
      </c>
      <c r="K17" s="201">
        <f t="shared" si="1"/>
        <v>0</v>
      </c>
      <c r="L17" s="140"/>
      <c r="M17" s="193">
        <v>619.30833333333339</v>
      </c>
      <c r="N17" s="193">
        <v>499.22333333333336</v>
      </c>
      <c r="O17" s="209">
        <f t="shared" si="2"/>
        <v>120.08500000000004</v>
      </c>
      <c r="P17" s="204">
        <v>0.123</v>
      </c>
      <c r="Q17" s="201">
        <f t="shared" si="3"/>
        <v>14.770455000000004</v>
      </c>
      <c r="R17" s="201">
        <f t="shared" si="4"/>
        <v>0</v>
      </c>
      <c r="S17" s="140"/>
      <c r="T17" s="141"/>
      <c r="U17" s="141"/>
      <c r="V17" s="209" t="str">
        <f t="shared" si="5"/>
        <v/>
      </c>
      <c r="W17" s="206"/>
      <c r="X17" s="210">
        <f t="shared" si="6"/>
        <v>0</v>
      </c>
      <c r="Y17" s="201">
        <f t="shared" si="7"/>
        <v>0</v>
      </c>
      <c r="Z17" s="201"/>
      <c r="AA17" s="141"/>
      <c r="AB17" s="141"/>
      <c r="AC17" s="209" t="str">
        <f t="shared" si="8"/>
        <v/>
      </c>
      <c r="AD17" s="206"/>
      <c r="AE17" s="210">
        <f t="shared" si="9"/>
        <v>0</v>
      </c>
      <c r="AF17" s="201">
        <f t="shared" si="10"/>
        <v>0</v>
      </c>
    </row>
    <row r="18" spans="1:32" s="173" customFormat="1" ht="12.5" x14ac:dyDescent="0.25">
      <c r="A18" s="188"/>
      <c r="B18" s="188"/>
      <c r="C18" s="188"/>
      <c r="D18" s="188"/>
      <c r="E18" s="188"/>
      <c r="F18" s="189"/>
      <c r="G18" s="189"/>
      <c r="H18" s="142" t="str">
        <f t="shared" ref="H18:H81" si="11">IF(F18-G18=0,"",F18-G18)</f>
        <v/>
      </c>
      <c r="I18" s="202"/>
      <c r="J18" s="201"/>
      <c r="K18" s="201">
        <f t="shared" si="1"/>
        <v>0</v>
      </c>
      <c r="L18" s="140"/>
      <c r="M18" s="193"/>
      <c r="N18" s="193"/>
      <c r="O18" s="209" t="str">
        <f t="shared" si="2"/>
        <v/>
      </c>
      <c r="P18" s="204"/>
      <c r="Q18" s="201"/>
      <c r="R18" s="201">
        <f t="shared" si="4"/>
        <v>0</v>
      </c>
      <c r="S18" s="140"/>
      <c r="T18" s="141"/>
      <c r="U18" s="141"/>
      <c r="V18" s="209" t="str">
        <f t="shared" si="5"/>
        <v/>
      </c>
      <c r="W18" s="206"/>
      <c r="X18" s="210">
        <f t="shared" si="6"/>
        <v>0</v>
      </c>
      <c r="Y18" s="201">
        <f t="shared" si="7"/>
        <v>0</v>
      </c>
      <c r="Z18" s="201"/>
      <c r="AA18" s="141"/>
      <c r="AB18" s="141"/>
      <c r="AC18" s="209" t="str">
        <f t="shared" si="8"/>
        <v/>
      </c>
      <c r="AD18" s="206"/>
      <c r="AE18" s="210">
        <f t="shared" si="9"/>
        <v>0</v>
      </c>
      <c r="AF18" s="201">
        <f t="shared" si="10"/>
        <v>0</v>
      </c>
    </row>
    <row r="19" spans="1:32" s="173" customFormat="1" ht="12.5" x14ac:dyDescent="0.25">
      <c r="A19" s="188"/>
      <c r="B19" s="188"/>
      <c r="C19" s="188"/>
      <c r="D19" s="188"/>
      <c r="E19" s="188"/>
      <c r="F19" s="189"/>
      <c r="G19" s="189"/>
      <c r="H19" s="142" t="str">
        <f t="shared" si="11"/>
        <v/>
      </c>
      <c r="I19" s="202"/>
      <c r="J19" s="201"/>
      <c r="K19" s="201">
        <f t="shared" si="1"/>
        <v>0</v>
      </c>
      <c r="L19" s="140"/>
      <c r="M19" s="193"/>
      <c r="N19" s="193"/>
      <c r="O19" s="209" t="str">
        <f t="shared" si="2"/>
        <v/>
      </c>
      <c r="P19" s="204"/>
      <c r="Q19" s="201"/>
      <c r="R19" s="201">
        <f t="shared" si="4"/>
        <v>0</v>
      </c>
      <c r="S19" s="140"/>
      <c r="T19" s="141"/>
      <c r="U19" s="141"/>
      <c r="V19" s="209" t="str">
        <f t="shared" si="5"/>
        <v/>
      </c>
      <c r="W19" s="206"/>
      <c r="X19" s="210">
        <f t="shared" si="6"/>
        <v>0</v>
      </c>
      <c r="Y19" s="201">
        <f t="shared" si="7"/>
        <v>0</v>
      </c>
      <c r="Z19" s="201"/>
      <c r="AA19" s="141"/>
      <c r="AB19" s="141"/>
      <c r="AC19" s="209" t="str">
        <f t="shared" si="8"/>
        <v/>
      </c>
      <c r="AD19" s="206"/>
      <c r="AE19" s="210">
        <f t="shared" si="9"/>
        <v>0</v>
      </c>
      <c r="AF19" s="201">
        <f t="shared" si="10"/>
        <v>0</v>
      </c>
    </row>
    <row r="20" spans="1:32" s="173" customFormat="1" ht="12.5" x14ac:dyDescent="0.25">
      <c r="A20" s="188" t="s">
        <v>206</v>
      </c>
      <c r="B20" s="188" t="s">
        <v>221</v>
      </c>
      <c r="C20" s="188" t="s">
        <v>140</v>
      </c>
      <c r="D20" s="188">
        <v>0</v>
      </c>
      <c r="E20" s="188"/>
      <c r="F20" s="189">
        <v>4.8583333333333298</v>
      </c>
      <c r="G20" s="189">
        <v>4.7</v>
      </c>
      <c r="H20" s="142">
        <f t="shared" si="11"/>
        <v>0.15833333333332966</v>
      </c>
      <c r="I20" s="202">
        <v>7.6950000000000003</v>
      </c>
      <c r="J20" s="201">
        <f t="shared" si="0"/>
        <v>1.2183749999999718</v>
      </c>
      <c r="K20" s="201">
        <f t="shared" si="1"/>
        <v>0</v>
      </c>
      <c r="L20" s="140"/>
      <c r="M20" s="193">
        <v>300.17500000000007</v>
      </c>
      <c r="N20" s="193">
        <v>229.42583333333326</v>
      </c>
      <c r="O20" s="209">
        <f t="shared" si="2"/>
        <v>70.74916666666681</v>
      </c>
      <c r="P20" s="204">
        <v>0.13400000000000001</v>
      </c>
      <c r="Q20" s="201">
        <f t="shared" ref="Q20:Q22" si="12">O20*P20</f>
        <v>9.4803883333333534</v>
      </c>
      <c r="R20" s="201">
        <f t="shared" si="4"/>
        <v>0</v>
      </c>
      <c r="S20" s="140"/>
      <c r="T20" s="141"/>
      <c r="U20" s="141"/>
      <c r="V20" s="209" t="str">
        <f t="shared" si="5"/>
        <v/>
      </c>
      <c r="W20" s="206"/>
      <c r="X20" s="210">
        <f t="shared" si="6"/>
        <v>0</v>
      </c>
      <c r="Y20" s="201">
        <f t="shared" si="7"/>
        <v>0</v>
      </c>
      <c r="Z20" s="201"/>
      <c r="AA20" s="141"/>
      <c r="AB20" s="141"/>
      <c r="AC20" s="209" t="str">
        <f t="shared" si="8"/>
        <v/>
      </c>
      <c r="AD20" s="206"/>
      <c r="AE20" s="210">
        <f t="shared" si="9"/>
        <v>0</v>
      </c>
      <c r="AF20" s="201">
        <f t="shared" si="10"/>
        <v>0</v>
      </c>
    </row>
    <row r="21" spans="1:32" s="173" customFormat="1" ht="12.5" x14ac:dyDescent="0.25">
      <c r="A21" s="188"/>
      <c r="B21" s="188"/>
      <c r="C21" s="188" t="s">
        <v>141</v>
      </c>
      <c r="D21" s="188">
        <v>0</v>
      </c>
      <c r="E21" s="188"/>
      <c r="F21" s="189">
        <v>6.8250000000000002</v>
      </c>
      <c r="G21" s="189">
        <v>6.35</v>
      </c>
      <c r="H21" s="142">
        <f t="shared" si="11"/>
        <v>0.47500000000000053</v>
      </c>
      <c r="I21" s="202">
        <v>7.3360000000000003</v>
      </c>
      <c r="J21" s="201">
        <f t="shared" si="0"/>
        <v>3.4846000000000039</v>
      </c>
      <c r="K21" s="201">
        <f t="shared" si="1"/>
        <v>0</v>
      </c>
      <c r="L21" s="140"/>
      <c r="M21" s="193">
        <v>373.05000000000013</v>
      </c>
      <c r="N21" s="193">
        <v>293.35833333333323</v>
      </c>
      <c r="O21" s="209">
        <f t="shared" si="2"/>
        <v>79.69166666666689</v>
      </c>
      <c r="P21" s="204">
        <v>0.129</v>
      </c>
      <c r="Q21" s="201">
        <f t="shared" si="12"/>
        <v>10.28022500000003</v>
      </c>
      <c r="R21" s="201">
        <f t="shared" si="4"/>
        <v>0</v>
      </c>
      <c r="S21" s="140"/>
      <c r="T21" s="141"/>
      <c r="U21" s="141"/>
      <c r="V21" s="209" t="str">
        <f t="shared" si="5"/>
        <v/>
      </c>
      <c r="W21" s="206"/>
      <c r="X21" s="210">
        <f t="shared" si="6"/>
        <v>0</v>
      </c>
      <c r="Y21" s="201">
        <f t="shared" si="7"/>
        <v>0</v>
      </c>
      <c r="Z21" s="201"/>
      <c r="AA21" s="141"/>
      <c r="AB21" s="141"/>
      <c r="AC21" s="209" t="str">
        <f t="shared" si="8"/>
        <v/>
      </c>
      <c r="AD21" s="206"/>
      <c r="AE21" s="210">
        <f t="shared" si="9"/>
        <v>0</v>
      </c>
      <c r="AF21" s="201">
        <f t="shared" si="10"/>
        <v>0</v>
      </c>
    </row>
    <row r="22" spans="1:32" s="173" customFormat="1" ht="12.5" x14ac:dyDescent="0.25">
      <c r="A22" s="188"/>
      <c r="B22" s="188"/>
      <c r="C22" s="188" t="s">
        <v>142</v>
      </c>
      <c r="D22" s="188">
        <v>0</v>
      </c>
      <c r="E22" s="188"/>
      <c r="F22" s="189">
        <v>7.2083333333333304</v>
      </c>
      <c r="G22" s="189">
        <v>6.5750000000000002</v>
      </c>
      <c r="H22" s="142">
        <f t="shared" si="11"/>
        <v>0.6333333333333302</v>
      </c>
      <c r="I22" s="202">
        <v>7.3010000000000002</v>
      </c>
      <c r="J22" s="201">
        <f t="shared" si="0"/>
        <v>4.6239666666666439</v>
      </c>
      <c r="K22" s="201">
        <f t="shared" si="1"/>
        <v>0</v>
      </c>
      <c r="L22" s="140"/>
      <c r="M22" s="193">
        <v>474.92500000000013</v>
      </c>
      <c r="N22" s="193">
        <v>387.93333333333334</v>
      </c>
      <c r="O22" s="209">
        <f t="shared" si="2"/>
        <v>86.991666666666788</v>
      </c>
      <c r="P22" s="204">
        <v>0.126</v>
      </c>
      <c r="Q22" s="201">
        <f t="shared" si="12"/>
        <v>10.960950000000015</v>
      </c>
      <c r="R22" s="201">
        <f t="shared" si="4"/>
        <v>0</v>
      </c>
      <c r="S22" s="140"/>
      <c r="T22" s="141"/>
      <c r="U22" s="141"/>
      <c r="V22" s="209" t="str">
        <f t="shared" si="5"/>
        <v/>
      </c>
      <c r="W22" s="206"/>
      <c r="X22" s="210">
        <f t="shared" si="6"/>
        <v>0</v>
      </c>
      <c r="Y22" s="201">
        <f t="shared" si="7"/>
        <v>0</v>
      </c>
      <c r="Z22" s="201"/>
      <c r="AA22" s="141"/>
      <c r="AB22" s="141"/>
      <c r="AC22" s="209" t="str">
        <f t="shared" si="8"/>
        <v/>
      </c>
      <c r="AD22" s="206"/>
      <c r="AE22" s="210">
        <f t="shared" si="9"/>
        <v>0</v>
      </c>
      <c r="AF22" s="201">
        <f t="shared" si="10"/>
        <v>0</v>
      </c>
    </row>
    <row r="23" spans="1:32" s="173" customFormat="1" ht="12.5" x14ac:dyDescent="0.25">
      <c r="A23" s="188"/>
      <c r="B23" s="188"/>
      <c r="C23" s="188"/>
      <c r="D23" s="188"/>
      <c r="E23" s="188"/>
      <c r="F23" s="189"/>
      <c r="G23" s="189"/>
      <c r="H23" s="142" t="str">
        <f t="shared" si="11"/>
        <v/>
      </c>
      <c r="I23" s="202"/>
      <c r="J23" s="201"/>
      <c r="K23" s="201">
        <f t="shared" si="1"/>
        <v>0</v>
      </c>
      <c r="L23" s="140"/>
      <c r="M23" s="193"/>
      <c r="N23" s="193"/>
      <c r="O23" s="209" t="str">
        <f t="shared" si="2"/>
        <v/>
      </c>
      <c r="P23" s="204"/>
      <c r="Q23" s="201"/>
      <c r="R23" s="201">
        <f t="shared" si="4"/>
        <v>0</v>
      </c>
      <c r="S23" s="140"/>
      <c r="T23" s="141"/>
      <c r="U23" s="141"/>
      <c r="V23" s="209" t="str">
        <f t="shared" si="5"/>
        <v/>
      </c>
      <c r="W23" s="206"/>
      <c r="X23" s="210">
        <f t="shared" si="6"/>
        <v>0</v>
      </c>
      <c r="Y23" s="201">
        <f t="shared" si="7"/>
        <v>0</v>
      </c>
      <c r="Z23" s="201"/>
      <c r="AA23" s="141"/>
      <c r="AB23" s="141"/>
      <c r="AC23" s="209" t="str">
        <f t="shared" si="8"/>
        <v/>
      </c>
      <c r="AD23" s="206"/>
      <c r="AE23" s="210">
        <f t="shared" si="9"/>
        <v>0</v>
      </c>
      <c r="AF23" s="201">
        <f t="shared" si="10"/>
        <v>0</v>
      </c>
    </row>
    <row r="24" spans="1:32" s="173" customFormat="1" ht="12.5" x14ac:dyDescent="0.25">
      <c r="A24" s="188" t="s">
        <v>213</v>
      </c>
      <c r="B24" s="188" t="s">
        <v>222</v>
      </c>
      <c r="C24" s="188"/>
      <c r="D24" s="188">
        <v>0</v>
      </c>
      <c r="E24" s="188"/>
      <c r="F24" s="189"/>
      <c r="G24" s="189"/>
      <c r="H24" s="142" t="str">
        <f t="shared" si="11"/>
        <v/>
      </c>
      <c r="I24" s="202"/>
      <c r="J24" s="201"/>
      <c r="K24" s="201">
        <f t="shared" si="1"/>
        <v>0</v>
      </c>
      <c r="L24" s="140"/>
      <c r="M24" s="193"/>
      <c r="N24" s="193"/>
      <c r="O24" s="209" t="str">
        <f t="shared" si="2"/>
        <v/>
      </c>
      <c r="P24" s="204"/>
      <c r="Q24" s="201"/>
      <c r="R24" s="201">
        <f t="shared" si="4"/>
        <v>0</v>
      </c>
      <c r="S24" s="140"/>
      <c r="T24" s="141"/>
      <c r="U24" s="141"/>
      <c r="V24" s="209" t="str">
        <f t="shared" si="5"/>
        <v/>
      </c>
      <c r="W24" s="206"/>
      <c r="X24" s="210">
        <f t="shared" si="6"/>
        <v>0</v>
      </c>
      <c r="Y24" s="201">
        <f t="shared" si="7"/>
        <v>0</v>
      </c>
      <c r="Z24" s="201"/>
      <c r="AA24" s="141"/>
      <c r="AB24" s="141"/>
      <c r="AC24" s="209" t="str">
        <f t="shared" si="8"/>
        <v/>
      </c>
      <c r="AD24" s="206"/>
      <c r="AE24" s="210">
        <f t="shared" si="9"/>
        <v>0</v>
      </c>
      <c r="AF24" s="201">
        <f t="shared" si="10"/>
        <v>0</v>
      </c>
    </row>
    <row r="25" spans="1:32" s="173" customFormat="1" ht="12.5" x14ac:dyDescent="0.25">
      <c r="A25" s="188"/>
      <c r="B25" s="188"/>
      <c r="C25" s="188"/>
      <c r="D25" s="188"/>
      <c r="E25" s="188"/>
      <c r="F25" s="189"/>
      <c r="G25" s="189"/>
      <c r="H25" s="142" t="str">
        <f t="shared" si="11"/>
        <v/>
      </c>
      <c r="I25" s="202"/>
      <c r="J25" s="201"/>
      <c r="K25" s="201">
        <f t="shared" si="1"/>
        <v>0</v>
      </c>
      <c r="L25" s="140"/>
      <c r="M25" s="193"/>
      <c r="N25" s="193"/>
      <c r="O25" s="209" t="str">
        <f t="shared" si="2"/>
        <v/>
      </c>
      <c r="P25" s="204"/>
      <c r="Q25" s="201"/>
      <c r="R25" s="201">
        <f t="shared" si="4"/>
        <v>0</v>
      </c>
      <c r="S25" s="140"/>
      <c r="T25" s="141"/>
      <c r="U25" s="141"/>
      <c r="V25" s="209" t="str">
        <f t="shared" si="5"/>
        <v/>
      </c>
      <c r="W25" s="206"/>
      <c r="X25" s="210">
        <f t="shared" si="6"/>
        <v>0</v>
      </c>
      <c r="Y25" s="201">
        <f t="shared" si="7"/>
        <v>0</v>
      </c>
      <c r="Z25" s="201"/>
      <c r="AA25" s="141"/>
      <c r="AB25" s="141"/>
      <c r="AC25" s="209" t="str">
        <f t="shared" si="8"/>
        <v/>
      </c>
      <c r="AD25" s="206"/>
      <c r="AE25" s="210">
        <f t="shared" si="9"/>
        <v>0</v>
      </c>
      <c r="AF25" s="201">
        <f t="shared" si="10"/>
        <v>0</v>
      </c>
    </row>
    <row r="26" spans="1:32" s="173" customFormat="1" ht="12.5" x14ac:dyDescent="0.25">
      <c r="A26" s="188" t="s">
        <v>207</v>
      </c>
      <c r="B26" s="188" t="s">
        <v>223</v>
      </c>
      <c r="C26" s="188" t="s">
        <v>141</v>
      </c>
      <c r="D26" s="188">
        <v>0</v>
      </c>
      <c r="E26" s="188"/>
      <c r="F26" s="189">
        <v>5.9833333333333298</v>
      </c>
      <c r="G26" s="189">
        <v>5.6166666666666698</v>
      </c>
      <c r="H26" s="142">
        <f t="shared" si="11"/>
        <v>0.36666666666666003</v>
      </c>
      <c r="I26" s="202">
        <v>7.47</v>
      </c>
      <c r="J26" s="201">
        <f t="shared" si="0"/>
        <v>2.7389999999999506</v>
      </c>
      <c r="K26" s="201">
        <f t="shared" si="1"/>
        <v>0</v>
      </c>
      <c r="L26" s="140"/>
      <c r="M26" s="193">
        <v>460.22916666666674</v>
      </c>
      <c r="N26" s="193">
        <v>317.41277777777771</v>
      </c>
      <c r="O26" s="209">
        <f t="shared" si="2"/>
        <v>142.81638888888904</v>
      </c>
      <c r="P26" s="204">
        <v>0.128</v>
      </c>
      <c r="Q26" s="201">
        <f t="shared" ref="Q26:Q27" si="13">O26*P26</f>
        <v>18.280497777777796</v>
      </c>
      <c r="R26" s="201">
        <f t="shared" si="4"/>
        <v>0</v>
      </c>
      <c r="S26" s="140"/>
      <c r="T26" s="141"/>
      <c r="U26" s="141"/>
      <c r="V26" s="209" t="str">
        <f t="shared" si="5"/>
        <v/>
      </c>
      <c r="W26" s="206"/>
      <c r="X26" s="210">
        <f t="shared" si="6"/>
        <v>0</v>
      </c>
      <c r="Y26" s="201">
        <f t="shared" si="7"/>
        <v>0</v>
      </c>
      <c r="Z26" s="201"/>
      <c r="AA26" s="141"/>
      <c r="AB26" s="141"/>
      <c r="AC26" s="209" t="str">
        <f t="shared" si="8"/>
        <v/>
      </c>
      <c r="AD26" s="206"/>
      <c r="AE26" s="210">
        <f t="shared" si="9"/>
        <v>0</v>
      </c>
      <c r="AF26" s="201">
        <f t="shared" si="10"/>
        <v>0</v>
      </c>
    </row>
    <row r="27" spans="1:32" s="173" customFormat="1" ht="12.5" x14ac:dyDescent="0.25">
      <c r="A27" s="188"/>
      <c r="B27" s="188"/>
      <c r="C27" s="188" t="s">
        <v>142</v>
      </c>
      <c r="D27" s="188">
        <v>0</v>
      </c>
      <c r="E27" s="188"/>
      <c r="F27" s="189">
        <v>8.9166666666666696</v>
      </c>
      <c r="G27" s="189">
        <v>8.4250000000000007</v>
      </c>
      <c r="H27" s="142">
        <f t="shared" si="11"/>
        <v>0.49166666666666892</v>
      </c>
      <c r="I27" s="202">
        <v>7.0839999999999996</v>
      </c>
      <c r="J27" s="201">
        <f t="shared" si="0"/>
        <v>3.4829666666666825</v>
      </c>
      <c r="K27" s="201">
        <f t="shared" si="1"/>
        <v>0</v>
      </c>
      <c r="L27" s="140"/>
      <c r="M27" s="193">
        <v>577.00833333333333</v>
      </c>
      <c r="N27" s="193">
        <v>414.82666666666677</v>
      </c>
      <c r="O27" s="209">
        <f t="shared" si="2"/>
        <v>162.18166666666656</v>
      </c>
      <c r="P27" s="204">
        <v>0.125</v>
      </c>
      <c r="Q27" s="201">
        <f t="shared" si="13"/>
        <v>20.27270833333332</v>
      </c>
      <c r="R27" s="201">
        <f t="shared" si="4"/>
        <v>0</v>
      </c>
      <c r="S27" s="140"/>
      <c r="T27" s="141"/>
      <c r="U27" s="141"/>
      <c r="V27" s="209" t="str">
        <f t="shared" si="5"/>
        <v/>
      </c>
      <c r="W27" s="206"/>
      <c r="X27" s="210">
        <f t="shared" si="6"/>
        <v>0</v>
      </c>
      <c r="Y27" s="201">
        <f t="shared" si="7"/>
        <v>0</v>
      </c>
      <c r="Z27" s="201"/>
      <c r="AA27" s="141"/>
      <c r="AB27" s="141"/>
      <c r="AC27" s="209" t="str">
        <f t="shared" si="8"/>
        <v/>
      </c>
      <c r="AD27" s="206"/>
      <c r="AE27" s="210">
        <f t="shared" si="9"/>
        <v>0</v>
      </c>
      <c r="AF27" s="201">
        <f t="shared" si="10"/>
        <v>0</v>
      </c>
    </row>
    <row r="28" spans="1:32" s="173" customFormat="1" ht="12.5" x14ac:dyDescent="0.25">
      <c r="A28" s="188"/>
      <c r="B28" s="188"/>
      <c r="C28" s="188"/>
      <c r="D28" s="188"/>
      <c r="E28" s="188"/>
      <c r="F28" s="189"/>
      <c r="G28" s="189"/>
      <c r="H28" s="142" t="str">
        <f t="shared" si="11"/>
        <v/>
      </c>
      <c r="I28" s="202"/>
      <c r="J28" s="201"/>
      <c r="K28" s="201">
        <f t="shared" si="1"/>
        <v>0</v>
      </c>
      <c r="L28" s="140"/>
      <c r="M28" s="193"/>
      <c r="N28" s="193"/>
      <c r="O28" s="209" t="str">
        <f t="shared" si="2"/>
        <v/>
      </c>
      <c r="P28" s="204"/>
      <c r="Q28" s="201"/>
      <c r="R28" s="201">
        <f t="shared" si="4"/>
        <v>0</v>
      </c>
      <c r="S28" s="140"/>
      <c r="T28" s="141"/>
      <c r="U28" s="141"/>
      <c r="V28" s="209" t="str">
        <f t="shared" si="5"/>
        <v/>
      </c>
      <c r="W28" s="206"/>
      <c r="X28" s="210">
        <f t="shared" si="6"/>
        <v>0</v>
      </c>
      <c r="Y28" s="201">
        <f t="shared" si="7"/>
        <v>0</v>
      </c>
      <c r="Z28" s="201"/>
      <c r="AA28" s="141"/>
      <c r="AB28" s="141"/>
      <c r="AC28" s="209" t="str">
        <f t="shared" si="8"/>
        <v/>
      </c>
      <c r="AD28" s="206"/>
      <c r="AE28" s="210">
        <f t="shared" si="9"/>
        <v>0</v>
      </c>
      <c r="AF28" s="201">
        <f t="shared" si="10"/>
        <v>0</v>
      </c>
    </row>
    <row r="29" spans="1:32" s="173" customFormat="1" ht="12.5" x14ac:dyDescent="0.25">
      <c r="A29" s="188"/>
      <c r="B29" s="188"/>
      <c r="C29" s="188"/>
      <c r="D29" s="188"/>
      <c r="E29" s="188"/>
      <c r="F29" s="189"/>
      <c r="G29" s="189"/>
      <c r="H29" s="142" t="str">
        <f t="shared" si="11"/>
        <v/>
      </c>
      <c r="I29" s="202"/>
      <c r="J29" s="201"/>
      <c r="K29" s="201">
        <f t="shared" si="1"/>
        <v>0</v>
      </c>
      <c r="L29" s="140"/>
      <c r="M29" s="193"/>
      <c r="N29" s="193"/>
      <c r="O29" s="209" t="str">
        <f t="shared" si="2"/>
        <v/>
      </c>
      <c r="P29" s="204"/>
      <c r="Q29" s="201"/>
      <c r="R29" s="201">
        <f t="shared" si="4"/>
        <v>0</v>
      </c>
      <c r="S29" s="140"/>
      <c r="T29" s="141"/>
      <c r="U29" s="141"/>
      <c r="V29" s="209" t="str">
        <f t="shared" si="5"/>
        <v/>
      </c>
      <c r="W29" s="206"/>
      <c r="X29" s="210">
        <f t="shared" si="6"/>
        <v>0</v>
      </c>
      <c r="Y29" s="201">
        <f t="shared" si="7"/>
        <v>0</v>
      </c>
      <c r="Z29" s="201"/>
      <c r="AA29" s="141"/>
      <c r="AB29" s="141"/>
      <c r="AC29" s="209" t="str">
        <f t="shared" si="8"/>
        <v/>
      </c>
      <c r="AD29" s="206"/>
      <c r="AE29" s="210">
        <f t="shared" si="9"/>
        <v>0</v>
      </c>
      <c r="AF29" s="201">
        <f t="shared" si="10"/>
        <v>0</v>
      </c>
    </row>
    <row r="30" spans="1:32" s="173" customFormat="1" ht="12.5" x14ac:dyDescent="0.25">
      <c r="A30" s="188" t="s">
        <v>208</v>
      </c>
      <c r="B30" s="188" t="s">
        <v>224</v>
      </c>
      <c r="C30" s="188" t="s">
        <v>141</v>
      </c>
      <c r="D30" s="188">
        <v>0</v>
      </c>
      <c r="E30" s="188"/>
      <c r="F30" s="189">
        <v>6.9166666666666696</v>
      </c>
      <c r="G30" s="189">
        <v>6.1666666666666696</v>
      </c>
      <c r="H30" s="142">
        <f t="shared" si="11"/>
        <v>0.75</v>
      </c>
      <c r="I30" s="202">
        <v>7.3659999999999997</v>
      </c>
      <c r="J30" s="201">
        <f t="shared" si="0"/>
        <v>5.5244999999999997</v>
      </c>
      <c r="K30" s="201">
        <f t="shared" si="1"/>
        <v>0</v>
      </c>
      <c r="L30" s="140"/>
      <c r="M30" s="193">
        <v>387.6165789473684</v>
      </c>
      <c r="N30" s="193">
        <v>306.81870614035091</v>
      </c>
      <c r="O30" s="209">
        <f t="shared" si="2"/>
        <v>80.797872807017484</v>
      </c>
      <c r="P30" s="204">
        <v>0.129</v>
      </c>
      <c r="Q30" s="201">
        <f t="shared" ref="Q30:Q31" si="14">O30*P30</f>
        <v>10.422925592105255</v>
      </c>
      <c r="R30" s="201">
        <f t="shared" si="4"/>
        <v>0</v>
      </c>
      <c r="S30" s="140"/>
      <c r="T30" s="141"/>
      <c r="U30" s="141"/>
      <c r="V30" s="209" t="str">
        <f t="shared" si="5"/>
        <v/>
      </c>
      <c r="W30" s="206"/>
      <c r="X30" s="210">
        <f t="shared" si="6"/>
        <v>0</v>
      </c>
      <c r="Y30" s="201">
        <f t="shared" si="7"/>
        <v>0</v>
      </c>
      <c r="Z30" s="201"/>
      <c r="AA30" s="141"/>
      <c r="AB30" s="141"/>
      <c r="AC30" s="209" t="str">
        <f t="shared" si="8"/>
        <v/>
      </c>
      <c r="AD30" s="206"/>
      <c r="AE30" s="210">
        <f t="shared" si="9"/>
        <v>0</v>
      </c>
      <c r="AF30" s="201">
        <f t="shared" si="10"/>
        <v>0</v>
      </c>
    </row>
    <row r="31" spans="1:32" s="173" customFormat="1" ht="12.5" x14ac:dyDescent="0.25">
      <c r="A31" s="188"/>
      <c r="B31" s="188"/>
      <c r="C31" s="188" t="s">
        <v>142</v>
      </c>
      <c r="D31" s="188">
        <v>0</v>
      </c>
      <c r="E31" s="188"/>
      <c r="F31" s="189">
        <v>9.43333333333333</v>
      </c>
      <c r="G31" s="189">
        <v>8.4166666666666696</v>
      </c>
      <c r="H31" s="142">
        <f t="shared" si="11"/>
        <v>1.0166666666666604</v>
      </c>
      <c r="I31" s="202">
        <v>7.085</v>
      </c>
      <c r="J31" s="201">
        <f t="shared" si="0"/>
        <v>7.2030833333332884</v>
      </c>
      <c r="K31" s="201">
        <f t="shared" si="1"/>
        <v>0</v>
      </c>
      <c r="L31" s="140"/>
      <c r="M31" s="193">
        <v>490.50333333333316</v>
      </c>
      <c r="N31" s="193">
        <v>409.8383333333332</v>
      </c>
      <c r="O31" s="209">
        <f t="shared" si="2"/>
        <v>80.664999999999964</v>
      </c>
      <c r="P31" s="204">
        <v>0.125</v>
      </c>
      <c r="Q31" s="201">
        <f t="shared" si="14"/>
        <v>10.083124999999995</v>
      </c>
      <c r="R31" s="201">
        <f t="shared" si="4"/>
        <v>0</v>
      </c>
      <c r="S31" s="140"/>
      <c r="T31" s="141"/>
      <c r="U31" s="141"/>
      <c r="V31" s="209" t="str">
        <f t="shared" si="5"/>
        <v/>
      </c>
      <c r="W31" s="206"/>
      <c r="X31" s="210">
        <f t="shared" si="6"/>
        <v>0</v>
      </c>
      <c r="Y31" s="201">
        <f t="shared" si="7"/>
        <v>0</v>
      </c>
      <c r="Z31" s="201"/>
      <c r="AA31" s="141"/>
      <c r="AB31" s="141"/>
      <c r="AC31" s="209" t="str">
        <f t="shared" si="8"/>
        <v/>
      </c>
      <c r="AD31" s="206"/>
      <c r="AE31" s="210">
        <f t="shared" si="9"/>
        <v>0</v>
      </c>
      <c r="AF31" s="201">
        <f t="shared" si="10"/>
        <v>0</v>
      </c>
    </row>
    <row r="32" spans="1:32" s="173" customFormat="1" ht="12.5" x14ac:dyDescent="0.25">
      <c r="A32" s="188"/>
      <c r="B32" s="188"/>
      <c r="C32" s="188"/>
      <c r="D32" s="188"/>
      <c r="E32" s="188"/>
      <c r="F32" s="189"/>
      <c r="G32" s="189"/>
      <c r="H32" s="142" t="str">
        <f t="shared" si="11"/>
        <v/>
      </c>
      <c r="I32" s="202"/>
      <c r="J32" s="201"/>
      <c r="K32" s="201">
        <f t="shared" si="1"/>
        <v>0</v>
      </c>
      <c r="L32" s="140"/>
      <c r="M32" s="193"/>
      <c r="N32" s="193"/>
      <c r="O32" s="209" t="str">
        <f t="shared" si="2"/>
        <v/>
      </c>
      <c r="P32" s="204"/>
      <c r="Q32" s="201"/>
      <c r="R32" s="201">
        <f t="shared" si="4"/>
        <v>0</v>
      </c>
      <c r="S32" s="140"/>
      <c r="T32" s="141"/>
      <c r="U32" s="141"/>
      <c r="V32" s="209" t="str">
        <f t="shared" si="5"/>
        <v/>
      </c>
      <c r="W32" s="206"/>
      <c r="X32" s="210">
        <f t="shared" si="6"/>
        <v>0</v>
      </c>
      <c r="Y32" s="201">
        <f t="shared" si="7"/>
        <v>0</v>
      </c>
      <c r="Z32" s="201"/>
      <c r="AA32" s="141"/>
      <c r="AB32" s="141"/>
      <c r="AC32" s="209" t="str">
        <f t="shared" si="8"/>
        <v/>
      </c>
      <c r="AD32" s="206"/>
      <c r="AE32" s="210">
        <f t="shared" si="9"/>
        <v>0</v>
      </c>
      <c r="AF32" s="201">
        <f t="shared" si="10"/>
        <v>0</v>
      </c>
    </row>
    <row r="33" spans="1:32" s="173" customFormat="1" ht="12.5" x14ac:dyDescent="0.25">
      <c r="A33" s="188"/>
      <c r="B33" s="188"/>
      <c r="C33" s="188"/>
      <c r="D33" s="188"/>
      <c r="E33" s="188"/>
      <c r="F33" s="189"/>
      <c r="G33" s="189"/>
      <c r="H33" s="142" t="str">
        <f t="shared" si="11"/>
        <v/>
      </c>
      <c r="I33" s="202"/>
      <c r="J33" s="201"/>
      <c r="K33" s="201">
        <f t="shared" si="1"/>
        <v>0</v>
      </c>
      <c r="L33" s="140"/>
      <c r="M33" s="193"/>
      <c r="N33" s="193"/>
      <c r="O33" s="209" t="str">
        <f t="shared" si="2"/>
        <v/>
      </c>
      <c r="P33" s="204"/>
      <c r="Q33" s="201"/>
      <c r="R33" s="201">
        <f t="shared" si="4"/>
        <v>0</v>
      </c>
      <c r="S33" s="140"/>
      <c r="T33" s="141"/>
      <c r="U33" s="141"/>
      <c r="V33" s="209" t="str">
        <f t="shared" si="5"/>
        <v/>
      </c>
      <c r="W33" s="206"/>
      <c r="X33" s="210">
        <f t="shared" si="6"/>
        <v>0</v>
      </c>
      <c r="Y33" s="201">
        <f t="shared" si="7"/>
        <v>0</v>
      </c>
      <c r="Z33" s="201"/>
      <c r="AA33" s="141"/>
      <c r="AB33" s="141"/>
      <c r="AC33" s="209" t="str">
        <f t="shared" si="8"/>
        <v/>
      </c>
      <c r="AD33" s="206"/>
      <c r="AE33" s="210">
        <f t="shared" si="9"/>
        <v>0</v>
      </c>
      <c r="AF33" s="201">
        <f t="shared" si="10"/>
        <v>0</v>
      </c>
    </row>
    <row r="34" spans="1:32" s="173" customFormat="1" ht="12.5" x14ac:dyDescent="0.25">
      <c r="A34" s="188" t="s">
        <v>209</v>
      </c>
      <c r="B34" s="188" t="s">
        <v>225</v>
      </c>
      <c r="C34" s="188" t="s">
        <v>140</v>
      </c>
      <c r="D34" s="188">
        <v>0</v>
      </c>
      <c r="E34" s="188"/>
      <c r="F34" s="189">
        <v>4.1666666666666696</v>
      </c>
      <c r="G34" s="189">
        <v>3.708333333333333</v>
      </c>
      <c r="H34" s="142">
        <f t="shared" si="11"/>
        <v>0.45833333333333659</v>
      </c>
      <c r="I34" s="202">
        <v>8.0649999999999995</v>
      </c>
      <c r="J34" s="201">
        <f t="shared" si="0"/>
        <v>3.6964583333333594</v>
      </c>
      <c r="K34" s="201">
        <f t="shared" si="1"/>
        <v>0</v>
      </c>
      <c r="L34" s="140"/>
      <c r="M34" s="193">
        <v>256.09999999999997</v>
      </c>
      <c r="N34" s="193">
        <v>202.38416666666669</v>
      </c>
      <c r="O34" s="209">
        <f t="shared" si="2"/>
        <v>53.715833333333279</v>
      </c>
      <c r="P34" s="204">
        <v>0.13600000000000001</v>
      </c>
      <c r="Q34" s="201">
        <f t="shared" ref="Q34" si="15">O34*P34</f>
        <v>7.3053533333333265</v>
      </c>
      <c r="R34" s="201">
        <f t="shared" si="4"/>
        <v>0</v>
      </c>
      <c r="S34" s="140"/>
      <c r="T34" s="141"/>
      <c r="U34" s="141"/>
      <c r="V34" s="209" t="str">
        <f t="shared" si="5"/>
        <v/>
      </c>
      <c r="W34" s="206"/>
      <c r="X34" s="210">
        <f t="shared" si="6"/>
        <v>0</v>
      </c>
      <c r="Y34" s="201">
        <f t="shared" si="7"/>
        <v>0</v>
      </c>
      <c r="Z34" s="201"/>
      <c r="AA34" s="141"/>
      <c r="AB34" s="141"/>
      <c r="AC34" s="209" t="str">
        <f t="shared" si="8"/>
        <v/>
      </c>
      <c r="AD34" s="206"/>
      <c r="AE34" s="210">
        <f t="shared" si="9"/>
        <v>0</v>
      </c>
      <c r="AF34" s="201">
        <f t="shared" si="10"/>
        <v>0</v>
      </c>
    </row>
    <row r="35" spans="1:32" s="173" customFormat="1" ht="12.5" x14ac:dyDescent="0.25">
      <c r="A35" s="188"/>
      <c r="B35" s="188"/>
      <c r="C35" s="188"/>
      <c r="D35" s="188"/>
      <c r="E35" s="188"/>
      <c r="F35" s="189"/>
      <c r="G35" s="189"/>
      <c r="H35" s="142" t="str">
        <f t="shared" si="11"/>
        <v/>
      </c>
      <c r="I35" s="202"/>
      <c r="J35" s="201"/>
      <c r="K35" s="201">
        <f t="shared" si="1"/>
        <v>0</v>
      </c>
      <c r="L35" s="140"/>
      <c r="M35" s="193"/>
      <c r="N35" s="193"/>
      <c r="O35" s="209" t="str">
        <f t="shared" si="2"/>
        <v/>
      </c>
      <c r="P35" s="204"/>
      <c r="Q35" s="201"/>
      <c r="R35" s="201">
        <f t="shared" si="4"/>
        <v>0</v>
      </c>
      <c r="S35" s="140"/>
      <c r="T35" s="141"/>
      <c r="U35" s="141"/>
      <c r="V35" s="209" t="str">
        <f t="shared" si="5"/>
        <v/>
      </c>
      <c r="W35" s="206"/>
      <c r="X35" s="210">
        <f t="shared" si="6"/>
        <v>0</v>
      </c>
      <c r="Y35" s="201">
        <f t="shared" si="7"/>
        <v>0</v>
      </c>
      <c r="Z35" s="201"/>
      <c r="AA35" s="141"/>
      <c r="AB35" s="141"/>
      <c r="AC35" s="209" t="str">
        <f t="shared" si="8"/>
        <v/>
      </c>
      <c r="AD35" s="206"/>
      <c r="AE35" s="210">
        <f t="shared" si="9"/>
        <v>0</v>
      </c>
      <c r="AF35" s="201">
        <f t="shared" si="10"/>
        <v>0</v>
      </c>
    </row>
    <row r="36" spans="1:32" s="173" customFormat="1" ht="12.5" x14ac:dyDescent="0.25">
      <c r="A36" s="188"/>
      <c r="B36" s="188"/>
      <c r="C36" s="188"/>
      <c r="D36" s="188"/>
      <c r="E36" s="188"/>
      <c r="F36" s="189"/>
      <c r="G36" s="189"/>
      <c r="H36" s="142" t="str">
        <f t="shared" si="11"/>
        <v/>
      </c>
      <c r="I36" s="202"/>
      <c r="J36" s="201"/>
      <c r="K36" s="201">
        <f t="shared" si="1"/>
        <v>0</v>
      </c>
      <c r="L36" s="140"/>
      <c r="M36" s="193"/>
      <c r="N36" s="193"/>
      <c r="O36" s="209" t="str">
        <f t="shared" si="2"/>
        <v/>
      </c>
      <c r="P36" s="204"/>
      <c r="Q36" s="201"/>
      <c r="R36" s="201">
        <f t="shared" si="4"/>
        <v>0</v>
      </c>
      <c r="S36" s="140"/>
      <c r="T36" s="141"/>
      <c r="U36" s="141"/>
      <c r="V36" s="209" t="str">
        <f t="shared" si="5"/>
        <v/>
      </c>
      <c r="W36" s="206"/>
      <c r="X36" s="210">
        <f t="shared" si="6"/>
        <v>0</v>
      </c>
      <c r="Y36" s="201">
        <f t="shared" si="7"/>
        <v>0</v>
      </c>
      <c r="Z36" s="201"/>
      <c r="AA36" s="141"/>
      <c r="AB36" s="141"/>
      <c r="AC36" s="209" t="str">
        <f t="shared" si="8"/>
        <v/>
      </c>
      <c r="AD36" s="206"/>
      <c r="AE36" s="210">
        <f t="shared" si="9"/>
        <v>0</v>
      </c>
      <c r="AF36" s="201">
        <f t="shared" si="10"/>
        <v>0</v>
      </c>
    </row>
    <row r="37" spans="1:32" s="173" customFormat="1" ht="12.5" x14ac:dyDescent="0.25">
      <c r="A37" s="188" t="s">
        <v>210</v>
      </c>
      <c r="B37" s="188" t="s">
        <v>226</v>
      </c>
      <c r="C37" s="188" t="s">
        <v>141</v>
      </c>
      <c r="D37" s="188">
        <v>0</v>
      </c>
      <c r="E37" s="188"/>
      <c r="F37" s="189">
        <v>6.19166666666667</v>
      </c>
      <c r="G37" s="189">
        <v>5.7166666666666703</v>
      </c>
      <c r="H37" s="142">
        <f t="shared" si="11"/>
        <v>0.47499999999999964</v>
      </c>
      <c r="I37" s="202">
        <v>7.4489999999999998</v>
      </c>
      <c r="J37" s="201">
        <f t="shared" si="0"/>
        <v>3.5382749999999974</v>
      </c>
      <c r="K37" s="201">
        <f t="shared" si="1"/>
        <v>0</v>
      </c>
      <c r="L37" s="140"/>
      <c r="M37" s="193">
        <v>358.27249999999998</v>
      </c>
      <c r="N37" s="193">
        <v>308.02416666666664</v>
      </c>
      <c r="O37" s="209">
        <f t="shared" si="2"/>
        <v>50.248333333333335</v>
      </c>
      <c r="P37" s="204">
        <v>0.129</v>
      </c>
      <c r="Q37" s="201">
        <f t="shared" ref="Q37:Q38" si="16">O37*P37</f>
        <v>6.4820350000000007</v>
      </c>
      <c r="R37" s="201">
        <f t="shared" si="4"/>
        <v>0</v>
      </c>
      <c r="S37" s="140"/>
      <c r="T37" s="141"/>
      <c r="U37" s="141"/>
      <c r="V37" s="209" t="str">
        <f t="shared" si="5"/>
        <v/>
      </c>
      <c r="W37" s="206"/>
      <c r="X37" s="210">
        <f t="shared" si="6"/>
        <v>0</v>
      </c>
      <c r="Y37" s="201">
        <f t="shared" si="7"/>
        <v>0</v>
      </c>
      <c r="Z37" s="201"/>
      <c r="AA37" s="141"/>
      <c r="AB37" s="141"/>
      <c r="AC37" s="209" t="str">
        <f t="shared" si="8"/>
        <v/>
      </c>
      <c r="AD37" s="206"/>
      <c r="AE37" s="210">
        <f t="shared" si="9"/>
        <v>0</v>
      </c>
      <c r="AF37" s="201">
        <f t="shared" si="10"/>
        <v>0</v>
      </c>
    </row>
    <row r="38" spans="1:32" s="173" customFormat="1" ht="12.5" x14ac:dyDescent="0.25">
      <c r="A38" s="188"/>
      <c r="B38" s="188"/>
      <c r="C38" s="188" t="s">
        <v>142</v>
      </c>
      <c r="D38" s="188">
        <v>0</v>
      </c>
      <c r="E38" s="188"/>
      <c r="F38" s="189">
        <v>6.8916666666666702</v>
      </c>
      <c r="G38" s="189">
        <v>6.2583333333333302</v>
      </c>
      <c r="H38" s="142">
        <f t="shared" si="11"/>
        <v>0.63333333333333997</v>
      </c>
      <c r="I38" s="202">
        <v>7.351</v>
      </c>
      <c r="J38" s="201">
        <f t="shared" si="0"/>
        <v>4.6556333333333821</v>
      </c>
      <c r="K38" s="201">
        <f t="shared" si="1"/>
        <v>0</v>
      </c>
      <c r="L38" s="140"/>
      <c r="M38" s="193">
        <v>453.6991666666666</v>
      </c>
      <c r="N38" s="193">
        <v>403.32916666666659</v>
      </c>
      <c r="O38" s="209">
        <f t="shared" si="2"/>
        <v>50.370000000000005</v>
      </c>
      <c r="P38" s="204">
        <v>0.126</v>
      </c>
      <c r="Q38" s="201">
        <f t="shared" si="16"/>
        <v>6.3466200000000006</v>
      </c>
      <c r="R38" s="201">
        <f t="shared" si="4"/>
        <v>0</v>
      </c>
      <c r="S38" s="140"/>
      <c r="T38" s="141"/>
      <c r="U38" s="141"/>
      <c r="V38" s="209" t="str">
        <f t="shared" si="5"/>
        <v/>
      </c>
      <c r="W38" s="206"/>
      <c r="X38" s="210">
        <f t="shared" si="6"/>
        <v>0</v>
      </c>
      <c r="Y38" s="201">
        <f t="shared" si="7"/>
        <v>0</v>
      </c>
      <c r="Z38" s="201"/>
      <c r="AA38" s="141"/>
      <c r="AB38" s="141"/>
      <c r="AC38" s="209" t="str">
        <f t="shared" si="8"/>
        <v/>
      </c>
      <c r="AD38" s="206"/>
      <c r="AE38" s="210">
        <f t="shared" si="9"/>
        <v>0</v>
      </c>
      <c r="AF38" s="201">
        <f t="shared" si="10"/>
        <v>0</v>
      </c>
    </row>
    <row r="39" spans="1:32" s="173" customFormat="1" ht="12.5" x14ac:dyDescent="0.25">
      <c r="A39" s="188"/>
      <c r="B39" s="188"/>
      <c r="C39" s="188"/>
      <c r="D39" s="188"/>
      <c r="E39" s="188"/>
      <c r="F39" s="189"/>
      <c r="G39" s="189"/>
      <c r="H39" s="142" t="str">
        <f t="shared" si="11"/>
        <v/>
      </c>
      <c r="I39" s="202"/>
      <c r="J39" s="201"/>
      <c r="K39" s="201">
        <f t="shared" si="1"/>
        <v>0</v>
      </c>
      <c r="L39" s="140"/>
      <c r="M39" s="193"/>
      <c r="N39" s="193"/>
      <c r="O39" s="209" t="str">
        <f t="shared" si="2"/>
        <v/>
      </c>
      <c r="P39" s="204"/>
      <c r="Q39" s="201"/>
      <c r="R39" s="201">
        <f t="shared" si="4"/>
        <v>0</v>
      </c>
      <c r="S39" s="140"/>
      <c r="T39" s="141"/>
      <c r="U39" s="141"/>
      <c r="V39" s="209" t="str">
        <f t="shared" si="5"/>
        <v/>
      </c>
      <c r="W39" s="206"/>
      <c r="X39" s="210">
        <f t="shared" si="6"/>
        <v>0</v>
      </c>
      <c r="Y39" s="201">
        <f t="shared" si="7"/>
        <v>0</v>
      </c>
      <c r="Z39" s="201"/>
      <c r="AA39" s="141"/>
      <c r="AB39" s="141"/>
      <c r="AC39" s="209" t="str">
        <f t="shared" si="8"/>
        <v/>
      </c>
      <c r="AD39" s="206"/>
      <c r="AE39" s="210">
        <f t="shared" si="9"/>
        <v>0</v>
      </c>
      <c r="AF39" s="201">
        <f t="shared" si="10"/>
        <v>0</v>
      </c>
    </row>
    <row r="40" spans="1:32" s="173" customFormat="1" ht="12.5" x14ac:dyDescent="0.25">
      <c r="A40" s="188"/>
      <c r="B40" s="188"/>
      <c r="C40" s="188"/>
      <c r="D40" s="188"/>
      <c r="E40" s="188"/>
      <c r="F40" s="189"/>
      <c r="G40" s="189"/>
      <c r="H40" s="142" t="str">
        <f t="shared" si="11"/>
        <v/>
      </c>
      <c r="I40" s="202"/>
      <c r="J40" s="201"/>
      <c r="K40" s="201">
        <f t="shared" si="1"/>
        <v>0</v>
      </c>
      <c r="L40" s="140"/>
      <c r="M40" s="193"/>
      <c r="N40" s="193"/>
      <c r="O40" s="209" t="str">
        <f t="shared" si="2"/>
        <v/>
      </c>
      <c r="P40" s="204"/>
      <c r="Q40" s="201"/>
      <c r="R40" s="201">
        <f t="shared" si="4"/>
        <v>0</v>
      </c>
      <c r="S40" s="140"/>
      <c r="T40" s="141"/>
      <c r="U40" s="141"/>
      <c r="V40" s="209" t="str">
        <f t="shared" si="5"/>
        <v/>
      </c>
      <c r="W40" s="206"/>
      <c r="X40" s="210">
        <f t="shared" si="6"/>
        <v>0</v>
      </c>
      <c r="Y40" s="201">
        <f t="shared" si="7"/>
        <v>0</v>
      </c>
      <c r="Z40" s="201"/>
      <c r="AA40" s="141"/>
      <c r="AB40" s="141"/>
      <c r="AC40" s="209" t="str">
        <f t="shared" si="8"/>
        <v/>
      </c>
      <c r="AD40" s="206"/>
      <c r="AE40" s="210">
        <f t="shared" si="9"/>
        <v>0</v>
      </c>
      <c r="AF40" s="201">
        <f t="shared" si="10"/>
        <v>0</v>
      </c>
    </row>
    <row r="41" spans="1:32" s="173" customFormat="1" ht="12.5" x14ac:dyDescent="0.25">
      <c r="A41" s="188" t="s">
        <v>214</v>
      </c>
      <c r="B41" s="188" t="s">
        <v>227</v>
      </c>
      <c r="C41" s="188" t="s">
        <v>142</v>
      </c>
      <c r="D41" s="188">
        <v>0</v>
      </c>
      <c r="E41" s="188"/>
      <c r="F41" s="189">
        <v>8.6666666666666696</v>
      </c>
      <c r="G41" s="189">
        <v>7.4749999999999996</v>
      </c>
      <c r="H41" s="142">
        <f t="shared" si="11"/>
        <v>1.19166666666667</v>
      </c>
      <c r="I41" s="202">
        <v>7.1820000000000004</v>
      </c>
      <c r="J41" s="201">
        <f t="shared" si="0"/>
        <v>8.5585500000000234</v>
      </c>
      <c r="K41" s="201">
        <f t="shared" si="1"/>
        <v>0</v>
      </c>
      <c r="L41" s="140"/>
      <c r="M41" s="193">
        <v>620.4041666666667</v>
      </c>
      <c r="N41" s="193">
        <v>440.09416666666675</v>
      </c>
      <c r="O41" s="209">
        <f t="shared" si="2"/>
        <v>180.30999999999995</v>
      </c>
      <c r="P41" s="204">
        <v>0.125</v>
      </c>
      <c r="Q41" s="201">
        <f t="shared" ref="Q41" si="17">O41*P41</f>
        <v>22.538749999999993</v>
      </c>
      <c r="R41" s="201">
        <f t="shared" si="4"/>
        <v>0</v>
      </c>
      <c r="S41" s="140"/>
      <c r="T41" s="143">
        <v>21.39329601158645</v>
      </c>
      <c r="U41" s="143">
        <v>17.978943850267378</v>
      </c>
      <c r="V41" s="209">
        <f t="shared" si="5"/>
        <v>3.4143521613190728</v>
      </c>
      <c r="W41" s="207">
        <v>6.1349999999999998</v>
      </c>
      <c r="X41" s="210">
        <f t="shared" si="6"/>
        <v>20.947050509692509</v>
      </c>
      <c r="Y41" s="201">
        <f>D41*X41</f>
        <v>0</v>
      </c>
      <c r="Z41" s="201"/>
      <c r="AA41" s="143">
        <v>21.39329601158645</v>
      </c>
      <c r="AB41" s="143">
        <v>17.978943850267378</v>
      </c>
      <c r="AC41" s="209">
        <f t="shared" si="8"/>
        <v>3.4143521613190728</v>
      </c>
      <c r="AD41" s="207">
        <v>6.1349999999999998</v>
      </c>
      <c r="AE41" s="210">
        <f t="shared" si="9"/>
        <v>20.947050509692509</v>
      </c>
      <c r="AF41" s="201">
        <f t="shared" si="10"/>
        <v>0</v>
      </c>
    </row>
    <row r="42" spans="1:32" s="173" customFormat="1" ht="12.5" x14ac:dyDescent="0.25">
      <c r="A42" s="188"/>
      <c r="B42" s="188"/>
      <c r="C42" s="188"/>
      <c r="D42" s="188"/>
      <c r="E42" s="188"/>
      <c r="F42" s="189"/>
      <c r="G42" s="189"/>
      <c r="H42" s="142" t="str">
        <f t="shared" si="11"/>
        <v/>
      </c>
      <c r="I42" s="202"/>
      <c r="J42" s="201"/>
      <c r="K42" s="201">
        <f t="shared" si="1"/>
        <v>0</v>
      </c>
      <c r="L42" s="140"/>
      <c r="M42" s="193"/>
      <c r="N42" s="193"/>
      <c r="O42" s="209" t="str">
        <f t="shared" si="2"/>
        <v/>
      </c>
      <c r="P42" s="204"/>
      <c r="Q42" s="201"/>
      <c r="R42" s="201">
        <f t="shared" si="4"/>
        <v>0</v>
      </c>
      <c r="S42" s="140"/>
      <c r="T42" s="143"/>
      <c r="U42" s="143"/>
      <c r="V42" s="209" t="str">
        <f t="shared" si="5"/>
        <v/>
      </c>
      <c r="W42" s="207"/>
      <c r="X42" s="210">
        <f t="shared" si="6"/>
        <v>0</v>
      </c>
      <c r="Y42" s="201">
        <f t="shared" si="7"/>
        <v>0</v>
      </c>
      <c r="Z42" s="201"/>
      <c r="AA42" s="143"/>
      <c r="AB42" s="143"/>
      <c r="AC42" s="209" t="str">
        <f t="shared" si="8"/>
        <v/>
      </c>
      <c r="AD42" s="207"/>
      <c r="AE42" s="210">
        <f t="shared" si="9"/>
        <v>0</v>
      </c>
      <c r="AF42" s="201">
        <f t="shared" si="10"/>
        <v>0</v>
      </c>
    </row>
    <row r="43" spans="1:32" s="173" customFormat="1" ht="12.5" x14ac:dyDescent="0.25">
      <c r="A43" s="188"/>
      <c r="B43" s="188"/>
      <c r="C43" s="188"/>
      <c r="D43" s="188"/>
      <c r="E43" s="188"/>
      <c r="F43" s="189"/>
      <c r="G43" s="189"/>
      <c r="H43" s="142" t="str">
        <f t="shared" si="11"/>
        <v/>
      </c>
      <c r="I43" s="202"/>
      <c r="J43" s="201"/>
      <c r="K43" s="201">
        <f t="shared" si="1"/>
        <v>0</v>
      </c>
      <c r="L43" s="140"/>
      <c r="M43" s="193"/>
      <c r="N43" s="193"/>
      <c r="O43" s="209" t="str">
        <f t="shared" si="2"/>
        <v/>
      </c>
      <c r="P43" s="204"/>
      <c r="Q43" s="201"/>
      <c r="R43" s="201">
        <f t="shared" si="4"/>
        <v>0</v>
      </c>
      <c r="S43" s="140"/>
      <c r="T43" s="143"/>
      <c r="U43" s="143"/>
      <c r="V43" s="209" t="str">
        <f t="shared" si="5"/>
        <v/>
      </c>
      <c r="W43" s="207"/>
      <c r="X43" s="210">
        <f t="shared" si="6"/>
        <v>0</v>
      </c>
      <c r="Y43" s="201">
        <f t="shared" si="7"/>
        <v>0</v>
      </c>
      <c r="Z43" s="201"/>
      <c r="AA43" s="143"/>
      <c r="AB43" s="143"/>
      <c r="AC43" s="209" t="str">
        <f t="shared" si="8"/>
        <v/>
      </c>
      <c r="AD43" s="207"/>
      <c r="AE43" s="210">
        <f t="shared" si="9"/>
        <v>0</v>
      </c>
      <c r="AF43" s="201">
        <f t="shared" si="10"/>
        <v>0</v>
      </c>
    </row>
    <row r="44" spans="1:32" s="173" customFormat="1" ht="12.5" x14ac:dyDescent="0.25">
      <c r="A44" s="188" t="s">
        <v>215</v>
      </c>
      <c r="B44" s="188" t="s">
        <v>228</v>
      </c>
      <c r="C44" s="188" t="s">
        <v>142</v>
      </c>
      <c r="D44" s="188">
        <v>0</v>
      </c>
      <c r="E44" s="188"/>
      <c r="F44" s="189">
        <v>7.9666666666666668</v>
      </c>
      <c r="G44" s="189">
        <v>7.4749999999999996</v>
      </c>
      <c r="H44" s="142">
        <f t="shared" si="11"/>
        <v>0.49166666666666714</v>
      </c>
      <c r="I44" s="202">
        <v>7.1820000000000004</v>
      </c>
      <c r="J44" s="201">
        <f t="shared" si="0"/>
        <v>3.5311500000000038</v>
      </c>
      <c r="K44" s="201">
        <f t="shared" si="1"/>
        <v>0</v>
      </c>
      <c r="L44" s="140"/>
      <c r="M44" s="193">
        <v>620.4041666666667</v>
      </c>
      <c r="N44" s="193">
        <v>440.09416666666675</v>
      </c>
      <c r="O44" s="209">
        <f t="shared" si="2"/>
        <v>180.30999999999995</v>
      </c>
      <c r="P44" s="204">
        <v>0.125</v>
      </c>
      <c r="Q44" s="201">
        <f t="shared" ref="Q44:Q45" si="18">O44*P44</f>
        <v>22.538749999999993</v>
      </c>
      <c r="R44" s="201">
        <f t="shared" si="4"/>
        <v>0</v>
      </c>
      <c r="S44" s="140"/>
      <c r="T44" s="143">
        <v>21.39329601158645</v>
      </c>
      <c r="U44" s="143">
        <v>17.978943850267378</v>
      </c>
      <c r="V44" s="209">
        <f t="shared" si="5"/>
        <v>3.4143521613190728</v>
      </c>
      <c r="W44" s="207">
        <v>6.1349999999999998</v>
      </c>
      <c r="X44" s="210">
        <f t="shared" si="6"/>
        <v>20.947050509692509</v>
      </c>
      <c r="Y44" s="201">
        <f t="shared" si="7"/>
        <v>0</v>
      </c>
      <c r="Z44" s="201"/>
      <c r="AA44" s="143">
        <v>21.39329601158645</v>
      </c>
      <c r="AB44" s="143">
        <v>17.978943850267378</v>
      </c>
      <c r="AC44" s="209">
        <f t="shared" si="8"/>
        <v>3.4143521613190728</v>
      </c>
      <c r="AD44" s="207">
        <v>6.1349999999999998</v>
      </c>
      <c r="AE44" s="210">
        <f t="shared" si="9"/>
        <v>20.947050509692509</v>
      </c>
      <c r="AF44" s="201">
        <f t="shared" si="10"/>
        <v>0</v>
      </c>
    </row>
    <row r="45" spans="1:32" s="173" customFormat="1" ht="12.5" x14ac:dyDescent="0.25">
      <c r="A45" s="188"/>
      <c r="B45" s="188"/>
      <c r="C45" s="188" t="s">
        <v>143</v>
      </c>
      <c r="D45" s="188">
        <v>0</v>
      </c>
      <c r="E45" s="188"/>
      <c r="F45" s="189">
        <v>9.1166666666666671</v>
      </c>
      <c r="G45" s="189">
        <v>8.5</v>
      </c>
      <c r="H45" s="142">
        <f t="shared" si="11"/>
        <v>0.61666666666666714</v>
      </c>
      <c r="I45" s="202">
        <v>7.077</v>
      </c>
      <c r="J45" s="201">
        <f t="shared" si="0"/>
        <v>4.3641500000000031</v>
      </c>
      <c r="K45" s="201">
        <f t="shared" si="1"/>
        <v>0</v>
      </c>
      <c r="L45" s="140"/>
      <c r="M45" s="193">
        <v>724.4375</v>
      </c>
      <c r="N45" s="193">
        <v>535.36749999999995</v>
      </c>
      <c r="O45" s="209">
        <f t="shared" si="2"/>
        <v>189.07000000000005</v>
      </c>
      <c r="P45" s="204">
        <v>0.123</v>
      </c>
      <c r="Q45" s="201">
        <f t="shared" si="18"/>
        <v>23.255610000000004</v>
      </c>
      <c r="R45" s="201">
        <f t="shared" si="4"/>
        <v>0</v>
      </c>
      <c r="S45" s="140"/>
      <c r="T45" s="143">
        <v>23.600995014483061</v>
      </c>
      <c r="U45" s="143">
        <v>19.33305481283422</v>
      </c>
      <c r="V45" s="209">
        <f t="shared" si="5"/>
        <v>4.267940201648841</v>
      </c>
      <c r="W45" s="207">
        <v>6.1630000000000003</v>
      </c>
      <c r="X45" s="210">
        <f t="shared" si="6"/>
        <v>26.303315462761809</v>
      </c>
      <c r="Y45" s="201">
        <f t="shared" si="7"/>
        <v>0</v>
      </c>
      <c r="Z45" s="201"/>
      <c r="AA45" s="143">
        <v>23.600995014483061</v>
      </c>
      <c r="AB45" s="143">
        <v>19.33305481283422</v>
      </c>
      <c r="AC45" s="209">
        <f t="shared" si="8"/>
        <v>4.267940201648841</v>
      </c>
      <c r="AD45" s="207">
        <v>6.1630000000000003</v>
      </c>
      <c r="AE45" s="210">
        <f t="shared" si="9"/>
        <v>26.303315462761809</v>
      </c>
      <c r="AF45" s="201">
        <f t="shared" si="10"/>
        <v>0</v>
      </c>
    </row>
    <row r="46" spans="1:32" s="173" customFormat="1" ht="12.5" x14ac:dyDescent="0.25">
      <c r="A46" s="188"/>
      <c r="B46" s="188"/>
      <c r="C46" s="188"/>
      <c r="D46" s="188"/>
      <c r="E46" s="188"/>
      <c r="F46" s="189"/>
      <c r="G46" s="189"/>
      <c r="H46" s="142" t="str">
        <f t="shared" si="11"/>
        <v/>
      </c>
      <c r="I46" s="202"/>
      <c r="J46" s="201"/>
      <c r="K46" s="201">
        <f t="shared" si="1"/>
        <v>0</v>
      </c>
      <c r="L46" s="140"/>
      <c r="M46" s="193"/>
      <c r="N46" s="193"/>
      <c r="O46" s="209" t="str">
        <f t="shared" si="2"/>
        <v/>
      </c>
      <c r="P46" s="204"/>
      <c r="Q46" s="201"/>
      <c r="R46" s="201">
        <f t="shared" si="4"/>
        <v>0</v>
      </c>
      <c r="S46" s="140"/>
      <c r="T46" s="143"/>
      <c r="U46" s="143"/>
      <c r="V46" s="209" t="str">
        <f t="shared" si="5"/>
        <v/>
      </c>
      <c r="W46" s="207"/>
      <c r="X46" s="210">
        <f t="shared" si="6"/>
        <v>0</v>
      </c>
      <c r="Y46" s="201">
        <f t="shared" si="7"/>
        <v>0</v>
      </c>
      <c r="Z46" s="201"/>
      <c r="AA46" s="143"/>
      <c r="AB46" s="143"/>
      <c r="AC46" s="209" t="str">
        <f t="shared" si="8"/>
        <v/>
      </c>
      <c r="AD46" s="207"/>
      <c r="AE46" s="210">
        <f t="shared" si="9"/>
        <v>0</v>
      </c>
      <c r="AF46" s="201">
        <f t="shared" si="10"/>
        <v>0</v>
      </c>
    </row>
    <row r="47" spans="1:32" s="173" customFormat="1" ht="12.5" x14ac:dyDescent="0.25">
      <c r="A47" s="188"/>
      <c r="B47" s="188"/>
      <c r="C47" s="188"/>
      <c r="D47" s="188"/>
      <c r="E47" s="188"/>
      <c r="F47" s="189"/>
      <c r="G47" s="189"/>
      <c r="H47" s="142" t="str">
        <f t="shared" si="11"/>
        <v/>
      </c>
      <c r="I47" s="202"/>
      <c r="J47" s="201"/>
      <c r="K47" s="201">
        <f t="shared" si="1"/>
        <v>0</v>
      </c>
      <c r="L47" s="140"/>
      <c r="M47" s="193"/>
      <c r="N47" s="193"/>
      <c r="O47" s="209" t="str">
        <f t="shared" si="2"/>
        <v/>
      </c>
      <c r="P47" s="204"/>
      <c r="Q47" s="201"/>
      <c r="R47" s="201">
        <f t="shared" si="4"/>
        <v>0</v>
      </c>
      <c r="S47" s="140"/>
      <c r="T47" s="143"/>
      <c r="U47" s="143"/>
      <c r="V47" s="209" t="str">
        <f t="shared" si="5"/>
        <v/>
      </c>
      <c r="W47" s="207"/>
      <c r="X47" s="210">
        <f t="shared" si="6"/>
        <v>0</v>
      </c>
      <c r="Y47" s="201">
        <f t="shared" si="7"/>
        <v>0</v>
      </c>
      <c r="Z47" s="201"/>
      <c r="AA47" s="143"/>
      <c r="AB47" s="143"/>
      <c r="AC47" s="209" t="str">
        <f t="shared" si="8"/>
        <v/>
      </c>
      <c r="AD47" s="207"/>
      <c r="AE47" s="210">
        <f t="shared" si="9"/>
        <v>0</v>
      </c>
      <c r="AF47" s="201">
        <f t="shared" si="10"/>
        <v>0</v>
      </c>
    </row>
    <row r="48" spans="1:32" s="173" customFormat="1" ht="12.5" x14ac:dyDescent="0.25">
      <c r="A48" s="188" t="s">
        <v>216</v>
      </c>
      <c r="B48" s="188" t="s">
        <v>229</v>
      </c>
      <c r="C48" s="188" t="s">
        <v>142</v>
      </c>
      <c r="D48" s="188">
        <v>0</v>
      </c>
      <c r="E48" s="188"/>
      <c r="F48" s="189">
        <v>8.6666666666666696</v>
      </c>
      <c r="G48" s="189">
        <v>7.4749999999999996</v>
      </c>
      <c r="H48" s="142">
        <f t="shared" si="11"/>
        <v>1.19166666666667</v>
      </c>
      <c r="I48" s="202">
        <v>7.1820000000000004</v>
      </c>
      <c r="J48" s="201">
        <f t="shared" si="0"/>
        <v>8.5585500000000234</v>
      </c>
      <c r="K48" s="201">
        <f t="shared" si="1"/>
        <v>0</v>
      </c>
      <c r="L48" s="140"/>
      <c r="M48" s="193">
        <v>620.4041666666667</v>
      </c>
      <c r="N48" s="193">
        <v>440.09416666666675</v>
      </c>
      <c r="O48" s="209">
        <f t="shared" si="2"/>
        <v>180.30999999999995</v>
      </c>
      <c r="P48" s="204">
        <v>0.125</v>
      </c>
      <c r="Q48" s="201">
        <f t="shared" ref="Q48" si="19">O48*P48</f>
        <v>22.538749999999993</v>
      </c>
      <c r="R48" s="201">
        <f t="shared" si="4"/>
        <v>0</v>
      </c>
      <c r="S48" s="140"/>
      <c r="T48" s="143">
        <v>21.39329601158645</v>
      </c>
      <c r="U48" s="143">
        <v>17.978943850267378</v>
      </c>
      <c r="V48" s="209">
        <f t="shared" si="5"/>
        <v>3.4143521613190728</v>
      </c>
      <c r="W48" s="207">
        <v>6.1349999999999998</v>
      </c>
      <c r="X48" s="210">
        <f t="shared" si="6"/>
        <v>20.947050509692509</v>
      </c>
      <c r="Y48" s="201">
        <f t="shared" si="7"/>
        <v>0</v>
      </c>
      <c r="Z48" s="201"/>
      <c r="AA48" s="143">
        <v>21.39329601158645</v>
      </c>
      <c r="AB48" s="143">
        <v>17.978943850267378</v>
      </c>
      <c r="AC48" s="209">
        <f t="shared" si="8"/>
        <v>3.4143521613190728</v>
      </c>
      <c r="AD48" s="207">
        <v>6.1349999999999998</v>
      </c>
      <c r="AE48" s="210">
        <f t="shared" si="9"/>
        <v>20.947050509692509</v>
      </c>
      <c r="AF48" s="201">
        <f t="shared" si="10"/>
        <v>0</v>
      </c>
    </row>
    <row r="49" spans="1:32" s="173" customFormat="1" ht="12.5" x14ac:dyDescent="0.25">
      <c r="A49" s="188"/>
      <c r="B49" s="188"/>
      <c r="C49" s="188"/>
      <c r="D49" s="188"/>
      <c r="E49" s="188"/>
      <c r="F49" s="189"/>
      <c r="G49" s="189"/>
      <c r="H49" s="142" t="str">
        <f t="shared" si="11"/>
        <v/>
      </c>
      <c r="I49" s="202"/>
      <c r="J49" s="201"/>
      <c r="K49" s="201">
        <f t="shared" si="1"/>
        <v>0</v>
      </c>
      <c r="L49" s="140"/>
      <c r="M49" s="193"/>
      <c r="N49" s="193"/>
      <c r="O49" s="209" t="str">
        <f t="shared" si="2"/>
        <v/>
      </c>
      <c r="P49" s="204"/>
      <c r="Q49" s="201"/>
      <c r="R49" s="201">
        <f t="shared" si="4"/>
        <v>0</v>
      </c>
      <c r="S49" s="140"/>
      <c r="T49" s="143"/>
      <c r="U49" s="143"/>
      <c r="V49" s="209" t="str">
        <f t="shared" si="5"/>
        <v/>
      </c>
      <c r="W49" s="207"/>
      <c r="X49" s="210">
        <f t="shared" si="6"/>
        <v>0</v>
      </c>
      <c r="Y49" s="201">
        <f t="shared" si="7"/>
        <v>0</v>
      </c>
      <c r="Z49" s="201"/>
      <c r="AA49" s="143"/>
      <c r="AB49" s="143"/>
      <c r="AC49" s="209" t="str">
        <f t="shared" si="8"/>
        <v/>
      </c>
      <c r="AD49" s="207"/>
      <c r="AE49" s="210">
        <f t="shared" si="9"/>
        <v>0</v>
      </c>
      <c r="AF49" s="201">
        <f t="shared" si="10"/>
        <v>0</v>
      </c>
    </row>
    <row r="50" spans="1:32" s="173" customFormat="1" ht="12.5" x14ac:dyDescent="0.25">
      <c r="A50" s="188"/>
      <c r="B50" s="188"/>
      <c r="C50" s="188"/>
      <c r="D50" s="188"/>
      <c r="E50" s="188"/>
      <c r="F50" s="189"/>
      <c r="G50" s="189"/>
      <c r="H50" s="142" t="str">
        <f t="shared" si="11"/>
        <v/>
      </c>
      <c r="I50" s="202"/>
      <c r="J50" s="201"/>
      <c r="K50" s="201">
        <f t="shared" si="1"/>
        <v>0</v>
      </c>
      <c r="L50" s="140"/>
      <c r="M50" s="193"/>
      <c r="N50" s="193"/>
      <c r="O50" s="209" t="str">
        <f t="shared" si="2"/>
        <v/>
      </c>
      <c r="P50" s="204"/>
      <c r="Q50" s="201"/>
      <c r="R50" s="201">
        <f t="shared" si="4"/>
        <v>0</v>
      </c>
      <c r="S50" s="140"/>
      <c r="T50" s="143"/>
      <c r="U50" s="143"/>
      <c r="V50" s="209" t="str">
        <f t="shared" si="5"/>
        <v/>
      </c>
      <c r="W50" s="207"/>
      <c r="X50" s="210">
        <f t="shared" si="6"/>
        <v>0</v>
      </c>
      <c r="Y50" s="201">
        <f t="shared" si="7"/>
        <v>0</v>
      </c>
      <c r="Z50" s="201"/>
      <c r="AA50" s="143"/>
      <c r="AB50" s="143"/>
      <c r="AC50" s="209" t="str">
        <f t="shared" si="8"/>
        <v/>
      </c>
      <c r="AD50" s="207"/>
      <c r="AE50" s="210">
        <f t="shared" si="9"/>
        <v>0</v>
      </c>
      <c r="AF50" s="201">
        <f t="shared" si="10"/>
        <v>0</v>
      </c>
    </row>
    <row r="51" spans="1:32" s="173" customFormat="1" ht="12.5" x14ac:dyDescent="0.25">
      <c r="A51" s="188" t="s">
        <v>217</v>
      </c>
      <c r="B51" s="188" t="s">
        <v>230</v>
      </c>
      <c r="C51" s="188" t="s">
        <v>142</v>
      </c>
      <c r="D51" s="188">
        <v>0</v>
      </c>
      <c r="E51" s="188"/>
      <c r="F51" s="189">
        <v>7.9666666666666668</v>
      </c>
      <c r="G51" s="189">
        <v>7.4749999999999996</v>
      </c>
      <c r="H51" s="142">
        <f t="shared" si="11"/>
        <v>0.49166666666666714</v>
      </c>
      <c r="I51" s="202">
        <v>7.1280000000000001</v>
      </c>
      <c r="J51" s="201">
        <f t="shared" si="0"/>
        <v>3.5046000000000035</v>
      </c>
      <c r="K51" s="201">
        <f t="shared" si="1"/>
        <v>0</v>
      </c>
      <c r="L51" s="140"/>
      <c r="M51" s="193">
        <v>620.4041666666667</v>
      </c>
      <c r="N51" s="193">
        <v>440.09416666666675</v>
      </c>
      <c r="O51" s="209">
        <f t="shared" si="2"/>
        <v>180.30999999999995</v>
      </c>
      <c r="P51" s="204">
        <v>0.125</v>
      </c>
      <c r="Q51" s="201">
        <f t="shared" ref="Q51:Q52" si="20">O51*P51</f>
        <v>22.538749999999993</v>
      </c>
      <c r="R51" s="201">
        <f t="shared" si="4"/>
        <v>0</v>
      </c>
      <c r="S51" s="140"/>
      <c r="T51" s="143">
        <v>21.39329601158645</v>
      </c>
      <c r="U51" s="143">
        <v>17.978943850267378</v>
      </c>
      <c r="V51" s="209">
        <f t="shared" si="5"/>
        <v>3.4143521613190728</v>
      </c>
      <c r="W51" s="207">
        <v>6.1349999999999998</v>
      </c>
      <c r="X51" s="210">
        <f t="shared" si="6"/>
        <v>20.947050509692509</v>
      </c>
      <c r="Y51" s="201">
        <f t="shared" si="7"/>
        <v>0</v>
      </c>
      <c r="Z51" s="201"/>
      <c r="AA51" s="143">
        <v>21.39329601158645</v>
      </c>
      <c r="AB51" s="143">
        <v>17.978943850267378</v>
      </c>
      <c r="AC51" s="209">
        <f t="shared" si="8"/>
        <v>3.4143521613190728</v>
      </c>
      <c r="AD51" s="207">
        <v>6.1349999999999998</v>
      </c>
      <c r="AE51" s="210">
        <f t="shared" si="9"/>
        <v>20.947050509692509</v>
      </c>
      <c r="AF51" s="201">
        <f t="shared" si="10"/>
        <v>0</v>
      </c>
    </row>
    <row r="52" spans="1:32" s="173" customFormat="1" ht="12.5" x14ac:dyDescent="0.25">
      <c r="A52" s="188"/>
      <c r="B52" s="188"/>
      <c r="C52" s="188" t="s">
        <v>143</v>
      </c>
      <c r="D52" s="188">
        <v>0</v>
      </c>
      <c r="E52" s="188"/>
      <c r="F52" s="189">
        <v>9.1166666666666671</v>
      </c>
      <c r="G52" s="189">
        <v>8.5</v>
      </c>
      <c r="H52" s="142">
        <f t="shared" si="11"/>
        <v>0.61666666666666714</v>
      </c>
      <c r="I52" s="202">
        <v>7.077</v>
      </c>
      <c r="J52" s="201">
        <f t="shared" si="0"/>
        <v>4.3641500000000031</v>
      </c>
      <c r="K52" s="201">
        <f t="shared" si="1"/>
        <v>0</v>
      </c>
      <c r="L52" s="140"/>
      <c r="M52" s="193">
        <v>724.4375</v>
      </c>
      <c r="N52" s="193">
        <v>535.36749999999995</v>
      </c>
      <c r="O52" s="209">
        <f t="shared" si="2"/>
        <v>189.07000000000005</v>
      </c>
      <c r="P52" s="204">
        <v>0.123</v>
      </c>
      <c r="Q52" s="201">
        <f t="shared" si="20"/>
        <v>23.255610000000004</v>
      </c>
      <c r="R52" s="201">
        <f t="shared" si="4"/>
        <v>0</v>
      </c>
      <c r="S52" s="140"/>
      <c r="T52" s="143">
        <v>23.600995014483061</v>
      </c>
      <c r="U52" s="143">
        <v>19.33305481283422</v>
      </c>
      <c r="V52" s="209">
        <f t="shared" si="5"/>
        <v>4.267940201648841</v>
      </c>
      <c r="W52" s="207">
        <v>6.1630000000000003</v>
      </c>
      <c r="X52" s="210">
        <f t="shared" si="6"/>
        <v>26.303315462761809</v>
      </c>
      <c r="Y52" s="201">
        <f t="shared" si="7"/>
        <v>0</v>
      </c>
      <c r="Z52" s="201"/>
      <c r="AA52" s="143">
        <v>23.600995014483061</v>
      </c>
      <c r="AB52" s="143">
        <v>19.33305481283422</v>
      </c>
      <c r="AC52" s="209">
        <f t="shared" si="8"/>
        <v>4.267940201648841</v>
      </c>
      <c r="AD52" s="207">
        <v>6.1630000000000003</v>
      </c>
      <c r="AE52" s="210">
        <f t="shared" si="9"/>
        <v>26.303315462761809</v>
      </c>
      <c r="AF52" s="201">
        <f t="shared" si="10"/>
        <v>0</v>
      </c>
    </row>
    <row r="53" spans="1:32" s="173" customFormat="1" ht="12.5" x14ac:dyDescent="0.25">
      <c r="A53" s="188"/>
      <c r="B53" s="188"/>
      <c r="C53" s="188"/>
      <c r="D53" s="188"/>
      <c r="E53" s="188"/>
      <c r="F53" s="189"/>
      <c r="G53" s="189"/>
      <c r="H53" s="142" t="str">
        <f t="shared" si="11"/>
        <v/>
      </c>
      <c r="I53" s="202"/>
      <c r="J53" s="201"/>
      <c r="K53" s="201">
        <f t="shared" si="1"/>
        <v>0</v>
      </c>
      <c r="L53" s="140"/>
      <c r="M53" s="193"/>
      <c r="N53" s="193"/>
      <c r="O53" s="209" t="str">
        <f t="shared" si="2"/>
        <v/>
      </c>
      <c r="P53" s="204"/>
      <c r="Q53" s="201"/>
      <c r="R53" s="201">
        <f t="shared" si="4"/>
        <v>0</v>
      </c>
      <c r="S53" s="140"/>
      <c r="T53" s="143"/>
      <c r="U53" s="143"/>
      <c r="V53" s="209" t="str">
        <f t="shared" si="5"/>
        <v/>
      </c>
      <c r="W53" s="207"/>
      <c r="X53" s="210">
        <f t="shared" si="6"/>
        <v>0</v>
      </c>
      <c r="Y53" s="201">
        <f t="shared" si="7"/>
        <v>0</v>
      </c>
      <c r="Z53" s="201"/>
      <c r="AA53" s="143"/>
      <c r="AB53" s="143"/>
      <c r="AC53" s="209" t="str">
        <f t="shared" si="8"/>
        <v/>
      </c>
      <c r="AD53" s="207"/>
      <c r="AE53" s="210">
        <f t="shared" si="9"/>
        <v>0</v>
      </c>
      <c r="AF53" s="201">
        <f t="shared" si="10"/>
        <v>0</v>
      </c>
    </row>
    <row r="54" spans="1:32" s="173" customFormat="1" ht="12.5" x14ac:dyDescent="0.25">
      <c r="A54" s="188"/>
      <c r="B54" s="188"/>
      <c r="C54" s="188"/>
      <c r="D54" s="188"/>
      <c r="E54" s="188"/>
      <c r="F54" s="189"/>
      <c r="G54" s="189"/>
      <c r="H54" s="142" t="str">
        <f t="shared" si="11"/>
        <v/>
      </c>
      <c r="I54" s="202"/>
      <c r="J54" s="201"/>
      <c r="K54" s="201">
        <f t="shared" si="1"/>
        <v>0</v>
      </c>
      <c r="L54" s="140"/>
      <c r="M54" s="193"/>
      <c r="N54" s="193"/>
      <c r="O54" s="209" t="str">
        <f t="shared" si="2"/>
        <v/>
      </c>
      <c r="P54" s="204"/>
      <c r="Q54" s="201"/>
      <c r="R54" s="201">
        <f t="shared" si="4"/>
        <v>0</v>
      </c>
      <c r="S54" s="140"/>
      <c r="T54" s="143"/>
      <c r="U54" s="143"/>
      <c r="V54" s="209" t="str">
        <f t="shared" si="5"/>
        <v/>
      </c>
      <c r="W54" s="207"/>
      <c r="X54" s="210">
        <f t="shared" si="6"/>
        <v>0</v>
      </c>
      <c r="Y54" s="201">
        <f t="shared" si="7"/>
        <v>0</v>
      </c>
      <c r="Z54" s="201"/>
      <c r="AA54" s="143"/>
      <c r="AB54" s="143"/>
      <c r="AC54" s="209" t="str">
        <f t="shared" si="8"/>
        <v/>
      </c>
      <c r="AD54" s="207"/>
      <c r="AE54" s="210">
        <f t="shared" si="9"/>
        <v>0</v>
      </c>
      <c r="AF54" s="201">
        <f t="shared" si="10"/>
        <v>0</v>
      </c>
    </row>
    <row r="55" spans="1:32" s="173" customFormat="1" ht="12.5" x14ac:dyDescent="0.25">
      <c r="A55" s="188" t="s">
        <v>211</v>
      </c>
      <c r="B55" s="188" t="s">
        <v>231</v>
      </c>
      <c r="C55" s="188" t="s">
        <v>142</v>
      </c>
      <c r="D55" s="188">
        <v>0</v>
      </c>
      <c r="E55" s="188" t="s">
        <v>128</v>
      </c>
      <c r="F55" s="189">
        <v>8.6666666666666696</v>
      </c>
      <c r="G55" s="189">
        <v>7.4749999999999996</v>
      </c>
      <c r="H55" s="142">
        <f t="shared" si="11"/>
        <v>1.19166666666667</v>
      </c>
      <c r="I55" s="202">
        <v>7.1820000000000004</v>
      </c>
      <c r="J55" s="201">
        <f t="shared" si="0"/>
        <v>8.5585500000000234</v>
      </c>
      <c r="K55" s="201">
        <f t="shared" si="1"/>
        <v>0</v>
      </c>
      <c r="L55" s="140"/>
      <c r="M55" s="193">
        <v>620.4041666666667</v>
      </c>
      <c r="N55" s="193">
        <v>440.09416666666675</v>
      </c>
      <c r="O55" s="209">
        <f t="shared" si="2"/>
        <v>180.30999999999995</v>
      </c>
      <c r="P55" s="204">
        <v>0.125</v>
      </c>
      <c r="Q55" s="201">
        <f t="shared" ref="Q55" si="21">O55*P55</f>
        <v>22.538749999999993</v>
      </c>
      <c r="R55" s="201">
        <f t="shared" si="4"/>
        <v>0</v>
      </c>
      <c r="S55" s="140"/>
      <c r="T55" s="143">
        <v>21.39329601158645</v>
      </c>
      <c r="U55" s="143">
        <v>17.978943850267378</v>
      </c>
      <c r="V55" s="209">
        <f t="shared" si="5"/>
        <v>3.4143521613190728</v>
      </c>
      <c r="W55" s="207">
        <v>6.1349999999999998</v>
      </c>
      <c r="X55" s="210">
        <f t="shared" si="6"/>
        <v>20.947050509692509</v>
      </c>
      <c r="Y55" s="201">
        <f t="shared" si="7"/>
        <v>0</v>
      </c>
      <c r="Z55" s="201"/>
      <c r="AA55" s="143">
        <v>21.39329601158645</v>
      </c>
      <c r="AB55" s="143">
        <v>17.978943850267378</v>
      </c>
      <c r="AC55" s="209">
        <f t="shared" si="8"/>
        <v>3.4143521613190728</v>
      </c>
      <c r="AD55" s="207">
        <v>6.1349999999999998</v>
      </c>
      <c r="AE55" s="210">
        <f t="shared" si="9"/>
        <v>20.947050509692509</v>
      </c>
      <c r="AF55" s="201">
        <f t="shared" si="10"/>
        <v>0</v>
      </c>
    </row>
    <row r="56" spans="1:32" s="173" customFormat="1" ht="12.5" x14ac:dyDescent="0.25">
      <c r="A56" s="188"/>
      <c r="B56" s="188"/>
      <c r="C56" s="188"/>
      <c r="D56" s="188"/>
      <c r="E56" s="188"/>
      <c r="F56" s="189"/>
      <c r="G56" s="189"/>
      <c r="H56" s="142" t="str">
        <f t="shared" si="11"/>
        <v/>
      </c>
      <c r="I56" s="202"/>
      <c r="J56" s="201"/>
      <c r="K56" s="201">
        <f t="shared" si="1"/>
        <v>0</v>
      </c>
      <c r="L56" s="140"/>
      <c r="M56" s="193"/>
      <c r="N56" s="193"/>
      <c r="O56" s="209" t="str">
        <f t="shared" si="2"/>
        <v/>
      </c>
      <c r="P56" s="204"/>
      <c r="Q56" s="201"/>
      <c r="R56" s="201">
        <f t="shared" si="4"/>
        <v>0</v>
      </c>
      <c r="S56" s="140"/>
      <c r="T56" s="143"/>
      <c r="U56" s="143"/>
      <c r="V56" s="209" t="str">
        <f t="shared" si="5"/>
        <v/>
      </c>
      <c r="W56" s="207"/>
      <c r="X56" s="210">
        <f t="shared" si="6"/>
        <v>0</v>
      </c>
      <c r="Y56" s="201">
        <f t="shared" si="7"/>
        <v>0</v>
      </c>
      <c r="Z56" s="201"/>
      <c r="AA56" s="143"/>
      <c r="AB56" s="143"/>
      <c r="AC56" s="209" t="str">
        <f t="shared" si="8"/>
        <v/>
      </c>
      <c r="AD56" s="207"/>
      <c r="AE56" s="210">
        <f t="shared" si="9"/>
        <v>0</v>
      </c>
      <c r="AF56" s="201">
        <f t="shared" si="10"/>
        <v>0</v>
      </c>
    </row>
    <row r="57" spans="1:32" s="173" customFormat="1" ht="12.5" x14ac:dyDescent="0.25">
      <c r="A57" s="188"/>
      <c r="B57" s="188"/>
      <c r="C57" s="188"/>
      <c r="D57" s="188"/>
      <c r="E57" s="188"/>
      <c r="F57" s="189"/>
      <c r="G57" s="189"/>
      <c r="H57" s="142" t="str">
        <f t="shared" si="11"/>
        <v/>
      </c>
      <c r="I57" s="202"/>
      <c r="J57" s="201"/>
      <c r="K57" s="201">
        <f t="shared" si="1"/>
        <v>0</v>
      </c>
      <c r="L57" s="140"/>
      <c r="M57" s="193"/>
      <c r="N57" s="193"/>
      <c r="O57" s="209" t="str">
        <f t="shared" si="2"/>
        <v/>
      </c>
      <c r="P57" s="204"/>
      <c r="Q57" s="201"/>
      <c r="R57" s="201">
        <f t="shared" si="4"/>
        <v>0</v>
      </c>
      <c r="S57" s="140"/>
      <c r="T57" s="143"/>
      <c r="U57" s="143"/>
      <c r="V57" s="209" t="str">
        <f t="shared" si="5"/>
        <v/>
      </c>
      <c r="W57" s="207"/>
      <c r="X57" s="210">
        <f t="shared" si="6"/>
        <v>0</v>
      </c>
      <c r="Y57" s="201">
        <f t="shared" si="7"/>
        <v>0</v>
      </c>
      <c r="Z57" s="201"/>
      <c r="AA57" s="143"/>
      <c r="AB57" s="143"/>
      <c r="AC57" s="209" t="str">
        <f t="shared" si="8"/>
        <v/>
      </c>
      <c r="AD57" s="207"/>
      <c r="AE57" s="210">
        <f t="shared" si="9"/>
        <v>0</v>
      </c>
      <c r="AF57" s="201">
        <f t="shared" si="10"/>
        <v>0</v>
      </c>
    </row>
    <row r="58" spans="1:32" s="173" customFormat="1" ht="12.5" x14ac:dyDescent="0.25">
      <c r="A58" s="188" t="s">
        <v>218</v>
      </c>
      <c r="B58" s="188" t="s">
        <v>232</v>
      </c>
      <c r="C58" s="188" t="s">
        <v>142</v>
      </c>
      <c r="D58" s="188">
        <v>0</v>
      </c>
      <c r="E58" s="188"/>
      <c r="F58" s="189">
        <v>7.9666666666666668</v>
      </c>
      <c r="G58" s="189">
        <v>7.4749999999999996</v>
      </c>
      <c r="H58" s="142">
        <f t="shared" si="11"/>
        <v>0.49166666666666714</v>
      </c>
      <c r="I58" s="202">
        <v>7.1820000000000004</v>
      </c>
      <c r="J58" s="201">
        <f t="shared" si="0"/>
        <v>3.5311500000000038</v>
      </c>
      <c r="K58" s="201">
        <f t="shared" si="1"/>
        <v>0</v>
      </c>
      <c r="L58" s="140"/>
      <c r="M58" s="193">
        <v>620.4041666666667</v>
      </c>
      <c r="N58" s="193">
        <v>440.09416666666675</v>
      </c>
      <c r="O58" s="209">
        <f t="shared" si="2"/>
        <v>180.30999999999995</v>
      </c>
      <c r="P58" s="204">
        <v>0.125</v>
      </c>
      <c r="Q58" s="201">
        <f t="shared" ref="Q58" si="22">O58*P58</f>
        <v>22.538749999999993</v>
      </c>
      <c r="R58" s="201">
        <f t="shared" si="4"/>
        <v>0</v>
      </c>
      <c r="S58" s="140"/>
      <c r="T58" s="143">
        <v>21.39329601158645</v>
      </c>
      <c r="U58" s="143">
        <v>17.978943850267378</v>
      </c>
      <c r="V58" s="209">
        <f t="shared" si="5"/>
        <v>3.4143521613190728</v>
      </c>
      <c r="W58" s="207">
        <v>6.1349999999999998</v>
      </c>
      <c r="X58" s="210">
        <f t="shared" si="6"/>
        <v>20.947050509692509</v>
      </c>
      <c r="Y58" s="201">
        <f t="shared" si="7"/>
        <v>0</v>
      </c>
      <c r="Z58" s="201"/>
      <c r="AA58" s="143">
        <v>21.39329601158645</v>
      </c>
      <c r="AB58" s="143">
        <v>17.978943850267378</v>
      </c>
      <c r="AC58" s="209">
        <f t="shared" si="8"/>
        <v>3.4143521613190728</v>
      </c>
      <c r="AD58" s="207">
        <v>6.1349999999999998</v>
      </c>
      <c r="AE58" s="210">
        <f t="shared" si="9"/>
        <v>20.947050509692509</v>
      </c>
      <c r="AF58" s="201">
        <f t="shared" si="10"/>
        <v>0</v>
      </c>
    </row>
    <row r="59" spans="1:32" s="173" customFormat="1" ht="12.5" x14ac:dyDescent="0.25">
      <c r="A59" s="188"/>
      <c r="B59" s="188"/>
      <c r="C59" s="188"/>
      <c r="D59" s="188"/>
      <c r="E59" s="188"/>
      <c r="F59" s="189"/>
      <c r="G59" s="189"/>
      <c r="H59" s="142" t="str">
        <f t="shared" si="11"/>
        <v/>
      </c>
      <c r="I59" s="202"/>
      <c r="J59" s="201"/>
      <c r="K59" s="201">
        <f t="shared" si="1"/>
        <v>0</v>
      </c>
      <c r="L59" s="140"/>
      <c r="M59" s="193"/>
      <c r="N59" s="193"/>
      <c r="O59" s="209" t="str">
        <f t="shared" si="2"/>
        <v/>
      </c>
      <c r="P59" s="204"/>
      <c r="Q59" s="201"/>
      <c r="R59" s="201">
        <f t="shared" si="4"/>
        <v>0</v>
      </c>
      <c r="S59" s="140"/>
      <c r="T59" s="143"/>
      <c r="U59" s="143"/>
      <c r="V59" s="209" t="str">
        <f t="shared" si="5"/>
        <v/>
      </c>
      <c r="W59" s="207"/>
      <c r="X59" s="210">
        <f t="shared" si="6"/>
        <v>0</v>
      </c>
      <c r="Y59" s="201">
        <f t="shared" si="7"/>
        <v>0</v>
      </c>
      <c r="Z59" s="201"/>
      <c r="AA59" s="143"/>
      <c r="AB59" s="143"/>
      <c r="AC59" s="209" t="str">
        <f t="shared" si="8"/>
        <v/>
      </c>
      <c r="AD59" s="207"/>
      <c r="AE59" s="210">
        <f t="shared" si="9"/>
        <v>0</v>
      </c>
      <c r="AF59" s="201">
        <f t="shared" si="10"/>
        <v>0</v>
      </c>
    </row>
    <row r="60" spans="1:32" s="173" customFormat="1" ht="12.5" x14ac:dyDescent="0.25">
      <c r="A60" s="188"/>
      <c r="B60" s="188"/>
      <c r="C60" s="188"/>
      <c r="D60" s="188"/>
      <c r="E60" s="188"/>
      <c r="F60" s="189"/>
      <c r="G60" s="189"/>
      <c r="H60" s="142" t="str">
        <f t="shared" si="11"/>
        <v/>
      </c>
      <c r="I60" s="202"/>
      <c r="J60" s="201"/>
      <c r="K60" s="201">
        <f t="shared" si="1"/>
        <v>0</v>
      </c>
      <c r="L60" s="140"/>
      <c r="M60" s="193"/>
      <c r="N60" s="193"/>
      <c r="O60" s="209" t="str">
        <f t="shared" si="2"/>
        <v/>
      </c>
      <c r="P60" s="204"/>
      <c r="Q60" s="201"/>
      <c r="R60" s="201">
        <f t="shared" si="4"/>
        <v>0</v>
      </c>
      <c r="S60" s="140"/>
      <c r="T60" s="143"/>
      <c r="U60" s="143"/>
      <c r="V60" s="209" t="str">
        <f t="shared" si="5"/>
        <v/>
      </c>
      <c r="W60" s="207"/>
      <c r="X60" s="210">
        <f t="shared" si="6"/>
        <v>0</v>
      </c>
      <c r="Y60" s="201">
        <f t="shared" si="7"/>
        <v>0</v>
      </c>
      <c r="Z60" s="201"/>
      <c r="AA60" s="143"/>
      <c r="AB60" s="143"/>
      <c r="AC60" s="209" t="str">
        <f t="shared" si="8"/>
        <v/>
      </c>
      <c r="AD60" s="207"/>
      <c r="AE60" s="210">
        <f t="shared" si="9"/>
        <v>0</v>
      </c>
      <c r="AF60" s="201">
        <f t="shared" si="10"/>
        <v>0</v>
      </c>
    </row>
    <row r="61" spans="1:32" s="173" customFormat="1" ht="12.5" x14ac:dyDescent="0.25">
      <c r="A61" s="188" t="s">
        <v>212</v>
      </c>
      <c r="B61" s="188" t="s">
        <v>233</v>
      </c>
      <c r="C61" s="188" t="s">
        <v>142</v>
      </c>
      <c r="D61" s="188">
        <v>0</v>
      </c>
      <c r="E61" s="188"/>
      <c r="F61" s="189">
        <v>8.6666666666666696</v>
      </c>
      <c r="G61" s="189">
        <v>7.4749999999999996</v>
      </c>
      <c r="H61" s="142">
        <f t="shared" si="11"/>
        <v>1.19166666666667</v>
      </c>
      <c r="I61" s="202">
        <v>7.1820000000000004</v>
      </c>
      <c r="J61" s="201">
        <f t="shared" si="0"/>
        <v>8.5585500000000234</v>
      </c>
      <c r="K61" s="201">
        <f t="shared" si="1"/>
        <v>0</v>
      </c>
      <c r="L61" s="140"/>
      <c r="M61" s="193">
        <v>620.4041666666667</v>
      </c>
      <c r="N61" s="193">
        <v>440.09416666666675</v>
      </c>
      <c r="O61" s="209">
        <f t="shared" si="2"/>
        <v>180.30999999999995</v>
      </c>
      <c r="P61" s="204">
        <v>0.125</v>
      </c>
      <c r="Q61" s="201">
        <f t="shared" ref="Q61" si="23">O61*P61</f>
        <v>22.538749999999993</v>
      </c>
      <c r="R61" s="201">
        <f t="shared" si="4"/>
        <v>0</v>
      </c>
      <c r="S61" s="140"/>
      <c r="T61" s="143">
        <v>21.39329601158645</v>
      </c>
      <c r="U61" s="143">
        <v>17.978943850267378</v>
      </c>
      <c r="V61" s="209">
        <f t="shared" si="5"/>
        <v>3.4143521613190728</v>
      </c>
      <c r="W61" s="207">
        <v>6.1349999999999998</v>
      </c>
      <c r="X61" s="210">
        <f t="shared" si="6"/>
        <v>20.947050509692509</v>
      </c>
      <c r="Y61" s="201">
        <f t="shared" si="7"/>
        <v>0</v>
      </c>
      <c r="Z61" s="201"/>
      <c r="AA61" s="143">
        <v>21.39329601158645</v>
      </c>
      <c r="AB61" s="143">
        <v>17.978943850267378</v>
      </c>
      <c r="AC61" s="209">
        <f t="shared" si="8"/>
        <v>3.4143521613190728</v>
      </c>
      <c r="AD61" s="207">
        <v>6.1349999999999998</v>
      </c>
      <c r="AE61" s="210">
        <f t="shared" si="9"/>
        <v>20.947050509692509</v>
      </c>
      <c r="AF61" s="201">
        <f t="shared" si="10"/>
        <v>0</v>
      </c>
    </row>
    <row r="62" spans="1:32" s="173" customFormat="1" ht="12.5" x14ac:dyDescent="0.25">
      <c r="A62" s="188"/>
      <c r="B62" s="188"/>
      <c r="C62" s="188"/>
      <c r="D62" s="188"/>
      <c r="E62" s="188"/>
      <c r="F62" s="189"/>
      <c r="G62" s="189"/>
      <c r="H62" s="142" t="str">
        <f t="shared" si="11"/>
        <v/>
      </c>
      <c r="I62" s="202"/>
      <c r="J62" s="201"/>
      <c r="K62" s="201">
        <f t="shared" si="1"/>
        <v>0</v>
      </c>
      <c r="L62" s="140"/>
      <c r="M62" s="193"/>
      <c r="N62" s="193"/>
      <c r="O62" s="209" t="str">
        <f t="shared" si="2"/>
        <v/>
      </c>
      <c r="P62" s="204"/>
      <c r="Q62" s="201"/>
      <c r="R62" s="201">
        <f t="shared" si="4"/>
        <v>0</v>
      </c>
      <c r="S62" s="140"/>
      <c r="T62" s="143"/>
      <c r="U62" s="143"/>
      <c r="V62" s="209" t="str">
        <f t="shared" si="5"/>
        <v/>
      </c>
      <c r="W62" s="207"/>
      <c r="X62" s="210">
        <f t="shared" si="6"/>
        <v>0</v>
      </c>
      <c r="Y62" s="201">
        <f t="shared" si="7"/>
        <v>0</v>
      </c>
      <c r="Z62" s="201"/>
      <c r="AA62" s="143"/>
      <c r="AB62" s="143"/>
      <c r="AC62" s="209" t="str">
        <f t="shared" si="8"/>
        <v/>
      </c>
      <c r="AD62" s="207"/>
      <c r="AE62" s="210">
        <f t="shared" si="9"/>
        <v>0</v>
      </c>
      <c r="AF62" s="201">
        <f t="shared" si="10"/>
        <v>0</v>
      </c>
    </row>
    <row r="63" spans="1:32" s="173" customFormat="1" ht="12.5" x14ac:dyDescent="0.25">
      <c r="A63" s="188"/>
      <c r="B63" s="188"/>
      <c r="C63" s="188"/>
      <c r="D63" s="188"/>
      <c r="E63" s="188"/>
      <c r="F63" s="189"/>
      <c r="G63" s="189"/>
      <c r="H63" s="142" t="str">
        <f t="shared" si="11"/>
        <v/>
      </c>
      <c r="I63" s="202"/>
      <c r="J63" s="201"/>
      <c r="K63" s="201">
        <f t="shared" si="1"/>
        <v>0</v>
      </c>
      <c r="L63" s="140"/>
      <c r="M63" s="193"/>
      <c r="N63" s="193"/>
      <c r="O63" s="209" t="str">
        <f t="shared" si="2"/>
        <v/>
      </c>
      <c r="P63" s="204"/>
      <c r="Q63" s="201"/>
      <c r="R63" s="201">
        <f t="shared" si="4"/>
        <v>0</v>
      </c>
      <c r="S63" s="140"/>
      <c r="T63" s="143"/>
      <c r="U63" s="143"/>
      <c r="V63" s="209" t="str">
        <f t="shared" si="5"/>
        <v/>
      </c>
      <c r="W63" s="207"/>
      <c r="X63" s="210">
        <f t="shared" si="6"/>
        <v>0</v>
      </c>
      <c r="Y63" s="201">
        <f t="shared" si="7"/>
        <v>0</v>
      </c>
      <c r="Z63" s="201"/>
      <c r="AA63" s="143"/>
      <c r="AB63" s="143"/>
      <c r="AC63" s="209" t="str">
        <f t="shared" si="8"/>
        <v/>
      </c>
      <c r="AD63" s="207"/>
      <c r="AE63" s="210">
        <f t="shared" si="9"/>
        <v>0</v>
      </c>
      <c r="AF63" s="201">
        <f t="shared" si="10"/>
        <v>0</v>
      </c>
    </row>
    <row r="64" spans="1:32" s="173" customFormat="1" ht="12.5" x14ac:dyDescent="0.25">
      <c r="A64" s="188" t="s">
        <v>219</v>
      </c>
      <c r="B64" s="188" t="s">
        <v>234</v>
      </c>
      <c r="C64" s="188" t="s">
        <v>142</v>
      </c>
      <c r="D64" s="188">
        <v>0</v>
      </c>
      <c r="E64" s="188"/>
      <c r="F64" s="189">
        <v>7.9666666666666668</v>
      </c>
      <c r="G64" s="189">
        <v>7.4749999999999996</v>
      </c>
      <c r="H64" s="142">
        <f t="shared" si="11"/>
        <v>0.49166666666666714</v>
      </c>
      <c r="I64" s="202">
        <v>7.1820000000000004</v>
      </c>
      <c r="J64" s="201">
        <f t="shared" si="0"/>
        <v>3.5311500000000038</v>
      </c>
      <c r="K64" s="201">
        <f t="shared" si="1"/>
        <v>0</v>
      </c>
      <c r="L64" s="140"/>
      <c r="M64" s="193">
        <v>620.4041666666667</v>
      </c>
      <c r="N64" s="193">
        <v>440.09416666666675</v>
      </c>
      <c r="O64" s="209">
        <f t="shared" si="2"/>
        <v>180.30999999999995</v>
      </c>
      <c r="P64" s="204">
        <v>0.125</v>
      </c>
      <c r="Q64" s="201">
        <f>O64*P64</f>
        <v>22.538749999999993</v>
      </c>
      <c r="R64" s="201">
        <f t="shared" si="4"/>
        <v>0</v>
      </c>
      <c r="S64" s="140"/>
      <c r="T64" s="143">
        <v>21.39329601158645</v>
      </c>
      <c r="U64" s="143">
        <v>17.978943850267378</v>
      </c>
      <c r="V64" s="209">
        <f t="shared" si="5"/>
        <v>3.4143521613190728</v>
      </c>
      <c r="W64" s="207">
        <v>6.1349999999999998</v>
      </c>
      <c r="X64" s="210">
        <f t="shared" si="6"/>
        <v>20.947050509692509</v>
      </c>
      <c r="Y64" s="201">
        <f t="shared" si="7"/>
        <v>0</v>
      </c>
      <c r="Z64" s="201"/>
      <c r="AA64" s="143">
        <v>21.39329601158645</v>
      </c>
      <c r="AB64" s="143">
        <v>17.978943850267378</v>
      </c>
      <c r="AC64" s="209">
        <f t="shared" si="8"/>
        <v>3.4143521613190728</v>
      </c>
      <c r="AD64" s="207">
        <v>6.1349999999999998</v>
      </c>
      <c r="AE64" s="210">
        <f t="shared" si="9"/>
        <v>20.947050509692509</v>
      </c>
      <c r="AF64" s="201">
        <f t="shared" si="10"/>
        <v>0</v>
      </c>
    </row>
    <row r="65" spans="1:32" s="173" customFormat="1" ht="12.5" x14ac:dyDescent="0.25">
      <c r="A65" s="188"/>
      <c r="B65" s="188"/>
      <c r="C65" s="188" t="s">
        <v>143</v>
      </c>
      <c r="D65" s="188">
        <v>0</v>
      </c>
      <c r="E65" s="188"/>
      <c r="F65" s="189">
        <v>9.1166666666666671</v>
      </c>
      <c r="G65" s="189">
        <v>8.5</v>
      </c>
      <c r="H65" s="142">
        <f t="shared" si="11"/>
        <v>0.61666666666666714</v>
      </c>
      <c r="I65" s="202">
        <v>7.077</v>
      </c>
      <c r="J65" s="201">
        <f t="shared" si="0"/>
        <v>4.3641500000000031</v>
      </c>
      <c r="K65" s="201">
        <f t="shared" si="1"/>
        <v>0</v>
      </c>
      <c r="L65" s="140"/>
      <c r="M65" s="193">
        <v>724.4375</v>
      </c>
      <c r="N65" s="193">
        <v>535.36749999999995</v>
      </c>
      <c r="O65" s="209">
        <f t="shared" si="2"/>
        <v>189.07000000000005</v>
      </c>
      <c r="P65" s="204">
        <v>0.123</v>
      </c>
      <c r="Q65" s="201">
        <f t="shared" ref="Q65" si="24">O65*P65</f>
        <v>23.255610000000004</v>
      </c>
      <c r="R65" s="201">
        <f t="shared" si="4"/>
        <v>0</v>
      </c>
      <c r="S65" s="140"/>
      <c r="T65" s="143">
        <v>23.600995014483061</v>
      </c>
      <c r="U65" s="143">
        <v>19.33305481283422</v>
      </c>
      <c r="V65" s="209">
        <f t="shared" si="5"/>
        <v>4.267940201648841</v>
      </c>
      <c r="W65" s="207">
        <v>6.1360000000000001</v>
      </c>
      <c r="X65" s="210">
        <f t="shared" si="6"/>
        <v>26.188081077317289</v>
      </c>
      <c r="Y65" s="201">
        <f t="shared" si="7"/>
        <v>0</v>
      </c>
      <c r="Z65" s="201"/>
      <c r="AA65" s="143">
        <v>23.600995014483061</v>
      </c>
      <c r="AB65" s="143">
        <v>19.33305481283422</v>
      </c>
      <c r="AC65" s="209">
        <f t="shared" si="8"/>
        <v>4.267940201648841</v>
      </c>
      <c r="AD65" s="207">
        <v>6.1360000000000001</v>
      </c>
      <c r="AE65" s="210">
        <f t="shared" si="9"/>
        <v>26.188081077317289</v>
      </c>
      <c r="AF65" s="201">
        <f t="shared" si="10"/>
        <v>0</v>
      </c>
    </row>
    <row r="66" spans="1:32" s="173" customFormat="1" ht="12.5" x14ac:dyDescent="0.25">
      <c r="A66" s="188"/>
      <c r="B66" s="188"/>
      <c r="C66" s="188"/>
      <c r="D66" s="188"/>
      <c r="E66" s="188"/>
      <c r="F66" s="189"/>
      <c r="G66" s="189"/>
      <c r="H66" s="142" t="str">
        <f t="shared" si="11"/>
        <v/>
      </c>
      <c r="I66" s="202"/>
      <c r="J66" s="201"/>
      <c r="K66" s="201">
        <f t="shared" si="1"/>
        <v>0</v>
      </c>
      <c r="L66" s="140"/>
      <c r="M66" s="193"/>
      <c r="N66" s="193"/>
      <c r="O66" s="209" t="str">
        <f t="shared" si="2"/>
        <v/>
      </c>
      <c r="P66" s="204"/>
      <c r="Q66" s="201"/>
      <c r="R66" s="201">
        <f t="shared" si="4"/>
        <v>0</v>
      </c>
      <c r="S66" s="140"/>
      <c r="T66" s="143"/>
      <c r="U66" s="143"/>
      <c r="V66" s="209" t="str">
        <f t="shared" si="5"/>
        <v/>
      </c>
      <c r="W66" s="207"/>
      <c r="X66" s="210">
        <f t="shared" si="6"/>
        <v>0</v>
      </c>
      <c r="Y66" s="201">
        <f t="shared" si="7"/>
        <v>0</v>
      </c>
      <c r="Z66" s="201"/>
      <c r="AA66" s="143"/>
      <c r="AB66" s="143"/>
      <c r="AC66" s="209" t="str">
        <f t="shared" si="8"/>
        <v/>
      </c>
      <c r="AD66" s="207"/>
      <c r="AE66" s="210">
        <f t="shared" si="9"/>
        <v>0</v>
      </c>
      <c r="AF66" s="201">
        <f t="shared" si="10"/>
        <v>0</v>
      </c>
    </row>
    <row r="67" spans="1:32" s="173" customFormat="1" ht="12.5" x14ac:dyDescent="0.25">
      <c r="A67" s="188"/>
      <c r="B67" s="188"/>
      <c r="C67" s="188"/>
      <c r="D67" s="188"/>
      <c r="E67" s="188"/>
      <c r="F67" s="189"/>
      <c r="G67" s="189"/>
      <c r="H67" s="142" t="str">
        <f t="shared" si="11"/>
        <v/>
      </c>
      <c r="I67" s="202"/>
      <c r="J67" s="201"/>
      <c r="K67" s="201">
        <f t="shared" si="1"/>
        <v>0</v>
      </c>
      <c r="L67" s="140"/>
      <c r="M67" s="193"/>
      <c r="N67" s="193"/>
      <c r="O67" s="209" t="str">
        <f t="shared" si="2"/>
        <v/>
      </c>
      <c r="P67" s="204"/>
      <c r="Q67" s="201"/>
      <c r="R67" s="201">
        <f t="shared" si="4"/>
        <v>0</v>
      </c>
      <c r="S67" s="140"/>
      <c r="T67" s="143"/>
      <c r="U67" s="143"/>
      <c r="V67" s="209" t="str">
        <f t="shared" si="5"/>
        <v/>
      </c>
      <c r="W67" s="207"/>
      <c r="X67" s="210">
        <f t="shared" si="6"/>
        <v>0</v>
      </c>
      <c r="Y67" s="201">
        <f t="shared" si="7"/>
        <v>0</v>
      </c>
      <c r="Z67" s="201"/>
      <c r="AA67" s="143"/>
      <c r="AB67" s="143"/>
      <c r="AC67" s="209" t="str">
        <f t="shared" si="8"/>
        <v/>
      </c>
      <c r="AD67" s="207"/>
      <c r="AE67" s="210">
        <f t="shared" si="9"/>
        <v>0</v>
      </c>
      <c r="AF67" s="201">
        <f t="shared" si="10"/>
        <v>0</v>
      </c>
    </row>
    <row r="68" spans="1:32" s="173" customFormat="1" ht="12.5" x14ac:dyDescent="0.25">
      <c r="A68" s="188"/>
      <c r="B68" s="188"/>
      <c r="C68" s="188"/>
      <c r="D68" s="188"/>
      <c r="E68" s="188"/>
      <c r="F68" s="189"/>
      <c r="G68" s="189"/>
      <c r="H68" s="142" t="str">
        <f t="shared" si="11"/>
        <v/>
      </c>
      <c r="I68" s="202"/>
      <c r="J68" s="201"/>
      <c r="K68" s="201">
        <f t="shared" si="1"/>
        <v>0</v>
      </c>
      <c r="L68" s="140"/>
      <c r="M68" s="193"/>
      <c r="N68" s="193"/>
      <c r="O68" s="209" t="str">
        <f t="shared" si="2"/>
        <v/>
      </c>
      <c r="P68" s="204"/>
      <c r="Q68" s="201"/>
      <c r="R68" s="201">
        <f t="shared" si="4"/>
        <v>0</v>
      </c>
      <c r="S68" s="140"/>
      <c r="T68" s="143"/>
      <c r="U68" s="143"/>
      <c r="V68" s="209" t="str">
        <f t="shared" si="5"/>
        <v/>
      </c>
      <c r="W68" s="207"/>
      <c r="X68" s="210">
        <f t="shared" si="6"/>
        <v>0</v>
      </c>
      <c r="Y68" s="201">
        <f t="shared" si="7"/>
        <v>0</v>
      </c>
      <c r="Z68" s="201"/>
      <c r="AA68" s="143"/>
      <c r="AB68" s="143"/>
      <c r="AC68" s="209" t="str">
        <f t="shared" si="8"/>
        <v/>
      </c>
      <c r="AD68" s="207"/>
      <c r="AE68" s="210">
        <f t="shared" si="9"/>
        <v>0</v>
      </c>
      <c r="AF68" s="201">
        <f t="shared" si="10"/>
        <v>0</v>
      </c>
    </row>
    <row r="69" spans="1:32" s="173" customFormat="1" ht="12.5" x14ac:dyDescent="0.25">
      <c r="A69" s="188"/>
      <c r="B69" s="188"/>
      <c r="C69" s="188"/>
      <c r="D69" s="188"/>
      <c r="E69" s="188"/>
      <c r="F69" s="189"/>
      <c r="G69" s="189"/>
      <c r="H69" s="142" t="str">
        <f t="shared" si="11"/>
        <v/>
      </c>
      <c r="I69" s="202"/>
      <c r="J69" s="201"/>
      <c r="K69" s="201">
        <f t="shared" si="1"/>
        <v>0</v>
      </c>
      <c r="L69" s="140"/>
      <c r="M69" s="193"/>
      <c r="N69" s="193"/>
      <c r="O69" s="209" t="str">
        <f t="shared" si="2"/>
        <v/>
      </c>
      <c r="P69" s="204"/>
      <c r="Q69" s="201"/>
      <c r="R69" s="201">
        <f t="shared" si="4"/>
        <v>0</v>
      </c>
      <c r="S69" s="140"/>
      <c r="T69" s="143"/>
      <c r="U69" s="143"/>
      <c r="V69" s="209" t="str">
        <f t="shared" si="5"/>
        <v/>
      </c>
      <c r="W69" s="207"/>
      <c r="X69" s="210">
        <f t="shared" si="6"/>
        <v>0</v>
      </c>
      <c r="Y69" s="201">
        <f t="shared" si="7"/>
        <v>0</v>
      </c>
      <c r="Z69" s="201"/>
      <c r="AA69" s="143"/>
      <c r="AB69" s="143"/>
      <c r="AC69" s="209" t="str">
        <f t="shared" si="8"/>
        <v/>
      </c>
      <c r="AD69" s="207"/>
      <c r="AE69" s="210">
        <f t="shared" si="9"/>
        <v>0</v>
      </c>
      <c r="AF69" s="201">
        <f t="shared" si="10"/>
        <v>0</v>
      </c>
    </row>
    <row r="70" spans="1:32" s="173" customFormat="1" ht="12.5" x14ac:dyDescent="0.25">
      <c r="A70" s="188"/>
      <c r="B70" s="188"/>
      <c r="C70" s="188"/>
      <c r="D70" s="188"/>
      <c r="E70" s="188"/>
      <c r="F70" s="189"/>
      <c r="G70" s="189"/>
      <c r="H70" s="142" t="str">
        <f t="shared" si="11"/>
        <v/>
      </c>
      <c r="I70" s="202"/>
      <c r="J70" s="201"/>
      <c r="K70" s="201">
        <f t="shared" si="1"/>
        <v>0</v>
      </c>
      <c r="L70" s="140"/>
      <c r="M70" s="193"/>
      <c r="N70" s="193"/>
      <c r="O70" s="209" t="str">
        <f t="shared" si="2"/>
        <v/>
      </c>
      <c r="P70" s="204"/>
      <c r="Q70" s="201"/>
      <c r="R70" s="201">
        <f t="shared" si="4"/>
        <v>0</v>
      </c>
      <c r="S70" s="140"/>
      <c r="T70" s="143"/>
      <c r="U70" s="143"/>
      <c r="V70" s="209" t="str">
        <f t="shared" si="5"/>
        <v/>
      </c>
      <c r="W70" s="207"/>
      <c r="X70" s="210">
        <f t="shared" si="6"/>
        <v>0</v>
      </c>
      <c r="Y70" s="201">
        <f t="shared" si="7"/>
        <v>0</v>
      </c>
      <c r="Z70" s="201"/>
      <c r="AA70" s="143"/>
      <c r="AB70" s="143"/>
      <c r="AC70" s="209" t="str">
        <f t="shared" si="8"/>
        <v/>
      </c>
      <c r="AD70" s="207"/>
      <c r="AE70" s="210">
        <f t="shared" si="9"/>
        <v>0</v>
      </c>
      <c r="AF70" s="201">
        <f t="shared" si="10"/>
        <v>0</v>
      </c>
    </row>
    <row r="71" spans="1:32" s="173" customFormat="1" ht="12.5" x14ac:dyDescent="0.25">
      <c r="A71" s="188"/>
      <c r="B71" s="188"/>
      <c r="C71" s="188"/>
      <c r="D71" s="188"/>
      <c r="E71" s="188"/>
      <c r="F71" s="189"/>
      <c r="G71" s="189"/>
      <c r="H71" s="142" t="str">
        <f t="shared" si="11"/>
        <v/>
      </c>
      <c r="I71" s="202"/>
      <c r="J71" s="201"/>
      <c r="K71" s="201">
        <f t="shared" si="1"/>
        <v>0</v>
      </c>
      <c r="L71" s="140"/>
      <c r="M71" s="193"/>
      <c r="N71" s="193"/>
      <c r="O71" s="209" t="str">
        <f t="shared" si="2"/>
        <v/>
      </c>
      <c r="P71" s="204"/>
      <c r="Q71" s="201"/>
      <c r="R71" s="201">
        <f t="shared" si="4"/>
        <v>0</v>
      </c>
      <c r="S71" s="140"/>
      <c r="T71" s="143"/>
      <c r="U71" s="143"/>
      <c r="V71" s="209" t="str">
        <f t="shared" si="5"/>
        <v/>
      </c>
      <c r="W71" s="207"/>
      <c r="X71" s="210">
        <f t="shared" si="6"/>
        <v>0</v>
      </c>
      <c r="Y71" s="201">
        <f t="shared" si="7"/>
        <v>0</v>
      </c>
      <c r="Z71" s="201"/>
      <c r="AA71" s="143"/>
      <c r="AB71" s="143"/>
      <c r="AC71" s="209" t="str">
        <f t="shared" si="8"/>
        <v/>
      </c>
      <c r="AD71" s="207"/>
      <c r="AE71" s="210">
        <f t="shared" si="9"/>
        <v>0</v>
      </c>
      <c r="AF71" s="201">
        <f t="shared" si="10"/>
        <v>0</v>
      </c>
    </row>
    <row r="72" spans="1:32" s="173" customFormat="1" ht="12.5" x14ac:dyDescent="0.25">
      <c r="A72" s="188"/>
      <c r="B72" s="188"/>
      <c r="C72" s="188"/>
      <c r="D72" s="188"/>
      <c r="E72" s="188"/>
      <c r="F72" s="189"/>
      <c r="G72" s="189"/>
      <c r="H72" s="142" t="str">
        <f t="shared" si="11"/>
        <v/>
      </c>
      <c r="I72" s="202"/>
      <c r="J72" s="201"/>
      <c r="K72" s="201">
        <f t="shared" si="1"/>
        <v>0</v>
      </c>
      <c r="L72" s="140"/>
      <c r="M72" s="193"/>
      <c r="N72" s="193"/>
      <c r="O72" s="209" t="str">
        <f t="shared" si="2"/>
        <v/>
      </c>
      <c r="P72" s="204"/>
      <c r="Q72" s="201"/>
      <c r="R72" s="201">
        <f t="shared" si="4"/>
        <v>0</v>
      </c>
      <c r="S72" s="140"/>
      <c r="T72" s="143"/>
      <c r="U72" s="143"/>
      <c r="V72" s="209" t="str">
        <f t="shared" si="5"/>
        <v/>
      </c>
      <c r="W72" s="207"/>
      <c r="X72" s="210">
        <f t="shared" si="6"/>
        <v>0</v>
      </c>
      <c r="Y72" s="201">
        <f t="shared" si="7"/>
        <v>0</v>
      </c>
      <c r="Z72" s="201"/>
      <c r="AA72" s="143"/>
      <c r="AB72" s="143"/>
      <c r="AC72" s="209" t="str">
        <f t="shared" si="8"/>
        <v/>
      </c>
      <c r="AD72" s="207"/>
      <c r="AE72" s="210">
        <f t="shared" si="9"/>
        <v>0</v>
      </c>
      <c r="AF72" s="201">
        <f t="shared" si="10"/>
        <v>0</v>
      </c>
    </row>
    <row r="73" spans="1:32" s="173" customFormat="1" ht="12.5" x14ac:dyDescent="0.25">
      <c r="A73" s="188"/>
      <c r="B73" s="188"/>
      <c r="C73" s="188"/>
      <c r="D73" s="188"/>
      <c r="E73" s="188"/>
      <c r="F73" s="189"/>
      <c r="G73" s="189"/>
      <c r="H73" s="142" t="str">
        <f t="shared" si="11"/>
        <v/>
      </c>
      <c r="I73" s="202"/>
      <c r="J73" s="201"/>
      <c r="K73" s="201">
        <f t="shared" si="1"/>
        <v>0</v>
      </c>
      <c r="L73" s="140"/>
      <c r="M73" s="193"/>
      <c r="N73" s="193"/>
      <c r="O73" s="209" t="str">
        <f t="shared" si="2"/>
        <v/>
      </c>
      <c r="P73" s="204"/>
      <c r="Q73" s="201"/>
      <c r="R73" s="201">
        <f t="shared" si="4"/>
        <v>0</v>
      </c>
      <c r="S73" s="140"/>
      <c r="T73" s="143"/>
      <c r="U73" s="143"/>
      <c r="V73" s="209" t="str">
        <f t="shared" si="5"/>
        <v/>
      </c>
      <c r="W73" s="207"/>
      <c r="X73" s="210">
        <f t="shared" si="6"/>
        <v>0</v>
      </c>
      <c r="Y73" s="201">
        <f t="shared" si="7"/>
        <v>0</v>
      </c>
      <c r="Z73" s="201"/>
      <c r="AA73" s="143"/>
      <c r="AB73" s="143"/>
      <c r="AC73" s="209" t="str">
        <f t="shared" si="8"/>
        <v/>
      </c>
      <c r="AD73" s="207"/>
      <c r="AE73" s="210">
        <f t="shared" si="9"/>
        <v>0</v>
      </c>
      <c r="AF73" s="201">
        <f t="shared" si="10"/>
        <v>0</v>
      </c>
    </row>
    <row r="74" spans="1:32" s="173" customFormat="1" ht="12.5" x14ac:dyDescent="0.25">
      <c r="A74" s="188"/>
      <c r="B74" s="188"/>
      <c r="C74" s="188"/>
      <c r="D74" s="188"/>
      <c r="E74" s="188"/>
      <c r="F74" s="189"/>
      <c r="G74" s="189"/>
      <c r="H74" s="142" t="str">
        <f t="shared" si="11"/>
        <v/>
      </c>
      <c r="I74" s="202"/>
      <c r="J74" s="201"/>
      <c r="K74" s="201">
        <f t="shared" si="1"/>
        <v>0</v>
      </c>
      <c r="L74" s="140"/>
      <c r="M74" s="193"/>
      <c r="N74" s="193"/>
      <c r="O74" s="209" t="str">
        <f t="shared" si="2"/>
        <v/>
      </c>
      <c r="P74" s="204"/>
      <c r="Q74" s="201"/>
      <c r="R74" s="201">
        <f t="shared" si="4"/>
        <v>0</v>
      </c>
      <c r="S74" s="140"/>
      <c r="T74" s="143"/>
      <c r="U74" s="143"/>
      <c r="V74" s="209" t="str">
        <f t="shared" si="5"/>
        <v/>
      </c>
      <c r="W74" s="207"/>
      <c r="X74" s="210">
        <f t="shared" si="6"/>
        <v>0</v>
      </c>
      <c r="Y74" s="201">
        <f t="shared" si="7"/>
        <v>0</v>
      </c>
      <c r="Z74" s="201"/>
      <c r="AA74" s="143"/>
      <c r="AB74" s="143"/>
      <c r="AC74" s="209" t="str">
        <f t="shared" si="8"/>
        <v/>
      </c>
      <c r="AD74" s="207"/>
      <c r="AE74" s="210">
        <f t="shared" si="9"/>
        <v>0</v>
      </c>
      <c r="AF74" s="201">
        <f t="shared" si="10"/>
        <v>0</v>
      </c>
    </row>
    <row r="75" spans="1:32" s="173" customFormat="1" ht="12.5" x14ac:dyDescent="0.25">
      <c r="A75" s="188"/>
      <c r="B75" s="188"/>
      <c r="C75" s="188"/>
      <c r="D75" s="188"/>
      <c r="E75" s="188"/>
      <c r="F75" s="189"/>
      <c r="G75" s="189"/>
      <c r="H75" s="142" t="str">
        <f t="shared" si="11"/>
        <v/>
      </c>
      <c r="I75" s="202"/>
      <c r="J75" s="201"/>
      <c r="K75" s="201">
        <f t="shared" si="1"/>
        <v>0</v>
      </c>
      <c r="L75" s="140"/>
      <c r="M75" s="193"/>
      <c r="N75" s="193"/>
      <c r="O75" s="209" t="str">
        <f t="shared" si="2"/>
        <v/>
      </c>
      <c r="P75" s="204"/>
      <c r="Q75" s="201"/>
      <c r="R75" s="201">
        <f t="shared" si="4"/>
        <v>0</v>
      </c>
      <c r="S75" s="140"/>
      <c r="T75" s="143"/>
      <c r="U75" s="143"/>
      <c r="V75" s="209" t="str">
        <f t="shared" si="5"/>
        <v/>
      </c>
      <c r="W75" s="207"/>
      <c r="X75" s="210">
        <f t="shared" si="6"/>
        <v>0</v>
      </c>
      <c r="Y75" s="201">
        <f t="shared" si="7"/>
        <v>0</v>
      </c>
      <c r="Z75" s="201"/>
      <c r="AA75" s="143"/>
      <c r="AB75" s="143"/>
      <c r="AC75" s="209" t="str">
        <f t="shared" si="8"/>
        <v/>
      </c>
      <c r="AD75" s="207"/>
      <c r="AE75" s="210">
        <f t="shared" si="9"/>
        <v>0</v>
      </c>
      <c r="AF75" s="201">
        <f t="shared" si="10"/>
        <v>0</v>
      </c>
    </row>
    <row r="76" spans="1:32" s="173" customFormat="1" ht="12.5" x14ac:dyDescent="0.25">
      <c r="A76" s="188"/>
      <c r="B76" s="188"/>
      <c r="C76" s="188"/>
      <c r="D76" s="188"/>
      <c r="E76" s="188"/>
      <c r="F76" s="189"/>
      <c r="G76" s="189"/>
      <c r="H76" s="142" t="str">
        <f t="shared" si="11"/>
        <v/>
      </c>
      <c r="I76" s="202"/>
      <c r="J76" s="201"/>
      <c r="K76" s="201">
        <f t="shared" si="1"/>
        <v>0</v>
      </c>
      <c r="L76" s="140"/>
      <c r="M76" s="193"/>
      <c r="N76" s="193"/>
      <c r="O76" s="209" t="str">
        <f t="shared" si="2"/>
        <v/>
      </c>
      <c r="P76" s="204"/>
      <c r="Q76" s="201"/>
      <c r="R76" s="201">
        <f t="shared" si="4"/>
        <v>0</v>
      </c>
      <c r="S76" s="140"/>
      <c r="T76" s="143"/>
      <c r="U76" s="143"/>
      <c r="V76" s="209" t="str">
        <f t="shared" si="5"/>
        <v/>
      </c>
      <c r="W76" s="207"/>
      <c r="X76" s="210">
        <f t="shared" si="6"/>
        <v>0</v>
      </c>
      <c r="Y76" s="201">
        <f t="shared" si="7"/>
        <v>0</v>
      </c>
      <c r="Z76" s="201"/>
      <c r="AA76" s="143"/>
      <c r="AB76" s="143"/>
      <c r="AC76" s="209" t="str">
        <f t="shared" si="8"/>
        <v/>
      </c>
      <c r="AD76" s="207"/>
      <c r="AE76" s="210">
        <f t="shared" si="9"/>
        <v>0</v>
      </c>
      <c r="AF76" s="201">
        <f t="shared" si="10"/>
        <v>0</v>
      </c>
    </row>
    <row r="77" spans="1:32" s="173" customFormat="1" ht="12.5" x14ac:dyDescent="0.25">
      <c r="A77" s="188"/>
      <c r="B77" s="188"/>
      <c r="C77" s="188"/>
      <c r="D77" s="188"/>
      <c r="E77" s="188"/>
      <c r="F77" s="189"/>
      <c r="G77" s="189"/>
      <c r="H77" s="142" t="str">
        <f t="shared" si="11"/>
        <v/>
      </c>
      <c r="I77" s="202"/>
      <c r="J77" s="201"/>
      <c r="K77" s="201">
        <f t="shared" si="1"/>
        <v>0</v>
      </c>
      <c r="L77" s="140"/>
      <c r="M77" s="193"/>
      <c r="N77" s="193"/>
      <c r="O77" s="209" t="str">
        <f t="shared" si="2"/>
        <v/>
      </c>
      <c r="P77" s="204"/>
      <c r="Q77" s="201"/>
      <c r="R77" s="201">
        <f t="shared" si="4"/>
        <v>0</v>
      </c>
      <c r="S77" s="140"/>
      <c r="T77" s="143"/>
      <c r="U77" s="143"/>
      <c r="V77" s="209" t="str">
        <f t="shared" si="5"/>
        <v/>
      </c>
      <c r="W77" s="207"/>
      <c r="X77" s="210">
        <f t="shared" si="6"/>
        <v>0</v>
      </c>
      <c r="Y77" s="201">
        <f t="shared" si="7"/>
        <v>0</v>
      </c>
      <c r="Z77" s="201"/>
      <c r="AA77" s="143"/>
      <c r="AB77" s="143"/>
      <c r="AC77" s="209" t="str">
        <f t="shared" si="8"/>
        <v/>
      </c>
      <c r="AD77" s="207"/>
      <c r="AE77" s="210">
        <f t="shared" si="9"/>
        <v>0</v>
      </c>
      <c r="AF77" s="201">
        <f t="shared" si="10"/>
        <v>0</v>
      </c>
    </row>
    <row r="78" spans="1:32" s="173" customFormat="1" ht="12.5" x14ac:dyDescent="0.25">
      <c r="A78" s="188"/>
      <c r="B78" s="188"/>
      <c r="C78" s="188"/>
      <c r="D78" s="188"/>
      <c r="E78" s="188"/>
      <c r="F78" s="189"/>
      <c r="G78" s="189"/>
      <c r="H78" s="142" t="str">
        <f t="shared" si="11"/>
        <v/>
      </c>
      <c r="I78" s="202"/>
      <c r="J78" s="201"/>
      <c r="K78" s="201">
        <f t="shared" si="1"/>
        <v>0</v>
      </c>
      <c r="L78" s="140"/>
      <c r="M78" s="193"/>
      <c r="N78" s="193"/>
      <c r="O78" s="209" t="str">
        <f t="shared" si="2"/>
        <v/>
      </c>
      <c r="P78" s="204"/>
      <c r="Q78" s="201"/>
      <c r="R78" s="201">
        <f t="shared" si="4"/>
        <v>0</v>
      </c>
      <c r="S78" s="140"/>
      <c r="T78" s="143"/>
      <c r="U78" s="143"/>
      <c r="V78" s="209" t="str">
        <f t="shared" si="5"/>
        <v/>
      </c>
      <c r="W78" s="207"/>
      <c r="X78" s="210">
        <f t="shared" si="6"/>
        <v>0</v>
      </c>
      <c r="Y78" s="201">
        <f t="shared" si="7"/>
        <v>0</v>
      </c>
      <c r="Z78" s="201"/>
      <c r="AA78" s="143"/>
      <c r="AB78" s="143"/>
      <c r="AC78" s="209" t="str">
        <f t="shared" si="8"/>
        <v/>
      </c>
      <c r="AD78" s="207"/>
      <c r="AE78" s="210">
        <f t="shared" si="9"/>
        <v>0</v>
      </c>
      <c r="AF78" s="201">
        <f t="shared" si="10"/>
        <v>0</v>
      </c>
    </row>
    <row r="79" spans="1:32" s="173" customFormat="1" ht="12.5" x14ac:dyDescent="0.25">
      <c r="A79" s="188"/>
      <c r="B79" s="188"/>
      <c r="C79" s="188"/>
      <c r="D79" s="188"/>
      <c r="E79" s="188"/>
      <c r="F79" s="189"/>
      <c r="G79" s="189"/>
      <c r="H79" s="142" t="str">
        <f t="shared" si="11"/>
        <v/>
      </c>
      <c r="I79" s="202"/>
      <c r="J79" s="201"/>
      <c r="K79" s="201">
        <f t="shared" si="1"/>
        <v>0</v>
      </c>
      <c r="L79" s="140"/>
      <c r="M79" s="193"/>
      <c r="N79" s="193"/>
      <c r="O79" s="209" t="str">
        <f t="shared" si="2"/>
        <v/>
      </c>
      <c r="P79" s="204"/>
      <c r="Q79" s="201"/>
      <c r="R79" s="201">
        <f t="shared" si="4"/>
        <v>0</v>
      </c>
      <c r="S79" s="140"/>
      <c r="T79" s="143"/>
      <c r="U79" s="143"/>
      <c r="V79" s="209" t="str">
        <f t="shared" si="5"/>
        <v/>
      </c>
      <c r="W79" s="207"/>
      <c r="X79" s="210">
        <f t="shared" si="6"/>
        <v>0</v>
      </c>
      <c r="Y79" s="201">
        <f t="shared" si="7"/>
        <v>0</v>
      </c>
      <c r="Z79" s="201"/>
      <c r="AA79" s="143"/>
      <c r="AB79" s="143"/>
      <c r="AC79" s="209" t="str">
        <f t="shared" si="8"/>
        <v/>
      </c>
      <c r="AD79" s="207"/>
      <c r="AE79" s="210">
        <f t="shared" si="9"/>
        <v>0</v>
      </c>
      <c r="AF79" s="201">
        <f t="shared" si="10"/>
        <v>0</v>
      </c>
    </row>
    <row r="80" spans="1:32" s="173" customFormat="1" ht="12.5" x14ac:dyDescent="0.25">
      <c r="A80" s="188"/>
      <c r="B80" s="188"/>
      <c r="C80" s="188"/>
      <c r="D80" s="188"/>
      <c r="E80" s="188"/>
      <c r="F80" s="189"/>
      <c r="G80" s="189"/>
      <c r="H80" s="142" t="str">
        <f t="shared" si="11"/>
        <v/>
      </c>
      <c r="I80" s="202"/>
      <c r="J80" s="201"/>
      <c r="K80" s="201">
        <f t="shared" ref="K80:K124" si="25">D80*J80</f>
        <v>0</v>
      </c>
      <c r="L80" s="140"/>
      <c r="M80" s="193"/>
      <c r="N80" s="193"/>
      <c r="O80" s="209" t="str">
        <f t="shared" ref="O80:O124" si="26">IF(M80-N80=0,"",M80-N80)</f>
        <v/>
      </c>
      <c r="P80" s="204"/>
      <c r="Q80" s="201"/>
      <c r="R80" s="201">
        <f t="shared" ref="R80:R124" si="27">D80*Q80</f>
        <v>0</v>
      </c>
      <c r="S80" s="140"/>
      <c r="T80" s="143"/>
      <c r="U80" s="143"/>
      <c r="V80" s="209" t="str">
        <f t="shared" ref="V80:V124" si="28">IF(T80-U80=0,"",T80-U80)</f>
        <v/>
      </c>
      <c r="W80" s="207"/>
      <c r="X80" s="210">
        <f t="shared" ref="X80:X124" si="29">IFERROR(V80*W80,0)</f>
        <v>0</v>
      </c>
      <c r="Y80" s="201">
        <f t="shared" ref="Y80:Y124" si="30">D80*X80</f>
        <v>0</v>
      </c>
      <c r="Z80" s="201"/>
      <c r="AA80" s="143"/>
      <c r="AB80" s="143"/>
      <c r="AC80" s="209" t="str">
        <f t="shared" ref="AC80:AC124" si="31">IF(AA80-AB80=0,"",AA80-AB80)</f>
        <v/>
      </c>
      <c r="AD80" s="207"/>
      <c r="AE80" s="210">
        <f t="shared" ref="AE80:AE124" si="32">IFERROR(AC80*AD80,0)</f>
        <v>0</v>
      </c>
      <c r="AF80" s="201">
        <f t="shared" ref="AF80:AF124" si="33">D80*AE80</f>
        <v>0</v>
      </c>
    </row>
    <row r="81" spans="1:32" s="173" customFormat="1" ht="12.5" x14ac:dyDescent="0.25">
      <c r="A81" s="188"/>
      <c r="B81" s="188"/>
      <c r="C81" s="188"/>
      <c r="D81" s="188"/>
      <c r="E81" s="188"/>
      <c r="F81" s="189"/>
      <c r="G81" s="189"/>
      <c r="H81" s="142" t="str">
        <f t="shared" si="11"/>
        <v/>
      </c>
      <c r="I81" s="202"/>
      <c r="J81" s="201"/>
      <c r="K81" s="201">
        <f t="shared" si="25"/>
        <v>0</v>
      </c>
      <c r="L81" s="140"/>
      <c r="M81" s="193"/>
      <c r="N81" s="193"/>
      <c r="O81" s="209" t="str">
        <f t="shared" si="26"/>
        <v/>
      </c>
      <c r="P81" s="204"/>
      <c r="Q81" s="201"/>
      <c r="R81" s="201">
        <f t="shared" si="27"/>
        <v>0</v>
      </c>
      <c r="S81" s="140"/>
      <c r="T81" s="143"/>
      <c r="U81" s="143"/>
      <c r="V81" s="209" t="str">
        <f t="shared" si="28"/>
        <v/>
      </c>
      <c r="W81" s="207"/>
      <c r="X81" s="210">
        <f t="shared" si="29"/>
        <v>0</v>
      </c>
      <c r="Y81" s="201">
        <f t="shared" si="30"/>
        <v>0</v>
      </c>
      <c r="Z81" s="201"/>
      <c r="AA81" s="143"/>
      <c r="AB81" s="143"/>
      <c r="AC81" s="209" t="str">
        <f t="shared" si="31"/>
        <v/>
      </c>
      <c r="AD81" s="207"/>
      <c r="AE81" s="210">
        <f t="shared" si="32"/>
        <v>0</v>
      </c>
      <c r="AF81" s="201">
        <f t="shared" si="33"/>
        <v>0</v>
      </c>
    </row>
    <row r="82" spans="1:32" s="173" customFormat="1" ht="12.5" x14ac:dyDescent="0.25">
      <c r="A82" s="188"/>
      <c r="B82" s="188"/>
      <c r="C82" s="188"/>
      <c r="D82" s="188"/>
      <c r="E82" s="188"/>
      <c r="F82" s="189"/>
      <c r="G82" s="189"/>
      <c r="H82" s="142" t="str">
        <f t="shared" ref="H82:H124" si="34">IF(F82-G82=0,"",F82-G82)</f>
        <v/>
      </c>
      <c r="I82" s="202"/>
      <c r="J82" s="201"/>
      <c r="K82" s="201">
        <f t="shared" si="25"/>
        <v>0</v>
      </c>
      <c r="L82" s="140"/>
      <c r="M82" s="193"/>
      <c r="N82" s="193"/>
      <c r="O82" s="209" t="str">
        <f t="shared" si="26"/>
        <v/>
      </c>
      <c r="P82" s="204"/>
      <c r="Q82" s="201"/>
      <c r="R82" s="201">
        <f t="shared" si="27"/>
        <v>0</v>
      </c>
      <c r="S82" s="140"/>
      <c r="T82" s="143"/>
      <c r="U82" s="143"/>
      <c r="V82" s="209" t="str">
        <f t="shared" si="28"/>
        <v/>
      </c>
      <c r="W82" s="207"/>
      <c r="X82" s="210">
        <f t="shared" si="29"/>
        <v>0</v>
      </c>
      <c r="Y82" s="201">
        <f t="shared" si="30"/>
        <v>0</v>
      </c>
      <c r="Z82" s="201"/>
      <c r="AA82" s="143"/>
      <c r="AB82" s="143"/>
      <c r="AC82" s="209" t="str">
        <f t="shared" si="31"/>
        <v/>
      </c>
      <c r="AD82" s="207"/>
      <c r="AE82" s="210">
        <f t="shared" si="32"/>
        <v>0</v>
      </c>
      <c r="AF82" s="201">
        <f t="shared" si="33"/>
        <v>0</v>
      </c>
    </row>
    <row r="83" spans="1:32" s="173" customFormat="1" ht="12.5" x14ac:dyDescent="0.25">
      <c r="A83" s="188"/>
      <c r="B83" s="188"/>
      <c r="C83" s="188"/>
      <c r="D83" s="188"/>
      <c r="E83" s="188"/>
      <c r="F83" s="189"/>
      <c r="G83" s="189"/>
      <c r="H83" s="142" t="str">
        <f t="shared" si="34"/>
        <v/>
      </c>
      <c r="I83" s="202"/>
      <c r="J83" s="201"/>
      <c r="K83" s="201">
        <f t="shared" si="25"/>
        <v>0</v>
      </c>
      <c r="L83" s="140"/>
      <c r="M83" s="193"/>
      <c r="N83" s="193"/>
      <c r="O83" s="209" t="str">
        <f t="shared" si="26"/>
        <v/>
      </c>
      <c r="P83" s="204"/>
      <c r="Q83" s="201"/>
      <c r="R83" s="201">
        <f t="shared" si="27"/>
        <v>0</v>
      </c>
      <c r="S83" s="140"/>
      <c r="T83" s="143"/>
      <c r="U83" s="143"/>
      <c r="V83" s="209" t="str">
        <f t="shared" si="28"/>
        <v/>
      </c>
      <c r="W83" s="207"/>
      <c r="X83" s="210">
        <f t="shared" si="29"/>
        <v>0</v>
      </c>
      <c r="Y83" s="201">
        <f t="shared" si="30"/>
        <v>0</v>
      </c>
      <c r="Z83" s="201"/>
      <c r="AA83" s="143"/>
      <c r="AB83" s="143"/>
      <c r="AC83" s="209" t="str">
        <f t="shared" si="31"/>
        <v/>
      </c>
      <c r="AD83" s="207"/>
      <c r="AE83" s="210">
        <f t="shared" si="32"/>
        <v>0</v>
      </c>
      <c r="AF83" s="201">
        <f t="shared" si="33"/>
        <v>0</v>
      </c>
    </row>
    <row r="84" spans="1:32" s="173" customFormat="1" ht="12.5" x14ac:dyDescent="0.25">
      <c r="A84" s="188"/>
      <c r="B84" s="188"/>
      <c r="C84" s="188"/>
      <c r="D84" s="188"/>
      <c r="E84" s="188"/>
      <c r="F84" s="189"/>
      <c r="G84" s="189"/>
      <c r="H84" s="142" t="str">
        <f t="shared" si="34"/>
        <v/>
      </c>
      <c r="I84" s="202"/>
      <c r="J84" s="201"/>
      <c r="K84" s="201">
        <f t="shared" si="25"/>
        <v>0</v>
      </c>
      <c r="L84" s="140"/>
      <c r="M84" s="193"/>
      <c r="N84" s="193"/>
      <c r="O84" s="209" t="str">
        <f t="shared" si="26"/>
        <v/>
      </c>
      <c r="P84" s="204"/>
      <c r="Q84" s="201"/>
      <c r="R84" s="201">
        <f t="shared" si="27"/>
        <v>0</v>
      </c>
      <c r="S84" s="140"/>
      <c r="T84" s="143"/>
      <c r="U84" s="143"/>
      <c r="V84" s="209" t="str">
        <f t="shared" si="28"/>
        <v/>
      </c>
      <c r="W84" s="207"/>
      <c r="X84" s="210">
        <f t="shared" si="29"/>
        <v>0</v>
      </c>
      <c r="Y84" s="201">
        <f t="shared" si="30"/>
        <v>0</v>
      </c>
      <c r="Z84" s="201"/>
      <c r="AA84" s="143"/>
      <c r="AB84" s="143"/>
      <c r="AC84" s="209" t="str">
        <f t="shared" si="31"/>
        <v/>
      </c>
      <c r="AD84" s="207"/>
      <c r="AE84" s="210">
        <f t="shared" si="32"/>
        <v>0</v>
      </c>
      <c r="AF84" s="201">
        <f t="shared" si="33"/>
        <v>0</v>
      </c>
    </row>
    <row r="85" spans="1:32" s="173" customFormat="1" ht="12.5" x14ac:dyDescent="0.25">
      <c r="A85" s="188"/>
      <c r="B85" s="188"/>
      <c r="C85" s="188"/>
      <c r="D85" s="188"/>
      <c r="E85" s="188"/>
      <c r="F85" s="189"/>
      <c r="G85" s="189"/>
      <c r="H85" s="142" t="str">
        <f t="shared" si="34"/>
        <v/>
      </c>
      <c r="I85" s="202"/>
      <c r="J85" s="201"/>
      <c r="K85" s="201">
        <f t="shared" si="25"/>
        <v>0</v>
      </c>
      <c r="L85" s="140"/>
      <c r="M85" s="193"/>
      <c r="N85" s="193"/>
      <c r="O85" s="209" t="str">
        <f t="shared" si="26"/>
        <v/>
      </c>
      <c r="P85" s="204"/>
      <c r="Q85" s="201"/>
      <c r="R85" s="201">
        <f t="shared" si="27"/>
        <v>0</v>
      </c>
      <c r="S85" s="140"/>
      <c r="T85" s="143"/>
      <c r="U85" s="143"/>
      <c r="V85" s="209" t="str">
        <f t="shared" si="28"/>
        <v/>
      </c>
      <c r="W85" s="207"/>
      <c r="X85" s="210">
        <f t="shared" si="29"/>
        <v>0</v>
      </c>
      <c r="Y85" s="201">
        <f t="shared" si="30"/>
        <v>0</v>
      </c>
      <c r="Z85" s="201"/>
      <c r="AA85" s="143"/>
      <c r="AB85" s="143"/>
      <c r="AC85" s="209" t="str">
        <f t="shared" si="31"/>
        <v/>
      </c>
      <c r="AD85" s="207"/>
      <c r="AE85" s="210">
        <f t="shared" si="32"/>
        <v>0</v>
      </c>
      <c r="AF85" s="201">
        <f t="shared" si="33"/>
        <v>0</v>
      </c>
    </row>
    <row r="86" spans="1:32" s="173" customFormat="1" ht="12.5" x14ac:dyDescent="0.25">
      <c r="A86" s="188"/>
      <c r="B86" s="188"/>
      <c r="C86" s="188"/>
      <c r="D86" s="188"/>
      <c r="E86" s="188"/>
      <c r="F86" s="189"/>
      <c r="G86" s="189"/>
      <c r="H86" s="142" t="str">
        <f t="shared" si="34"/>
        <v/>
      </c>
      <c r="I86" s="202"/>
      <c r="J86" s="201"/>
      <c r="K86" s="201">
        <f t="shared" si="25"/>
        <v>0</v>
      </c>
      <c r="L86" s="140"/>
      <c r="M86" s="193"/>
      <c r="N86" s="193"/>
      <c r="O86" s="209" t="str">
        <f t="shared" si="26"/>
        <v/>
      </c>
      <c r="P86" s="204"/>
      <c r="Q86" s="201"/>
      <c r="R86" s="201">
        <f t="shared" si="27"/>
        <v>0</v>
      </c>
      <c r="S86" s="140"/>
      <c r="T86" s="143"/>
      <c r="U86" s="143"/>
      <c r="V86" s="209" t="str">
        <f t="shared" si="28"/>
        <v/>
      </c>
      <c r="W86" s="207"/>
      <c r="X86" s="210">
        <f t="shared" si="29"/>
        <v>0</v>
      </c>
      <c r="Y86" s="201">
        <f t="shared" si="30"/>
        <v>0</v>
      </c>
      <c r="Z86" s="201"/>
      <c r="AA86" s="143"/>
      <c r="AB86" s="143"/>
      <c r="AC86" s="209" t="str">
        <f t="shared" si="31"/>
        <v/>
      </c>
      <c r="AD86" s="207"/>
      <c r="AE86" s="210">
        <f t="shared" si="32"/>
        <v>0</v>
      </c>
      <c r="AF86" s="201">
        <f t="shared" si="33"/>
        <v>0</v>
      </c>
    </row>
    <row r="87" spans="1:32" s="173" customFormat="1" ht="12.5" x14ac:dyDescent="0.25">
      <c r="A87" s="188"/>
      <c r="B87" s="188"/>
      <c r="C87" s="188"/>
      <c r="D87" s="188"/>
      <c r="E87" s="188"/>
      <c r="F87" s="189"/>
      <c r="G87" s="189"/>
      <c r="H87" s="142" t="str">
        <f t="shared" si="34"/>
        <v/>
      </c>
      <c r="I87" s="202"/>
      <c r="J87" s="201"/>
      <c r="K87" s="201">
        <f t="shared" si="25"/>
        <v>0</v>
      </c>
      <c r="L87" s="140"/>
      <c r="M87" s="193"/>
      <c r="N87" s="193"/>
      <c r="O87" s="209" t="str">
        <f t="shared" si="26"/>
        <v/>
      </c>
      <c r="P87" s="204"/>
      <c r="Q87" s="201"/>
      <c r="R87" s="201">
        <f t="shared" si="27"/>
        <v>0</v>
      </c>
      <c r="S87" s="140"/>
      <c r="T87" s="143"/>
      <c r="U87" s="143"/>
      <c r="V87" s="209" t="str">
        <f t="shared" si="28"/>
        <v/>
      </c>
      <c r="W87" s="207"/>
      <c r="X87" s="210">
        <f t="shared" si="29"/>
        <v>0</v>
      </c>
      <c r="Y87" s="201">
        <f t="shared" si="30"/>
        <v>0</v>
      </c>
      <c r="Z87" s="201"/>
      <c r="AA87" s="143"/>
      <c r="AB87" s="143"/>
      <c r="AC87" s="209" t="str">
        <f t="shared" si="31"/>
        <v/>
      </c>
      <c r="AD87" s="207"/>
      <c r="AE87" s="210">
        <f t="shared" si="32"/>
        <v>0</v>
      </c>
      <c r="AF87" s="201">
        <f t="shared" si="33"/>
        <v>0</v>
      </c>
    </row>
    <row r="88" spans="1:32" s="173" customFormat="1" ht="12.5" x14ac:dyDescent="0.25">
      <c r="A88" s="188"/>
      <c r="B88" s="188"/>
      <c r="C88" s="188"/>
      <c r="D88" s="188"/>
      <c r="E88" s="188"/>
      <c r="F88" s="189"/>
      <c r="G88" s="189"/>
      <c r="H88" s="142" t="str">
        <f t="shared" si="34"/>
        <v/>
      </c>
      <c r="I88" s="202"/>
      <c r="J88" s="201"/>
      <c r="K88" s="201">
        <f t="shared" si="25"/>
        <v>0</v>
      </c>
      <c r="L88" s="140"/>
      <c r="M88" s="193"/>
      <c r="N88" s="193"/>
      <c r="O88" s="209" t="str">
        <f t="shared" si="26"/>
        <v/>
      </c>
      <c r="P88" s="204"/>
      <c r="Q88" s="201"/>
      <c r="R88" s="201">
        <f t="shared" si="27"/>
        <v>0</v>
      </c>
      <c r="S88" s="140"/>
      <c r="T88" s="143"/>
      <c r="U88" s="143"/>
      <c r="V88" s="209" t="str">
        <f t="shared" si="28"/>
        <v/>
      </c>
      <c r="W88" s="207"/>
      <c r="X88" s="210">
        <f t="shared" si="29"/>
        <v>0</v>
      </c>
      <c r="Y88" s="201">
        <f t="shared" si="30"/>
        <v>0</v>
      </c>
      <c r="Z88" s="201"/>
      <c r="AA88" s="143"/>
      <c r="AB88" s="143"/>
      <c r="AC88" s="209" t="str">
        <f t="shared" si="31"/>
        <v/>
      </c>
      <c r="AD88" s="207"/>
      <c r="AE88" s="210">
        <f t="shared" si="32"/>
        <v>0</v>
      </c>
      <c r="AF88" s="201">
        <f t="shared" si="33"/>
        <v>0</v>
      </c>
    </row>
    <row r="89" spans="1:32" s="173" customFormat="1" ht="12.5" x14ac:dyDescent="0.25">
      <c r="A89" s="188"/>
      <c r="B89" s="188"/>
      <c r="C89" s="188"/>
      <c r="D89" s="188"/>
      <c r="E89" s="188"/>
      <c r="F89" s="189"/>
      <c r="G89" s="189"/>
      <c r="H89" s="142" t="str">
        <f t="shared" si="34"/>
        <v/>
      </c>
      <c r="I89" s="202"/>
      <c r="J89" s="201"/>
      <c r="K89" s="201">
        <f t="shared" si="25"/>
        <v>0</v>
      </c>
      <c r="L89" s="140"/>
      <c r="M89" s="193"/>
      <c r="N89" s="193"/>
      <c r="O89" s="209" t="str">
        <f t="shared" si="26"/>
        <v/>
      </c>
      <c r="P89" s="204"/>
      <c r="Q89" s="201"/>
      <c r="R89" s="201">
        <f t="shared" si="27"/>
        <v>0</v>
      </c>
      <c r="S89" s="140"/>
      <c r="T89" s="143"/>
      <c r="U89" s="143"/>
      <c r="V89" s="209" t="str">
        <f t="shared" si="28"/>
        <v/>
      </c>
      <c r="W89" s="207"/>
      <c r="X89" s="210">
        <f t="shared" si="29"/>
        <v>0</v>
      </c>
      <c r="Y89" s="201">
        <f t="shared" si="30"/>
        <v>0</v>
      </c>
      <c r="Z89" s="201"/>
      <c r="AA89" s="143"/>
      <c r="AB89" s="143"/>
      <c r="AC89" s="209" t="str">
        <f t="shared" si="31"/>
        <v/>
      </c>
      <c r="AD89" s="207"/>
      <c r="AE89" s="210">
        <f t="shared" si="32"/>
        <v>0</v>
      </c>
      <c r="AF89" s="201">
        <f t="shared" si="33"/>
        <v>0</v>
      </c>
    </row>
    <row r="90" spans="1:32" s="173" customFormat="1" ht="12.5" x14ac:dyDescent="0.25">
      <c r="A90" s="188"/>
      <c r="B90" s="188"/>
      <c r="C90" s="188"/>
      <c r="D90" s="188"/>
      <c r="E90" s="188"/>
      <c r="F90" s="189"/>
      <c r="G90" s="189"/>
      <c r="H90" s="142" t="str">
        <f t="shared" si="34"/>
        <v/>
      </c>
      <c r="I90" s="202"/>
      <c r="J90" s="201"/>
      <c r="K90" s="201">
        <f t="shared" si="25"/>
        <v>0</v>
      </c>
      <c r="L90" s="140"/>
      <c r="M90" s="193"/>
      <c r="N90" s="193"/>
      <c r="O90" s="209" t="str">
        <f t="shared" si="26"/>
        <v/>
      </c>
      <c r="P90" s="204"/>
      <c r="Q90" s="201"/>
      <c r="R90" s="201">
        <f t="shared" si="27"/>
        <v>0</v>
      </c>
      <c r="S90" s="140"/>
      <c r="T90" s="143"/>
      <c r="U90" s="143"/>
      <c r="V90" s="209" t="str">
        <f t="shared" si="28"/>
        <v/>
      </c>
      <c r="W90" s="207"/>
      <c r="X90" s="210">
        <f t="shared" si="29"/>
        <v>0</v>
      </c>
      <c r="Y90" s="201">
        <f t="shared" si="30"/>
        <v>0</v>
      </c>
      <c r="Z90" s="201"/>
      <c r="AA90" s="143"/>
      <c r="AB90" s="143"/>
      <c r="AC90" s="209" t="str">
        <f t="shared" si="31"/>
        <v/>
      </c>
      <c r="AD90" s="207"/>
      <c r="AE90" s="210">
        <f t="shared" si="32"/>
        <v>0</v>
      </c>
      <c r="AF90" s="201">
        <f t="shared" si="33"/>
        <v>0</v>
      </c>
    </row>
    <row r="91" spans="1:32" s="173" customFormat="1" ht="12.5" x14ac:dyDescent="0.25">
      <c r="A91" s="188"/>
      <c r="B91" s="188"/>
      <c r="C91" s="188"/>
      <c r="D91" s="188"/>
      <c r="E91" s="188"/>
      <c r="F91" s="189"/>
      <c r="G91" s="189"/>
      <c r="H91" s="142" t="str">
        <f t="shared" si="34"/>
        <v/>
      </c>
      <c r="I91" s="202"/>
      <c r="J91" s="201"/>
      <c r="K91" s="201">
        <f t="shared" si="25"/>
        <v>0</v>
      </c>
      <c r="L91" s="140"/>
      <c r="M91" s="193"/>
      <c r="N91" s="193"/>
      <c r="O91" s="209" t="str">
        <f t="shared" si="26"/>
        <v/>
      </c>
      <c r="P91" s="204"/>
      <c r="Q91" s="201"/>
      <c r="R91" s="201">
        <f t="shared" si="27"/>
        <v>0</v>
      </c>
      <c r="S91" s="140"/>
      <c r="T91" s="143"/>
      <c r="U91" s="143"/>
      <c r="V91" s="209" t="str">
        <f t="shared" si="28"/>
        <v/>
      </c>
      <c r="W91" s="207"/>
      <c r="X91" s="210">
        <f t="shared" si="29"/>
        <v>0</v>
      </c>
      <c r="Y91" s="201">
        <f t="shared" si="30"/>
        <v>0</v>
      </c>
      <c r="Z91" s="201"/>
      <c r="AA91" s="143"/>
      <c r="AB91" s="143"/>
      <c r="AC91" s="209" t="str">
        <f t="shared" si="31"/>
        <v/>
      </c>
      <c r="AD91" s="207"/>
      <c r="AE91" s="210">
        <f t="shared" si="32"/>
        <v>0</v>
      </c>
      <c r="AF91" s="201">
        <f t="shared" si="33"/>
        <v>0</v>
      </c>
    </row>
    <row r="92" spans="1:32" s="173" customFormat="1" ht="12.5" x14ac:dyDescent="0.25">
      <c r="A92" s="188"/>
      <c r="B92" s="188"/>
      <c r="C92" s="188"/>
      <c r="D92" s="188"/>
      <c r="E92" s="188"/>
      <c r="F92" s="189"/>
      <c r="G92" s="189"/>
      <c r="H92" s="142" t="str">
        <f t="shared" si="34"/>
        <v/>
      </c>
      <c r="I92" s="202"/>
      <c r="J92" s="201"/>
      <c r="K92" s="201">
        <f t="shared" si="25"/>
        <v>0</v>
      </c>
      <c r="L92" s="140"/>
      <c r="M92" s="193"/>
      <c r="N92" s="193"/>
      <c r="O92" s="209" t="str">
        <f t="shared" si="26"/>
        <v/>
      </c>
      <c r="P92" s="204"/>
      <c r="Q92" s="201"/>
      <c r="R92" s="201">
        <f t="shared" si="27"/>
        <v>0</v>
      </c>
      <c r="S92" s="140"/>
      <c r="T92" s="143"/>
      <c r="U92" s="143"/>
      <c r="V92" s="209" t="str">
        <f t="shared" si="28"/>
        <v/>
      </c>
      <c r="W92" s="207"/>
      <c r="X92" s="210">
        <f t="shared" si="29"/>
        <v>0</v>
      </c>
      <c r="Y92" s="201">
        <f t="shared" si="30"/>
        <v>0</v>
      </c>
      <c r="Z92" s="201"/>
      <c r="AA92" s="143"/>
      <c r="AB92" s="143"/>
      <c r="AC92" s="209" t="str">
        <f t="shared" si="31"/>
        <v/>
      </c>
      <c r="AD92" s="207"/>
      <c r="AE92" s="210">
        <f t="shared" si="32"/>
        <v>0</v>
      </c>
      <c r="AF92" s="201">
        <f t="shared" si="33"/>
        <v>0</v>
      </c>
    </row>
    <row r="93" spans="1:32" s="173" customFormat="1" ht="12.5" x14ac:dyDescent="0.25">
      <c r="A93" s="188"/>
      <c r="B93" s="188"/>
      <c r="C93" s="188"/>
      <c r="D93" s="188"/>
      <c r="E93" s="188"/>
      <c r="F93" s="189"/>
      <c r="G93" s="189"/>
      <c r="H93" s="142" t="str">
        <f t="shared" si="34"/>
        <v/>
      </c>
      <c r="I93" s="202"/>
      <c r="J93" s="201"/>
      <c r="K93" s="201">
        <f t="shared" si="25"/>
        <v>0</v>
      </c>
      <c r="L93" s="140"/>
      <c r="M93" s="193"/>
      <c r="N93" s="193"/>
      <c r="O93" s="209" t="str">
        <f t="shared" si="26"/>
        <v/>
      </c>
      <c r="P93" s="204"/>
      <c r="Q93" s="201"/>
      <c r="R93" s="201">
        <f t="shared" si="27"/>
        <v>0</v>
      </c>
      <c r="S93" s="140"/>
      <c r="T93" s="143"/>
      <c r="U93" s="143"/>
      <c r="V93" s="209" t="str">
        <f t="shared" si="28"/>
        <v/>
      </c>
      <c r="W93" s="207"/>
      <c r="X93" s="210">
        <f t="shared" si="29"/>
        <v>0</v>
      </c>
      <c r="Y93" s="201">
        <f t="shared" si="30"/>
        <v>0</v>
      </c>
      <c r="Z93" s="201"/>
      <c r="AA93" s="143"/>
      <c r="AB93" s="143"/>
      <c r="AC93" s="209" t="str">
        <f t="shared" si="31"/>
        <v/>
      </c>
      <c r="AD93" s="207"/>
      <c r="AE93" s="210">
        <f t="shared" si="32"/>
        <v>0</v>
      </c>
      <c r="AF93" s="201">
        <f t="shared" si="33"/>
        <v>0</v>
      </c>
    </row>
    <row r="94" spans="1:32" s="173" customFormat="1" ht="12.5" x14ac:dyDescent="0.25">
      <c r="A94" s="188"/>
      <c r="B94" s="188"/>
      <c r="C94" s="188"/>
      <c r="D94" s="188"/>
      <c r="E94" s="188"/>
      <c r="F94" s="189"/>
      <c r="G94" s="189"/>
      <c r="H94" s="142" t="str">
        <f t="shared" si="34"/>
        <v/>
      </c>
      <c r="I94" s="202"/>
      <c r="J94" s="201"/>
      <c r="K94" s="201">
        <f t="shared" si="25"/>
        <v>0</v>
      </c>
      <c r="L94" s="140"/>
      <c r="M94" s="193"/>
      <c r="N94" s="193"/>
      <c r="O94" s="209" t="str">
        <f t="shared" si="26"/>
        <v/>
      </c>
      <c r="P94" s="204"/>
      <c r="Q94" s="201"/>
      <c r="R94" s="201">
        <f t="shared" si="27"/>
        <v>0</v>
      </c>
      <c r="S94" s="140"/>
      <c r="T94" s="143"/>
      <c r="U94" s="143"/>
      <c r="V94" s="209" t="str">
        <f t="shared" si="28"/>
        <v/>
      </c>
      <c r="W94" s="207"/>
      <c r="X94" s="210">
        <f t="shared" si="29"/>
        <v>0</v>
      </c>
      <c r="Y94" s="201">
        <f t="shared" si="30"/>
        <v>0</v>
      </c>
      <c r="Z94" s="201"/>
      <c r="AA94" s="143"/>
      <c r="AB94" s="143"/>
      <c r="AC94" s="209" t="str">
        <f t="shared" si="31"/>
        <v/>
      </c>
      <c r="AD94" s="207"/>
      <c r="AE94" s="210">
        <f t="shared" si="32"/>
        <v>0</v>
      </c>
      <c r="AF94" s="201">
        <f t="shared" si="33"/>
        <v>0</v>
      </c>
    </row>
    <row r="95" spans="1:32" s="173" customFormat="1" ht="12.5" x14ac:dyDescent="0.25">
      <c r="A95" s="188"/>
      <c r="B95" s="188"/>
      <c r="C95" s="188"/>
      <c r="D95" s="188"/>
      <c r="E95" s="188"/>
      <c r="F95" s="189"/>
      <c r="G95" s="189"/>
      <c r="H95" s="142" t="str">
        <f t="shared" si="34"/>
        <v/>
      </c>
      <c r="I95" s="202"/>
      <c r="J95" s="201"/>
      <c r="K95" s="201">
        <f t="shared" si="25"/>
        <v>0</v>
      </c>
      <c r="L95" s="140"/>
      <c r="M95" s="193"/>
      <c r="N95" s="193"/>
      <c r="O95" s="209" t="str">
        <f t="shared" si="26"/>
        <v/>
      </c>
      <c r="P95" s="204"/>
      <c r="Q95" s="201"/>
      <c r="R95" s="201">
        <f t="shared" si="27"/>
        <v>0</v>
      </c>
      <c r="S95" s="140"/>
      <c r="T95" s="143"/>
      <c r="U95" s="143"/>
      <c r="V95" s="209" t="str">
        <f t="shared" si="28"/>
        <v/>
      </c>
      <c r="W95" s="207"/>
      <c r="X95" s="210">
        <f t="shared" si="29"/>
        <v>0</v>
      </c>
      <c r="Y95" s="201">
        <f t="shared" si="30"/>
        <v>0</v>
      </c>
      <c r="Z95" s="201"/>
      <c r="AA95" s="143"/>
      <c r="AB95" s="143"/>
      <c r="AC95" s="209" t="str">
        <f t="shared" si="31"/>
        <v/>
      </c>
      <c r="AD95" s="207"/>
      <c r="AE95" s="210">
        <f t="shared" si="32"/>
        <v>0</v>
      </c>
      <c r="AF95" s="201">
        <f t="shared" si="33"/>
        <v>0</v>
      </c>
    </row>
    <row r="96" spans="1:32" s="173" customFormat="1" ht="12.5" x14ac:dyDescent="0.25">
      <c r="A96" s="188"/>
      <c r="B96" s="188"/>
      <c r="C96" s="188"/>
      <c r="D96" s="188"/>
      <c r="E96" s="188"/>
      <c r="F96" s="189"/>
      <c r="G96" s="189"/>
      <c r="H96" s="142" t="str">
        <f t="shared" si="34"/>
        <v/>
      </c>
      <c r="I96" s="202"/>
      <c r="J96" s="201"/>
      <c r="K96" s="201">
        <f t="shared" si="25"/>
        <v>0</v>
      </c>
      <c r="L96" s="140"/>
      <c r="M96" s="193"/>
      <c r="N96" s="193"/>
      <c r="O96" s="209" t="str">
        <f t="shared" si="26"/>
        <v/>
      </c>
      <c r="P96" s="204"/>
      <c r="Q96" s="201"/>
      <c r="R96" s="201">
        <f t="shared" si="27"/>
        <v>0</v>
      </c>
      <c r="S96" s="140"/>
      <c r="T96" s="143"/>
      <c r="U96" s="143"/>
      <c r="V96" s="209" t="str">
        <f t="shared" si="28"/>
        <v/>
      </c>
      <c r="W96" s="207"/>
      <c r="X96" s="210">
        <f t="shared" si="29"/>
        <v>0</v>
      </c>
      <c r="Y96" s="201">
        <f t="shared" si="30"/>
        <v>0</v>
      </c>
      <c r="Z96" s="201"/>
      <c r="AA96" s="143"/>
      <c r="AB96" s="143"/>
      <c r="AC96" s="209" t="str">
        <f t="shared" si="31"/>
        <v/>
      </c>
      <c r="AD96" s="207"/>
      <c r="AE96" s="210">
        <f t="shared" si="32"/>
        <v>0</v>
      </c>
      <c r="AF96" s="201">
        <f t="shared" si="33"/>
        <v>0</v>
      </c>
    </row>
    <row r="97" spans="1:32" s="173" customFormat="1" ht="12.5" x14ac:dyDescent="0.25">
      <c r="A97" s="188"/>
      <c r="B97" s="188"/>
      <c r="C97" s="188"/>
      <c r="D97" s="188"/>
      <c r="E97" s="188"/>
      <c r="F97" s="189"/>
      <c r="G97" s="189"/>
      <c r="H97" s="142" t="str">
        <f t="shared" si="34"/>
        <v/>
      </c>
      <c r="I97" s="202"/>
      <c r="J97" s="201"/>
      <c r="K97" s="201">
        <f t="shared" si="25"/>
        <v>0</v>
      </c>
      <c r="L97" s="140"/>
      <c r="M97" s="193"/>
      <c r="N97" s="193"/>
      <c r="O97" s="209" t="str">
        <f t="shared" si="26"/>
        <v/>
      </c>
      <c r="P97" s="204"/>
      <c r="Q97" s="201"/>
      <c r="R97" s="201">
        <f t="shared" si="27"/>
        <v>0</v>
      </c>
      <c r="S97" s="140"/>
      <c r="T97" s="143"/>
      <c r="U97" s="143"/>
      <c r="V97" s="209" t="str">
        <f t="shared" si="28"/>
        <v/>
      </c>
      <c r="W97" s="207"/>
      <c r="X97" s="210">
        <f t="shared" si="29"/>
        <v>0</v>
      </c>
      <c r="Y97" s="201">
        <f t="shared" si="30"/>
        <v>0</v>
      </c>
      <c r="Z97" s="201"/>
      <c r="AA97" s="143"/>
      <c r="AB97" s="143"/>
      <c r="AC97" s="209" t="str">
        <f t="shared" si="31"/>
        <v/>
      </c>
      <c r="AD97" s="207"/>
      <c r="AE97" s="210">
        <f t="shared" si="32"/>
        <v>0</v>
      </c>
      <c r="AF97" s="201">
        <f t="shared" si="33"/>
        <v>0</v>
      </c>
    </row>
    <row r="98" spans="1:32" s="173" customFormat="1" ht="12.5" x14ac:dyDescent="0.25">
      <c r="A98" s="188"/>
      <c r="B98" s="188"/>
      <c r="C98" s="188"/>
      <c r="D98" s="188"/>
      <c r="E98" s="188"/>
      <c r="F98" s="189"/>
      <c r="G98" s="189"/>
      <c r="H98" s="142" t="str">
        <f t="shared" si="34"/>
        <v/>
      </c>
      <c r="I98" s="202"/>
      <c r="J98" s="201"/>
      <c r="K98" s="201">
        <f t="shared" si="25"/>
        <v>0</v>
      </c>
      <c r="L98" s="140"/>
      <c r="M98" s="193"/>
      <c r="N98" s="193"/>
      <c r="O98" s="209" t="str">
        <f t="shared" si="26"/>
        <v/>
      </c>
      <c r="P98" s="204"/>
      <c r="Q98" s="201"/>
      <c r="R98" s="201">
        <f t="shared" si="27"/>
        <v>0</v>
      </c>
      <c r="S98" s="140"/>
      <c r="T98" s="143"/>
      <c r="U98" s="143"/>
      <c r="V98" s="209" t="str">
        <f t="shared" si="28"/>
        <v/>
      </c>
      <c r="W98" s="207"/>
      <c r="X98" s="210">
        <f t="shared" si="29"/>
        <v>0</v>
      </c>
      <c r="Y98" s="201">
        <f t="shared" si="30"/>
        <v>0</v>
      </c>
      <c r="Z98" s="201"/>
      <c r="AA98" s="143"/>
      <c r="AB98" s="143"/>
      <c r="AC98" s="209" t="str">
        <f t="shared" si="31"/>
        <v/>
      </c>
      <c r="AD98" s="207"/>
      <c r="AE98" s="210">
        <f t="shared" si="32"/>
        <v>0</v>
      </c>
      <c r="AF98" s="201">
        <f t="shared" si="33"/>
        <v>0</v>
      </c>
    </row>
    <row r="99" spans="1:32" s="173" customFormat="1" ht="12.5" x14ac:dyDescent="0.25">
      <c r="A99" s="188"/>
      <c r="B99" s="188"/>
      <c r="C99" s="188"/>
      <c r="D99" s="188"/>
      <c r="E99" s="188"/>
      <c r="F99" s="189"/>
      <c r="G99" s="189"/>
      <c r="H99" s="142" t="str">
        <f t="shared" si="34"/>
        <v/>
      </c>
      <c r="I99" s="202"/>
      <c r="J99" s="201"/>
      <c r="K99" s="201">
        <f t="shared" si="25"/>
        <v>0</v>
      </c>
      <c r="L99" s="140"/>
      <c r="M99" s="193"/>
      <c r="N99" s="193"/>
      <c r="O99" s="209" t="str">
        <f t="shared" si="26"/>
        <v/>
      </c>
      <c r="P99" s="204"/>
      <c r="Q99" s="201"/>
      <c r="R99" s="201">
        <f t="shared" si="27"/>
        <v>0</v>
      </c>
      <c r="S99" s="140"/>
      <c r="T99" s="143"/>
      <c r="U99" s="143"/>
      <c r="V99" s="209" t="str">
        <f t="shared" si="28"/>
        <v/>
      </c>
      <c r="W99" s="207"/>
      <c r="X99" s="210">
        <f t="shared" si="29"/>
        <v>0</v>
      </c>
      <c r="Y99" s="201">
        <f t="shared" si="30"/>
        <v>0</v>
      </c>
      <c r="Z99" s="201"/>
      <c r="AA99" s="143"/>
      <c r="AB99" s="143"/>
      <c r="AC99" s="209" t="str">
        <f t="shared" si="31"/>
        <v/>
      </c>
      <c r="AD99" s="207"/>
      <c r="AE99" s="210">
        <f t="shared" si="32"/>
        <v>0</v>
      </c>
      <c r="AF99" s="201">
        <f t="shared" si="33"/>
        <v>0</v>
      </c>
    </row>
    <row r="100" spans="1:32" s="173" customFormat="1" ht="12.5" x14ac:dyDescent="0.25">
      <c r="A100" s="188"/>
      <c r="B100" s="188"/>
      <c r="C100" s="188"/>
      <c r="D100" s="188"/>
      <c r="E100" s="188"/>
      <c r="F100" s="189"/>
      <c r="G100" s="189"/>
      <c r="H100" s="142" t="str">
        <f t="shared" si="34"/>
        <v/>
      </c>
      <c r="I100" s="202"/>
      <c r="J100" s="201"/>
      <c r="K100" s="201">
        <f t="shared" si="25"/>
        <v>0</v>
      </c>
      <c r="L100" s="140"/>
      <c r="M100" s="193"/>
      <c r="N100" s="193"/>
      <c r="O100" s="209" t="str">
        <f t="shared" si="26"/>
        <v/>
      </c>
      <c r="P100" s="204"/>
      <c r="Q100" s="201"/>
      <c r="R100" s="201">
        <f t="shared" si="27"/>
        <v>0</v>
      </c>
      <c r="S100" s="140"/>
      <c r="T100" s="143"/>
      <c r="U100" s="143"/>
      <c r="V100" s="209" t="str">
        <f t="shared" si="28"/>
        <v/>
      </c>
      <c r="W100" s="207"/>
      <c r="X100" s="210">
        <f t="shared" si="29"/>
        <v>0</v>
      </c>
      <c r="Y100" s="201">
        <f t="shared" si="30"/>
        <v>0</v>
      </c>
      <c r="Z100" s="201"/>
      <c r="AA100" s="143"/>
      <c r="AB100" s="143"/>
      <c r="AC100" s="209" t="str">
        <f t="shared" si="31"/>
        <v/>
      </c>
      <c r="AD100" s="207"/>
      <c r="AE100" s="210">
        <f t="shared" si="32"/>
        <v>0</v>
      </c>
      <c r="AF100" s="201">
        <f t="shared" si="33"/>
        <v>0</v>
      </c>
    </row>
    <row r="101" spans="1:32" s="173" customFormat="1" ht="12.5" x14ac:dyDescent="0.25">
      <c r="A101" s="188"/>
      <c r="B101" s="188"/>
      <c r="C101" s="188"/>
      <c r="D101" s="188"/>
      <c r="E101" s="188"/>
      <c r="F101" s="189"/>
      <c r="G101" s="189"/>
      <c r="H101" s="142" t="str">
        <f t="shared" si="34"/>
        <v/>
      </c>
      <c r="I101" s="202"/>
      <c r="J101" s="201"/>
      <c r="K101" s="201">
        <f t="shared" si="25"/>
        <v>0</v>
      </c>
      <c r="L101" s="140"/>
      <c r="M101" s="193"/>
      <c r="N101" s="193"/>
      <c r="O101" s="209" t="str">
        <f t="shared" si="26"/>
        <v/>
      </c>
      <c r="P101" s="204"/>
      <c r="Q101" s="201"/>
      <c r="R101" s="201">
        <f t="shared" si="27"/>
        <v>0</v>
      </c>
      <c r="S101" s="140"/>
      <c r="T101" s="143"/>
      <c r="U101" s="143"/>
      <c r="V101" s="209" t="str">
        <f t="shared" si="28"/>
        <v/>
      </c>
      <c r="W101" s="207"/>
      <c r="X101" s="210">
        <f t="shared" si="29"/>
        <v>0</v>
      </c>
      <c r="Y101" s="201">
        <f t="shared" si="30"/>
        <v>0</v>
      </c>
      <c r="Z101" s="201"/>
      <c r="AA101" s="143"/>
      <c r="AB101" s="143"/>
      <c r="AC101" s="209" t="str">
        <f t="shared" si="31"/>
        <v/>
      </c>
      <c r="AD101" s="207"/>
      <c r="AE101" s="210">
        <f t="shared" si="32"/>
        <v>0</v>
      </c>
      <c r="AF101" s="201">
        <f t="shared" si="33"/>
        <v>0</v>
      </c>
    </row>
    <row r="102" spans="1:32" s="173" customFormat="1" ht="12.5" x14ac:dyDescent="0.25">
      <c r="A102" s="188"/>
      <c r="B102" s="188"/>
      <c r="C102" s="188"/>
      <c r="D102" s="188"/>
      <c r="E102" s="188"/>
      <c r="F102" s="189"/>
      <c r="G102" s="189"/>
      <c r="H102" s="142" t="str">
        <f t="shared" si="34"/>
        <v/>
      </c>
      <c r="I102" s="202"/>
      <c r="J102" s="201"/>
      <c r="K102" s="201">
        <f t="shared" si="25"/>
        <v>0</v>
      </c>
      <c r="L102" s="140"/>
      <c r="M102" s="193"/>
      <c r="N102" s="193"/>
      <c r="O102" s="209" t="str">
        <f t="shared" si="26"/>
        <v/>
      </c>
      <c r="P102" s="204"/>
      <c r="Q102" s="201"/>
      <c r="R102" s="201">
        <f t="shared" si="27"/>
        <v>0</v>
      </c>
      <c r="S102" s="140"/>
      <c r="T102" s="143"/>
      <c r="U102" s="143"/>
      <c r="V102" s="209" t="str">
        <f t="shared" si="28"/>
        <v/>
      </c>
      <c r="W102" s="207"/>
      <c r="X102" s="210">
        <f t="shared" si="29"/>
        <v>0</v>
      </c>
      <c r="Y102" s="201">
        <f t="shared" si="30"/>
        <v>0</v>
      </c>
      <c r="Z102" s="201"/>
      <c r="AA102" s="143"/>
      <c r="AB102" s="143"/>
      <c r="AC102" s="209" t="str">
        <f t="shared" si="31"/>
        <v/>
      </c>
      <c r="AD102" s="207"/>
      <c r="AE102" s="210">
        <f t="shared" si="32"/>
        <v>0</v>
      </c>
      <c r="AF102" s="201">
        <f t="shared" si="33"/>
        <v>0</v>
      </c>
    </row>
    <row r="103" spans="1:32" s="173" customFormat="1" ht="12.5" x14ac:dyDescent="0.25">
      <c r="A103" s="188"/>
      <c r="B103" s="188"/>
      <c r="C103" s="188"/>
      <c r="D103" s="188"/>
      <c r="E103" s="188"/>
      <c r="F103" s="189"/>
      <c r="G103" s="189"/>
      <c r="H103" s="142" t="str">
        <f t="shared" si="34"/>
        <v/>
      </c>
      <c r="I103" s="202"/>
      <c r="J103" s="201"/>
      <c r="K103" s="201">
        <f t="shared" si="25"/>
        <v>0</v>
      </c>
      <c r="L103" s="140"/>
      <c r="M103" s="193"/>
      <c r="N103" s="193"/>
      <c r="O103" s="209" t="str">
        <f t="shared" si="26"/>
        <v/>
      </c>
      <c r="P103" s="204"/>
      <c r="Q103" s="201"/>
      <c r="R103" s="201">
        <f t="shared" si="27"/>
        <v>0</v>
      </c>
      <c r="S103" s="140"/>
      <c r="T103" s="143"/>
      <c r="U103" s="143"/>
      <c r="V103" s="209" t="str">
        <f t="shared" si="28"/>
        <v/>
      </c>
      <c r="W103" s="207"/>
      <c r="X103" s="210">
        <f t="shared" si="29"/>
        <v>0</v>
      </c>
      <c r="Y103" s="201">
        <f t="shared" si="30"/>
        <v>0</v>
      </c>
      <c r="Z103" s="201"/>
      <c r="AA103" s="143"/>
      <c r="AB103" s="143"/>
      <c r="AC103" s="209" t="str">
        <f t="shared" si="31"/>
        <v/>
      </c>
      <c r="AD103" s="207"/>
      <c r="AE103" s="210">
        <f t="shared" si="32"/>
        <v>0</v>
      </c>
      <c r="AF103" s="201">
        <f t="shared" si="33"/>
        <v>0</v>
      </c>
    </row>
    <row r="104" spans="1:32" s="173" customFormat="1" ht="12.5" x14ac:dyDescent="0.25">
      <c r="A104" s="188"/>
      <c r="B104" s="188"/>
      <c r="C104" s="188"/>
      <c r="D104" s="188"/>
      <c r="E104" s="188"/>
      <c r="F104" s="189"/>
      <c r="G104" s="189"/>
      <c r="H104" s="142" t="str">
        <f t="shared" si="34"/>
        <v/>
      </c>
      <c r="I104" s="202"/>
      <c r="J104" s="201"/>
      <c r="K104" s="201">
        <f t="shared" si="25"/>
        <v>0</v>
      </c>
      <c r="L104" s="140"/>
      <c r="M104" s="193"/>
      <c r="N104" s="193"/>
      <c r="O104" s="209" t="str">
        <f t="shared" si="26"/>
        <v/>
      </c>
      <c r="P104" s="204"/>
      <c r="Q104" s="201"/>
      <c r="R104" s="201">
        <f t="shared" si="27"/>
        <v>0</v>
      </c>
      <c r="S104" s="140"/>
      <c r="T104" s="143"/>
      <c r="U104" s="143"/>
      <c r="V104" s="209" t="str">
        <f t="shared" si="28"/>
        <v/>
      </c>
      <c r="W104" s="207"/>
      <c r="X104" s="210">
        <f t="shared" si="29"/>
        <v>0</v>
      </c>
      <c r="Y104" s="201">
        <f t="shared" si="30"/>
        <v>0</v>
      </c>
      <c r="Z104" s="201"/>
      <c r="AA104" s="143"/>
      <c r="AB104" s="143"/>
      <c r="AC104" s="209" t="str">
        <f t="shared" si="31"/>
        <v/>
      </c>
      <c r="AD104" s="207"/>
      <c r="AE104" s="210">
        <f t="shared" si="32"/>
        <v>0</v>
      </c>
      <c r="AF104" s="201">
        <f t="shared" si="33"/>
        <v>0</v>
      </c>
    </row>
    <row r="105" spans="1:32" s="173" customFormat="1" ht="12.5" x14ac:dyDescent="0.25">
      <c r="A105" s="188"/>
      <c r="B105" s="188"/>
      <c r="C105" s="188"/>
      <c r="D105" s="188"/>
      <c r="E105" s="188"/>
      <c r="F105" s="189"/>
      <c r="G105" s="189"/>
      <c r="H105" s="142" t="str">
        <f t="shared" si="34"/>
        <v/>
      </c>
      <c r="I105" s="202"/>
      <c r="J105" s="201"/>
      <c r="K105" s="201">
        <f t="shared" si="25"/>
        <v>0</v>
      </c>
      <c r="L105" s="140"/>
      <c r="M105" s="193"/>
      <c r="N105" s="193"/>
      <c r="O105" s="209" t="str">
        <f t="shared" si="26"/>
        <v/>
      </c>
      <c r="P105" s="204"/>
      <c r="Q105" s="201"/>
      <c r="R105" s="201">
        <f t="shared" si="27"/>
        <v>0</v>
      </c>
      <c r="S105" s="140"/>
      <c r="T105" s="143"/>
      <c r="U105" s="143"/>
      <c r="V105" s="209" t="str">
        <f t="shared" si="28"/>
        <v/>
      </c>
      <c r="W105" s="207"/>
      <c r="X105" s="210">
        <f t="shared" si="29"/>
        <v>0</v>
      </c>
      <c r="Y105" s="201">
        <f t="shared" si="30"/>
        <v>0</v>
      </c>
      <c r="Z105" s="201"/>
      <c r="AA105" s="143"/>
      <c r="AB105" s="143"/>
      <c r="AC105" s="209" t="str">
        <f t="shared" si="31"/>
        <v/>
      </c>
      <c r="AD105" s="207"/>
      <c r="AE105" s="210">
        <f t="shared" si="32"/>
        <v>0</v>
      </c>
      <c r="AF105" s="201">
        <f t="shared" si="33"/>
        <v>0</v>
      </c>
    </row>
    <row r="106" spans="1:32" s="173" customFormat="1" ht="12.5" x14ac:dyDescent="0.25">
      <c r="A106" s="188"/>
      <c r="B106" s="188"/>
      <c r="C106" s="188"/>
      <c r="D106" s="188"/>
      <c r="E106" s="188"/>
      <c r="F106" s="189"/>
      <c r="G106" s="189"/>
      <c r="H106" s="142" t="str">
        <f t="shared" si="34"/>
        <v/>
      </c>
      <c r="I106" s="202"/>
      <c r="J106" s="201"/>
      <c r="K106" s="201">
        <f t="shared" si="25"/>
        <v>0</v>
      </c>
      <c r="L106" s="140"/>
      <c r="M106" s="193"/>
      <c r="N106" s="193"/>
      <c r="O106" s="209" t="str">
        <f t="shared" si="26"/>
        <v/>
      </c>
      <c r="P106" s="204"/>
      <c r="Q106" s="201"/>
      <c r="R106" s="201">
        <f t="shared" si="27"/>
        <v>0</v>
      </c>
      <c r="S106" s="140"/>
      <c r="T106" s="143"/>
      <c r="U106" s="143"/>
      <c r="V106" s="209" t="str">
        <f t="shared" si="28"/>
        <v/>
      </c>
      <c r="W106" s="207"/>
      <c r="X106" s="210">
        <f t="shared" si="29"/>
        <v>0</v>
      </c>
      <c r="Y106" s="201">
        <f t="shared" si="30"/>
        <v>0</v>
      </c>
      <c r="Z106" s="201"/>
      <c r="AA106" s="143"/>
      <c r="AB106" s="143"/>
      <c r="AC106" s="209" t="str">
        <f t="shared" si="31"/>
        <v/>
      </c>
      <c r="AD106" s="207"/>
      <c r="AE106" s="210">
        <f t="shared" si="32"/>
        <v>0</v>
      </c>
      <c r="AF106" s="201">
        <f t="shared" si="33"/>
        <v>0</v>
      </c>
    </row>
    <row r="107" spans="1:32" s="173" customFormat="1" ht="12.5" x14ac:dyDescent="0.25">
      <c r="A107" s="188"/>
      <c r="B107" s="188"/>
      <c r="C107" s="188"/>
      <c r="D107" s="188"/>
      <c r="E107" s="188"/>
      <c r="F107" s="189"/>
      <c r="G107" s="189"/>
      <c r="H107" s="142" t="str">
        <f t="shared" si="34"/>
        <v/>
      </c>
      <c r="I107" s="202"/>
      <c r="J107" s="201"/>
      <c r="K107" s="201">
        <f t="shared" si="25"/>
        <v>0</v>
      </c>
      <c r="L107" s="140"/>
      <c r="M107" s="193"/>
      <c r="N107" s="193"/>
      <c r="O107" s="209" t="str">
        <f t="shared" si="26"/>
        <v/>
      </c>
      <c r="P107" s="204"/>
      <c r="Q107" s="201"/>
      <c r="R107" s="201">
        <f t="shared" si="27"/>
        <v>0</v>
      </c>
      <c r="S107" s="140"/>
      <c r="T107" s="143"/>
      <c r="U107" s="143"/>
      <c r="V107" s="209" t="str">
        <f t="shared" si="28"/>
        <v/>
      </c>
      <c r="W107" s="207"/>
      <c r="X107" s="210">
        <f t="shared" si="29"/>
        <v>0</v>
      </c>
      <c r="Y107" s="201">
        <f t="shared" si="30"/>
        <v>0</v>
      </c>
      <c r="Z107" s="201"/>
      <c r="AA107" s="143"/>
      <c r="AB107" s="143"/>
      <c r="AC107" s="209" t="str">
        <f t="shared" si="31"/>
        <v/>
      </c>
      <c r="AD107" s="207"/>
      <c r="AE107" s="210">
        <f t="shared" si="32"/>
        <v>0</v>
      </c>
      <c r="AF107" s="201">
        <f t="shared" si="33"/>
        <v>0</v>
      </c>
    </row>
    <row r="108" spans="1:32" s="173" customFormat="1" ht="12.5" x14ac:dyDescent="0.25">
      <c r="A108" s="188"/>
      <c r="B108" s="188"/>
      <c r="C108" s="188"/>
      <c r="D108" s="188"/>
      <c r="E108" s="188"/>
      <c r="F108" s="189"/>
      <c r="G108" s="189"/>
      <c r="H108" s="142" t="str">
        <f t="shared" si="34"/>
        <v/>
      </c>
      <c r="I108" s="202"/>
      <c r="J108" s="201"/>
      <c r="K108" s="201">
        <f t="shared" si="25"/>
        <v>0</v>
      </c>
      <c r="L108" s="140"/>
      <c r="M108" s="193"/>
      <c r="N108" s="193"/>
      <c r="O108" s="209" t="str">
        <f t="shared" si="26"/>
        <v/>
      </c>
      <c r="P108" s="204"/>
      <c r="Q108" s="201"/>
      <c r="R108" s="201">
        <f t="shared" si="27"/>
        <v>0</v>
      </c>
      <c r="S108" s="140"/>
      <c r="T108" s="143"/>
      <c r="U108" s="143"/>
      <c r="V108" s="209" t="str">
        <f t="shared" si="28"/>
        <v/>
      </c>
      <c r="W108" s="207"/>
      <c r="X108" s="210">
        <f t="shared" si="29"/>
        <v>0</v>
      </c>
      <c r="Y108" s="201">
        <f t="shared" si="30"/>
        <v>0</v>
      </c>
      <c r="Z108" s="201"/>
      <c r="AA108" s="143"/>
      <c r="AB108" s="143"/>
      <c r="AC108" s="209" t="str">
        <f t="shared" si="31"/>
        <v/>
      </c>
      <c r="AD108" s="207"/>
      <c r="AE108" s="210">
        <f t="shared" si="32"/>
        <v>0</v>
      </c>
      <c r="AF108" s="201">
        <f t="shared" si="33"/>
        <v>0</v>
      </c>
    </row>
    <row r="109" spans="1:32" s="173" customFormat="1" ht="12.5" x14ac:dyDescent="0.25">
      <c r="A109" s="188"/>
      <c r="B109" s="188"/>
      <c r="C109" s="188"/>
      <c r="D109" s="188"/>
      <c r="E109" s="188"/>
      <c r="F109" s="189"/>
      <c r="G109" s="189"/>
      <c r="H109" s="142" t="str">
        <f t="shared" si="34"/>
        <v/>
      </c>
      <c r="I109" s="202"/>
      <c r="J109" s="201"/>
      <c r="K109" s="201">
        <f t="shared" si="25"/>
        <v>0</v>
      </c>
      <c r="L109" s="140"/>
      <c r="M109" s="193"/>
      <c r="N109" s="193"/>
      <c r="O109" s="209" t="str">
        <f t="shared" si="26"/>
        <v/>
      </c>
      <c r="P109" s="204"/>
      <c r="Q109" s="201"/>
      <c r="R109" s="201">
        <f t="shared" si="27"/>
        <v>0</v>
      </c>
      <c r="S109" s="140"/>
      <c r="T109" s="143"/>
      <c r="U109" s="143"/>
      <c r="V109" s="209" t="str">
        <f t="shared" si="28"/>
        <v/>
      </c>
      <c r="W109" s="207"/>
      <c r="X109" s="210">
        <f t="shared" si="29"/>
        <v>0</v>
      </c>
      <c r="Y109" s="201">
        <f t="shared" si="30"/>
        <v>0</v>
      </c>
      <c r="Z109" s="201"/>
      <c r="AA109" s="143"/>
      <c r="AB109" s="143"/>
      <c r="AC109" s="209" t="str">
        <f t="shared" si="31"/>
        <v/>
      </c>
      <c r="AD109" s="207"/>
      <c r="AE109" s="210">
        <f t="shared" si="32"/>
        <v>0</v>
      </c>
      <c r="AF109" s="201">
        <f t="shared" si="33"/>
        <v>0</v>
      </c>
    </row>
    <row r="110" spans="1:32" s="173" customFormat="1" ht="12.5" x14ac:dyDescent="0.25">
      <c r="A110" s="188"/>
      <c r="B110" s="188"/>
      <c r="C110" s="188"/>
      <c r="D110" s="188"/>
      <c r="E110" s="188"/>
      <c r="F110" s="189"/>
      <c r="G110" s="189"/>
      <c r="H110" s="142" t="str">
        <f t="shared" si="34"/>
        <v/>
      </c>
      <c r="I110" s="202"/>
      <c r="J110" s="201"/>
      <c r="K110" s="201">
        <f t="shared" si="25"/>
        <v>0</v>
      </c>
      <c r="L110" s="140"/>
      <c r="M110" s="193"/>
      <c r="N110" s="193"/>
      <c r="O110" s="209" t="str">
        <f t="shared" si="26"/>
        <v/>
      </c>
      <c r="P110" s="204"/>
      <c r="Q110" s="201"/>
      <c r="R110" s="201">
        <f t="shared" si="27"/>
        <v>0</v>
      </c>
      <c r="S110" s="140"/>
      <c r="T110" s="143"/>
      <c r="U110" s="143"/>
      <c r="V110" s="209" t="str">
        <f t="shared" si="28"/>
        <v/>
      </c>
      <c r="W110" s="207"/>
      <c r="X110" s="210">
        <f t="shared" si="29"/>
        <v>0</v>
      </c>
      <c r="Y110" s="201">
        <f t="shared" si="30"/>
        <v>0</v>
      </c>
      <c r="Z110" s="201"/>
      <c r="AA110" s="143"/>
      <c r="AB110" s="143"/>
      <c r="AC110" s="209" t="str">
        <f t="shared" si="31"/>
        <v/>
      </c>
      <c r="AD110" s="207"/>
      <c r="AE110" s="210">
        <f t="shared" si="32"/>
        <v>0</v>
      </c>
      <c r="AF110" s="201">
        <f t="shared" si="33"/>
        <v>0</v>
      </c>
    </row>
    <row r="111" spans="1:32" s="173" customFormat="1" ht="12.5" x14ac:dyDescent="0.25">
      <c r="A111" s="188"/>
      <c r="B111" s="188"/>
      <c r="C111" s="188"/>
      <c r="D111" s="188"/>
      <c r="E111" s="188"/>
      <c r="F111" s="189"/>
      <c r="G111" s="189"/>
      <c r="H111" s="142" t="str">
        <f t="shared" si="34"/>
        <v/>
      </c>
      <c r="I111" s="202"/>
      <c r="J111" s="201"/>
      <c r="K111" s="201">
        <f t="shared" si="25"/>
        <v>0</v>
      </c>
      <c r="L111" s="140"/>
      <c r="M111" s="193"/>
      <c r="N111" s="193"/>
      <c r="O111" s="209" t="str">
        <f t="shared" si="26"/>
        <v/>
      </c>
      <c r="P111" s="204"/>
      <c r="Q111" s="201"/>
      <c r="R111" s="201">
        <f t="shared" si="27"/>
        <v>0</v>
      </c>
      <c r="S111" s="140"/>
      <c r="T111" s="143"/>
      <c r="U111" s="143"/>
      <c r="V111" s="209" t="str">
        <f t="shared" si="28"/>
        <v/>
      </c>
      <c r="W111" s="207"/>
      <c r="X111" s="210">
        <f t="shared" si="29"/>
        <v>0</v>
      </c>
      <c r="Y111" s="201">
        <f t="shared" si="30"/>
        <v>0</v>
      </c>
      <c r="Z111" s="201"/>
      <c r="AA111" s="143"/>
      <c r="AB111" s="143"/>
      <c r="AC111" s="209" t="str">
        <f t="shared" si="31"/>
        <v/>
      </c>
      <c r="AD111" s="207"/>
      <c r="AE111" s="210">
        <f t="shared" si="32"/>
        <v>0</v>
      </c>
      <c r="AF111" s="201">
        <f t="shared" si="33"/>
        <v>0</v>
      </c>
    </row>
    <row r="112" spans="1:32" s="173" customFormat="1" ht="12.5" x14ac:dyDescent="0.25">
      <c r="A112" s="188"/>
      <c r="B112" s="188"/>
      <c r="C112" s="188"/>
      <c r="D112" s="188"/>
      <c r="E112" s="188"/>
      <c r="F112" s="189"/>
      <c r="G112" s="189"/>
      <c r="H112" s="142" t="str">
        <f t="shared" si="34"/>
        <v/>
      </c>
      <c r="I112" s="202"/>
      <c r="J112" s="201"/>
      <c r="K112" s="201">
        <f t="shared" si="25"/>
        <v>0</v>
      </c>
      <c r="L112" s="140"/>
      <c r="M112" s="193"/>
      <c r="N112" s="193"/>
      <c r="O112" s="209" t="str">
        <f t="shared" si="26"/>
        <v/>
      </c>
      <c r="P112" s="204"/>
      <c r="Q112" s="201"/>
      <c r="R112" s="201">
        <f t="shared" si="27"/>
        <v>0</v>
      </c>
      <c r="S112" s="140"/>
      <c r="T112" s="143"/>
      <c r="U112" s="143"/>
      <c r="V112" s="209" t="str">
        <f t="shared" si="28"/>
        <v/>
      </c>
      <c r="W112" s="207"/>
      <c r="X112" s="210">
        <f t="shared" si="29"/>
        <v>0</v>
      </c>
      <c r="Y112" s="201">
        <f t="shared" si="30"/>
        <v>0</v>
      </c>
      <c r="Z112" s="201"/>
      <c r="AA112" s="143"/>
      <c r="AB112" s="143"/>
      <c r="AC112" s="209" t="str">
        <f t="shared" si="31"/>
        <v/>
      </c>
      <c r="AD112" s="207"/>
      <c r="AE112" s="210">
        <f t="shared" si="32"/>
        <v>0</v>
      </c>
      <c r="AF112" s="201">
        <f t="shared" si="33"/>
        <v>0</v>
      </c>
    </row>
    <row r="113" spans="1:32" s="173" customFormat="1" ht="12.5" x14ac:dyDescent="0.25">
      <c r="A113" s="188"/>
      <c r="B113" s="188"/>
      <c r="C113" s="188"/>
      <c r="D113" s="188"/>
      <c r="E113" s="188"/>
      <c r="F113" s="189"/>
      <c r="G113" s="189"/>
      <c r="H113" s="142" t="str">
        <f t="shared" si="34"/>
        <v/>
      </c>
      <c r="I113" s="202"/>
      <c r="J113" s="201"/>
      <c r="K113" s="201">
        <f t="shared" si="25"/>
        <v>0</v>
      </c>
      <c r="L113" s="140"/>
      <c r="M113" s="193"/>
      <c r="N113" s="193"/>
      <c r="O113" s="209" t="str">
        <f t="shared" si="26"/>
        <v/>
      </c>
      <c r="P113" s="204"/>
      <c r="Q113" s="201"/>
      <c r="R113" s="201">
        <f t="shared" si="27"/>
        <v>0</v>
      </c>
      <c r="S113" s="140"/>
      <c r="T113" s="143"/>
      <c r="U113" s="143"/>
      <c r="V113" s="209" t="str">
        <f t="shared" si="28"/>
        <v/>
      </c>
      <c r="W113" s="207"/>
      <c r="X113" s="210">
        <f t="shared" si="29"/>
        <v>0</v>
      </c>
      <c r="Y113" s="201">
        <f t="shared" si="30"/>
        <v>0</v>
      </c>
      <c r="Z113" s="201"/>
      <c r="AA113" s="143"/>
      <c r="AB113" s="143"/>
      <c r="AC113" s="209" t="str">
        <f t="shared" si="31"/>
        <v/>
      </c>
      <c r="AD113" s="207"/>
      <c r="AE113" s="210">
        <f t="shared" si="32"/>
        <v>0</v>
      </c>
      <c r="AF113" s="201">
        <f t="shared" si="33"/>
        <v>0</v>
      </c>
    </row>
    <row r="114" spans="1:32" s="173" customFormat="1" ht="12.5" x14ac:dyDescent="0.25">
      <c r="A114" s="188"/>
      <c r="B114" s="188"/>
      <c r="C114" s="188"/>
      <c r="D114" s="188"/>
      <c r="E114" s="188"/>
      <c r="F114" s="189"/>
      <c r="G114" s="189"/>
      <c r="H114" s="142" t="str">
        <f t="shared" si="34"/>
        <v/>
      </c>
      <c r="I114" s="202"/>
      <c r="J114" s="201"/>
      <c r="K114" s="201">
        <f t="shared" si="25"/>
        <v>0</v>
      </c>
      <c r="L114" s="140"/>
      <c r="M114" s="193"/>
      <c r="N114" s="193"/>
      <c r="O114" s="209" t="str">
        <f t="shared" si="26"/>
        <v/>
      </c>
      <c r="P114" s="204"/>
      <c r="Q114" s="201"/>
      <c r="R114" s="201">
        <f t="shared" si="27"/>
        <v>0</v>
      </c>
      <c r="S114" s="140"/>
      <c r="T114" s="143"/>
      <c r="U114" s="143"/>
      <c r="V114" s="209" t="str">
        <f t="shared" si="28"/>
        <v/>
      </c>
      <c r="W114" s="207"/>
      <c r="X114" s="210">
        <f t="shared" si="29"/>
        <v>0</v>
      </c>
      <c r="Y114" s="201">
        <f t="shared" si="30"/>
        <v>0</v>
      </c>
      <c r="Z114" s="201"/>
      <c r="AA114" s="143"/>
      <c r="AB114" s="143"/>
      <c r="AC114" s="209" t="str">
        <f t="shared" si="31"/>
        <v/>
      </c>
      <c r="AD114" s="207"/>
      <c r="AE114" s="210">
        <f t="shared" si="32"/>
        <v>0</v>
      </c>
      <c r="AF114" s="201">
        <f t="shared" si="33"/>
        <v>0</v>
      </c>
    </row>
    <row r="115" spans="1:32" s="173" customFormat="1" ht="12.5" x14ac:dyDescent="0.25">
      <c r="A115" s="188"/>
      <c r="B115" s="188"/>
      <c r="C115" s="188"/>
      <c r="D115" s="188"/>
      <c r="E115" s="188"/>
      <c r="F115" s="189"/>
      <c r="G115" s="189"/>
      <c r="H115" s="142" t="str">
        <f t="shared" si="34"/>
        <v/>
      </c>
      <c r="I115" s="202"/>
      <c r="J115" s="201"/>
      <c r="K115" s="201">
        <f t="shared" si="25"/>
        <v>0</v>
      </c>
      <c r="L115" s="140"/>
      <c r="M115" s="193"/>
      <c r="N115" s="193"/>
      <c r="O115" s="209" t="str">
        <f t="shared" si="26"/>
        <v/>
      </c>
      <c r="P115" s="204"/>
      <c r="Q115" s="201"/>
      <c r="R115" s="201">
        <f t="shared" si="27"/>
        <v>0</v>
      </c>
      <c r="S115" s="140"/>
      <c r="T115" s="143"/>
      <c r="U115" s="143"/>
      <c r="V115" s="209" t="str">
        <f t="shared" si="28"/>
        <v/>
      </c>
      <c r="W115" s="207"/>
      <c r="X115" s="210">
        <f t="shared" si="29"/>
        <v>0</v>
      </c>
      <c r="Y115" s="201">
        <f t="shared" si="30"/>
        <v>0</v>
      </c>
      <c r="Z115" s="201"/>
      <c r="AA115" s="143"/>
      <c r="AB115" s="143"/>
      <c r="AC115" s="209" t="str">
        <f t="shared" si="31"/>
        <v/>
      </c>
      <c r="AD115" s="207"/>
      <c r="AE115" s="210">
        <f t="shared" si="32"/>
        <v>0</v>
      </c>
      <c r="AF115" s="201">
        <f t="shared" si="33"/>
        <v>0</v>
      </c>
    </row>
    <row r="116" spans="1:32" s="173" customFormat="1" ht="12.5" x14ac:dyDescent="0.25">
      <c r="A116" s="188"/>
      <c r="B116" s="188"/>
      <c r="C116" s="188"/>
      <c r="D116" s="188"/>
      <c r="E116" s="188"/>
      <c r="F116" s="189"/>
      <c r="G116" s="189"/>
      <c r="H116" s="142" t="str">
        <f t="shared" si="34"/>
        <v/>
      </c>
      <c r="I116" s="202"/>
      <c r="J116" s="201"/>
      <c r="K116" s="201">
        <f t="shared" si="25"/>
        <v>0</v>
      </c>
      <c r="L116" s="140"/>
      <c r="M116" s="193"/>
      <c r="N116" s="193"/>
      <c r="O116" s="209" t="str">
        <f t="shared" si="26"/>
        <v/>
      </c>
      <c r="P116" s="204"/>
      <c r="Q116" s="201"/>
      <c r="R116" s="201">
        <f t="shared" si="27"/>
        <v>0</v>
      </c>
      <c r="S116" s="140"/>
      <c r="T116" s="143"/>
      <c r="U116" s="143"/>
      <c r="V116" s="209" t="str">
        <f t="shared" si="28"/>
        <v/>
      </c>
      <c r="W116" s="207"/>
      <c r="X116" s="210">
        <f t="shared" si="29"/>
        <v>0</v>
      </c>
      <c r="Y116" s="201">
        <f t="shared" si="30"/>
        <v>0</v>
      </c>
      <c r="Z116" s="201"/>
      <c r="AA116" s="143"/>
      <c r="AB116" s="143"/>
      <c r="AC116" s="209" t="str">
        <f t="shared" si="31"/>
        <v/>
      </c>
      <c r="AD116" s="207"/>
      <c r="AE116" s="210">
        <f t="shared" si="32"/>
        <v>0</v>
      </c>
      <c r="AF116" s="201">
        <f t="shared" si="33"/>
        <v>0</v>
      </c>
    </row>
    <row r="117" spans="1:32" s="173" customFormat="1" ht="12.5" x14ac:dyDescent="0.25">
      <c r="A117" s="188"/>
      <c r="B117" s="188"/>
      <c r="C117" s="188"/>
      <c r="D117" s="188"/>
      <c r="E117" s="188"/>
      <c r="F117" s="189"/>
      <c r="G117" s="189"/>
      <c r="H117" s="142" t="str">
        <f t="shared" si="34"/>
        <v/>
      </c>
      <c r="I117" s="202"/>
      <c r="J117" s="201"/>
      <c r="K117" s="201">
        <f t="shared" si="25"/>
        <v>0</v>
      </c>
      <c r="L117" s="140"/>
      <c r="M117" s="193"/>
      <c r="N117" s="193"/>
      <c r="O117" s="209" t="str">
        <f t="shared" si="26"/>
        <v/>
      </c>
      <c r="P117" s="204"/>
      <c r="Q117" s="201"/>
      <c r="R117" s="201">
        <f t="shared" si="27"/>
        <v>0</v>
      </c>
      <c r="S117" s="140"/>
      <c r="T117" s="143"/>
      <c r="U117" s="143"/>
      <c r="V117" s="209" t="str">
        <f t="shared" si="28"/>
        <v/>
      </c>
      <c r="W117" s="207"/>
      <c r="X117" s="210">
        <f t="shared" si="29"/>
        <v>0</v>
      </c>
      <c r="Y117" s="201">
        <f t="shared" si="30"/>
        <v>0</v>
      </c>
      <c r="Z117" s="201"/>
      <c r="AA117" s="143"/>
      <c r="AB117" s="143"/>
      <c r="AC117" s="209" t="str">
        <f t="shared" si="31"/>
        <v/>
      </c>
      <c r="AD117" s="207"/>
      <c r="AE117" s="210">
        <f t="shared" si="32"/>
        <v>0</v>
      </c>
      <c r="AF117" s="201">
        <f t="shared" si="33"/>
        <v>0</v>
      </c>
    </row>
    <row r="118" spans="1:32" s="173" customFormat="1" ht="12.5" x14ac:dyDescent="0.25">
      <c r="A118" s="188"/>
      <c r="B118" s="188"/>
      <c r="C118" s="188"/>
      <c r="D118" s="188"/>
      <c r="E118" s="188"/>
      <c r="F118" s="189"/>
      <c r="G118" s="189"/>
      <c r="H118" s="142" t="str">
        <f t="shared" si="34"/>
        <v/>
      </c>
      <c r="I118" s="202"/>
      <c r="J118" s="201"/>
      <c r="K118" s="201">
        <f t="shared" si="25"/>
        <v>0</v>
      </c>
      <c r="L118" s="140"/>
      <c r="M118" s="193"/>
      <c r="N118" s="193"/>
      <c r="O118" s="209" t="str">
        <f t="shared" si="26"/>
        <v/>
      </c>
      <c r="P118" s="204"/>
      <c r="Q118" s="201"/>
      <c r="R118" s="201">
        <f t="shared" si="27"/>
        <v>0</v>
      </c>
      <c r="S118" s="140"/>
      <c r="T118" s="143"/>
      <c r="U118" s="143"/>
      <c r="V118" s="209" t="str">
        <f t="shared" si="28"/>
        <v/>
      </c>
      <c r="W118" s="207"/>
      <c r="X118" s="210">
        <f t="shared" si="29"/>
        <v>0</v>
      </c>
      <c r="Y118" s="201">
        <f t="shared" si="30"/>
        <v>0</v>
      </c>
      <c r="Z118" s="201"/>
      <c r="AA118" s="143"/>
      <c r="AB118" s="143"/>
      <c r="AC118" s="209" t="str">
        <f t="shared" si="31"/>
        <v/>
      </c>
      <c r="AD118" s="207"/>
      <c r="AE118" s="210">
        <f t="shared" si="32"/>
        <v>0</v>
      </c>
      <c r="AF118" s="201">
        <f t="shared" si="33"/>
        <v>0</v>
      </c>
    </row>
    <row r="119" spans="1:32" s="173" customFormat="1" ht="12.5" x14ac:dyDescent="0.25">
      <c r="A119" s="188"/>
      <c r="B119" s="188"/>
      <c r="C119" s="188"/>
      <c r="D119" s="188"/>
      <c r="E119" s="188"/>
      <c r="F119" s="189"/>
      <c r="G119" s="189"/>
      <c r="H119" s="142" t="str">
        <f t="shared" si="34"/>
        <v/>
      </c>
      <c r="I119" s="202"/>
      <c r="J119" s="201"/>
      <c r="K119" s="201">
        <f t="shared" si="25"/>
        <v>0</v>
      </c>
      <c r="L119" s="140"/>
      <c r="M119" s="193"/>
      <c r="N119" s="193"/>
      <c r="O119" s="209" t="str">
        <f t="shared" si="26"/>
        <v/>
      </c>
      <c r="P119" s="204"/>
      <c r="Q119" s="201"/>
      <c r="R119" s="201">
        <f t="shared" si="27"/>
        <v>0</v>
      </c>
      <c r="S119" s="140"/>
      <c r="T119" s="143"/>
      <c r="U119" s="143"/>
      <c r="V119" s="209" t="str">
        <f t="shared" si="28"/>
        <v/>
      </c>
      <c r="W119" s="207"/>
      <c r="X119" s="210">
        <f t="shared" si="29"/>
        <v>0</v>
      </c>
      <c r="Y119" s="201">
        <f t="shared" si="30"/>
        <v>0</v>
      </c>
      <c r="Z119" s="201"/>
      <c r="AA119" s="143"/>
      <c r="AB119" s="143"/>
      <c r="AC119" s="209" t="str">
        <f t="shared" si="31"/>
        <v/>
      </c>
      <c r="AD119" s="207"/>
      <c r="AE119" s="210">
        <f t="shared" si="32"/>
        <v>0</v>
      </c>
      <c r="AF119" s="201">
        <f t="shared" si="33"/>
        <v>0</v>
      </c>
    </row>
    <row r="120" spans="1:32" s="173" customFormat="1" ht="12.5" x14ac:dyDescent="0.25">
      <c r="A120" s="188"/>
      <c r="B120" s="188"/>
      <c r="C120" s="188"/>
      <c r="D120" s="188"/>
      <c r="E120" s="188"/>
      <c r="F120" s="189"/>
      <c r="G120" s="189"/>
      <c r="H120" s="142" t="str">
        <f t="shared" si="34"/>
        <v/>
      </c>
      <c r="I120" s="202"/>
      <c r="J120" s="201"/>
      <c r="K120" s="201">
        <f t="shared" si="25"/>
        <v>0</v>
      </c>
      <c r="L120" s="140"/>
      <c r="M120" s="193"/>
      <c r="N120" s="193"/>
      <c r="O120" s="209" t="str">
        <f t="shared" si="26"/>
        <v/>
      </c>
      <c r="P120" s="204"/>
      <c r="Q120" s="201"/>
      <c r="R120" s="201">
        <f t="shared" si="27"/>
        <v>0</v>
      </c>
      <c r="S120" s="140"/>
      <c r="T120" s="143"/>
      <c r="U120" s="143"/>
      <c r="V120" s="209" t="str">
        <f t="shared" si="28"/>
        <v/>
      </c>
      <c r="W120" s="207"/>
      <c r="X120" s="210">
        <f t="shared" si="29"/>
        <v>0</v>
      </c>
      <c r="Y120" s="201">
        <f t="shared" si="30"/>
        <v>0</v>
      </c>
      <c r="Z120" s="201"/>
      <c r="AA120" s="143"/>
      <c r="AB120" s="143"/>
      <c r="AC120" s="209" t="str">
        <f t="shared" si="31"/>
        <v/>
      </c>
      <c r="AD120" s="207"/>
      <c r="AE120" s="210">
        <f t="shared" si="32"/>
        <v>0</v>
      </c>
      <c r="AF120" s="201">
        <f t="shared" si="33"/>
        <v>0</v>
      </c>
    </row>
    <row r="121" spans="1:32" s="173" customFormat="1" ht="12.5" x14ac:dyDescent="0.25">
      <c r="A121" s="188"/>
      <c r="B121" s="188"/>
      <c r="C121" s="188"/>
      <c r="D121" s="188"/>
      <c r="E121" s="188"/>
      <c r="F121" s="189"/>
      <c r="G121" s="189"/>
      <c r="H121" s="142" t="str">
        <f t="shared" si="34"/>
        <v/>
      </c>
      <c r="I121" s="202"/>
      <c r="J121" s="201"/>
      <c r="K121" s="201">
        <f t="shared" si="25"/>
        <v>0</v>
      </c>
      <c r="L121" s="140"/>
      <c r="M121" s="193"/>
      <c r="N121" s="193"/>
      <c r="O121" s="209" t="str">
        <f t="shared" si="26"/>
        <v/>
      </c>
      <c r="P121" s="204"/>
      <c r="Q121" s="201"/>
      <c r="R121" s="201">
        <f t="shared" si="27"/>
        <v>0</v>
      </c>
      <c r="S121" s="140"/>
      <c r="T121" s="143"/>
      <c r="U121" s="143"/>
      <c r="V121" s="209" t="str">
        <f t="shared" si="28"/>
        <v/>
      </c>
      <c r="W121" s="207"/>
      <c r="X121" s="210">
        <f t="shared" si="29"/>
        <v>0</v>
      </c>
      <c r="Y121" s="201">
        <f t="shared" si="30"/>
        <v>0</v>
      </c>
      <c r="Z121" s="201"/>
      <c r="AA121" s="143"/>
      <c r="AB121" s="143"/>
      <c r="AC121" s="209" t="str">
        <f t="shared" si="31"/>
        <v/>
      </c>
      <c r="AD121" s="207"/>
      <c r="AE121" s="210">
        <f t="shared" si="32"/>
        <v>0</v>
      </c>
      <c r="AF121" s="201">
        <f t="shared" si="33"/>
        <v>0</v>
      </c>
    </row>
    <row r="122" spans="1:32" s="173" customFormat="1" ht="12.5" x14ac:dyDescent="0.25">
      <c r="A122" s="188"/>
      <c r="B122" s="188"/>
      <c r="C122" s="188"/>
      <c r="D122" s="188"/>
      <c r="E122" s="188"/>
      <c r="F122" s="189"/>
      <c r="G122" s="189"/>
      <c r="H122" s="142" t="str">
        <f t="shared" si="34"/>
        <v/>
      </c>
      <c r="I122" s="202"/>
      <c r="J122" s="201"/>
      <c r="K122" s="201">
        <f t="shared" si="25"/>
        <v>0</v>
      </c>
      <c r="L122" s="140"/>
      <c r="M122" s="193"/>
      <c r="N122" s="193"/>
      <c r="O122" s="209" t="str">
        <f t="shared" si="26"/>
        <v/>
      </c>
      <c r="P122" s="204"/>
      <c r="Q122" s="201"/>
      <c r="R122" s="201">
        <f t="shared" si="27"/>
        <v>0</v>
      </c>
      <c r="S122" s="140"/>
      <c r="T122" s="143"/>
      <c r="U122" s="143"/>
      <c r="V122" s="209" t="str">
        <f t="shared" si="28"/>
        <v/>
      </c>
      <c r="W122" s="207"/>
      <c r="X122" s="210">
        <f t="shared" si="29"/>
        <v>0</v>
      </c>
      <c r="Y122" s="201">
        <f t="shared" si="30"/>
        <v>0</v>
      </c>
      <c r="Z122" s="201"/>
      <c r="AA122" s="143"/>
      <c r="AB122" s="143"/>
      <c r="AC122" s="209" t="str">
        <f t="shared" si="31"/>
        <v/>
      </c>
      <c r="AD122" s="207"/>
      <c r="AE122" s="210">
        <f t="shared" si="32"/>
        <v>0</v>
      </c>
      <c r="AF122" s="201">
        <f t="shared" si="33"/>
        <v>0</v>
      </c>
    </row>
    <row r="123" spans="1:32" s="173" customFormat="1" ht="12.5" x14ac:dyDescent="0.25">
      <c r="A123" s="188"/>
      <c r="B123" s="188"/>
      <c r="C123" s="188"/>
      <c r="D123" s="188"/>
      <c r="E123" s="188"/>
      <c r="F123" s="189"/>
      <c r="G123" s="189"/>
      <c r="H123" s="142" t="str">
        <f t="shared" si="34"/>
        <v/>
      </c>
      <c r="I123" s="202"/>
      <c r="J123" s="201"/>
      <c r="K123" s="201">
        <f t="shared" si="25"/>
        <v>0</v>
      </c>
      <c r="L123" s="140"/>
      <c r="M123" s="193"/>
      <c r="N123" s="193"/>
      <c r="O123" s="209" t="str">
        <f t="shared" si="26"/>
        <v/>
      </c>
      <c r="P123" s="204"/>
      <c r="Q123" s="201"/>
      <c r="R123" s="201">
        <f t="shared" si="27"/>
        <v>0</v>
      </c>
      <c r="S123" s="140"/>
      <c r="T123" s="143"/>
      <c r="U123" s="143"/>
      <c r="V123" s="209" t="str">
        <f t="shared" si="28"/>
        <v/>
      </c>
      <c r="W123" s="207"/>
      <c r="X123" s="210">
        <f t="shared" si="29"/>
        <v>0</v>
      </c>
      <c r="Y123" s="201">
        <f t="shared" si="30"/>
        <v>0</v>
      </c>
      <c r="Z123" s="201"/>
      <c r="AA123" s="143"/>
      <c r="AB123" s="143"/>
      <c r="AC123" s="209" t="str">
        <f t="shared" si="31"/>
        <v/>
      </c>
      <c r="AD123" s="207"/>
      <c r="AE123" s="210">
        <f t="shared" si="32"/>
        <v>0</v>
      </c>
      <c r="AF123" s="201">
        <f t="shared" si="33"/>
        <v>0</v>
      </c>
    </row>
    <row r="124" spans="1:32" s="173" customFormat="1" ht="12.5" x14ac:dyDescent="0.25">
      <c r="A124" s="188"/>
      <c r="B124" s="190"/>
      <c r="C124" s="188"/>
      <c r="D124" s="191"/>
      <c r="E124" s="188"/>
      <c r="F124" s="192"/>
      <c r="G124" s="192"/>
      <c r="H124" s="142" t="str">
        <f t="shared" si="34"/>
        <v/>
      </c>
      <c r="I124" s="203"/>
      <c r="J124" s="125"/>
      <c r="K124" s="201">
        <f t="shared" si="25"/>
        <v>0</v>
      </c>
      <c r="L124" s="123"/>
      <c r="M124" s="192"/>
      <c r="N124" s="194"/>
      <c r="O124" s="209" t="str">
        <f t="shared" si="26"/>
        <v/>
      </c>
      <c r="P124" s="205"/>
      <c r="Q124" s="125"/>
      <c r="R124" s="201">
        <f t="shared" si="27"/>
        <v>0</v>
      </c>
      <c r="S124" s="125"/>
      <c r="T124" s="125"/>
      <c r="U124" s="125"/>
      <c r="V124" s="209" t="str">
        <f t="shared" si="28"/>
        <v/>
      </c>
      <c r="W124" s="208"/>
      <c r="X124" s="210">
        <f t="shared" si="29"/>
        <v>0</v>
      </c>
      <c r="Y124" s="201">
        <f t="shared" si="30"/>
        <v>0</v>
      </c>
      <c r="Z124" s="201"/>
      <c r="AA124" s="125"/>
      <c r="AB124" s="125"/>
      <c r="AC124" s="209" t="str">
        <f t="shared" si="31"/>
        <v/>
      </c>
      <c r="AD124" s="208"/>
      <c r="AE124" s="210">
        <f t="shared" si="32"/>
        <v>0</v>
      </c>
      <c r="AF124" s="201">
        <f t="shared" si="33"/>
        <v>0</v>
      </c>
    </row>
    <row r="125" spans="1:32" s="177" customFormat="1" ht="13.5" thickBot="1" x14ac:dyDescent="0.35">
      <c r="A125" s="174"/>
      <c r="B125" s="173"/>
      <c r="C125" s="174"/>
      <c r="D125" s="175">
        <f>SUM(D15:D124)</f>
        <v>0</v>
      </c>
      <c r="E125" s="174"/>
      <c r="F125" s="123"/>
      <c r="G125" s="123"/>
      <c r="H125" s="124"/>
      <c r="I125" s="154"/>
      <c r="J125" s="155" t="s">
        <v>144</v>
      </c>
      <c r="K125" s="156">
        <f>SUM(K15:K65)</f>
        <v>0</v>
      </c>
      <c r="L125" s="157"/>
      <c r="M125" s="123"/>
      <c r="N125" s="127"/>
      <c r="O125" s="124"/>
      <c r="P125" s="176"/>
      <c r="Q125" s="155" t="s">
        <v>144</v>
      </c>
      <c r="R125" s="156">
        <f>SUM(R15:R65)</f>
        <v>0</v>
      </c>
      <c r="S125" s="125"/>
      <c r="T125" s="125"/>
      <c r="U125" s="125"/>
      <c r="V125" s="125"/>
      <c r="W125" s="176"/>
      <c r="X125" s="155" t="s">
        <v>144</v>
      </c>
      <c r="Y125" s="156">
        <f>SUM(Y15:Y65)</f>
        <v>0</v>
      </c>
      <c r="Z125" s="236"/>
      <c r="AA125" s="125"/>
      <c r="AB125" s="125"/>
      <c r="AC125" s="125"/>
      <c r="AD125" s="176"/>
      <c r="AE125" s="155" t="s">
        <v>144</v>
      </c>
      <c r="AF125" s="156">
        <f>SUM(AF15:AF65)</f>
        <v>0</v>
      </c>
    </row>
    <row r="126" spans="1:32" ht="14.5" thickTop="1" x14ac:dyDescent="0.3">
      <c r="C126" s="126"/>
      <c r="F126" s="123"/>
      <c r="G126" s="123"/>
      <c r="H126" s="123"/>
      <c r="I126" s="123"/>
      <c r="J126" s="123"/>
      <c r="K126" s="123"/>
      <c r="L126" s="123"/>
      <c r="M126" s="123"/>
      <c r="N126" s="127"/>
      <c r="O126" s="123"/>
      <c r="P126" s="128"/>
      <c r="Q126" s="125"/>
      <c r="R126" s="129"/>
      <c r="S126" s="125"/>
      <c r="T126" s="125"/>
      <c r="U126" s="125"/>
      <c r="V126" s="125"/>
      <c r="W126" s="125"/>
      <c r="X126" s="125"/>
      <c r="Y126" s="125"/>
      <c r="Z126" s="125"/>
    </row>
    <row r="128" spans="1:32" s="131" customFormat="1" ht="15" customHeight="1" x14ac:dyDescent="0.35">
      <c r="A128" s="130"/>
      <c r="B128" s="327"/>
      <c r="C128" s="327"/>
      <c r="D128" s="327"/>
      <c r="E128" s="327"/>
      <c r="F128" s="327"/>
      <c r="G128" s="327"/>
      <c r="H128" s="327"/>
      <c r="I128" s="327"/>
      <c r="J128" s="327"/>
      <c r="K128" s="327"/>
      <c r="L128" s="327"/>
      <c r="M128" s="327"/>
    </row>
    <row r="129" spans="4:21" x14ac:dyDescent="0.3">
      <c r="D129" s="137"/>
    </row>
    <row r="130" spans="4:21" x14ac:dyDescent="0.3">
      <c r="D130" s="126" t="s">
        <v>121</v>
      </c>
      <c r="F130" s="122" t="s">
        <v>145</v>
      </c>
    </row>
    <row r="131" spans="4:21" ht="13.5" customHeight="1" x14ac:dyDescent="0.3">
      <c r="D131" s="137"/>
    </row>
    <row r="132" spans="4:21" ht="68.25" customHeight="1" x14ac:dyDescent="0.3">
      <c r="D132" s="137"/>
      <c r="F132" s="326" t="s">
        <v>186</v>
      </c>
      <c r="G132" s="326"/>
      <c r="H132" s="326"/>
      <c r="I132" s="326"/>
      <c r="J132" s="326"/>
      <c r="K132" s="326"/>
      <c r="L132" s="326"/>
      <c r="M132" s="326"/>
    </row>
    <row r="133" spans="4:21" ht="18.75" customHeight="1" x14ac:dyDescent="0.3">
      <c r="D133" s="137"/>
      <c r="F133" s="132"/>
      <c r="G133" s="132"/>
      <c r="H133" s="132"/>
      <c r="I133" s="132"/>
      <c r="J133" s="132"/>
      <c r="K133" s="132"/>
      <c r="L133" s="132"/>
      <c r="M133" s="132"/>
    </row>
    <row r="134" spans="4:21" x14ac:dyDescent="0.3">
      <c r="D134" s="137"/>
      <c r="F134" s="122" t="s">
        <v>189</v>
      </c>
    </row>
    <row r="135" spans="4:21" x14ac:dyDescent="0.3">
      <c r="D135" s="137"/>
      <c r="F135" s="133" t="s">
        <v>187</v>
      </c>
    </row>
    <row r="136" spans="4:21" x14ac:dyDescent="0.3">
      <c r="D136" s="137"/>
      <c r="F136" s="133" t="s">
        <v>188</v>
      </c>
    </row>
    <row r="137" spans="4:21" x14ac:dyDescent="0.3">
      <c r="D137" s="137"/>
      <c r="F137" s="133" t="s">
        <v>146</v>
      </c>
    </row>
    <row r="138" spans="4:21" x14ac:dyDescent="0.3">
      <c r="D138" s="137"/>
      <c r="F138" s="133" t="s">
        <v>147</v>
      </c>
    </row>
    <row r="139" spans="4:21" x14ac:dyDescent="0.3">
      <c r="D139" s="137"/>
      <c r="F139" s="133" t="s">
        <v>148</v>
      </c>
    </row>
    <row r="140" spans="4:21" x14ac:dyDescent="0.3">
      <c r="D140" s="137"/>
      <c r="G140" s="134"/>
    </row>
    <row r="141" spans="4:21" x14ac:dyDescent="0.3">
      <c r="D141" s="137" t="s">
        <v>183</v>
      </c>
      <c r="F141" s="199" t="str">
        <f>F9</f>
        <v>Select Utility Type</v>
      </c>
      <c r="G141" s="196">
        <f>K125</f>
        <v>0</v>
      </c>
      <c r="I141" s="199" t="str">
        <f>M9</f>
        <v>Select Utility Type</v>
      </c>
      <c r="J141" s="197">
        <f>R125</f>
        <v>0</v>
      </c>
      <c r="M141" s="217" t="str">
        <f>T9</f>
        <v>Select Utility Type</v>
      </c>
      <c r="N141" s="197">
        <f>Y125</f>
        <v>0</v>
      </c>
      <c r="P141" s="199" t="str">
        <f>AA9</f>
        <v>Select Utility Type</v>
      </c>
      <c r="Q141" s="197">
        <f>AF125</f>
        <v>0</v>
      </c>
      <c r="T141" s="199" t="s">
        <v>185</v>
      </c>
      <c r="U141" s="197">
        <f>G141+J141+N141</f>
        <v>0</v>
      </c>
    </row>
    <row r="142" spans="4:21" x14ac:dyDescent="0.3">
      <c r="D142" s="137" t="s">
        <v>184</v>
      </c>
      <c r="F142" s="199" t="str">
        <f>F9</f>
        <v>Select Utility Type</v>
      </c>
      <c r="G142" s="196">
        <f>G141*12</f>
        <v>0</v>
      </c>
      <c r="I142" s="199" t="str">
        <f>M9</f>
        <v>Select Utility Type</v>
      </c>
      <c r="J142" s="196">
        <f>J141*12</f>
        <v>0</v>
      </c>
      <c r="M142" s="217" t="str">
        <f>T9</f>
        <v>Select Utility Type</v>
      </c>
      <c r="N142" s="197">
        <f>N141*12</f>
        <v>0</v>
      </c>
      <c r="P142" s="199" t="str">
        <f>AA9</f>
        <v>Select Utility Type</v>
      </c>
      <c r="Q142" s="197">
        <f>Q141*12</f>
        <v>0</v>
      </c>
      <c r="T142" s="218" t="s">
        <v>185</v>
      </c>
      <c r="U142" s="198">
        <f>G142+J142+N142</f>
        <v>0</v>
      </c>
    </row>
    <row r="143" spans="4:21" x14ac:dyDescent="0.3">
      <c r="D143" s="137"/>
      <c r="F143" s="133"/>
    </row>
    <row r="144" spans="4:21" x14ac:dyDescent="0.3">
      <c r="D144" s="126" t="s">
        <v>129</v>
      </c>
      <c r="F144" s="122" t="s">
        <v>190</v>
      </c>
    </row>
    <row r="145" spans="1:16" x14ac:dyDescent="0.3">
      <c r="D145" s="137"/>
      <c r="F145" s="133"/>
      <c r="G145" s="135" t="s">
        <v>194</v>
      </c>
    </row>
    <row r="146" spans="1:16" x14ac:dyDescent="0.3">
      <c r="D146" s="137"/>
      <c r="F146" s="133"/>
      <c r="G146" s="163" t="s">
        <v>185</v>
      </c>
      <c r="H146" s="198">
        <f>U142</f>
        <v>0</v>
      </c>
    </row>
    <row r="147" spans="1:16" x14ac:dyDescent="0.3">
      <c r="D147" s="137"/>
      <c r="F147" s="133"/>
      <c r="G147" s="161"/>
      <c r="H147" s="162"/>
    </row>
    <row r="148" spans="1:16" x14ac:dyDescent="0.3">
      <c r="D148" s="137"/>
      <c r="F148" s="133"/>
      <c r="G148" s="122" t="s">
        <v>193</v>
      </c>
    </row>
    <row r="149" spans="1:16" x14ac:dyDescent="0.3">
      <c r="D149" s="137"/>
      <c r="F149" s="133"/>
      <c r="G149" s="159" t="s">
        <v>192</v>
      </c>
      <c r="H149" s="159"/>
      <c r="I149" s="200">
        <v>3288</v>
      </c>
    </row>
    <row r="150" spans="1:16" x14ac:dyDescent="0.3">
      <c r="D150" s="137"/>
      <c r="F150" s="133"/>
      <c r="G150" s="160"/>
      <c r="H150" s="160"/>
      <c r="I150" s="164"/>
    </row>
    <row r="151" spans="1:16" x14ac:dyDescent="0.3">
      <c r="D151" s="137"/>
      <c r="F151" s="133"/>
      <c r="G151" s="122" t="s">
        <v>199</v>
      </c>
      <c r="H151" s="160"/>
      <c r="I151" s="160"/>
    </row>
    <row r="152" spans="1:16" x14ac:dyDescent="0.3">
      <c r="D152" s="137"/>
      <c r="F152" s="122" t="s">
        <v>149</v>
      </c>
      <c r="G152" s="166">
        <f>(H146/I149)*-1</f>
        <v>0</v>
      </c>
    </row>
    <row r="153" spans="1:16" x14ac:dyDescent="0.3">
      <c r="D153" s="137"/>
      <c r="G153" s="165"/>
    </row>
    <row r="154" spans="1:16" x14ac:dyDescent="0.3">
      <c r="D154" s="137"/>
      <c r="G154" s="135" t="s">
        <v>200</v>
      </c>
    </row>
    <row r="155" spans="1:16" s="131" customFormat="1" x14ac:dyDescent="0.3">
      <c r="A155" s="136"/>
      <c r="D155" s="137"/>
      <c r="E155" s="126"/>
      <c r="F155" s="122"/>
      <c r="G155" s="122"/>
      <c r="H155" s="122"/>
      <c r="I155" s="122"/>
      <c r="J155" s="122"/>
      <c r="K155" s="122"/>
      <c r="L155" s="122"/>
      <c r="M155" s="122"/>
      <c r="N155" s="122"/>
      <c r="O155" s="122"/>
      <c r="P155" s="122"/>
    </row>
    <row r="156" spans="1:16" s="131" customFormat="1" x14ac:dyDescent="0.3">
      <c r="A156" s="136"/>
      <c r="D156" s="126" t="s">
        <v>150</v>
      </c>
      <c r="E156" s="126"/>
      <c r="F156" s="122" t="s">
        <v>191</v>
      </c>
      <c r="G156" s="122"/>
      <c r="H156" s="122"/>
      <c r="I156" s="122"/>
      <c r="J156" s="122"/>
      <c r="K156" s="122"/>
      <c r="L156" s="122"/>
      <c r="M156" s="122"/>
      <c r="N156" s="122"/>
      <c r="O156" s="122"/>
      <c r="P156" s="122"/>
    </row>
    <row r="157" spans="1:16" s="131" customFormat="1" x14ac:dyDescent="0.3">
      <c r="A157" s="136"/>
      <c r="D157" s="137"/>
      <c r="E157" s="126"/>
      <c r="F157" s="122"/>
      <c r="G157" s="122"/>
      <c r="H157" s="122"/>
      <c r="I157" s="122"/>
      <c r="J157" s="122"/>
      <c r="K157" s="122"/>
      <c r="L157" s="122"/>
      <c r="M157" s="122"/>
      <c r="N157" s="122"/>
      <c r="O157" s="122"/>
      <c r="P157" s="122"/>
    </row>
    <row r="158" spans="1:16" x14ac:dyDescent="0.3">
      <c r="A158" s="136"/>
      <c r="B158" s="131"/>
      <c r="C158" s="131"/>
      <c r="D158" s="137"/>
    </row>
    <row r="159" spans="1:16" x14ac:dyDescent="0.3">
      <c r="A159" s="136"/>
      <c r="B159" s="131"/>
      <c r="C159" s="131"/>
    </row>
    <row r="160" spans="1:16" x14ac:dyDescent="0.3">
      <c r="A160" s="136"/>
      <c r="B160" s="131"/>
      <c r="C160" s="131"/>
    </row>
    <row r="164" spans="4:5" x14ac:dyDescent="0.3">
      <c r="D164" s="138"/>
      <c r="E164" s="122"/>
    </row>
    <row r="165" spans="4:5" x14ac:dyDescent="0.3">
      <c r="D165" s="138"/>
      <c r="E165" s="122"/>
    </row>
    <row r="166" spans="4:5" x14ac:dyDescent="0.3">
      <c r="D166" s="158"/>
      <c r="E166" s="122"/>
    </row>
  </sheetData>
  <mergeCells count="46">
    <mergeCell ref="F14:H14"/>
    <mergeCell ref="M14:O14"/>
    <mergeCell ref="T14:V14"/>
    <mergeCell ref="AA14:AC14"/>
    <mergeCell ref="B128:M128"/>
    <mergeCell ref="F132:M132"/>
    <mergeCell ref="AC10:AC13"/>
    <mergeCell ref="AD10:AD11"/>
    <mergeCell ref="AE10:AE13"/>
    <mergeCell ref="AF10:AF13"/>
    <mergeCell ref="F12:G13"/>
    <mergeCell ref="M12:N13"/>
    <mergeCell ref="T12:U13"/>
    <mergeCell ref="AA12:AB13"/>
    <mergeCell ref="V10:V13"/>
    <mergeCell ref="W10:W11"/>
    <mergeCell ref="X10:X13"/>
    <mergeCell ref="Y10:Y13"/>
    <mergeCell ref="AA10:AA11"/>
    <mergeCell ref="AB10:AB11"/>
    <mergeCell ref="O10:O13"/>
    <mergeCell ref="P10:P11"/>
    <mergeCell ref="Q10:Q13"/>
    <mergeCell ref="R10:R13"/>
    <mergeCell ref="T10:T11"/>
    <mergeCell ref="U10:U11"/>
    <mergeCell ref="N10:N11"/>
    <mergeCell ref="A10:A13"/>
    <mergeCell ref="B10:B13"/>
    <mergeCell ref="C10:C13"/>
    <mergeCell ref="D10:D13"/>
    <mergeCell ref="F10:F11"/>
    <mergeCell ref="G10:G11"/>
    <mergeCell ref="H10:H13"/>
    <mergeCell ref="I10:I11"/>
    <mergeCell ref="J10:J13"/>
    <mergeCell ref="K10:K13"/>
    <mergeCell ref="M10:M11"/>
    <mergeCell ref="A1:AF1"/>
    <mergeCell ref="A2:AF2"/>
    <mergeCell ref="Q3:R3"/>
    <mergeCell ref="K4:T6"/>
    <mergeCell ref="F9:K9"/>
    <mergeCell ref="M9:R9"/>
    <mergeCell ref="T9:Y9"/>
    <mergeCell ref="AA9:AF9"/>
  </mergeCells>
  <pageMargins left="0.7" right="0.7" top="0.75" bottom="0.75" header="0.3" footer="0.3"/>
  <pageSetup paperSize="17" scale="82"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95F373D-0C71-443F-96AE-BB2E940A3454}">
          <x14:formula1>
            <xm:f>Units!$A$16:$A$27</xm:f>
          </x14:formula1>
          <xm:sqref>F9:K9 M9:R9 T9:Y9 AA9:AF9</xm:sqref>
        </x14:dataValidation>
        <x14:dataValidation type="list" allowBlank="1" showInputMessage="1" showErrorMessage="1" xr:uid="{5566FE23-583D-43DE-A4EA-61A0AE8CB4B3}">
          <x14:formula1>
            <xm:f>Units!$B$16:$B$28</xm:f>
          </x14:formula1>
          <xm:sqref>F14:H14 AA14:AC14 T14:V14 M14:O14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8"/>
  <sheetViews>
    <sheetView zoomScale="120" zoomScaleNormal="120" workbookViewId="0">
      <selection activeCell="H7" sqref="H7"/>
    </sheetView>
  </sheetViews>
  <sheetFormatPr defaultColWidth="9.1796875" defaultRowHeight="14.5" x14ac:dyDescent="0.35"/>
  <cols>
    <col min="1" max="1" width="9.26953125" style="1" customWidth="1"/>
    <col min="2" max="2" width="13.26953125" style="1" customWidth="1"/>
    <col min="3" max="3" width="14" style="1" customWidth="1"/>
    <col min="4" max="4" width="12.81640625" style="1" customWidth="1"/>
    <col min="5" max="5" width="13.453125" style="1" customWidth="1"/>
    <col min="6" max="6" width="12.1796875" style="1" customWidth="1"/>
    <col min="7" max="7" width="19.54296875" style="1" customWidth="1"/>
    <col min="8" max="8" width="13.7265625" style="1" customWidth="1"/>
    <col min="9" max="9" width="14" style="1" customWidth="1"/>
    <col min="10" max="10" width="13" style="1" customWidth="1"/>
    <col min="11" max="11" width="13.453125" style="1" customWidth="1"/>
    <col min="12" max="12" width="13.81640625" style="1" customWidth="1"/>
    <col min="13" max="16" width="15.7265625" style="1" customWidth="1"/>
    <col min="17" max="16384" width="9.1796875" style="1"/>
  </cols>
  <sheetData>
    <row r="1" spans="1:16" ht="15" customHeight="1" x14ac:dyDescent="0.35">
      <c r="A1" s="292" t="s">
        <v>127</v>
      </c>
      <c r="B1" s="293"/>
      <c r="C1" s="293"/>
      <c r="D1" s="293"/>
      <c r="E1" s="293"/>
      <c r="F1" s="293"/>
      <c r="G1" s="293"/>
      <c r="H1" s="293"/>
      <c r="I1" s="293"/>
      <c r="J1" s="293"/>
      <c r="K1" s="293"/>
      <c r="L1" s="293"/>
      <c r="M1" s="293"/>
      <c r="N1" s="293"/>
      <c r="O1" s="293"/>
      <c r="P1" s="293"/>
    </row>
    <row r="2" spans="1:16" ht="36" customHeight="1" thickBot="1" x14ac:dyDescent="0.4">
      <c r="A2" s="294"/>
      <c r="B2" s="295"/>
      <c r="C2" s="295"/>
      <c r="D2" s="295"/>
      <c r="E2" s="295"/>
      <c r="F2" s="295"/>
      <c r="G2" s="295"/>
      <c r="H2" s="295"/>
      <c r="I2" s="295"/>
      <c r="J2" s="295"/>
      <c r="K2" s="295"/>
      <c r="L2" s="295"/>
      <c r="M2" s="295"/>
      <c r="N2" s="295"/>
      <c r="O2" s="295"/>
      <c r="P2" s="295"/>
    </row>
    <row r="3" spans="1:16" ht="18.5" x14ac:dyDescent="0.35">
      <c r="A3" s="296" t="s">
        <v>178</v>
      </c>
      <c r="B3" s="296"/>
      <c r="C3" s="296"/>
      <c r="D3" s="296"/>
      <c r="E3" s="296"/>
      <c r="F3" s="296"/>
      <c r="G3" s="296"/>
      <c r="H3" s="296"/>
      <c r="I3" s="296"/>
      <c r="J3" s="296"/>
      <c r="K3" s="296"/>
      <c r="L3" s="296"/>
      <c r="M3" s="296"/>
      <c r="N3" s="296"/>
      <c r="O3" s="296"/>
      <c r="P3" s="296"/>
    </row>
    <row r="4" spans="1:16" ht="16.5" customHeight="1" thickBot="1" x14ac:dyDescent="0.4">
      <c r="A4" s="113"/>
      <c r="B4" s="113"/>
      <c r="C4" s="113"/>
      <c r="D4" s="113"/>
      <c r="E4" s="113"/>
      <c r="F4" s="113"/>
      <c r="G4" s="113"/>
      <c r="H4" s="113"/>
      <c r="I4" s="113"/>
      <c r="J4" s="113"/>
      <c r="K4" s="113"/>
      <c r="L4" s="113"/>
      <c r="M4" s="113"/>
      <c r="N4" s="113"/>
      <c r="O4" s="113"/>
      <c r="P4" s="113"/>
    </row>
    <row r="5" spans="1:16" ht="18.5" x14ac:dyDescent="0.35">
      <c r="A5" s="290"/>
      <c r="B5" s="290"/>
      <c r="C5" s="290"/>
      <c r="D5" s="290"/>
      <c r="E5" s="290"/>
      <c r="F5" s="290"/>
      <c r="G5" s="290"/>
      <c r="H5" s="290"/>
      <c r="I5" s="290"/>
      <c r="J5" s="290"/>
      <c r="K5" s="290"/>
      <c r="L5" s="290"/>
      <c r="M5" s="290"/>
      <c r="N5" s="290"/>
      <c r="O5" s="290"/>
      <c r="P5" s="291"/>
    </row>
    <row r="6" spans="1:16" ht="87" x14ac:dyDescent="0.35">
      <c r="A6" s="62" t="s">
        <v>0</v>
      </c>
      <c r="B6" s="62" t="s">
        <v>1</v>
      </c>
      <c r="C6" s="62" t="s">
        <v>109</v>
      </c>
      <c r="D6" s="62" t="s">
        <v>2</v>
      </c>
      <c r="E6" s="62" t="s">
        <v>3</v>
      </c>
      <c r="F6" s="62" t="s">
        <v>4</v>
      </c>
      <c r="G6" s="114" t="s">
        <v>126</v>
      </c>
      <c r="H6" s="62" t="s">
        <v>106</v>
      </c>
      <c r="I6" s="62" t="s">
        <v>5</v>
      </c>
      <c r="J6" s="62" t="s">
        <v>6</v>
      </c>
      <c r="K6" s="62" t="s">
        <v>7</v>
      </c>
      <c r="L6" s="62" t="s">
        <v>8</v>
      </c>
      <c r="M6" s="62" t="s">
        <v>9</v>
      </c>
      <c r="N6" s="62" t="s">
        <v>104</v>
      </c>
      <c r="O6" s="63" t="s">
        <v>177</v>
      </c>
      <c r="P6" s="64" t="s">
        <v>67</v>
      </c>
    </row>
    <row r="7" spans="1:16" ht="31" x14ac:dyDescent="0.35">
      <c r="A7" s="65"/>
      <c r="B7" s="66">
        <v>1</v>
      </c>
      <c r="C7" s="66">
        <v>1</v>
      </c>
      <c r="D7" s="67" t="s">
        <v>51</v>
      </c>
      <c r="E7" s="77">
        <f>'Tab 2 Actual Costs Input'!G26</f>
        <v>8.9999999999999993E-3</v>
      </c>
      <c r="F7" s="66" t="s">
        <v>10</v>
      </c>
      <c r="G7" s="115" t="s">
        <v>11</v>
      </c>
      <c r="H7" s="66" t="s">
        <v>12</v>
      </c>
      <c r="I7" s="67" t="s">
        <v>51</v>
      </c>
      <c r="J7" s="78">
        <f>'Tab 2 Actual Costs Input'!G25</f>
        <v>0.99099999999999999</v>
      </c>
      <c r="K7" s="67" t="s">
        <v>13</v>
      </c>
      <c r="L7" s="68" t="s">
        <v>14</v>
      </c>
      <c r="M7" s="67" t="s">
        <v>15</v>
      </c>
      <c r="N7" s="69">
        <v>52723</v>
      </c>
      <c r="O7" s="70" t="s">
        <v>102</v>
      </c>
      <c r="P7" s="71" t="s">
        <v>68</v>
      </c>
    </row>
    <row r="8" spans="1:16" ht="15.5" x14ac:dyDescent="0.35">
      <c r="A8" s="247">
        <f>'Tab 2 Actual Costs Input'!A6</f>
        <v>2023</v>
      </c>
      <c r="B8" s="248">
        <f>'Tab 1 Savings Calculator'!G270</f>
        <v>0</v>
      </c>
      <c r="C8" s="248">
        <f>'Tab 2 Actual Costs Input'!I6</f>
        <v>128151</v>
      </c>
      <c r="D8" s="248">
        <f>'Tab 1 Savings Calculator'!G273</f>
        <v>0</v>
      </c>
      <c r="E8" s="248">
        <f>C8*$E$7</f>
        <v>1153.3589999999999</v>
      </c>
      <c r="F8" s="248">
        <f>SUM(D8-E8)</f>
        <v>-1153.3589999999999</v>
      </c>
      <c r="G8" s="248">
        <f>IF(AND(K8&lt;0,F8&gt;0),MIN((-K8),F8),0)</f>
        <v>0</v>
      </c>
      <c r="H8" s="248">
        <f>MIN(D8,E8) + G8</f>
        <v>0</v>
      </c>
      <c r="I8" s="248">
        <f>'Tab 1 Savings Calculator'!G272</f>
        <v>0</v>
      </c>
      <c r="J8" s="248">
        <f>C8*$J$7</f>
        <v>126997.641</v>
      </c>
      <c r="K8" s="248">
        <f t="shared" ref="K8" si="0">SUM(I8-J8)</f>
        <v>-126997.641</v>
      </c>
      <c r="L8" s="248">
        <f>IF(AND(F8&lt;0,K8&gt;0),MIN(-F8,K8),0)</f>
        <v>0</v>
      </c>
      <c r="M8" s="248">
        <f>IF(J8&gt;0,(IF(J8+G8+L8&gt;=0.75*I8,0,0.75*I8-(J8+G8+L8))),0)</f>
        <v>0</v>
      </c>
      <c r="N8" s="248">
        <f>'Tab 5 Savings Comparison'!B31</f>
        <v>0</v>
      </c>
      <c r="O8" s="249">
        <f>H8-N8</f>
        <v>0</v>
      </c>
      <c r="P8" s="250">
        <f>(H8+I8)-(E8+J8+M8)</f>
        <v>-128151</v>
      </c>
    </row>
    <row r="10" spans="1:16" x14ac:dyDescent="0.35">
      <c r="I10" s="72"/>
      <c r="O10"/>
    </row>
    <row r="11" spans="1:16" x14ac:dyDescent="0.35">
      <c r="I11" s="73"/>
    </row>
    <row r="13" spans="1:16" hidden="1" x14ac:dyDescent="0.35">
      <c r="C13" s="74">
        <v>1</v>
      </c>
      <c r="D13" s="74" t="s">
        <v>115</v>
      </c>
      <c r="E13" s="6"/>
      <c r="F13" s="6"/>
      <c r="G13" s="6"/>
      <c r="H13" s="6"/>
      <c r="I13" s="75"/>
      <c r="J13" s="6"/>
      <c r="K13" s="6"/>
      <c r="L13" s="6"/>
    </row>
    <row r="14" spans="1:16" hidden="1" x14ac:dyDescent="0.35">
      <c r="C14" s="74">
        <v>2</v>
      </c>
      <c r="D14" s="74" t="s">
        <v>116</v>
      </c>
      <c r="E14" s="6"/>
      <c r="F14" s="6"/>
      <c r="G14" s="6"/>
      <c r="H14" s="6"/>
      <c r="I14" s="6"/>
      <c r="J14" s="6"/>
      <c r="K14" s="6"/>
      <c r="L14" s="6"/>
    </row>
    <row r="15" spans="1:16" hidden="1" x14ac:dyDescent="0.35">
      <c r="C15" s="74">
        <v>3</v>
      </c>
      <c r="D15" s="74" t="s">
        <v>117</v>
      </c>
      <c r="E15" s="6"/>
      <c r="F15" s="6"/>
      <c r="G15" s="6"/>
      <c r="H15" s="6"/>
      <c r="I15" s="76"/>
      <c r="J15" s="6"/>
      <c r="K15" s="6"/>
      <c r="L15" s="6"/>
    </row>
    <row r="16" spans="1:16" hidden="1" x14ac:dyDescent="0.35">
      <c r="C16" s="74">
        <v>4</v>
      </c>
      <c r="D16" s="74" t="s">
        <v>118</v>
      </c>
      <c r="E16" s="6"/>
      <c r="F16" s="6"/>
      <c r="G16" s="6"/>
      <c r="H16" s="6"/>
      <c r="I16" s="76"/>
      <c r="J16" s="6"/>
      <c r="K16" s="6"/>
      <c r="L16" s="6"/>
    </row>
    <row r="17" spans="3:12" hidden="1" x14ac:dyDescent="0.35">
      <c r="C17" s="74">
        <v>5</v>
      </c>
      <c r="D17" s="74" t="s">
        <v>114</v>
      </c>
      <c r="E17" s="6"/>
      <c r="F17" s="6"/>
      <c r="G17" s="6"/>
      <c r="H17" s="6"/>
      <c r="I17" s="76"/>
      <c r="J17" s="6"/>
      <c r="K17" s="6"/>
      <c r="L17" s="6"/>
    </row>
    <row r="18" spans="3:12" hidden="1" x14ac:dyDescent="0.35">
      <c r="C18" s="74">
        <v>5</v>
      </c>
      <c r="D18" s="74" t="s">
        <v>113</v>
      </c>
      <c r="E18" s="6"/>
      <c r="F18" s="6"/>
      <c r="G18" s="6"/>
      <c r="H18" s="6"/>
      <c r="I18" s="6"/>
      <c r="J18" s="6"/>
      <c r="K18" s="6"/>
      <c r="L18" s="6"/>
    </row>
  </sheetData>
  <mergeCells count="3">
    <mergeCell ref="A5:P5"/>
    <mergeCell ref="A1:P2"/>
    <mergeCell ref="A3:P3"/>
  </mergeCell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1B2E0-6203-43F7-A69B-F59A69101358}">
  <sheetPr>
    <pageSetUpPr fitToPage="1"/>
  </sheetPr>
  <dimension ref="A1:AF166"/>
  <sheetViews>
    <sheetView zoomScaleNormal="100" workbookViewId="0">
      <pane xSplit="4" ySplit="14" topLeftCell="E141" activePane="bottomRight" state="frozen"/>
      <selection pane="topRight" activeCell="E1" sqref="E1"/>
      <selection pane="bottomLeft" activeCell="A7" sqref="A7"/>
      <selection pane="bottomRight" activeCell="I153" sqref="I153"/>
    </sheetView>
  </sheetViews>
  <sheetFormatPr defaultColWidth="9.1796875" defaultRowHeight="14" x14ac:dyDescent="0.3"/>
  <cols>
    <col min="1" max="1" width="13.1796875" style="126" customWidth="1"/>
    <col min="2" max="2" width="23" style="122" bestFit="1" customWidth="1"/>
    <col min="3" max="3" width="13.26953125" style="122" customWidth="1"/>
    <col min="4" max="4" width="18" style="126" customWidth="1"/>
    <col min="5" max="5" width="2.453125" style="126" customWidth="1"/>
    <col min="6" max="6" width="17.7265625" style="122" customWidth="1"/>
    <col min="7" max="7" width="12.81640625" style="122" bestFit="1" customWidth="1"/>
    <col min="8" max="8" width="13.453125" style="122" bestFit="1" customWidth="1"/>
    <col min="9" max="9" width="17.7265625" style="122" customWidth="1"/>
    <col min="10" max="10" width="12" style="122" bestFit="1" customWidth="1"/>
    <col min="11" max="11" width="13.453125" style="122" bestFit="1" customWidth="1"/>
    <col min="12" max="12" width="2.1796875" style="122" customWidth="1"/>
    <col min="13" max="13" width="17.7265625" style="122" customWidth="1"/>
    <col min="14" max="14" width="13.54296875" style="122" customWidth="1"/>
    <col min="15" max="15" width="13.453125" style="122" customWidth="1"/>
    <col min="16" max="16" width="17.7265625" style="122" customWidth="1"/>
    <col min="17" max="17" width="12.7265625" style="122" bestFit="1" customWidth="1"/>
    <col min="18" max="18" width="14" style="122" bestFit="1" customWidth="1"/>
    <col min="19" max="19" width="1.81640625" style="122" customWidth="1"/>
    <col min="20" max="25" width="13.81640625" style="122" customWidth="1"/>
    <col min="26" max="26" width="1.81640625" style="122" customWidth="1"/>
    <col min="27" max="32" width="13.81640625" style="121" customWidth="1"/>
    <col min="33" max="16384" width="9.1796875" style="121"/>
  </cols>
  <sheetData>
    <row r="1" spans="1:32" s="170" customFormat="1" ht="22.5" x14ac:dyDescent="0.45">
      <c r="A1" s="325" t="s">
        <v>236</v>
      </c>
      <c r="B1" s="325"/>
      <c r="C1" s="325"/>
      <c r="D1" s="325"/>
      <c r="E1" s="325"/>
      <c r="F1" s="325"/>
      <c r="G1" s="325"/>
      <c r="H1" s="325"/>
      <c r="I1" s="325"/>
      <c r="J1" s="325"/>
      <c r="K1" s="325"/>
      <c r="L1" s="325"/>
      <c r="M1" s="325"/>
      <c r="N1" s="325"/>
      <c r="O1" s="325"/>
      <c r="P1" s="325"/>
      <c r="Q1" s="325"/>
      <c r="R1" s="325"/>
      <c r="S1" s="325"/>
      <c r="T1" s="325"/>
      <c r="U1" s="325"/>
      <c r="V1" s="325"/>
      <c r="W1" s="325"/>
      <c r="X1" s="325"/>
      <c r="Y1" s="325"/>
      <c r="Z1" s="325"/>
      <c r="AA1" s="325"/>
      <c r="AB1" s="325"/>
      <c r="AC1" s="325"/>
      <c r="AD1" s="325"/>
      <c r="AE1" s="325"/>
      <c r="AF1" s="325"/>
    </row>
    <row r="2" spans="1:32" s="170" customFormat="1" ht="23" thickBot="1" x14ac:dyDescent="0.5">
      <c r="A2" s="325" t="s">
        <v>181</v>
      </c>
      <c r="B2" s="325"/>
      <c r="C2" s="325"/>
      <c r="D2" s="325"/>
      <c r="E2" s="325"/>
      <c r="F2" s="325"/>
      <c r="G2" s="325"/>
      <c r="H2" s="325"/>
      <c r="I2" s="325"/>
      <c r="J2" s="325"/>
      <c r="K2" s="325"/>
      <c r="L2" s="325"/>
      <c r="M2" s="325"/>
      <c r="N2" s="325"/>
      <c r="O2" s="325"/>
      <c r="P2" s="325"/>
      <c r="Q2" s="325"/>
      <c r="R2" s="325"/>
      <c r="S2" s="325"/>
      <c r="T2" s="325"/>
      <c r="U2" s="325"/>
      <c r="V2" s="325"/>
      <c r="W2" s="325"/>
      <c r="X2" s="325"/>
      <c r="Y2" s="325"/>
      <c r="Z2" s="325"/>
      <c r="AA2" s="325"/>
      <c r="AB2" s="325"/>
      <c r="AC2" s="325"/>
      <c r="AD2" s="325"/>
      <c r="AE2" s="325"/>
      <c r="AF2" s="325"/>
    </row>
    <row r="3" spans="1:32" s="170" customFormat="1" ht="23" thickBot="1" x14ac:dyDescent="0.5">
      <c r="A3" s="211"/>
      <c r="B3" s="211"/>
      <c r="C3" s="211"/>
      <c r="D3" s="211"/>
      <c r="E3" s="211"/>
      <c r="F3" s="211"/>
      <c r="G3" s="211"/>
      <c r="H3" s="211"/>
      <c r="I3" s="211"/>
      <c r="J3" s="211"/>
      <c r="K3" s="211"/>
      <c r="L3" s="211"/>
      <c r="M3" s="211"/>
      <c r="N3" s="211" t="s">
        <v>237</v>
      </c>
      <c r="O3" s="211"/>
      <c r="P3" s="213" t="s">
        <v>238</v>
      </c>
      <c r="Q3" s="314">
        <f>'Tab 1 Savings Calculator'!B5-1</f>
        <v>2022</v>
      </c>
      <c r="R3" s="315"/>
      <c r="S3" s="211"/>
      <c r="T3" s="211"/>
      <c r="U3" s="211"/>
      <c r="V3" s="211"/>
      <c r="W3" s="211"/>
      <c r="X3" s="211"/>
      <c r="Y3" s="211"/>
      <c r="Z3" s="211"/>
      <c r="AA3" s="214"/>
      <c r="AB3" s="214"/>
      <c r="AC3" s="214"/>
      <c r="AD3" s="214"/>
      <c r="AE3" s="214"/>
      <c r="AF3" s="214"/>
    </row>
    <row r="4" spans="1:32" ht="18" customHeight="1" x14ac:dyDescent="0.35">
      <c r="A4" s="168"/>
      <c r="B4" s="168"/>
      <c r="C4" s="168"/>
      <c r="D4" s="168"/>
      <c r="E4" s="168"/>
      <c r="F4" s="168"/>
      <c r="G4" s="171"/>
      <c r="H4" s="212"/>
      <c r="I4" s="212"/>
      <c r="J4" s="212"/>
      <c r="K4" s="328" t="s">
        <v>204</v>
      </c>
      <c r="L4" s="328"/>
      <c r="M4" s="328"/>
      <c r="N4" s="328"/>
      <c r="O4" s="328"/>
      <c r="P4" s="328"/>
      <c r="Q4" s="328"/>
      <c r="R4" s="328"/>
      <c r="S4" s="328"/>
      <c r="T4" s="328"/>
      <c r="U4" s="212"/>
      <c r="V4" s="212"/>
      <c r="W4" s="212"/>
      <c r="X4" s="168"/>
      <c r="Y4" s="168"/>
      <c r="Z4" s="168"/>
      <c r="AA4" s="215"/>
      <c r="AB4" s="215"/>
      <c r="AC4" s="215"/>
      <c r="AD4" s="215"/>
      <c r="AE4" s="215"/>
      <c r="AF4" s="215"/>
    </row>
    <row r="5" spans="1:32" ht="18" customHeight="1" x14ac:dyDescent="0.35">
      <c r="A5" s="169"/>
      <c r="B5" s="169"/>
      <c r="C5" s="169"/>
      <c r="D5" s="169"/>
      <c r="E5" s="167"/>
      <c r="F5" s="167"/>
      <c r="G5" s="171"/>
      <c r="H5" s="212"/>
      <c r="I5" s="212"/>
      <c r="J5" s="212"/>
      <c r="K5" s="328"/>
      <c r="L5" s="328"/>
      <c r="M5" s="328"/>
      <c r="N5" s="328"/>
      <c r="O5" s="328"/>
      <c r="P5" s="328"/>
      <c r="Q5" s="328"/>
      <c r="R5" s="328"/>
      <c r="S5" s="328"/>
      <c r="T5" s="328"/>
      <c r="U5" s="212"/>
      <c r="V5" s="212"/>
      <c r="W5" s="212"/>
      <c r="X5" s="167"/>
      <c r="Y5" s="167"/>
      <c r="Z5" s="167"/>
      <c r="AA5" s="215"/>
      <c r="AB5" s="215"/>
      <c r="AC5" s="215"/>
      <c r="AD5" s="215"/>
      <c r="AE5" s="215"/>
      <c r="AF5" s="215"/>
    </row>
    <row r="6" spans="1:32" ht="25.5" customHeight="1" x14ac:dyDescent="0.35">
      <c r="A6" s="169"/>
      <c r="B6" s="169"/>
      <c r="C6" s="169"/>
      <c r="D6" s="169"/>
      <c r="E6" s="167"/>
      <c r="F6" s="167"/>
      <c r="G6" s="171"/>
      <c r="H6" s="212"/>
      <c r="I6" s="212"/>
      <c r="J6" s="212"/>
      <c r="K6" s="328"/>
      <c r="L6" s="328"/>
      <c r="M6" s="328"/>
      <c r="N6" s="328"/>
      <c r="O6" s="328"/>
      <c r="P6" s="328"/>
      <c r="Q6" s="328"/>
      <c r="R6" s="328"/>
      <c r="S6" s="328"/>
      <c r="T6" s="328"/>
      <c r="U6" s="212"/>
      <c r="V6" s="212"/>
      <c r="W6" s="212"/>
      <c r="X6" s="167"/>
      <c r="Y6" s="167"/>
      <c r="Z6" s="167"/>
      <c r="AA6" s="215"/>
      <c r="AB6" s="215"/>
      <c r="AC6" s="215"/>
      <c r="AD6" s="215"/>
      <c r="AE6" s="215"/>
      <c r="AF6" s="215"/>
    </row>
    <row r="7" spans="1:32" ht="17.5" x14ac:dyDescent="0.35">
      <c r="A7" s="230"/>
      <c r="B7" s="230"/>
      <c r="C7" s="230"/>
      <c r="D7" s="230"/>
      <c r="E7" s="231"/>
      <c r="F7" s="231"/>
      <c r="G7" s="232"/>
      <c r="H7" s="233"/>
      <c r="I7" s="233"/>
      <c r="J7" s="233"/>
      <c r="K7" s="234"/>
      <c r="L7" s="234"/>
      <c r="M7" s="234"/>
      <c r="N7" s="234"/>
      <c r="O7" s="234"/>
      <c r="P7" s="234"/>
      <c r="Q7" s="234"/>
      <c r="R7" s="234"/>
      <c r="S7" s="234"/>
      <c r="T7" s="234"/>
      <c r="U7" s="233"/>
      <c r="V7" s="233"/>
      <c r="W7" s="233"/>
      <c r="X7" s="231"/>
      <c r="Y7" s="231"/>
      <c r="Z7" s="231"/>
    </row>
    <row r="9" spans="1:32" s="173" customFormat="1" ht="14.25" customHeight="1" x14ac:dyDescent="0.25">
      <c r="A9" s="153"/>
      <c r="B9" s="195"/>
      <c r="C9" s="195"/>
      <c r="D9" s="153"/>
      <c r="E9" s="153"/>
      <c r="F9" s="312" t="s">
        <v>292</v>
      </c>
      <c r="G9" s="312"/>
      <c r="H9" s="312"/>
      <c r="I9" s="312"/>
      <c r="J9" s="312"/>
      <c r="K9" s="312"/>
      <c r="L9" s="195"/>
      <c r="M9" s="312" t="s">
        <v>292</v>
      </c>
      <c r="N9" s="312"/>
      <c r="O9" s="312"/>
      <c r="P9" s="312"/>
      <c r="Q9" s="312"/>
      <c r="R9" s="312"/>
      <c r="S9" s="153"/>
      <c r="T9" s="312" t="s">
        <v>292</v>
      </c>
      <c r="U9" s="312"/>
      <c r="V9" s="312"/>
      <c r="W9" s="312"/>
      <c r="X9" s="312"/>
      <c r="Y9" s="312"/>
      <c r="Z9" s="153"/>
      <c r="AA9" s="312" t="s">
        <v>292</v>
      </c>
      <c r="AB9" s="312"/>
      <c r="AC9" s="312"/>
      <c r="AD9" s="312"/>
      <c r="AE9" s="312"/>
      <c r="AF9" s="312"/>
    </row>
    <row r="10" spans="1:32" s="173" customFormat="1" ht="27" customHeight="1" x14ac:dyDescent="0.25">
      <c r="A10" s="319" t="s">
        <v>201</v>
      </c>
      <c r="B10" s="319" t="s">
        <v>202</v>
      </c>
      <c r="C10" s="319" t="s">
        <v>134</v>
      </c>
      <c r="D10" s="322" t="s">
        <v>198</v>
      </c>
      <c r="E10" s="216"/>
      <c r="F10" s="305" t="s">
        <v>264</v>
      </c>
      <c r="G10" s="305" t="s">
        <v>265</v>
      </c>
      <c r="H10" s="305" t="s">
        <v>266</v>
      </c>
      <c r="I10" s="313" t="s">
        <v>133</v>
      </c>
      <c r="J10" s="305" t="s">
        <v>166</v>
      </c>
      <c r="K10" s="305" t="s">
        <v>180</v>
      </c>
      <c r="L10" s="172"/>
      <c r="M10" s="305" t="s">
        <v>264</v>
      </c>
      <c r="N10" s="305" t="s">
        <v>265</v>
      </c>
      <c r="O10" s="305" t="s">
        <v>266</v>
      </c>
      <c r="P10" s="313" t="s">
        <v>133</v>
      </c>
      <c r="Q10" s="305" t="s">
        <v>166</v>
      </c>
      <c r="R10" s="305" t="s">
        <v>180</v>
      </c>
      <c r="S10" s="172"/>
      <c r="T10" s="305" t="s">
        <v>264</v>
      </c>
      <c r="U10" s="305" t="s">
        <v>265</v>
      </c>
      <c r="V10" s="305" t="s">
        <v>266</v>
      </c>
      <c r="W10" s="313" t="s">
        <v>133</v>
      </c>
      <c r="X10" s="316" t="s">
        <v>166</v>
      </c>
      <c r="Y10" s="305" t="s">
        <v>180</v>
      </c>
      <c r="Z10" s="172"/>
      <c r="AA10" s="305" t="s">
        <v>264</v>
      </c>
      <c r="AB10" s="305" t="s">
        <v>265</v>
      </c>
      <c r="AC10" s="305" t="s">
        <v>266</v>
      </c>
      <c r="AD10" s="313" t="s">
        <v>133</v>
      </c>
      <c r="AE10" s="316" t="s">
        <v>166</v>
      </c>
      <c r="AF10" s="305" t="s">
        <v>180</v>
      </c>
    </row>
    <row r="11" spans="1:32" s="173" customFormat="1" ht="24.75" customHeight="1" x14ac:dyDescent="0.25">
      <c r="A11" s="320"/>
      <c r="B11" s="320"/>
      <c r="C11" s="320"/>
      <c r="D11" s="323"/>
      <c r="E11" s="216"/>
      <c r="F11" s="306"/>
      <c r="G11" s="306"/>
      <c r="H11" s="307"/>
      <c r="I11" s="313"/>
      <c r="J11" s="307"/>
      <c r="K11" s="307"/>
      <c r="L11" s="172"/>
      <c r="M11" s="306"/>
      <c r="N11" s="306"/>
      <c r="O11" s="307"/>
      <c r="P11" s="313"/>
      <c r="Q11" s="307"/>
      <c r="R11" s="307"/>
      <c r="S11" s="172"/>
      <c r="T11" s="306"/>
      <c r="U11" s="306"/>
      <c r="V11" s="307"/>
      <c r="W11" s="313"/>
      <c r="X11" s="317"/>
      <c r="Y11" s="307"/>
      <c r="Z11" s="172"/>
      <c r="AA11" s="306"/>
      <c r="AB11" s="306"/>
      <c r="AC11" s="307"/>
      <c r="AD11" s="313"/>
      <c r="AE11" s="317"/>
      <c r="AF11" s="307"/>
    </row>
    <row r="12" spans="1:32" s="173" customFormat="1" ht="35.25" customHeight="1" x14ac:dyDescent="0.25">
      <c r="A12" s="320"/>
      <c r="B12" s="320"/>
      <c r="C12" s="320"/>
      <c r="D12" s="323"/>
      <c r="E12" s="216"/>
      <c r="F12" s="308" t="s">
        <v>179</v>
      </c>
      <c r="G12" s="309"/>
      <c r="H12" s="307"/>
      <c r="I12" s="172" t="str">
        <f>P3</f>
        <v xml:space="preserve">June 30, </v>
      </c>
      <c r="J12" s="307"/>
      <c r="K12" s="307"/>
      <c r="L12" s="172"/>
      <c r="M12" s="308" t="s">
        <v>179</v>
      </c>
      <c r="N12" s="309"/>
      <c r="O12" s="307"/>
      <c r="P12" s="172" t="str">
        <f>P3</f>
        <v xml:space="preserve">June 30, </v>
      </c>
      <c r="Q12" s="307"/>
      <c r="R12" s="307"/>
      <c r="S12" s="172"/>
      <c r="T12" s="308" t="s">
        <v>179</v>
      </c>
      <c r="U12" s="309"/>
      <c r="V12" s="307"/>
      <c r="W12" s="172" t="str">
        <f>P3</f>
        <v xml:space="preserve">June 30, </v>
      </c>
      <c r="X12" s="317"/>
      <c r="Y12" s="307"/>
      <c r="Z12" s="172"/>
      <c r="AA12" s="308" t="s">
        <v>179</v>
      </c>
      <c r="AB12" s="309"/>
      <c r="AC12" s="307"/>
      <c r="AD12" s="172" t="str">
        <f>P3</f>
        <v xml:space="preserve">June 30, </v>
      </c>
      <c r="AE12" s="317"/>
      <c r="AF12" s="307"/>
    </row>
    <row r="13" spans="1:32" s="173" customFormat="1" ht="12.5" x14ac:dyDescent="0.25">
      <c r="A13" s="321"/>
      <c r="B13" s="321"/>
      <c r="C13" s="321"/>
      <c r="D13" s="324"/>
      <c r="E13" s="216"/>
      <c r="F13" s="310"/>
      <c r="G13" s="311"/>
      <c r="H13" s="306"/>
      <c r="I13" s="216">
        <f>Q3</f>
        <v>2022</v>
      </c>
      <c r="J13" s="306"/>
      <c r="K13" s="306"/>
      <c r="L13" s="172"/>
      <c r="M13" s="310"/>
      <c r="N13" s="311"/>
      <c r="O13" s="306"/>
      <c r="P13" s="216">
        <f>Q3</f>
        <v>2022</v>
      </c>
      <c r="Q13" s="306"/>
      <c r="R13" s="306"/>
      <c r="S13" s="172"/>
      <c r="T13" s="310"/>
      <c r="U13" s="311"/>
      <c r="V13" s="306"/>
      <c r="W13" s="216">
        <f>Q3</f>
        <v>2022</v>
      </c>
      <c r="X13" s="318"/>
      <c r="Y13" s="306"/>
      <c r="Z13" s="172"/>
      <c r="AA13" s="310"/>
      <c r="AB13" s="311"/>
      <c r="AC13" s="306"/>
      <c r="AD13" s="216">
        <f>Q3</f>
        <v>2022</v>
      </c>
      <c r="AE13" s="318"/>
      <c r="AF13" s="306"/>
    </row>
    <row r="14" spans="1:32" s="173" customFormat="1" ht="12.5" x14ac:dyDescent="0.25">
      <c r="A14" s="153" t="s">
        <v>203</v>
      </c>
      <c r="B14" s="153" t="s">
        <v>135</v>
      </c>
      <c r="C14" s="153" t="s">
        <v>136</v>
      </c>
      <c r="D14" s="153" t="s">
        <v>137</v>
      </c>
      <c r="E14" s="153"/>
      <c r="F14" s="302" t="s">
        <v>294</v>
      </c>
      <c r="G14" s="303"/>
      <c r="H14" s="304"/>
      <c r="I14" s="172" t="s">
        <v>138</v>
      </c>
      <c r="J14" s="172" t="s">
        <v>139</v>
      </c>
      <c r="K14" s="172" t="s">
        <v>138</v>
      </c>
      <c r="L14" s="172"/>
      <c r="M14" s="302" t="s">
        <v>294</v>
      </c>
      <c r="N14" s="303"/>
      <c r="O14" s="304"/>
      <c r="P14" s="172" t="s">
        <v>138</v>
      </c>
      <c r="Q14" s="172" t="s">
        <v>139</v>
      </c>
      <c r="R14" s="172" t="s">
        <v>138</v>
      </c>
      <c r="S14" s="172"/>
      <c r="T14" s="302" t="s">
        <v>293</v>
      </c>
      <c r="U14" s="303"/>
      <c r="V14" s="304"/>
      <c r="W14" s="172" t="s">
        <v>138</v>
      </c>
      <c r="X14" s="172" t="s">
        <v>139</v>
      </c>
      <c r="Y14" s="172" t="s">
        <v>138</v>
      </c>
      <c r="Z14" s="172"/>
      <c r="AA14" s="302" t="s">
        <v>294</v>
      </c>
      <c r="AB14" s="303"/>
      <c r="AC14" s="304"/>
      <c r="AD14" s="172" t="s">
        <v>138</v>
      </c>
      <c r="AE14" s="172" t="s">
        <v>139</v>
      </c>
      <c r="AF14" s="172" t="s">
        <v>138</v>
      </c>
    </row>
    <row r="15" spans="1:32" s="173" customFormat="1" ht="12.5" x14ac:dyDescent="0.25">
      <c r="A15" s="188" t="s">
        <v>205</v>
      </c>
      <c r="B15" s="188" t="s">
        <v>220</v>
      </c>
      <c r="C15" s="188" t="s">
        <v>141</v>
      </c>
      <c r="D15" s="188">
        <v>0</v>
      </c>
      <c r="E15" s="188"/>
      <c r="F15" s="189">
        <v>5.867</v>
      </c>
      <c r="G15" s="189">
        <v>5.2916666666666696</v>
      </c>
      <c r="H15" s="142">
        <f>IF(F15-G15=0,"",F15-G15)</f>
        <v>0.57533333333333037</v>
      </c>
      <c r="I15" s="202">
        <v>7.5410000000000004</v>
      </c>
      <c r="J15" s="201">
        <f>H15*I15</f>
        <v>4.3385886666666442</v>
      </c>
      <c r="K15" s="201">
        <f>D15*J15</f>
        <v>0</v>
      </c>
      <c r="L15" s="140"/>
      <c r="M15" s="193">
        <v>381.14583333333331</v>
      </c>
      <c r="N15" s="193">
        <v>302.67083333333341</v>
      </c>
      <c r="O15" s="209">
        <f>IF(M15-N15=0,"",M15-N15)</f>
        <v>78.474999999999909</v>
      </c>
      <c r="P15" s="204">
        <v>0.129</v>
      </c>
      <c r="Q15" s="201">
        <f>O15*P15</f>
        <v>10.123274999999989</v>
      </c>
      <c r="R15" s="201">
        <f>D15*Q15</f>
        <v>0</v>
      </c>
      <c r="S15" s="140"/>
      <c r="T15" s="141"/>
      <c r="U15" s="141"/>
      <c r="V15" s="209" t="str">
        <f>IF(T15-U15=0,"",T15-U15)</f>
        <v/>
      </c>
      <c r="W15" s="206"/>
      <c r="X15" s="210">
        <f>IFERROR(V15*W15,0)</f>
        <v>0</v>
      </c>
      <c r="Y15" s="201">
        <f>D15*X15</f>
        <v>0</v>
      </c>
      <c r="Z15" s="201"/>
      <c r="AA15" s="141"/>
      <c r="AB15" s="141"/>
      <c r="AC15" s="209" t="str">
        <f>IF(AA15-AB15=0,"",AA15-AB15)</f>
        <v/>
      </c>
      <c r="AD15" s="206"/>
      <c r="AE15" s="210">
        <f>IFERROR(AC15*AD15,0)</f>
        <v>0</v>
      </c>
      <c r="AF15" s="201">
        <f>D15*AE15</f>
        <v>0</v>
      </c>
    </row>
    <row r="16" spans="1:32" s="173" customFormat="1" ht="12.5" x14ac:dyDescent="0.25">
      <c r="A16" s="188"/>
      <c r="B16" s="188"/>
      <c r="C16" s="188" t="s">
        <v>142</v>
      </c>
      <c r="D16" s="188">
        <v>0</v>
      </c>
      <c r="E16" s="188"/>
      <c r="F16" s="189">
        <v>6.9580000000000002</v>
      </c>
      <c r="G16" s="189">
        <v>6.19166666666667</v>
      </c>
      <c r="H16" s="142">
        <f>IF(F16-G16=0,"",F16-G16)</f>
        <v>0.7663333333333302</v>
      </c>
      <c r="I16" s="202">
        <v>7.3620000000000001</v>
      </c>
      <c r="J16" s="201">
        <f t="shared" ref="J16:J65" si="0">H16*I16</f>
        <v>5.6417459999999773</v>
      </c>
      <c r="K16" s="201">
        <f t="shared" ref="K16:K79" si="1">D16*J16</f>
        <v>0</v>
      </c>
      <c r="L16" s="140"/>
      <c r="M16" s="193">
        <v>486.00166666666672</v>
      </c>
      <c r="N16" s="193">
        <v>405.80305555555555</v>
      </c>
      <c r="O16" s="209">
        <f t="shared" ref="O16:O79" si="2">IF(M16-N16=0,"",M16-N16)</f>
        <v>80.198611111111177</v>
      </c>
      <c r="P16" s="204">
        <v>0.125</v>
      </c>
      <c r="Q16" s="201">
        <f t="shared" ref="Q16:Q17" si="3">O16*P16</f>
        <v>10.024826388888897</v>
      </c>
      <c r="R16" s="201">
        <f t="shared" ref="R16:R79" si="4">D16*Q16</f>
        <v>0</v>
      </c>
      <c r="S16" s="140"/>
      <c r="T16" s="141"/>
      <c r="U16" s="141"/>
      <c r="V16" s="209" t="str">
        <f t="shared" ref="V16:V79" si="5">IF(T16-U16=0,"",T16-U16)</f>
        <v/>
      </c>
      <c r="W16" s="206"/>
      <c r="X16" s="210">
        <f t="shared" ref="X16:X79" si="6">IFERROR(V16*W16,0)</f>
        <v>0</v>
      </c>
      <c r="Y16" s="201">
        <f t="shared" ref="Y16:Y79" si="7">D16*X16</f>
        <v>0</v>
      </c>
      <c r="Z16" s="201"/>
      <c r="AA16" s="141"/>
      <c r="AB16" s="141"/>
      <c r="AC16" s="209" t="str">
        <f t="shared" ref="AC16:AC79" si="8">IF(AA16-AB16=0,"",AA16-AB16)</f>
        <v/>
      </c>
      <c r="AD16" s="206"/>
      <c r="AE16" s="210">
        <f t="shared" ref="AE16:AE79" si="9">IFERROR(AC16*AD16,0)</f>
        <v>0</v>
      </c>
      <c r="AF16" s="201">
        <f t="shared" ref="AF16:AF79" si="10">D16*AE16</f>
        <v>0</v>
      </c>
    </row>
    <row r="17" spans="1:32" s="173" customFormat="1" ht="12.5" x14ac:dyDescent="0.25">
      <c r="A17" s="188"/>
      <c r="B17" s="188"/>
      <c r="C17" s="188" t="s">
        <v>143</v>
      </c>
      <c r="D17" s="188">
        <v>0</v>
      </c>
      <c r="E17" s="188"/>
      <c r="F17" s="189">
        <v>8.0169999999999995</v>
      </c>
      <c r="G17" s="189">
        <v>7.05833333333333</v>
      </c>
      <c r="H17" s="142">
        <f>IF(F17-G17=0,"",F17-G17)</f>
        <v>0.95866666666666944</v>
      </c>
      <c r="I17" s="202">
        <v>7.2329999999999997</v>
      </c>
      <c r="J17" s="201">
        <f t="shared" si="0"/>
        <v>6.9340360000000194</v>
      </c>
      <c r="K17" s="201">
        <f t="shared" si="1"/>
        <v>0</v>
      </c>
      <c r="L17" s="140"/>
      <c r="M17" s="193">
        <v>619.30833333333339</v>
      </c>
      <c r="N17" s="193">
        <v>499.22333333333336</v>
      </c>
      <c r="O17" s="209">
        <f t="shared" si="2"/>
        <v>120.08500000000004</v>
      </c>
      <c r="P17" s="204">
        <v>0.123</v>
      </c>
      <c r="Q17" s="201">
        <f t="shared" si="3"/>
        <v>14.770455000000004</v>
      </c>
      <c r="R17" s="201">
        <f t="shared" si="4"/>
        <v>0</v>
      </c>
      <c r="S17" s="140"/>
      <c r="T17" s="141"/>
      <c r="U17" s="141"/>
      <c r="V17" s="209" t="str">
        <f t="shared" si="5"/>
        <v/>
      </c>
      <c r="W17" s="206"/>
      <c r="X17" s="210">
        <f t="shared" si="6"/>
        <v>0</v>
      </c>
      <c r="Y17" s="201">
        <f t="shared" si="7"/>
        <v>0</v>
      </c>
      <c r="Z17" s="201"/>
      <c r="AA17" s="141"/>
      <c r="AB17" s="141"/>
      <c r="AC17" s="209" t="str">
        <f t="shared" si="8"/>
        <v/>
      </c>
      <c r="AD17" s="206"/>
      <c r="AE17" s="210">
        <f t="shared" si="9"/>
        <v>0</v>
      </c>
      <c r="AF17" s="201">
        <f t="shared" si="10"/>
        <v>0</v>
      </c>
    </row>
    <row r="18" spans="1:32" s="173" customFormat="1" ht="12.5" x14ac:dyDescent="0.25">
      <c r="A18" s="188"/>
      <c r="B18" s="188"/>
      <c r="C18" s="188"/>
      <c r="D18" s="188"/>
      <c r="E18" s="188"/>
      <c r="F18" s="189"/>
      <c r="G18" s="189"/>
      <c r="H18" s="142" t="str">
        <f t="shared" ref="H18:H81" si="11">IF(F18-G18=0,"",F18-G18)</f>
        <v/>
      </c>
      <c r="I18" s="202"/>
      <c r="J18" s="201"/>
      <c r="K18" s="201">
        <f t="shared" si="1"/>
        <v>0</v>
      </c>
      <c r="L18" s="140"/>
      <c r="M18" s="193"/>
      <c r="N18" s="193"/>
      <c r="O18" s="209" t="str">
        <f t="shared" si="2"/>
        <v/>
      </c>
      <c r="P18" s="204"/>
      <c r="Q18" s="201"/>
      <c r="R18" s="201">
        <f t="shared" si="4"/>
        <v>0</v>
      </c>
      <c r="S18" s="140"/>
      <c r="T18" s="141"/>
      <c r="U18" s="141"/>
      <c r="V18" s="209" t="str">
        <f t="shared" si="5"/>
        <v/>
      </c>
      <c r="W18" s="206"/>
      <c r="X18" s="210">
        <f t="shared" si="6"/>
        <v>0</v>
      </c>
      <c r="Y18" s="201">
        <f t="shared" si="7"/>
        <v>0</v>
      </c>
      <c r="Z18" s="201"/>
      <c r="AA18" s="141"/>
      <c r="AB18" s="141"/>
      <c r="AC18" s="209" t="str">
        <f t="shared" si="8"/>
        <v/>
      </c>
      <c r="AD18" s="206"/>
      <c r="AE18" s="210">
        <f t="shared" si="9"/>
        <v>0</v>
      </c>
      <c r="AF18" s="201">
        <f t="shared" si="10"/>
        <v>0</v>
      </c>
    </row>
    <row r="19" spans="1:32" s="173" customFormat="1" ht="12.5" x14ac:dyDescent="0.25">
      <c r="A19" s="188"/>
      <c r="B19" s="188"/>
      <c r="C19" s="188"/>
      <c r="D19" s="188"/>
      <c r="E19" s="188"/>
      <c r="F19" s="189"/>
      <c r="G19" s="189"/>
      <c r="H19" s="142" t="str">
        <f t="shared" si="11"/>
        <v/>
      </c>
      <c r="I19" s="202"/>
      <c r="J19" s="201"/>
      <c r="K19" s="201">
        <f t="shared" si="1"/>
        <v>0</v>
      </c>
      <c r="L19" s="140"/>
      <c r="M19" s="193"/>
      <c r="N19" s="193"/>
      <c r="O19" s="209" t="str">
        <f t="shared" si="2"/>
        <v/>
      </c>
      <c r="P19" s="204"/>
      <c r="Q19" s="201"/>
      <c r="R19" s="201">
        <f t="shared" si="4"/>
        <v>0</v>
      </c>
      <c r="S19" s="140"/>
      <c r="T19" s="141"/>
      <c r="U19" s="141"/>
      <c r="V19" s="209" t="str">
        <f t="shared" si="5"/>
        <v/>
      </c>
      <c r="W19" s="206"/>
      <c r="X19" s="210">
        <f t="shared" si="6"/>
        <v>0</v>
      </c>
      <c r="Y19" s="201">
        <f t="shared" si="7"/>
        <v>0</v>
      </c>
      <c r="Z19" s="201"/>
      <c r="AA19" s="141"/>
      <c r="AB19" s="141"/>
      <c r="AC19" s="209" t="str">
        <f t="shared" si="8"/>
        <v/>
      </c>
      <c r="AD19" s="206"/>
      <c r="AE19" s="210">
        <f t="shared" si="9"/>
        <v>0</v>
      </c>
      <c r="AF19" s="201">
        <f t="shared" si="10"/>
        <v>0</v>
      </c>
    </row>
    <row r="20" spans="1:32" s="173" customFormat="1" ht="12.5" x14ac:dyDescent="0.25">
      <c r="A20" s="188" t="s">
        <v>206</v>
      </c>
      <c r="B20" s="188" t="s">
        <v>221</v>
      </c>
      <c r="C20" s="188" t="s">
        <v>140</v>
      </c>
      <c r="D20" s="188">
        <v>0</v>
      </c>
      <c r="E20" s="188"/>
      <c r="F20" s="189">
        <v>4.8583333333333298</v>
      </c>
      <c r="G20" s="189">
        <v>4.7</v>
      </c>
      <c r="H20" s="142">
        <f t="shared" si="11"/>
        <v>0.15833333333332966</v>
      </c>
      <c r="I20" s="202">
        <v>7.6950000000000003</v>
      </c>
      <c r="J20" s="201">
        <f t="shared" si="0"/>
        <v>1.2183749999999718</v>
      </c>
      <c r="K20" s="201">
        <f t="shared" si="1"/>
        <v>0</v>
      </c>
      <c r="L20" s="140"/>
      <c r="M20" s="193">
        <v>300.17500000000007</v>
      </c>
      <c r="N20" s="193">
        <v>229.42583333333326</v>
      </c>
      <c r="O20" s="209">
        <f t="shared" si="2"/>
        <v>70.74916666666681</v>
      </c>
      <c r="P20" s="204">
        <v>0.13400000000000001</v>
      </c>
      <c r="Q20" s="201">
        <f t="shared" ref="Q20:Q22" si="12">O20*P20</f>
        <v>9.4803883333333534</v>
      </c>
      <c r="R20" s="201">
        <f t="shared" si="4"/>
        <v>0</v>
      </c>
      <c r="S20" s="140"/>
      <c r="T20" s="141"/>
      <c r="U20" s="141"/>
      <c r="V20" s="209" t="str">
        <f t="shared" si="5"/>
        <v/>
      </c>
      <c r="W20" s="206"/>
      <c r="X20" s="210">
        <f t="shared" si="6"/>
        <v>0</v>
      </c>
      <c r="Y20" s="201">
        <f t="shared" si="7"/>
        <v>0</v>
      </c>
      <c r="Z20" s="201"/>
      <c r="AA20" s="141"/>
      <c r="AB20" s="141"/>
      <c r="AC20" s="209" t="str">
        <f t="shared" si="8"/>
        <v/>
      </c>
      <c r="AD20" s="206"/>
      <c r="AE20" s="210">
        <f t="shared" si="9"/>
        <v>0</v>
      </c>
      <c r="AF20" s="201">
        <f t="shared" si="10"/>
        <v>0</v>
      </c>
    </row>
    <row r="21" spans="1:32" s="173" customFormat="1" ht="12.5" x14ac:dyDescent="0.25">
      <c r="A21" s="188"/>
      <c r="B21" s="188"/>
      <c r="C21" s="188" t="s">
        <v>141</v>
      </c>
      <c r="D21" s="188">
        <v>0</v>
      </c>
      <c r="E21" s="188"/>
      <c r="F21" s="189">
        <v>6.8250000000000002</v>
      </c>
      <c r="G21" s="189">
        <v>6.35</v>
      </c>
      <c r="H21" s="142">
        <f t="shared" si="11"/>
        <v>0.47500000000000053</v>
      </c>
      <c r="I21" s="202">
        <v>7.3360000000000003</v>
      </c>
      <c r="J21" s="201">
        <f t="shared" si="0"/>
        <v>3.4846000000000039</v>
      </c>
      <c r="K21" s="201">
        <f t="shared" si="1"/>
        <v>0</v>
      </c>
      <c r="L21" s="140"/>
      <c r="M21" s="193">
        <v>373.05000000000013</v>
      </c>
      <c r="N21" s="193">
        <v>293.35833333333323</v>
      </c>
      <c r="O21" s="209">
        <f t="shared" si="2"/>
        <v>79.69166666666689</v>
      </c>
      <c r="P21" s="204">
        <v>0.129</v>
      </c>
      <c r="Q21" s="201">
        <f t="shared" si="12"/>
        <v>10.28022500000003</v>
      </c>
      <c r="R21" s="201">
        <f t="shared" si="4"/>
        <v>0</v>
      </c>
      <c r="S21" s="140"/>
      <c r="T21" s="141"/>
      <c r="U21" s="141"/>
      <c r="V21" s="209" t="str">
        <f t="shared" si="5"/>
        <v/>
      </c>
      <c r="W21" s="206"/>
      <c r="X21" s="210">
        <f t="shared" si="6"/>
        <v>0</v>
      </c>
      <c r="Y21" s="201">
        <f t="shared" si="7"/>
        <v>0</v>
      </c>
      <c r="Z21" s="201"/>
      <c r="AA21" s="141"/>
      <c r="AB21" s="141"/>
      <c r="AC21" s="209" t="str">
        <f t="shared" si="8"/>
        <v/>
      </c>
      <c r="AD21" s="206"/>
      <c r="AE21" s="210">
        <f t="shared" si="9"/>
        <v>0</v>
      </c>
      <c r="AF21" s="201">
        <f t="shared" si="10"/>
        <v>0</v>
      </c>
    </row>
    <row r="22" spans="1:32" s="173" customFormat="1" ht="12.5" x14ac:dyDescent="0.25">
      <c r="A22" s="188"/>
      <c r="B22" s="188"/>
      <c r="C22" s="188" t="s">
        <v>142</v>
      </c>
      <c r="D22" s="188">
        <v>0</v>
      </c>
      <c r="E22" s="188"/>
      <c r="F22" s="189">
        <v>7.2083333333333304</v>
      </c>
      <c r="G22" s="189">
        <v>6.5750000000000002</v>
      </c>
      <c r="H22" s="142">
        <f t="shared" si="11"/>
        <v>0.6333333333333302</v>
      </c>
      <c r="I22" s="202">
        <v>7.3010000000000002</v>
      </c>
      <c r="J22" s="201">
        <f t="shared" si="0"/>
        <v>4.6239666666666439</v>
      </c>
      <c r="K22" s="201">
        <f t="shared" si="1"/>
        <v>0</v>
      </c>
      <c r="L22" s="140"/>
      <c r="M22" s="193">
        <v>474.92500000000013</v>
      </c>
      <c r="N22" s="193">
        <v>387.93333333333334</v>
      </c>
      <c r="O22" s="209">
        <f t="shared" si="2"/>
        <v>86.991666666666788</v>
      </c>
      <c r="P22" s="204">
        <v>0.126</v>
      </c>
      <c r="Q22" s="201">
        <f t="shared" si="12"/>
        <v>10.960950000000015</v>
      </c>
      <c r="R22" s="201">
        <f t="shared" si="4"/>
        <v>0</v>
      </c>
      <c r="S22" s="140"/>
      <c r="T22" s="141"/>
      <c r="U22" s="141"/>
      <c r="V22" s="209" t="str">
        <f t="shared" si="5"/>
        <v/>
      </c>
      <c r="W22" s="206"/>
      <c r="X22" s="210">
        <f t="shared" si="6"/>
        <v>0</v>
      </c>
      <c r="Y22" s="201">
        <f t="shared" si="7"/>
        <v>0</v>
      </c>
      <c r="Z22" s="201"/>
      <c r="AA22" s="141"/>
      <c r="AB22" s="141"/>
      <c r="AC22" s="209" t="str">
        <f t="shared" si="8"/>
        <v/>
      </c>
      <c r="AD22" s="206"/>
      <c r="AE22" s="210">
        <f t="shared" si="9"/>
        <v>0</v>
      </c>
      <c r="AF22" s="201">
        <f t="shared" si="10"/>
        <v>0</v>
      </c>
    </row>
    <row r="23" spans="1:32" s="173" customFormat="1" ht="12.5" x14ac:dyDescent="0.25">
      <c r="A23" s="188"/>
      <c r="B23" s="188"/>
      <c r="C23" s="188"/>
      <c r="D23" s="188"/>
      <c r="E23" s="188"/>
      <c r="F23" s="189"/>
      <c r="G23" s="189"/>
      <c r="H23" s="142" t="str">
        <f t="shared" si="11"/>
        <v/>
      </c>
      <c r="I23" s="202"/>
      <c r="J23" s="201"/>
      <c r="K23" s="201">
        <f t="shared" si="1"/>
        <v>0</v>
      </c>
      <c r="L23" s="140"/>
      <c r="M23" s="193"/>
      <c r="N23" s="193"/>
      <c r="O23" s="209" t="str">
        <f t="shared" si="2"/>
        <v/>
      </c>
      <c r="P23" s="204"/>
      <c r="Q23" s="201"/>
      <c r="R23" s="201">
        <f t="shared" si="4"/>
        <v>0</v>
      </c>
      <c r="S23" s="140"/>
      <c r="T23" s="141"/>
      <c r="U23" s="141"/>
      <c r="V23" s="209" t="str">
        <f t="shared" si="5"/>
        <v/>
      </c>
      <c r="W23" s="206"/>
      <c r="X23" s="210">
        <f t="shared" si="6"/>
        <v>0</v>
      </c>
      <c r="Y23" s="201">
        <f t="shared" si="7"/>
        <v>0</v>
      </c>
      <c r="Z23" s="201"/>
      <c r="AA23" s="141"/>
      <c r="AB23" s="141"/>
      <c r="AC23" s="209" t="str">
        <f t="shared" si="8"/>
        <v/>
      </c>
      <c r="AD23" s="206"/>
      <c r="AE23" s="210">
        <f t="shared" si="9"/>
        <v>0</v>
      </c>
      <c r="AF23" s="201">
        <f t="shared" si="10"/>
        <v>0</v>
      </c>
    </row>
    <row r="24" spans="1:32" s="173" customFormat="1" ht="12.5" x14ac:dyDescent="0.25">
      <c r="A24" s="188" t="s">
        <v>213</v>
      </c>
      <c r="B24" s="188" t="s">
        <v>222</v>
      </c>
      <c r="C24" s="188"/>
      <c r="D24" s="188">
        <v>0</v>
      </c>
      <c r="E24" s="188"/>
      <c r="F24" s="189"/>
      <c r="G24" s="189"/>
      <c r="H24" s="142" t="str">
        <f t="shared" si="11"/>
        <v/>
      </c>
      <c r="I24" s="202"/>
      <c r="J24" s="201"/>
      <c r="K24" s="201">
        <f t="shared" si="1"/>
        <v>0</v>
      </c>
      <c r="L24" s="140"/>
      <c r="M24" s="193"/>
      <c r="N24" s="193"/>
      <c r="O24" s="209" t="str">
        <f t="shared" si="2"/>
        <v/>
      </c>
      <c r="P24" s="204"/>
      <c r="Q24" s="201"/>
      <c r="R24" s="201">
        <f t="shared" si="4"/>
        <v>0</v>
      </c>
      <c r="S24" s="140"/>
      <c r="T24" s="141"/>
      <c r="U24" s="141"/>
      <c r="V24" s="209" t="str">
        <f t="shared" si="5"/>
        <v/>
      </c>
      <c r="W24" s="206"/>
      <c r="X24" s="210">
        <f t="shared" si="6"/>
        <v>0</v>
      </c>
      <c r="Y24" s="201">
        <f t="shared" si="7"/>
        <v>0</v>
      </c>
      <c r="Z24" s="201"/>
      <c r="AA24" s="141"/>
      <c r="AB24" s="141"/>
      <c r="AC24" s="209" t="str">
        <f t="shared" si="8"/>
        <v/>
      </c>
      <c r="AD24" s="206"/>
      <c r="AE24" s="210">
        <f t="shared" si="9"/>
        <v>0</v>
      </c>
      <c r="AF24" s="201">
        <f t="shared" si="10"/>
        <v>0</v>
      </c>
    </row>
    <row r="25" spans="1:32" s="173" customFormat="1" ht="12.5" x14ac:dyDescent="0.25">
      <c r="A25" s="188"/>
      <c r="B25" s="188"/>
      <c r="C25" s="188"/>
      <c r="D25" s="188"/>
      <c r="E25" s="188"/>
      <c r="F25" s="189"/>
      <c r="G25" s="189"/>
      <c r="H25" s="142" t="str">
        <f t="shared" si="11"/>
        <v/>
      </c>
      <c r="I25" s="202"/>
      <c r="J25" s="201"/>
      <c r="K25" s="201">
        <f t="shared" si="1"/>
        <v>0</v>
      </c>
      <c r="L25" s="140"/>
      <c r="M25" s="193"/>
      <c r="N25" s="193"/>
      <c r="O25" s="209" t="str">
        <f t="shared" si="2"/>
        <v/>
      </c>
      <c r="P25" s="204"/>
      <c r="Q25" s="201"/>
      <c r="R25" s="201">
        <f t="shared" si="4"/>
        <v>0</v>
      </c>
      <c r="S25" s="140"/>
      <c r="T25" s="141"/>
      <c r="U25" s="141"/>
      <c r="V25" s="209" t="str">
        <f t="shared" si="5"/>
        <v/>
      </c>
      <c r="W25" s="206"/>
      <c r="X25" s="210">
        <f t="shared" si="6"/>
        <v>0</v>
      </c>
      <c r="Y25" s="201">
        <f t="shared" si="7"/>
        <v>0</v>
      </c>
      <c r="Z25" s="201"/>
      <c r="AA25" s="141"/>
      <c r="AB25" s="141"/>
      <c r="AC25" s="209" t="str">
        <f t="shared" si="8"/>
        <v/>
      </c>
      <c r="AD25" s="206"/>
      <c r="AE25" s="210">
        <f t="shared" si="9"/>
        <v>0</v>
      </c>
      <c r="AF25" s="201">
        <f t="shared" si="10"/>
        <v>0</v>
      </c>
    </row>
    <row r="26" spans="1:32" s="173" customFormat="1" ht="12.5" x14ac:dyDescent="0.25">
      <c r="A26" s="188" t="s">
        <v>207</v>
      </c>
      <c r="B26" s="188" t="s">
        <v>223</v>
      </c>
      <c r="C26" s="188" t="s">
        <v>141</v>
      </c>
      <c r="D26" s="188">
        <v>0</v>
      </c>
      <c r="E26" s="188"/>
      <c r="F26" s="189">
        <v>5.9833333333333298</v>
      </c>
      <c r="G26" s="189">
        <v>5.6166666666666698</v>
      </c>
      <c r="H26" s="142">
        <f t="shared" si="11"/>
        <v>0.36666666666666003</v>
      </c>
      <c r="I26" s="202">
        <v>7.47</v>
      </c>
      <c r="J26" s="201">
        <f t="shared" si="0"/>
        <v>2.7389999999999506</v>
      </c>
      <c r="K26" s="201">
        <f t="shared" si="1"/>
        <v>0</v>
      </c>
      <c r="L26" s="140"/>
      <c r="M26" s="193">
        <v>460.22916666666674</v>
      </c>
      <c r="N26" s="193">
        <v>317.41277777777771</v>
      </c>
      <c r="O26" s="209">
        <f t="shared" si="2"/>
        <v>142.81638888888904</v>
      </c>
      <c r="P26" s="204">
        <v>0.128</v>
      </c>
      <c r="Q26" s="201">
        <f t="shared" ref="Q26:Q27" si="13">O26*P26</f>
        <v>18.280497777777796</v>
      </c>
      <c r="R26" s="201">
        <f t="shared" si="4"/>
        <v>0</v>
      </c>
      <c r="S26" s="140"/>
      <c r="T26" s="141"/>
      <c r="U26" s="141"/>
      <c r="V26" s="209" t="str">
        <f t="shared" si="5"/>
        <v/>
      </c>
      <c r="W26" s="206"/>
      <c r="X26" s="210">
        <f t="shared" si="6"/>
        <v>0</v>
      </c>
      <c r="Y26" s="201">
        <f t="shared" si="7"/>
        <v>0</v>
      </c>
      <c r="Z26" s="201"/>
      <c r="AA26" s="141"/>
      <c r="AB26" s="141"/>
      <c r="AC26" s="209" t="str">
        <f t="shared" si="8"/>
        <v/>
      </c>
      <c r="AD26" s="206"/>
      <c r="AE26" s="210">
        <f t="shared" si="9"/>
        <v>0</v>
      </c>
      <c r="AF26" s="201">
        <f t="shared" si="10"/>
        <v>0</v>
      </c>
    </row>
    <row r="27" spans="1:32" s="173" customFormat="1" ht="12.5" x14ac:dyDescent="0.25">
      <c r="A27" s="188"/>
      <c r="B27" s="188"/>
      <c r="C27" s="188" t="s">
        <v>142</v>
      </c>
      <c r="D27" s="188">
        <v>0</v>
      </c>
      <c r="E27" s="188"/>
      <c r="F27" s="189">
        <v>8.9166666666666696</v>
      </c>
      <c r="G27" s="189">
        <v>8.4250000000000007</v>
      </c>
      <c r="H27" s="142">
        <f t="shared" si="11"/>
        <v>0.49166666666666892</v>
      </c>
      <c r="I27" s="202">
        <v>7.0839999999999996</v>
      </c>
      <c r="J27" s="201">
        <f t="shared" si="0"/>
        <v>3.4829666666666825</v>
      </c>
      <c r="K27" s="201">
        <f t="shared" si="1"/>
        <v>0</v>
      </c>
      <c r="L27" s="140"/>
      <c r="M27" s="193">
        <v>577.00833333333333</v>
      </c>
      <c r="N27" s="193">
        <v>414.82666666666677</v>
      </c>
      <c r="O27" s="209">
        <f t="shared" si="2"/>
        <v>162.18166666666656</v>
      </c>
      <c r="P27" s="204">
        <v>0.125</v>
      </c>
      <c r="Q27" s="201">
        <f t="shared" si="13"/>
        <v>20.27270833333332</v>
      </c>
      <c r="R27" s="201">
        <f t="shared" si="4"/>
        <v>0</v>
      </c>
      <c r="S27" s="140"/>
      <c r="T27" s="141"/>
      <c r="U27" s="141"/>
      <c r="V27" s="209" t="str">
        <f t="shared" si="5"/>
        <v/>
      </c>
      <c r="W27" s="206"/>
      <c r="X27" s="210">
        <f t="shared" si="6"/>
        <v>0</v>
      </c>
      <c r="Y27" s="201">
        <f t="shared" si="7"/>
        <v>0</v>
      </c>
      <c r="Z27" s="201"/>
      <c r="AA27" s="141"/>
      <c r="AB27" s="141"/>
      <c r="AC27" s="209" t="str">
        <f t="shared" si="8"/>
        <v/>
      </c>
      <c r="AD27" s="206"/>
      <c r="AE27" s="210">
        <f t="shared" si="9"/>
        <v>0</v>
      </c>
      <c r="AF27" s="201">
        <f t="shared" si="10"/>
        <v>0</v>
      </c>
    </row>
    <row r="28" spans="1:32" s="173" customFormat="1" ht="12.5" x14ac:dyDescent="0.25">
      <c r="A28" s="188"/>
      <c r="B28" s="188"/>
      <c r="C28" s="188"/>
      <c r="D28" s="188"/>
      <c r="E28" s="188"/>
      <c r="F28" s="189"/>
      <c r="G28" s="189"/>
      <c r="H28" s="142" t="str">
        <f t="shared" si="11"/>
        <v/>
      </c>
      <c r="I28" s="202"/>
      <c r="J28" s="201"/>
      <c r="K28" s="201">
        <f t="shared" si="1"/>
        <v>0</v>
      </c>
      <c r="L28" s="140"/>
      <c r="M28" s="193"/>
      <c r="N28" s="193"/>
      <c r="O28" s="209" t="str">
        <f t="shared" si="2"/>
        <v/>
      </c>
      <c r="P28" s="204"/>
      <c r="Q28" s="201"/>
      <c r="R28" s="201">
        <f t="shared" si="4"/>
        <v>0</v>
      </c>
      <c r="S28" s="140"/>
      <c r="T28" s="141"/>
      <c r="U28" s="141"/>
      <c r="V28" s="209" t="str">
        <f t="shared" si="5"/>
        <v/>
      </c>
      <c r="W28" s="206"/>
      <c r="X28" s="210">
        <f t="shared" si="6"/>
        <v>0</v>
      </c>
      <c r="Y28" s="201">
        <f t="shared" si="7"/>
        <v>0</v>
      </c>
      <c r="Z28" s="201"/>
      <c r="AA28" s="141"/>
      <c r="AB28" s="141"/>
      <c r="AC28" s="209" t="str">
        <f t="shared" si="8"/>
        <v/>
      </c>
      <c r="AD28" s="206"/>
      <c r="AE28" s="210">
        <f t="shared" si="9"/>
        <v>0</v>
      </c>
      <c r="AF28" s="201">
        <f t="shared" si="10"/>
        <v>0</v>
      </c>
    </row>
    <row r="29" spans="1:32" s="173" customFormat="1" ht="12.5" x14ac:dyDescent="0.25">
      <c r="A29" s="188"/>
      <c r="B29" s="188"/>
      <c r="C29" s="188"/>
      <c r="D29" s="188"/>
      <c r="E29" s="188"/>
      <c r="F29" s="189"/>
      <c r="G29" s="189"/>
      <c r="H29" s="142" t="str">
        <f t="shared" si="11"/>
        <v/>
      </c>
      <c r="I29" s="202"/>
      <c r="J29" s="201"/>
      <c r="K29" s="201">
        <f t="shared" si="1"/>
        <v>0</v>
      </c>
      <c r="L29" s="140"/>
      <c r="M29" s="193"/>
      <c r="N29" s="193"/>
      <c r="O29" s="209" t="str">
        <f t="shared" si="2"/>
        <v/>
      </c>
      <c r="P29" s="204"/>
      <c r="Q29" s="201"/>
      <c r="R29" s="201">
        <f t="shared" si="4"/>
        <v>0</v>
      </c>
      <c r="S29" s="140"/>
      <c r="T29" s="141"/>
      <c r="U29" s="141"/>
      <c r="V29" s="209" t="str">
        <f t="shared" si="5"/>
        <v/>
      </c>
      <c r="W29" s="206"/>
      <c r="X29" s="210">
        <f t="shared" si="6"/>
        <v>0</v>
      </c>
      <c r="Y29" s="201">
        <f t="shared" si="7"/>
        <v>0</v>
      </c>
      <c r="Z29" s="201"/>
      <c r="AA29" s="141"/>
      <c r="AB29" s="141"/>
      <c r="AC29" s="209" t="str">
        <f t="shared" si="8"/>
        <v/>
      </c>
      <c r="AD29" s="206"/>
      <c r="AE29" s="210">
        <f t="shared" si="9"/>
        <v>0</v>
      </c>
      <c r="AF29" s="201">
        <f t="shared" si="10"/>
        <v>0</v>
      </c>
    </row>
    <row r="30" spans="1:32" s="173" customFormat="1" ht="12.5" x14ac:dyDescent="0.25">
      <c r="A30" s="188" t="s">
        <v>208</v>
      </c>
      <c r="B30" s="188" t="s">
        <v>224</v>
      </c>
      <c r="C30" s="188" t="s">
        <v>141</v>
      </c>
      <c r="D30" s="188">
        <v>0</v>
      </c>
      <c r="E30" s="188"/>
      <c r="F30" s="189">
        <v>6.9166666666666696</v>
      </c>
      <c r="G30" s="189">
        <v>6.1666666666666696</v>
      </c>
      <c r="H30" s="142">
        <f t="shared" si="11"/>
        <v>0.75</v>
      </c>
      <c r="I30" s="202">
        <v>7.3659999999999997</v>
      </c>
      <c r="J30" s="201">
        <f t="shared" si="0"/>
        <v>5.5244999999999997</v>
      </c>
      <c r="K30" s="201">
        <f t="shared" si="1"/>
        <v>0</v>
      </c>
      <c r="L30" s="140"/>
      <c r="M30" s="193">
        <v>387.6165789473684</v>
      </c>
      <c r="N30" s="193">
        <v>306.81870614035091</v>
      </c>
      <c r="O30" s="209">
        <f t="shared" si="2"/>
        <v>80.797872807017484</v>
      </c>
      <c r="P30" s="204">
        <v>0.129</v>
      </c>
      <c r="Q30" s="201">
        <f t="shared" ref="Q30:Q31" si="14">O30*P30</f>
        <v>10.422925592105255</v>
      </c>
      <c r="R30" s="201">
        <f t="shared" si="4"/>
        <v>0</v>
      </c>
      <c r="S30" s="140"/>
      <c r="T30" s="141"/>
      <c r="U30" s="141"/>
      <c r="V30" s="209" t="str">
        <f t="shared" si="5"/>
        <v/>
      </c>
      <c r="W30" s="206"/>
      <c r="X30" s="210">
        <f t="shared" si="6"/>
        <v>0</v>
      </c>
      <c r="Y30" s="201">
        <f t="shared" si="7"/>
        <v>0</v>
      </c>
      <c r="Z30" s="201"/>
      <c r="AA30" s="141"/>
      <c r="AB30" s="141"/>
      <c r="AC30" s="209" t="str">
        <f t="shared" si="8"/>
        <v/>
      </c>
      <c r="AD30" s="206"/>
      <c r="AE30" s="210">
        <f t="shared" si="9"/>
        <v>0</v>
      </c>
      <c r="AF30" s="201">
        <f t="shared" si="10"/>
        <v>0</v>
      </c>
    </row>
    <row r="31" spans="1:32" s="173" customFormat="1" ht="12.5" x14ac:dyDescent="0.25">
      <c r="A31" s="188"/>
      <c r="B31" s="188"/>
      <c r="C31" s="188" t="s">
        <v>142</v>
      </c>
      <c r="D31" s="188">
        <v>0</v>
      </c>
      <c r="E31" s="188"/>
      <c r="F31" s="189">
        <v>9.43333333333333</v>
      </c>
      <c r="G31" s="189">
        <v>8.4166666666666696</v>
      </c>
      <c r="H31" s="142">
        <f t="shared" si="11"/>
        <v>1.0166666666666604</v>
      </c>
      <c r="I31" s="202">
        <v>7.085</v>
      </c>
      <c r="J31" s="201">
        <f t="shared" si="0"/>
        <v>7.2030833333332884</v>
      </c>
      <c r="K31" s="201">
        <f t="shared" si="1"/>
        <v>0</v>
      </c>
      <c r="L31" s="140"/>
      <c r="M31" s="193">
        <v>490.50333333333316</v>
      </c>
      <c r="N31" s="193">
        <v>409.8383333333332</v>
      </c>
      <c r="O31" s="209">
        <f t="shared" si="2"/>
        <v>80.664999999999964</v>
      </c>
      <c r="P31" s="204">
        <v>0.125</v>
      </c>
      <c r="Q31" s="201">
        <f t="shared" si="14"/>
        <v>10.083124999999995</v>
      </c>
      <c r="R31" s="201">
        <f t="shared" si="4"/>
        <v>0</v>
      </c>
      <c r="S31" s="140"/>
      <c r="T31" s="141"/>
      <c r="U31" s="141"/>
      <c r="V31" s="209" t="str">
        <f t="shared" si="5"/>
        <v/>
      </c>
      <c r="W31" s="206"/>
      <c r="X31" s="210">
        <f t="shared" si="6"/>
        <v>0</v>
      </c>
      <c r="Y31" s="201">
        <f t="shared" si="7"/>
        <v>0</v>
      </c>
      <c r="Z31" s="201"/>
      <c r="AA31" s="141"/>
      <c r="AB31" s="141"/>
      <c r="AC31" s="209" t="str">
        <f t="shared" si="8"/>
        <v/>
      </c>
      <c r="AD31" s="206"/>
      <c r="AE31" s="210">
        <f t="shared" si="9"/>
        <v>0</v>
      </c>
      <c r="AF31" s="201">
        <f t="shared" si="10"/>
        <v>0</v>
      </c>
    </row>
    <row r="32" spans="1:32" s="173" customFormat="1" ht="12.5" x14ac:dyDescent="0.25">
      <c r="A32" s="188"/>
      <c r="B32" s="188"/>
      <c r="C32" s="188"/>
      <c r="D32" s="188"/>
      <c r="E32" s="188"/>
      <c r="F32" s="189"/>
      <c r="G32" s="189"/>
      <c r="H32" s="142" t="str">
        <f t="shared" si="11"/>
        <v/>
      </c>
      <c r="I32" s="202"/>
      <c r="J32" s="201"/>
      <c r="K32" s="201">
        <f t="shared" si="1"/>
        <v>0</v>
      </c>
      <c r="L32" s="140"/>
      <c r="M32" s="193"/>
      <c r="N32" s="193"/>
      <c r="O32" s="209" t="str">
        <f t="shared" si="2"/>
        <v/>
      </c>
      <c r="P32" s="204"/>
      <c r="Q32" s="201"/>
      <c r="R32" s="201">
        <f t="shared" si="4"/>
        <v>0</v>
      </c>
      <c r="S32" s="140"/>
      <c r="T32" s="141"/>
      <c r="U32" s="141"/>
      <c r="V32" s="209" t="str">
        <f t="shared" si="5"/>
        <v/>
      </c>
      <c r="W32" s="206"/>
      <c r="X32" s="210">
        <f t="shared" si="6"/>
        <v>0</v>
      </c>
      <c r="Y32" s="201">
        <f t="shared" si="7"/>
        <v>0</v>
      </c>
      <c r="Z32" s="201"/>
      <c r="AA32" s="141"/>
      <c r="AB32" s="141"/>
      <c r="AC32" s="209" t="str">
        <f t="shared" si="8"/>
        <v/>
      </c>
      <c r="AD32" s="206"/>
      <c r="AE32" s="210">
        <f t="shared" si="9"/>
        <v>0</v>
      </c>
      <c r="AF32" s="201">
        <f t="shared" si="10"/>
        <v>0</v>
      </c>
    </row>
    <row r="33" spans="1:32" s="173" customFormat="1" ht="12.5" x14ac:dyDescent="0.25">
      <c r="A33" s="188"/>
      <c r="B33" s="188"/>
      <c r="C33" s="188"/>
      <c r="D33" s="188"/>
      <c r="E33" s="188"/>
      <c r="F33" s="189"/>
      <c r="G33" s="189"/>
      <c r="H33" s="142" t="str">
        <f t="shared" si="11"/>
        <v/>
      </c>
      <c r="I33" s="202"/>
      <c r="J33" s="201"/>
      <c r="K33" s="201">
        <f t="shared" si="1"/>
        <v>0</v>
      </c>
      <c r="L33" s="140"/>
      <c r="M33" s="193"/>
      <c r="N33" s="193"/>
      <c r="O33" s="209" t="str">
        <f t="shared" si="2"/>
        <v/>
      </c>
      <c r="P33" s="204"/>
      <c r="Q33" s="201"/>
      <c r="R33" s="201">
        <f t="shared" si="4"/>
        <v>0</v>
      </c>
      <c r="S33" s="140"/>
      <c r="T33" s="141"/>
      <c r="U33" s="141"/>
      <c r="V33" s="209" t="str">
        <f t="shared" si="5"/>
        <v/>
      </c>
      <c r="W33" s="206"/>
      <c r="X33" s="210">
        <f t="shared" si="6"/>
        <v>0</v>
      </c>
      <c r="Y33" s="201">
        <f t="shared" si="7"/>
        <v>0</v>
      </c>
      <c r="Z33" s="201"/>
      <c r="AA33" s="141"/>
      <c r="AB33" s="141"/>
      <c r="AC33" s="209" t="str">
        <f t="shared" si="8"/>
        <v/>
      </c>
      <c r="AD33" s="206"/>
      <c r="AE33" s="210">
        <f t="shared" si="9"/>
        <v>0</v>
      </c>
      <c r="AF33" s="201">
        <f t="shared" si="10"/>
        <v>0</v>
      </c>
    </row>
    <row r="34" spans="1:32" s="173" customFormat="1" ht="12.5" x14ac:dyDescent="0.25">
      <c r="A34" s="188" t="s">
        <v>209</v>
      </c>
      <c r="B34" s="188" t="s">
        <v>225</v>
      </c>
      <c r="C34" s="188" t="s">
        <v>140</v>
      </c>
      <c r="D34" s="188">
        <v>0</v>
      </c>
      <c r="E34" s="188"/>
      <c r="F34" s="189">
        <v>4.1666666666666696</v>
      </c>
      <c r="G34" s="189">
        <v>3.708333333333333</v>
      </c>
      <c r="H34" s="142">
        <f t="shared" si="11"/>
        <v>0.45833333333333659</v>
      </c>
      <c r="I34" s="202">
        <v>8.0649999999999995</v>
      </c>
      <c r="J34" s="201">
        <f t="shared" si="0"/>
        <v>3.6964583333333594</v>
      </c>
      <c r="K34" s="201">
        <f t="shared" si="1"/>
        <v>0</v>
      </c>
      <c r="L34" s="140"/>
      <c r="M34" s="193">
        <v>256.09999999999997</v>
      </c>
      <c r="N34" s="193">
        <v>202.38416666666669</v>
      </c>
      <c r="O34" s="209">
        <f t="shared" si="2"/>
        <v>53.715833333333279</v>
      </c>
      <c r="P34" s="204">
        <v>0.13600000000000001</v>
      </c>
      <c r="Q34" s="201">
        <f t="shared" ref="Q34" si="15">O34*P34</f>
        <v>7.3053533333333265</v>
      </c>
      <c r="R34" s="201">
        <f t="shared" si="4"/>
        <v>0</v>
      </c>
      <c r="S34" s="140"/>
      <c r="T34" s="141"/>
      <c r="U34" s="141"/>
      <c r="V34" s="209" t="str">
        <f t="shared" si="5"/>
        <v/>
      </c>
      <c r="W34" s="206"/>
      <c r="X34" s="210">
        <f t="shared" si="6"/>
        <v>0</v>
      </c>
      <c r="Y34" s="201">
        <f t="shared" si="7"/>
        <v>0</v>
      </c>
      <c r="Z34" s="201"/>
      <c r="AA34" s="141"/>
      <c r="AB34" s="141"/>
      <c r="AC34" s="209" t="str">
        <f t="shared" si="8"/>
        <v/>
      </c>
      <c r="AD34" s="206"/>
      <c r="AE34" s="210">
        <f t="shared" si="9"/>
        <v>0</v>
      </c>
      <c r="AF34" s="201">
        <f t="shared" si="10"/>
        <v>0</v>
      </c>
    </row>
    <row r="35" spans="1:32" s="173" customFormat="1" ht="12.5" x14ac:dyDescent="0.25">
      <c r="A35" s="188"/>
      <c r="B35" s="188"/>
      <c r="C35" s="188"/>
      <c r="D35" s="188"/>
      <c r="E35" s="188"/>
      <c r="F35" s="189"/>
      <c r="G35" s="189"/>
      <c r="H35" s="142" t="str">
        <f t="shared" si="11"/>
        <v/>
      </c>
      <c r="I35" s="202"/>
      <c r="J35" s="201"/>
      <c r="K35" s="201">
        <f t="shared" si="1"/>
        <v>0</v>
      </c>
      <c r="L35" s="140"/>
      <c r="M35" s="193"/>
      <c r="N35" s="193"/>
      <c r="O35" s="209" t="str">
        <f t="shared" si="2"/>
        <v/>
      </c>
      <c r="P35" s="204"/>
      <c r="Q35" s="201"/>
      <c r="R35" s="201">
        <f t="shared" si="4"/>
        <v>0</v>
      </c>
      <c r="S35" s="140"/>
      <c r="T35" s="141"/>
      <c r="U35" s="141"/>
      <c r="V35" s="209" t="str">
        <f t="shared" si="5"/>
        <v/>
      </c>
      <c r="W35" s="206"/>
      <c r="X35" s="210">
        <f t="shared" si="6"/>
        <v>0</v>
      </c>
      <c r="Y35" s="201">
        <f t="shared" si="7"/>
        <v>0</v>
      </c>
      <c r="Z35" s="201"/>
      <c r="AA35" s="141"/>
      <c r="AB35" s="141"/>
      <c r="AC35" s="209" t="str">
        <f t="shared" si="8"/>
        <v/>
      </c>
      <c r="AD35" s="206"/>
      <c r="AE35" s="210">
        <f t="shared" si="9"/>
        <v>0</v>
      </c>
      <c r="AF35" s="201">
        <f t="shared" si="10"/>
        <v>0</v>
      </c>
    </row>
    <row r="36" spans="1:32" s="173" customFormat="1" ht="12.5" x14ac:dyDescent="0.25">
      <c r="A36" s="188"/>
      <c r="B36" s="188"/>
      <c r="C36" s="188"/>
      <c r="D36" s="188"/>
      <c r="E36" s="188"/>
      <c r="F36" s="189"/>
      <c r="G36" s="189"/>
      <c r="H36" s="142" t="str">
        <f t="shared" si="11"/>
        <v/>
      </c>
      <c r="I36" s="202"/>
      <c r="J36" s="201"/>
      <c r="K36" s="201">
        <f t="shared" si="1"/>
        <v>0</v>
      </c>
      <c r="L36" s="140"/>
      <c r="M36" s="193"/>
      <c r="N36" s="193"/>
      <c r="O36" s="209" t="str">
        <f t="shared" si="2"/>
        <v/>
      </c>
      <c r="P36" s="204"/>
      <c r="Q36" s="201"/>
      <c r="R36" s="201">
        <f t="shared" si="4"/>
        <v>0</v>
      </c>
      <c r="S36" s="140"/>
      <c r="T36" s="141"/>
      <c r="U36" s="141"/>
      <c r="V36" s="209" t="str">
        <f t="shared" si="5"/>
        <v/>
      </c>
      <c r="W36" s="206"/>
      <c r="X36" s="210">
        <f t="shared" si="6"/>
        <v>0</v>
      </c>
      <c r="Y36" s="201">
        <f t="shared" si="7"/>
        <v>0</v>
      </c>
      <c r="Z36" s="201"/>
      <c r="AA36" s="141"/>
      <c r="AB36" s="141"/>
      <c r="AC36" s="209" t="str">
        <f t="shared" si="8"/>
        <v/>
      </c>
      <c r="AD36" s="206"/>
      <c r="AE36" s="210">
        <f t="shared" si="9"/>
        <v>0</v>
      </c>
      <c r="AF36" s="201">
        <f t="shared" si="10"/>
        <v>0</v>
      </c>
    </row>
    <row r="37" spans="1:32" s="173" customFormat="1" ht="12.5" x14ac:dyDescent="0.25">
      <c r="A37" s="188" t="s">
        <v>210</v>
      </c>
      <c r="B37" s="188" t="s">
        <v>226</v>
      </c>
      <c r="C37" s="188" t="s">
        <v>141</v>
      </c>
      <c r="D37" s="188">
        <v>0</v>
      </c>
      <c r="E37" s="188"/>
      <c r="F37" s="189">
        <v>6.19166666666667</v>
      </c>
      <c r="G37" s="189">
        <v>5.7166666666666703</v>
      </c>
      <c r="H37" s="142">
        <f t="shared" si="11"/>
        <v>0.47499999999999964</v>
      </c>
      <c r="I37" s="202">
        <v>7.4489999999999998</v>
      </c>
      <c r="J37" s="201">
        <f t="shared" si="0"/>
        <v>3.5382749999999974</v>
      </c>
      <c r="K37" s="201">
        <f t="shared" si="1"/>
        <v>0</v>
      </c>
      <c r="L37" s="140"/>
      <c r="M37" s="193">
        <v>358.27249999999998</v>
      </c>
      <c r="N37" s="193">
        <v>308.02416666666664</v>
      </c>
      <c r="O37" s="209">
        <f t="shared" si="2"/>
        <v>50.248333333333335</v>
      </c>
      <c r="P37" s="204">
        <v>0.129</v>
      </c>
      <c r="Q37" s="201">
        <f t="shared" ref="Q37:Q38" si="16">O37*P37</f>
        <v>6.4820350000000007</v>
      </c>
      <c r="R37" s="201">
        <f t="shared" si="4"/>
        <v>0</v>
      </c>
      <c r="S37" s="140"/>
      <c r="T37" s="141"/>
      <c r="U37" s="141"/>
      <c r="V37" s="209" t="str">
        <f t="shared" si="5"/>
        <v/>
      </c>
      <c r="W37" s="206"/>
      <c r="X37" s="210">
        <f t="shared" si="6"/>
        <v>0</v>
      </c>
      <c r="Y37" s="201">
        <f t="shared" si="7"/>
        <v>0</v>
      </c>
      <c r="Z37" s="201"/>
      <c r="AA37" s="141"/>
      <c r="AB37" s="141"/>
      <c r="AC37" s="209" t="str">
        <f t="shared" si="8"/>
        <v/>
      </c>
      <c r="AD37" s="206"/>
      <c r="AE37" s="210">
        <f t="shared" si="9"/>
        <v>0</v>
      </c>
      <c r="AF37" s="201">
        <f t="shared" si="10"/>
        <v>0</v>
      </c>
    </row>
    <row r="38" spans="1:32" s="173" customFormat="1" ht="12.5" x14ac:dyDescent="0.25">
      <c r="A38" s="188"/>
      <c r="B38" s="188"/>
      <c r="C38" s="188" t="s">
        <v>142</v>
      </c>
      <c r="D38" s="188">
        <v>0</v>
      </c>
      <c r="E38" s="188"/>
      <c r="F38" s="189">
        <v>6.8916666666666702</v>
      </c>
      <c r="G38" s="189">
        <v>6.2583333333333302</v>
      </c>
      <c r="H38" s="142">
        <f t="shared" si="11"/>
        <v>0.63333333333333997</v>
      </c>
      <c r="I38" s="202">
        <v>7.351</v>
      </c>
      <c r="J38" s="201">
        <f t="shared" si="0"/>
        <v>4.6556333333333821</v>
      </c>
      <c r="K38" s="201">
        <f t="shared" si="1"/>
        <v>0</v>
      </c>
      <c r="L38" s="140"/>
      <c r="M38" s="193">
        <v>453.6991666666666</v>
      </c>
      <c r="N38" s="193">
        <v>403.32916666666659</v>
      </c>
      <c r="O38" s="209">
        <f t="shared" si="2"/>
        <v>50.370000000000005</v>
      </c>
      <c r="P38" s="204">
        <v>0.126</v>
      </c>
      <c r="Q38" s="201">
        <f t="shared" si="16"/>
        <v>6.3466200000000006</v>
      </c>
      <c r="R38" s="201">
        <f t="shared" si="4"/>
        <v>0</v>
      </c>
      <c r="S38" s="140"/>
      <c r="T38" s="141"/>
      <c r="U38" s="141"/>
      <c r="V38" s="209" t="str">
        <f t="shared" si="5"/>
        <v/>
      </c>
      <c r="W38" s="206"/>
      <c r="X38" s="210">
        <f t="shared" si="6"/>
        <v>0</v>
      </c>
      <c r="Y38" s="201">
        <f t="shared" si="7"/>
        <v>0</v>
      </c>
      <c r="Z38" s="201"/>
      <c r="AA38" s="141"/>
      <c r="AB38" s="141"/>
      <c r="AC38" s="209" t="str">
        <f t="shared" si="8"/>
        <v/>
      </c>
      <c r="AD38" s="206"/>
      <c r="AE38" s="210">
        <f t="shared" si="9"/>
        <v>0</v>
      </c>
      <c r="AF38" s="201">
        <f t="shared" si="10"/>
        <v>0</v>
      </c>
    </row>
    <row r="39" spans="1:32" s="173" customFormat="1" ht="12.5" x14ac:dyDescent="0.25">
      <c r="A39" s="188"/>
      <c r="B39" s="188"/>
      <c r="C39" s="188"/>
      <c r="D39" s="188"/>
      <c r="E39" s="188"/>
      <c r="F39" s="189"/>
      <c r="G39" s="189"/>
      <c r="H39" s="142" t="str">
        <f t="shared" si="11"/>
        <v/>
      </c>
      <c r="I39" s="202"/>
      <c r="J39" s="201"/>
      <c r="K39" s="201">
        <f t="shared" si="1"/>
        <v>0</v>
      </c>
      <c r="L39" s="140"/>
      <c r="M39" s="193"/>
      <c r="N39" s="193"/>
      <c r="O39" s="209" t="str">
        <f t="shared" si="2"/>
        <v/>
      </c>
      <c r="P39" s="204"/>
      <c r="Q39" s="201"/>
      <c r="R39" s="201">
        <f t="shared" si="4"/>
        <v>0</v>
      </c>
      <c r="S39" s="140"/>
      <c r="T39" s="141"/>
      <c r="U39" s="141"/>
      <c r="V39" s="209" t="str">
        <f t="shared" si="5"/>
        <v/>
      </c>
      <c r="W39" s="206"/>
      <c r="X39" s="210">
        <f t="shared" si="6"/>
        <v>0</v>
      </c>
      <c r="Y39" s="201">
        <f t="shared" si="7"/>
        <v>0</v>
      </c>
      <c r="Z39" s="201"/>
      <c r="AA39" s="141"/>
      <c r="AB39" s="141"/>
      <c r="AC39" s="209" t="str">
        <f t="shared" si="8"/>
        <v/>
      </c>
      <c r="AD39" s="206"/>
      <c r="AE39" s="210">
        <f t="shared" si="9"/>
        <v>0</v>
      </c>
      <c r="AF39" s="201">
        <f t="shared" si="10"/>
        <v>0</v>
      </c>
    </row>
    <row r="40" spans="1:32" s="173" customFormat="1" ht="12.5" x14ac:dyDescent="0.25">
      <c r="A40" s="188"/>
      <c r="B40" s="188"/>
      <c r="C40" s="188"/>
      <c r="D40" s="188"/>
      <c r="E40" s="188"/>
      <c r="F40" s="189"/>
      <c r="G40" s="189"/>
      <c r="H40" s="142" t="str">
        <f t="shared" si="11"/>
        <v/>
      </c>
      <c r="I40" s="202"/>
      <c r="J40" s="201"/>
      <c r="K40" s="201">
        <f t="shared" si="1"/>
        <v>0</v>
      </c>
      <c r="L40" s="140"/>
      <c r="M40" s="193"/>
      <c r="N40" s="193"/>
      <c r="O40" s="209" t="str">
        <f t="shared" si="2"/>
        <v/>
      </c>
      <c r="P40" s="204"/>
      <c r="Q40" s="201"/>
      <c r="R40" s="201">
        <f t="shared" si="4"/>
        <v>0</v>
      </c>
      <c r="S40" s="140"/>
      <c r="T40" s="141"/>
      <c r="U40" s="141"/>
      <c r="V40" s="209" t="str">
        <f t="shared" si="5"/>
        <v/>
      </c>
      <c r="W40" s="206"/>
      <c r="X40" s="210">
        <f t="shared" si="6"/>
        <v>0</v>
      </c>
      <c r="Y40" s="201">
        <f t="shared" si="7"/>
        <v>0</v>
      </c>
      <c r="Z40" s="201"/>
      <c r="AA40" s="141"/>
      <c r="AB40" s="141"/>
      <c r="AC40" s="209" t="str">
        <f t="shared" si="8"/>
        <v/>
      </c>
      <c r="AD40" s="206"/>
      <c r="AE40" s="210">
        <f t="shared" si="9"/>
        <v>0</v>
      </c>
      <c r="AF40" s="201">
        <f t="shared" si="10"/>
        <v>0</v>
      </c>
    </row>
    <row r="41" spans="1:32" s="173" customFormat="1" ht="12.5" x14ac:dyDescent="0.25">
      <c r="A41" s="188" t="s">
        <v>214</v>
      </c>
      <c r="B41" s="188" t="s">
        <v>227</v>
      </c>
      <c r="C41" s="188" t="s">
        <v>142</v>
      </c>
      <c r="D41" s="188">
        <v>0</v>
      </c>
      <c r="E41" s="188"/>
      <c r="F41" s="189">
        <v>8.6666666666666696</v>
      </c>
      <c r="G41" s="189">
        <v>7.4749999999999996</v>
      </c>
      <c r="H41" s="142">
        <f t="shared" si="11"/>
        <v>1.19166666666667</v>
      </c>
      <c r="I41" s="202">
        <v>7.1820000000000004</v>
      </c>
      <c r="J41" s="201">
        <f t="shared" si="0"/>
        <v>8.5585500000000234</v>
      </c>
      <c r="K41" s="201">
        <f t="shared" si="1"/>
        <v>0</v>
      </c>
      <c r="L41" s="140"/>
      <c r="M41" s="193">
        <v>620.4041666666667</v>
      </c>
      <c r="N41" s="193">
        <v>440.09416666666675</v>
      </c>
      <c r="O41" s="209">
        <f t="shared" si="2"/>
        <v>180.30999999999995</v>
      </c>
      <c r="P41" s="204">
        <v>0.125</v>
      </c>
      <c r="Q41" s="201">
        <f t="shared" ref="Q41" si="17">O41*P41</f>
        <v>22.538749999999993</v>
      </c>
      <c r="R41" s="201">
        <f t="shared" si="4"/>
        <v>0</v>
      </c>
      <c r="S41" s="140"/>
      <c r="T41" s="143">
        <v>21.39329601158645</v>
      </c>
      <c r="U41" s="143">
        <v>17.978943850267378</v>
      </c>
      <c r="V41" s="209">
        <f t="shared" si="5"/>
        <v>3.4143521613190728</v>
      </c>
      <c r="W41" s="207">
        <v>6.1349999999999998</v>
      </c>
      <c r="X41" s="210">
        <f t="shared" si="6"/>
        <v>20.947050509692509</v>
      </c>
      <c r="Y41" s="201">
        <f>D41*X41</f>
        <v>0</v>
      </c>
      <c r="Z41" s="201"/>
      <c r="AA41" s="143">
        <v>21.39329601158645</v>
      </c>
      <c r="AB41" s="143">
        <v>17.978943850267378</v>
      </c>
      <c r="AC41" s="209">
        <f t="shared" si="8"/>
        <v>3.4143521613190728</v>
      </c>
      <c r="AD41" s="207">
        <v>6.1349999999999998</v>
      </c>
      <c r="AE41" s="210">
        <f t="shared" si="9"/>
        <v>20.947050509692509</v>
      </c>
      <c r="AF41" s="201">
        <f t="shared" si="10"/>
        <v>0</v>
      </c>
    </row>
    <row r="42" spans="1:32" s="173" customFormat="1" ht="12.5" x14ac:dyDescent="0.25">
      <c r="A42" s="188"/>
      <c r="B42" s="188"/>
      <c r="C42" s="188"/>
      <c r="D42" s="188"/>
      <c r="E42" s="188"/>
      <c r="F42" s="189"/>
      <c r="G42" s="189"/>
      <c r="H42" s="142" t="str">
        <f t="shared" si="11"/>
        <v/>
      </c>
      <c r="I42" s="202"/>
      <c r="J42" s="201"/>
      <c r="K42" s="201">
        <f t="shared" si="1"/>
        <v>0</v>
      </c>
      <c r="L42" s="140"/>
      <c r="M42" s="193"/>
      <c r="N42" s="193"/>
      <c r="O42" s="209" t="str">
        <f t="shared" si="2"/>
        <v/>
      </c>
      <c r="P42" s="204"/>
      <c r="Q42" s="201"/>
      <c r="R42" s="201">
        <f t="shared" si="4"/>
        <v>0</v>
      </c>
      <c r="S42" s="140"/>
      <c r="T42" s="143"/>
      <c r="U42" s="143"/>
      <c r="V42" s="209" t="str">
        <f t="shared" si="5"/>
        <v/>
      </c>
      <c r="W42" s="207"/>
      <c r="X42" s="210">
        <f t="shared" si="6"/>
        <v>0</v>
      </c>
      <c r="Y42" s="201">
        <f t="shared" si="7"/>
        <v>0</v>
      </c>
      <c r="Z42" s="201"/>
      <c r="AA42" s="143"/>
      <c r="AB42" s="143"/>
      <c r="AC42" s="209" t="str">
        <f t="shared" si="8"/>
        <v/>
      </c>
      <c r="AD42" s="207"/>
      <c r="AE42" s="210">
        <f t="shared" si="9"/>
        <v>0</v>
      </c>
      <c r="AF42" s="201">
        <f t="shared" si="10"/>
        <v>0</v>
      </c>
    </row>
    <row r="43" spans="1:32" s="173" customFormat="1" ht="12.5" x14ac:dyDescent="0.25">
      <c r="A43" s="188"/>
      <c r="B43" s="188"/>
      <c r="C43" s="188"/>
      <c r="D43" s="188"/>
      <c r="E43" s="188"/>
      <c r="F43" s="189"/>
      <c r="G43" s="189"/>
      <c r="H43" s="142" t="str">
        <f t="shared" si="11"/>
        <v/>
      </c>
      <c r="I43" s="202"/>
      <c r="J43" s="201"/>
      <c r="K43" s="201">
        <f t="shared" si="1"/>
        <v>0</v>
      </c>
      <c r="L43" s="140"/>
      <c r="M43" s="193"/>
      <c r="N43" s="193"/>
      <c r="O43" s="209" t="str">
        <f t="shared" si="2"/>
        <v/>
      </c>
      <c r="P43" s="204"/>
      <c r="Q43" s="201"/>
      <c r="R43" s="201">
        <f t="shared" si="4"/>
        <v>0</v>
      </c>
      <c r="S43" s="140"/>
      <c r="T43" s="143"/>
      <c r="U43" s="143"/>
      <c r="V43" s="209" t="str">
        <f t="shared" si="5"/>
        <v/>
      </c>
      <c r="W43" s="207"/>
      <c r="X43" s="210">
        <f t="shared" si="6"/>
        <v>0</v>
      </c>
      <c r="Y43" s="201">
        <f t="shared" si="7"/>
        <v>0</v>
      </c>
      <c r="Z43" s="201"/>
      <c r="AA43" s="143"/>
      <c r="AB43" s="143"/>
      <c r="AC43" s="209" t="str">
        <f t="shared" si="8"/>
        <v/>
      </c>
      <c r="AD43" s="207"/>
      <c r="AE43" s="210">
        <f t="shared" si="9"/>
        <v>0</v>
      </c>
      <c r="AF43" s="201">
        <f t="shared" si="10"/>
        <v>0</v>
      </c>
    </row>
    <row r="44" spans="1:32" s="173" customFormat="1" ht="12.5" x14ac:dyDescent="0.25">
      <c r="A44" s="188" t="s">
        <v>215</v>
      </c>
      <c r="B44" s="188" t="s">
        <v>228</v>
      </c>
      <c r="C44" s="188" t="s">
        <v>142</v>
      </c>
      <c r="D44" s="188">
        <v>0</v>
      </c>
      <c r="E44" s="188"/>
      <c r="F44" s="189">
        <v>7.9666666666666668</v>
      </c>
      <c r="G44" s="189">
        <v>7.4749999999999996</v>
      </c>
      <c r="H44" s="142">
        <f t="shared" si="11"/>
        <v>0.49166666666666714</v>
      </c>
      <c r="I44" s="202">
        <v>7.1820000000000004</v>
      </c>
      <c r="J44" s="201">
        <f t="shared" si="0"/>
        <v>3.5311500000000038</v>
      </c>
      <c r="K44" s="201">
        <f t="shared" si="1"/>
        <v>0</v>
      </c>
      <c r="L44" s="140"/>
      <c r="M44" s="193">
        <v>620.4041666666667</v>
      </c>
      <c r="N44" s="193">
        <v>440.09416666666675</v>
      </c>
      <c r="O44" s="209">
        <f t="shared" si="2"/>
        <v>180.30999999999995</v>
      </c>
      <c r="P44" s="204">
        <v>0.125</v>
      </c>
      <c r="Q44" s="201">
        <f t="shared" ref="Q44:Q45" si="18">O44*P44</f>
        <v>22.538749999999993</v>
      </c>
      <c r="R44" s="201">
        <f t="shared" si="4"/>
        <v>0</v>
      </c>
      <c r="S44" s="140"/>
      <c r="T44" s="143">
        <v>21.39329601158645</v>
      </c>
      <c r="U44" s="143">
        <v>17.978943850267378</v>
      </c>
      <c r="V44" s="209">
        <f t="shared" si="5"/>
        <v>3.4143521613190728</v>
      </c>
      <c r="W44" s="207">
        <v>6.1349999999999998</v>
      </c>
      <c r="X44" s="210">
        <f t="shared" si="6"/>
        <v>20.947050509692509</v>
      </c>
      <c r="Y44" s="201">
        <f t="shared" si="7"/>
        <v>0</v>
      </c>
      <c r="Z44" s="201"/>
      <c r="AA44" s="143">
        <v>21.39329601158645</v>
      </c>
      <c r="AB44" s="143">
        <v>17.978943850267378</v>
      </c>
      <c r="AC44" s="209">
        <f t="shared" si="8"/>
        <v>3.4143521613190728</v>
      </c>
      <c r="AD44" s="207">
        <v>6.1349999999999998</v>
      </c>
      <c r="AE44" s="210">
        <f t="shared" si="9"/>
        <v>20.947050509692509</v>
      </c>
      <c r="AF44" s="201">
        <f t="shared" si="10"/>
        <v>0</v>
      </c>
    </row>
    <row r="45" spans="1:32" s="173" customFormat="1" ht="12.5" x14ac:dyDescent="0.25">
      <c r="A45" s="188"/>
      <c r="B45" s="188"/>
      <c r="C45" s="188" t="s">
        <v>143</v>
      </c>
      <c r="D45" s="188">
        <v>0</v>
      </c>
      <c r="E45" s="188"/>
      <c r="F45" s="189">
        <v>9.1166666666666671</v>
      </c>
      <c r="G45" s="189">
        <v>8.5</v>
      </c>
      <c r="H45" s="142">
        <f t="shared" si="11"/>
        <v>0.61666666666666714</v>
      </c>
      <c r="I45" s="202">
        <v>7.077</v>
      </c>
      <c r="J45" s="201">
        <f t="shared" si="0"/>
        <v>4.3641500000000031</v>
      </c>
      <c r="K45" s="201">
        <f t="shared" si="1"/>
        <v>0</v>
      </c>
      <c r="L45" s="140"/>
      <c r="M45" s="193">
        <v>724.4375</v>
      </c>
      <c r="N45" s="193">
        <v>535.36749999999995</v>
      </c>
      <c r="O45" s="209">
        <f t="shared" si="2"/>
        <v>189.07000000000005</v>
      </c>
      <c r="P45" s="204">
        <v>0.123</v>
      </c>
      <c r="Q45" s="201">
        <f t="shared" si="18"/>
        <v>23.255610000000004</v>
      </c>
      <c r="R45" s="201">
        <f t="shared" si="4"/>
        <v>0</v>
      </c>
      <c r="S45" s="140"/>
      <c r="T45" s="143">
        <v>23.600995014483061</v>
      </c>
      <c r="U45" s="143">
        <v>19.33305481283422</v>
      </c>
      <c r="V45" s="209">
        <f t="shared" si="5"/>
        <v>4.267940201648841</v>
      </c>
      <c r="W45" s="207">
        <v>6.1630000000000003</v>
      </c>
      <c r="X45" s="210">
        <f t="shared" si="6"/>
        <v>26.303315462761809</v>
      </c>
      <c r="Y45" s="201">
        <f t="shared" si="7"/>
        <v>0</v>
      </c>
      <c r="Z45" s="201"/>
      <c r="AA45" s="143">
        <v>23.600995014483061</v>
      </c>
      <c r="AB45" s="143">
        <v>19.33305481283422</v>
      </c>
      <c r="AC45" s="209">
        <f t="shared" si="8"/>
        <v>4.267940201648841</v>
      </c>
      <c r="AD45" s="207">
        <v>6.1630000000000003</v>
      </c>
      <c r="AE45" s="210">
        <f t="shared" si="9"/>
        <v>26.303315462761809</v>
      </c>
      <c r="AF45" s="201">
        <f t="shared" si="10"/>
        <v>0</v>
      </c>
    </row>
    <row r="46" spans="1:32" s="173" customFormat="1" ht="12.5" x14ac:dyDescent="0.25">
      <c r="A46" s="188"/>
      <c r="B46" s="188"/>
      <c r="C46" s="188"/>
      <c r="D46" s="188"/>
      <c r="E46" s="188"/>
      <c r="F46" s="189"/>
      <c r="G46" s="189"/>
      <c r="H46" s="142" t="str">
        <f t="shared" si="11"/>
        <v/>
      </c>
      <c r="I46" s="202"/>
      <c r="J46" s="201"/>
      <c r="K46" s="201">
        <f t="shared" si="1"/>
        <v>0</v>
      </c>
      <c r="L46" s="140"/>
      <c r="M46" s="193"/>
      <c r="N46" s="193"/>
      <c r="O46" s="209" t="str">
        <f t="shared" si="2"/>
        <v/>
      </c>
      <c r="P46" s="204"/>
      <c r="Q46" s="201"/>
      <c r="R46" s="201">
        <f t="shared" si="4"/>
        <v>0</v>
      </c>
      <c r="S46" s="140"/>
      <c r="T46" s="143"/>
      <c r="U46" s="143"/>
      <c r="V46" s="209" t="str">
        <f t="shared" si="5"/>
        <v/>
      </c>
      <c r="W46" s="207"/>
      <c r="X46" s="210">
        <f t="shared" si="6"/>
        <v>0</v>
      </c>
      <c r="Y46" s="201">
        <f t="shared" si="7"/>
        <v>0</v>
      </c>
      <c r="Z46" s="201"/>
      <c r="AA46" s="143"/>
      <c r="AB46" s="143"/>
      <c r="AC46" s="209" t="str">
        <f t="shared" si="8"/>
        <v/>
      </c>
      <c r="AD46" s="207"/>
      <c r="AE46" s="210">
        <f t="shared" si="9"/>
        <v>0</v>
      </c>
      <c r="AF46" s="201">
        <f t="shared" si="10"/>
        <v>0</v>
      </c>
    </row>
    <row r="47" spans="1:32" s="173" customFormat="1" ht="12.5" x14ac:dyDescent="0.25">
      <c r="A47" s="188"/>
      <c r="B47" s="188"/>
      <c r="C47" s="188"/>
      <c r="D47" s="188"/>
      <c r="E47" s="188"/>
      <c r="F47" s="189"/>
      <c r="G47" s="189"/>
      <c r="H47" s="142" t="str">
        <f t="shared" si="11"/>
        <v/>
      </c>
      <c r="I47" s="202"/>
      <c r="J47" s="201"/>
      <c r="K47" s="201">
        <f t="shared" si="1"/>
        <v>0</v>
      </c>
      <c r="L47" s="140"/>
      <c r="M47" s="193"/>
      <c r="N47" s="193"/>
      <c r="O47" s="209" t="str">
        <f t="shared" si="2"/>
        <v/>
      </c>
      <c r="P47" s="204"/>
      <c r="Q47" s="201"/>
      <c r="R47" s="201">
        <f t="shared" si="4"/>
        <v>0</v>
      </c>
      <c r="S47" s="140"/>
      <c r="T47" s="143"/>
      <c r="U47" s="143"/>
      <c r="V47" s="209" t="str">
        <f t="shared" si="5"/>
        <v/>
      </c>
      <c r="W47" s="207"/>
      <c r="X47" s="210">
        <f t="shared" si="6"/>
        <v>0</v>
      </c>
      <c r="Y47" s="201">
        <f t="shared" si="7"/>
        <v>0</v>
      </c>
      <c r="Z47" s="201"/>
      <c r="AA47" s="143"/>
      <c r="AB47" s="143"/>
      <c r="AC47" s="209" t="str">
        <f t="shared" si="8"/>
        <v/>
      </c>
      <c r="AD47" s="207"/>
      <c r="AE47" s="210">
        <f t="shared" si="9"/>
        <v>0</v>
      </c>
      <c r="AF47" s="201">
        <f t="shared" si="10"/>
        <v>0</v>
      </c>
    </row>
    <row r="48" spans="1:32" s="173" customFormat="1" ht="12.5" x14ac:dyDescent="0.25">
      <c r="A48" s="188" t="s">
        <v>216</v>
      </c>
      <c r="B48" s="188" t="s">
        <v>229</v>
      </c>
      <c r="C48" s="188" t="s">
        <v>142</v>
      </c>
      <c r="D48" s="188">
        <v>0</v>
      </c>
      <c r="E48" s="188"/>
      <c r="F48" s="189">
        <v>8.6666666666666696</v>
      </c>
      <c r="G48" s="189">
        <v>7.4749999999999996</v>
      </c>
      <c r="H48" s="142">
        <f t="shared" si="11"/>
        <v>1.19166666666667</v>
      </c>
      <c r="I48" s="202">
        <v>7.1820000000000004</v>
      </c>
      <c r="J48" s="201">
        <f t="shared" si="0"/>
        <v>8.5585500000000234</v>
      </c>
      <c r="K48" s="201">
        <f t="shared" si="1"/>
        <v>0</v>
      </c>
      <c r="L48" s="140"/>
      <c r="M48" s="193">
        <v>620.4041666666667</v>
      </c>
      <c r="N48" s="193">
        <v>440.09416666666675</v>
      </c>
      <c r="O48" s="209">
        <f t="shared" si="2"/>
        <v>180.30999999999995</v>
      </c>
      <c r="P48" s="204">
        <v>0.125</v>
      </c>
      <c r="Q48" s="201">
        <f t="shared" ref="Q48" si="19">O48*P48</f>
        <v>22.538749999999993</v>
      </c>
      <c r="R48" s="201">
        <f t="shared" si="4"/>
        <v>0</v>
      </c>
      <c r="S48" s="140"/>
      <c r="T48" s="143">
        <v>21.39329601158645</v>
      </c>
      <c r="U48" s="143">
        <v>17.978943850267378</v>
      </c>
      <c r="V48" s="209">
        <f t="shared" si="5"/>
        <v>3.4143521613190728</v>
      </c>
      <c r="W48" s="207">
        <v>6.1349999999999998</v>
      </c>
      <c r="X48" s="210">
        <f t="shared" si="6"/>
        <v>20.947050509692509</v>
      </c>
      <c r="Y48" s="201">
        <f t="shared" si="7"/>
        <v>0</v>
      </c>
      <c r="Z48" s="201"/>
      <c r="AA48" s="143">
        <v>21.39329601158645</v>
      </c>
      <c r="AB48" s="143">
        <v>17.978943850267378</v>
      </c>
      <c r="AC48" s="209">
        <f t="shared" si="8"/>
        <v>3.4143521613190728</v>
      </c>
      <c r="AD48" s="207">
        <v>6.1349999999999998</v>
      </c>
      <c r="AE48" s="210">
        <f t="shared" si="9"/>
        <v>20.947050509692509</v>
      </c>
      <c r="AF48" s="201">
        <f t="shared" si="10"/>
        <v>0</v>
      </c>
    </row>
    <row r="49" spans="1:32" s="173" customFormat="1" ht="12.5" x14ac:dyDescent="0.25">
      <c r="A49" s="188"/>
      <c r="B49" s="188"/>
      <c r="C49" s="188"/>
      <c r="D49" s="188"/>
      <c r="E49" s="188"/>
      <c r="F49" s="189"/>
      <c r="G49" s="189"/>
      <c r="H49" s="142" t="str">
        <f t="shared" si="11"/>
        <v/>
      </c>
      <c r="I49" s="202"/>
      <c r="J49" s="201"/>
      <c r="K49" s="201">
        <f t="shared" si="1"/>
        <v>0</v>
      </c>
      <c r="L49" s="140"/>
      <c r="M49" s="193"/>
      <c r="N49" s="193"/>
      <c r="O49" s="209" t="str">
        <f t="shared" si="2"/>
        <v/>
      </c>
      <c r="P49" s="204"/>
      <c r="Q49" s="201"/>
      <c r="R49" s="201">
        <f t="shared" si="4"/>
        <v>0</v>
      </c>
      <c r="S49" s="140"/>
      <c r="T49" s="143"/>
      <c r="U49" s="143"/>
      <c r="V49" s="209" t="str">
        <f t="shared" si="5"/>
        <v/>
      </c>
      <c r="W49" s="207"/>
      <c r="X49" s="210">
        <f t="shared" si="6"/>
        <v>0</v>
      </c>
      <c r="Y49" s="201">
        <f t="shared" si="7"/>
        <v>0</v>
      </c>
      <c r="Z49" s="201"/>
      <c r="AA49" s="143"/>
      <c r="AB49" s="143"/>
      <c r="AC49" s="209" t="str">
        <f t="shared" si="8"/>
        <v/>
      </c>
      <c r="AD49" s="207"/>
      <c r="AE49" s="210">
        <f t="shared" si="9"/>
        <v>0</v>
      </c>
      <c r="AF49" s="201">
        <f t="shared" si="10"/>
        <v>0</v>
      </c>
    </row>
    <row r="50" spans="1:32" s="173" customFormat="1" ht="12.5" x14ac:dyDescent="0.25">
      <c r="A50" s="188"/>
      <c r="B50" s="188"/>
      <c r="C50" s="188"/>
      <c r="D50" s="188"/>
      <c r="E50" s="188"/>
      <c r="F50" s="189"/>
      <c r="G50" s="189"/>
      <c r="H50" s="142" t="str">
        <f t="shared" si="11"/>
        <v/>
      </c>
      <c r="I50" s="202"/>
      <c r="J50" s="201"/>
      <c r="K50" s="201">
        <f t="shared" si="1"/>
        <v>0</v>
      </c>
      <c r="L50" s="140"/>
      <c r="M50" s="193"/>
      <c r="N50" s="193"/>
      <c r="O50" s="209" t="str">
        <f t="shared" si="2"/>
        <v/>
      </c>
      <c r="P50" s="204"/>
      <c r="Q50" s="201"/>
      <c r="R50" s="201">
        <f t="shared" si="4"/>
        <v>0</v>
      </c>
      <c r="S50" s="140"/>
      <c r="T50" s="143"/>
      <c r="U50" s="143"/>
      <c r="V50" s="209" t="str">
        <f t="shared" si="5"/>
        <v/>
      </c>
      <c r="W50" s="207"/>
      <c r="X50" s="210">
        <f t="shared" si="6"/>
        <v>0</v>
      </c>
      <c r="Y50" s="201">
        <f t="shared" si="7"/>
        <v>0</v>
      </c>
      <c r="Z50" s="201"/>
      <c r="AA50" s="143"/>
      <c r="AB50" s="143"/>
      <c r="AC50" s="209" t="str">
        <f t="shared" si="8"/>
        <v/>
      </c>
      <c r="AD50" s="207"/>
      <c r="AE50" s="210">
        <f t="shared" si="9"/>
        <v>0</v>
      </c>
      <c r="AF50" s="201">
        <f t="shared" si="10"/>
        <v>0</v>
      </c>
    </row>
    <row r="51" spans="1:32" s="173" customFormat="1" ht="12.5" x14ac:dyDescent="0.25">
      <c r="A51" s="188" t="s">
        <v>217</v>
      </c>
      <c r="B51" s="188" t="s">
        <v>230</v>
      </c>
      <c r="C51" s="188" t="s">
        <v>142</v>
      </c>
      <c r="D51" s="188">
        <v>0</v>
      </c>
      <c r="E51" s="188"/>
      <c r="F51" s="189">
        <v>7.9666666666666668</v>
      </c>
      <c r="G51" s="189">
        <v>7.4749999999999996</v>
      </c>
      <c r="H51" s="142">
        <f t="shared" si="11"/>
        <v>0.49166666666666714</v>
      </c>
      <c r="I51" s="202">
        <v>7.1280000000000001</v>
      </c>
      <c r="J51" s="201">
        <f t="shared" si="0"/>
        <v>3.5046000000000035</v>
      </c>
      <c r="K51" s="201">
        <f t="shared" si="1"/>
        <v>0</v>
      </c>
      <c r="L51" s="140"/>
      <c r="M51" s="193">
        <v>620.4041666666667</v>
      </c>
      <c r="N51" s="193">
        <v>440.09416666666675</v>
      </c>
      <c r="O51" s="209">
        <f t="shared" si="2"/>
        <v>180.30999999999995</v>
      </c>
      <c r="P51" s="204">
        <v>0.125</v>
      </c>
      <c r="Q51" s="201">
        <f t="shared" ref="Q51:Q52" si="20">O51*P51</f>
        <v>22.538749999999993</v>
      </c>
      <c r="R51" s="201">
        <f t="shared" si="4"/>
        <v>0</v>
      </c>
      <c r="S51" s="140"/>
      <c r="T51" s="143">
        <v>21.39329601158645</v>
      </c>
      <c r="U51" s="143">
        <v>17.978943850267378</v>
      </c>
      <c r="V51" s="209">
        <f t="shared" si="5"/>
        <v>3.4143521613190728</v>
      </c>
      <c r="W51" s="207">
        <v>6.1349999999999998</v>
      </c>
      <c r="X51" s="210">
        <f t="shared" si="6"/>
        <v>20.947050509692509</v>
      </c>
      <c r="Y51" s="201">
        <f t="shared" si="7"/>
        <v>0</v>
      </c>
      <c r="Z51" s="201"/>
      <c r="AA51" s="143">
        <v>21.39329601158645</v>
      </c>
      <c r="AB51" s="143">
        <v>17.978943850267378</v>
      </c>
      <c r="AC51" s="209">
        <f t="shared" si="8"/>
        <v>3.4143521613190728</v>
      </c>
      <c r="AD51" s="207">
        <v>6.1349999999999998</v>
      </c>
      <c r="AE51" s="210">
        <f t="shared" si="9"/>
        <v>20.947050509692509</v>
      </c>
      <c r="AF51" s="201">
        <f t="shared" si="10"/>
        <v>0</v>
      </c>
    </row>
    <row r="52" spans="1:32" s="173" customFormat="1" ht="12.5" x14ac:dyDescent="0.25">
      <c r="A52" s="188"/>
      <c r="B52" s="188"/>
      <c r="C52" s="188" t="s">
        <v>143</v>
      </c>
      <c r="D52" s="188">
        <v>0</v>
      </c>
      <c r="E52" s="188"/>
      <c r="F52" s="189">
        <v>9.1166666666666671</v>
      </c>
      <c r="G52" s="189">
        <v>8.5</v>
      </c>
      <c r="H52" s="142">
        <f t="shared" si="11"/>
        <v>0.61666666666666714</v>
      </c>
      <c r="I52" s="202">
        <v>7.077</v>
      </c>
      <c r="J52" s="201">
        <f t="shared" si="0"/>
        <v>4.3641500000000031</v>
      </c>
      <c r="K52" s="201">
        <f t="shared" si="1"/>
        <v>0</v>
      </c>
      <c r="L52" s="140"/>
      <c r="M52" s="193">
        <v>724.4375</v>
      </c>
      <c r="N52" s="193">
        <v>535.36749999999995</v>
      </c>
      <c r="O52" s="209">
        <f t="shared" si="2"/>
        <v>189.07000000000005</v>
      </c>
      <c r="P52" s="204">
        <v>0.123</v>
      </c>
      <c r="Q52" s="201">
        <f t="shared" si="20"/>
        <v>23.255610000000004</v>
      </c>
      <c r="R52" s="201">
        <f t="shared" si="4"/>
        <v>0</v>
      </c>
      <c r="S52" s="140"/>
      <c r="T52" s="143">
        <v>23.600995014483061</v>
      </c>
      <c r="U52" s="143">
        <v>19.33305481283422</v>
      </c>
      <c r="V52" s="209">
        <f t="shared" si="5"/>
        <v>4.267940201648841</v>
      </c>
      <c r="W52" s="207">
        <v>6.1630000000000003</v>
      </c>
      <c r="X52" s="210">
        <f t="shared" si="6"/>
        <v>26.303315462761809</v>
      </c>
      <c r="Y52" s="201">
        <f t="shared" si="7"/>
        <v>0</v>
      </c>
      <c r="Z52" s="201"/>
      <c r="AA52" s="143">
        <v>23.600995014483061</v>
      </c>
      <c r="AB52" s="143">
        <v>19.33305481283422</v>
      </c>
      <c r="AC52" s="209">
        <f t="shared" si="8"/>
        <v>4.267940201648841</v>
      </c>
      <c r="AD52" s="207">
        <v>6.1630000000000003</v>
      </c>
      <c r="AE52" s="210">
        <f t="shared" si="9"/>
        <v>26.303315462761809</v>
      </c>
      <c r="AF52" s="201">
        <f t="shared" si="10"/>
        <v>0</v>
      </c>
    </row>
    <row r="53" spans="1:32" s="173" customFormat="1" ht="12.5" x14ac:dyDescent="0.25">
      <c r="A53" s="188"/>
      <c r="B53" s="188"/>
      <c r="C53" s="188"/>
      <c r="D53" s="188"/>
      <c r="E53" s="188"/>
      <c r="F53" s="189"/>
      <c r="G53" s="189"/>
      <c r="H53" s="142" t="str">
        <f t="shared" si="11"/>
        <v/>
      </c>
      <c r="I53" s="202"/>
      <c r="J53" s="201"/>
      <c r="K53" s="201">
        <f t="shared" si="1"/>
        <v>0</v>
      </c>
      <c r="L53" s="140"/>
      <c r="M53" s="193"/>
      <c r="N53" s="193"/>
      <c r="O53" s="209" t="str">
        <f t="shared" si="2"/>
        <v/>
      </c>
      <c r="P53" s="204"/>
      <c r="Q53" s="201"/>
      <c r="R53" s="201">
        <f t="shared" si="4"/>
        <v>0</v>
      </c>
      <c r="S53" s="140"/>
      <c r="T53" s="143"/>
      <c r="U53" s="143"/>
      <c r="V53" s="209" t="str">
        <f t="shared" si="5"/>
        <v/>
      </c>
      <c r="W53" s="207"/>
      <c r="X53" s="210">
        <f t="shared" si="6"/>
        <v>0</v>
      </c>
      <c r="Y53" s="201">
        <f t="shared" si="7"/>
        <v>0</v>
      </c>
      <c r="Z53" s="201"/>
      <c r="AA53" s="143"/>
      <c r="AB53" s="143"/>
      <c r="AC53" s="209" t="str">
        <f t="shared" si="8"/>
        <v/>
      </c>
      <c r="AD53" s="207"/>
      <c r="AE53" s="210">
        <f t="shared" si="9"/>
        <v>0</v>
      </c>
      <c r="AF53" s="201">
        <f t="shared" si="10"/>
        <v>0</v>
      </c>
    </row>
    <row r="54" spans="1:32" s="173" customFormat="1" ht="12.5" x14ac:dyDescent="0.25">
      <c r="A54" s="188"/>
      <c r="B54" s="188"/>
      <c r="C54" s="188"/>
      <c r="D54" s="188"/>
      <c r="E54" s="188"/>
      <c r="F54" s="189"/>
      <c r="G54" s="189"/>
      <c r="H54" s="142" t="str">
        <f t="shared" si="11"/>
        <v/>
      </c>
      <c r="I54" s="202"/>
      <c r="J54" s="201"/>
      <c r="K54" s="201">
        <f t="shared" si="1"/>
        <v>0</v>
      </c>
      <c r="L54" s="140"/>
      <c r="M54" s="193"/>
      <c r="N54" s="193"/>
      <c r="O54" s="209" t="str">
        <f t="shared" si="2"/>
        <v/>
      </c>
      <c r="P54" s="204"/>
      <c r="Q54" s="201"/>
      <c r="R54" s="201">
        <f t="shared" si="4"/>
        <v>0</v>
      </c>
      <c r="S54" s="140"/>
      <c r="T54" s="143"/>
      <c r="U54" s="143"/>
      <c r="V54" s="209" t="str">
        <f t="shared" si="5"/>
        <v/>
      </c>
      <c r="W54" s="207"/>
      <c r="X54" s="210">
        <f t="shared" si="6"/>
        <v>0</v>
      </c>
      <c r="Y54" s="201">
        <f t="shared" si="7"/>
        <v>0</v>
      </c>
      <c r="Z54" s="201"/>
      <c r="AA54" s="143"/>
      <c r="AB54" s="143"/>
      <c r="AC54" s="209" t="str">
        <f t="shared" si="8"/>
        <v/>
      </c>
      <c r="AD54" s="207"/>
      <c r="AE54" s="210">
        <f t="shared" si="9"/>
        <v>0</v>
      </c>
      <c r="AF54" s="201">
        <f t="shared" si="10"/>
        <v>0</v>
      </c>
    </row>
    <row r="55" spans="1:32" s="173" customFormat="1" ht="12.5" x14ac:dyDescent="0.25">
      <c r="A55" s="188" t="s">
        <v>211</v>
      </c>
      <c r="B55" s="188" t="s">
        <v>231</v>
      </c>
      <c r="C55" s="188" t="s">
        <v>142</v>
      </c>
      <c r="D55" s="188">
        <v>0</v>
      </c>
      <c r="E55" s="188" t="s">
        <v>128</v>
      </c>
      <c r="F55" s="189">
        <v>8.6666666666666696</v>
      </c>
      <c r="G55" s="189">
        <v>7.4749999999999996</v>
      </c>
      <c r="H55" s="142">
        <f t="shared" si="11"/>
        <v>1.19166666666667</v>
      </c>
      <c r="I55" s="202">
        <v>7.1820000000000004</v>
      </c>
      <c r="J55" s="201">
        <f t="shared" si="0"/>
        <v>8.5585500000000234</v>
      </c>
      <c r="K55" s="201">
        <f t="shared" si="1"/>
        <v>0</v>
      </c>
      <c r="L55" s="140"/>
      <c r="M55" s="193">
        <v>620.4041666666667</v>
      </c>
      <c r="N55" s="193">
        <v>440.09416666666675</v>
      </c>
      <c r="O55" s="209">
        <f t="shared" si="2"/>
        <v>180.30999999999995</v>
      </c>
      <c r="P55" s="204">
        <v>0.125</v>
      </c>
      <c r="Q55" s="201">
        <f t="shared" ref="Q55" si="21">O55*P55</f>
        <v>22.538749999999993</v>
      </c>
      <c r="R55" s="201">
        <f t="shared" si="4"/>
        <v>0</v>
      </c>
      <c r="S55" s="140"/>
      <c r="T55" s="143">
        <v>21.39329601158645</v>
      </c>
      <c r="U55" s="143">
        <v>17.978943850267378</v>
      </c>
      <c r="V55" s="209">
        <f t="shared" si="5"/>
        <v>3.4143521613190728</v>
      </c>
      <c r="W55" s="207">
        <v>6.1349999999999998</v>
      </c>
      <c r="X55" s="210">
        <f t="shared" si="6"/>
        <v>20.947050509692509</v>
      </c>
      <c r="Y55" s="201">
        <f t="shared" si="7"/>
        <v>0</v>
      </c>
      <c r="Z55" s="201"/>
      <c r="AA55" s="143">
        <v>21.39329601158645</v>
      </c>
      <c r="AB55" s="143">
        <v>17.978943850267378</v>
      </c>
      <c r="AC55" s="209">
        <f t="shared" si="8"/>
        <v>3.4143521613190728</v>
      </c>
      <c r="AD55" s="207">
        <v>6.1349999999999998</v>
      </c>
      <c r="AE55" s="210">
        <f t="shared" si="9"/>
        <v>20.947050509692509</v>
      </c>
      <c r="AF55" s="201">
        <f t="shared" si="10"/>
        <v>0</v>
      </c>
    </row>
    <row r="56" spans="1:32" s="173" customFormat="1" ht="12.5" x14ac:dyDescent="0.25">
      <c r="A56" s="188"/>
      <c r="B56" s="188"/>
      <c r="C56" s="188"/>
      <c r="D56" s="188"/>
      <c r="E56" s="188"/>
      <c r="F56" s="189"/>
      <c r="G56" s="189"/>
      <c r="H56" s="142" t="str">
        <f t="shared" si="11"/>
        <v/>
      </c>
      <c r="I56" s="202"/>
      <c r="J56" s="201"/>
      <c r="K56" s="201">
        <f t="shared" si="1"/>
        <v>0</v>
      </c>
      <c r="L56" s="140"/>
      <c r="M56" s="193"/>
      <c r="N56" s="193"/>
      <c r="O56" s="209" t="str">
        <f t="shared" si="2"/>
        <v/>
      </c>
      <c r="P56" s="204"/>
      <c r="Q56" s="201"/>
      <c r="R56" s="201">
        <f t="shared" si="4"/>
        <v>0</v>
      </c>
      <c r="S56" s="140"/>
      <c r="T56" s="143"/>
      <c r="U56" s="143"/>
      <c r="V56" s="209" t="str">
        <f t="shared" si="5"/>
        <v/>
      </c>
      <c r="W56" s="207"/>
      <c r="X56" s="210">
        <f t="shared" si="6"/>
        <v>0</v>
      </c>
      <c r="Y56" s="201">
        <f t="shared" si="7"/>
        <v>0</v>
      </c>
      <c r="Z56" s="201"/>
      <c r="AA56" s="143"/>
      <c r="AB56" s="143"/>
      <c r="AC56" s="209" t="str">
        <f t="shared" si="8"/>
        <v/>
      </c>
      <c r="AD56" s="207"/>
      <c r="AE56" s="210">
        <f t="shared" si="9"/>
        <v>0</v>
      </c>
      <c r="AF56" s="201">
        <f t="shared" si="10"/>
        <v>0</v>
      </c>
    </row>
    <row r="57" spans="1:32" s="173" customFormat="1" ht="12.5" x14ac:dyDescent="0.25">
      <c r="A57" s="188"/>
      <c r="B57" s="188"/>
      <c r="C57" s="188"/>
      <c r="D57" s="188"/>
      <c r="E57" s="188"/>
      <c r="F57" s="189"/>
      <c r="G57" s="189"/>
      <c r="H57" s="142" t="str">
        <f t="shared" si="11"/>
        <v/>
      </c>
      <c r="I57" s="202"/>
      <c r="J57" s="201"/>
      <c r="K57" s="201">
        <f t="shared" si="1"/>
        <v>0</v>
      </c>
      <c r="L57" s="140"/>
      <c r="M57" s="193"/>
      <c r="N57" s="193"/>
      <c r="O57" s="209" t="str">
        <f t="shared" si="2"/>
        <v/>
      </c>
      <c r="P57" s="204"/>
      <c r="Q57" s="201"/>
      <c r="R57" s="201">
        <f t="shared" si="4"/>
        <v>0</v>
      </c>
      <c r="S57" s="140"/>
      <c r="T57" s="143"/>
      <c r="U57" s="143"/>
      <c r="V57" s="209" t="str">
        <f t="shared" si="5"/>
        <v/>
      </c>
      <c r="W57" s="207"/>
      <c r="X57" s="210">
        <f t="shared" si="6"/>
        <v>0</v>
      </c>
      <c r="Y57" s="201">
        <f t="shared" si="7"/>
        <v>0</v>
      </c>
      <c r="Z57" s="201"/>
      <c r="AA57" s="143"/>
      <c r="AB57" s="143"/>
      <c r="AC57" s="209" t="str">
        <f t="shared" si="8"/>
        <v/>
      </c>
      <c r="AD57" s="207"/>
      <c r="AE57" s="210">
        <f t="shared" si="9"/>
        <v>0</v>
      </c>
      <c r="AF57" s="201">
        <f t="shared" si="10"/>
        <v>0</v>
      </c>
    </row>
    <row r="58" spans="1:32" s="173" customFormat="1" ht="12.5" x14ac:dyDescent="0.25">
      <c r="A58" s="188" t="s">
        <v>218</v>
      </c>
      <c r="B58" s="188" t="s">
        <v>232</v>
      </c>
      <c r="C58" s="188" t="s">
        <v>142</v>
      </c>
      <c r="D58" s="188">
        <v>0</v>
      </c>
      <c r="E58" s="188"/>
      <c r="F58" s="189">
        <v>7.9666666666666668</v>
      </c>
      <c r="G58" s="189">
        <v>7.4749999999999996</v>
      </c>
      <c r="H58" s="142">
        <f t="shared" si="11"/>
        <v>0.49166666666666714</v>
      </c>
      <c r="I58" s="202">
        <v>7.1820000000000004</v>
      </c>
      <c r="J58" s="201">
        <f t="shared" si="0"/>
        <v>3.5311500000000038</v>
      </c>
      <c r="K58" s="201">
        <f t="shared" si="1"/>
        <v>0</v>
      </c>
      <c r="L58" s="140"/>
      <c r="M58" s="193">
        <v>620.4041666666667</v>
      </c>
      <c r="N58" s="193">
        <v>440.09416666666675</v>
      </c>
      <c r="O58" s="209">
        <f t="shared" si="2"/>
        <v>180.30999999999995</v>
      </c>
      <c r="P58" s="204">
        <v>0.125</v>
      </c>
      <c r="Q58" s="201">
        <f t="shared" ref="Q58" si="22">O58*P58</f>
        <v>22.538749999999993</v>
      </c>
      <c r="R58" s="201">
        <f t="shared" si="4"/>
        <v>0</v>
      </c>
      <c r="S58" s="140"/>
      <c r="T58" s="143">
        <v>21.39329601158645</v>
      </c>
      <c r="U58" s="143">
        <v>17.978943850267378</v>
      </c>
      <c r="V58" s="209">
        <f t="shared" si="5"/>
        <v>3.4143521613190728</v>
      </c>
      <c r="W58" s="207">
        <v>6.1349999999999998</v>
      </c>
      <c r="X58" s="210">
        <f t="shared" si="6"/>
        <v>20.947050509692509</v>
      </c>
      <c r="Y58" s="201">
        <f t="shared" si="7"/>
        <v>0</v>
      </c>
      <c r="Z58" s="201"/>
      <c r="AA58" s="143">
        <v>21.39329601158645</v>
      </c>
      <c r="AB58" s="143">
        <v>17.978943850267378</v>
      </c>
      <c r="AC58" s="209">
        <f t="shared" si="8"/>
        <v>3.4143521613190728</v>
      </c>
      <c r="AD58" s="207">
        <v>6.1349999999999998</v>
      </c>
      <c r="AE58" s="210">
        <f t="shared" si="9"/>
        <v>20.947050509692509</v>
      </c>
      <c r="AF58" s="201">
        <f t="shared" si="10"/>
        <v>0</v>
      </c>
    </row>
    <row r="59" spans="1:32" s="173" customFormat="1" ht="12.5" x14ac:dyDescent="0.25">
      <c r="A59" s="188"/>
      <c r="B59" s="188"/>
      <c r="C59" s="188"/>
      <c r="D59" s="188"/>
      <c r="E59" s="188"/>
      <c r="F59" s="189"/>
      <c r="G59" s="189"/>
      <c r="H59" s="142" t="str">
        <f t="shared" si="11"/>
        <v/>
      </c>
      <c r="I59" s="202"/>
      <c r="J59" s="201"/>
      <c r="K59" s="201">
        <f t="shared" si="1"/>
        <v>0</v>
      </c>
      <c r="L59" s="140"/>
      <c r="M59" s="193"/>
      <c r="N59" s="193"/>
      <c r="O59" s="209" t="str">
        <f t="shared" si="2"/>
        <v/>
      </c>
      <c r="P59" s="204"/>
      <c r="Q59" s="201"/>
      <c r="R59" s="201">
        <f t="shared" si="4"/>
        <v>0</v>
      </c>
      <c r="S59" s="140"/>
      <c r="T59" s="143"/>
      <c r="U59" s="143"/>
      <c r="V59" s="209" t="str">
        <f t="shared" si="5"/>
        <v/>
      </c>
      <c r="W59" s="207"/>
      <c r="X59" s="210">
        <f t="shared" si="6"/>
        <v>0</v>
      </c>
      <c r="Y59" s="201">
        <f t="shared" si="7"/>
        <v>0</v>
      </c>
      <c r="Z59" s="201"/>
      <c r="AA59" s="143"/>
      <c r="AB59" s="143"/>
      <c r="AC59" s="209" t="str">
        <f t="shared" si="8"/>
        <v/>
      </c>
      <c r="AD59" s="207"/>
      <c r="AE59" s="210">
        <f t="shared" si="9"/>
        <v>0</v>
      </c>
      <c r="AF59" s="201">
        <f t="shared" si="10"/>
        <v>0</v>
      </c>
    </row>
    <row r="60" spans="1:32" s="173" customFormat="1" ht="12.5" x14ac:dyDescent="0.25">
      <c r="A60" s="188"/>
      <c r="B60" s="188"/>
      <c r="C60" s="188"/>
      <c r="D60" s="188"/>
      <c r="E60" s="188"/>
      <c r="F60" s="189"/>
      <c r="G60" s="189"/>
      <c r="H60" s="142" t="str">
        <f t="shared" si="11"/>
        <v/>
      </c>
      <c r="I60" s="202"/>
      <c r="J60" s="201"/>
      <c r="K60" s="201">
        <f t="shared" si="1"/>
        <v>0</v>
      </c>
      <c r="L60" s="140"/>
      <c r="M60" s="193"/>
      <c r="N60" s="193"/>
      <c r="O60" s="209" t="str">
        <f t="shared" si="2"/>
        <v/>
      </c>
      <c r="P60" s="204"/>
      <c r="Q60" s="201"/>
      <c r="R60" s="201">
        <f t="shared" si="4"/>
        <v>0</v>
      </c>
      <c r="S60" s="140"/>
      <c r="T60" s="143"/>
      <c r="U60" s="143"/>
      <c r="V60" s="209" t="str">
        <f t="shared" si="5"/>
        <v/>
      </c>
      <c r="W60" s="207"/>
      <c r="X60" s="210">
        <f t="shared" si="6"/>
        <v>0</v>
      </c>
      <c r="Y60" s="201">
        <f t="shared" si="7"/>
        <v>0</v>
      </c>
      <c r="Z60" s="201"/>
      <c r="AA60" s="143"/>
      <c r="AB60" s="143"/>
      <c r="AC60" s="209" t="str">
        <f t="shared" si="8"/>
        <v/>
      </c>
      <c r="AD60" s="207"/>
      <c r="AE60" s="210">
        <f t="shared" si="9"/>
        <v>0</v>
      </c>
      <c r="AF60" s="201">
        <f t="shared" si="10"/>
        <v>0</v>
      </c>
    </row>
    <row r="61" spans="1:32" s="173" customFormat="1" ht="12.5" x14ac:dyDescent="0.25">
      <c r="A61" s="188" t="s">
        <v>212</v>
      </c>
      <c r="B61" s="188" t="s">
        <v>233</v>
      </c>
      <c r="C61" s="188" t="s">
        <v>142</v>
      </c>
      <c r="D61" s="188">
        <v>0</v>
      </c>
      <c r="E61" s="188"/>
      <c r="F61" s="189">
        <v>8.6666666666666696</v>
      </c>
      <c r="G61" s="189">
        <v>7.4749999999999996</v>
      </c>
      <c r="H61" s="142">
        <f t="shared" si="11"/>
        <v>1.19166666666667</v>
      </c>
      <c r="I61" s="202">
        <v>7.1820000000000004</v>
      </c>
      <c r="J61" s="201">
        <f t="shared" si="0"/>
        <v>8.5585500000000234</v>
      </c>
      <c r="K61" s="201">
        <f t="shared" si="1"/>
        <v>0</v>
      </c>
      <c r="L61" s="140"/>
      <c r="M61" s="193">
        <v>620.4041666666667</v>
      </c>
      <c r="N61" s="193">
        <v>440.09416666666675</v>
      </c>
      <c r="O61" s="209">
        <f t="shared" si="2"/>
        <v>180.30999999999995</v>
      </c>
      <c r="P61" s="204">
        <v>0.125</v>
      </c>
      <c r="Q61" s="201">
        <f t="shared" ref="Q61" si="23">O61*P61</f>
        <v>22.538749999999993</v>
      </c>
      <c r="R61" s="201">
        <f t="shared" si="4"/>
        <v>0</v>
      </c>
      <c r="S61" s="140"/>
      <c r="T61" s="143">
        <v>21.39329601158645</v>
      </c>
      <c r="U61" s="143">
        <v>17.978943850267378</v>
      </c>
      <c r="V61" s="209">
        <f t="shared" si="5"/>
        <v>3.4143521613190728</v>
      </c>
      <c r="W61" s="207">
        <v>6.1349999999999998</v>
      </c>
      <c r="X61" s="210">
        <f t="shared" si="6"/>
        <v>20.947050509692509</v>
      </c>
      <c r="Y61" s="201">
        <f t="shared" si="7"/>
        <v>0</v>
      </c>
      <c r="Z61" s="201"/>
      <c r="AA61" s="143">
        <v>21.39329601158645</v>
      </c>
      <c r="AB61" s="143">
        <v>17.978943850267378</v>
      </c>
      <c r="AC61" s="209">
        <f t="shared" si="8"/>
        <v>3.4143521613190728</v>
      </c>
      <c r="AD61" s="207">
        <v>6.1349999999999998</v>
      </c>
      <c r="AE61" s="210">
        <f t="shared" si="9"/>
        <v>20.947050509692509</v>
      </c>
      <c r="AF61" s="201">
        <f t="shared" si="10"/>
        <v>0</v>
      </c>
    </row>
    <row r="62" spans="1:32" s="173" customFormat="1" ht="12.5" x14ac:dyDescent="0.25">
      <c r="A62" s="188"/>
      <c r="B62" s="188"/>
      <c r="C62" s="188"/>
      <c r="D62" s="188"/>
      <c r="E62" s="188"/>
      <c r="F62" s="189"/>
      <c r="G62" s="189"/>
      <c r="H62" s="142" t="str">
        <f t="shared" si="11"/>
        <v/>
      </c>
      <c r="I62" s="202"/>
      <c r="J62" s="201"/>
      <c r="K62" s="201">
        <f t="shared" si="1"/>
        <v>0</v>
      </c>
      <c r="L62" s="140"/>
      <c r="M62" s="193"/>
      <c r="N62" s="193"/>
      <c r="O62" s="209" t="str">
        <f t="shared" si="2"/>
        <v/>
      </c>
      <c r="P62" s="204"/>
      <c r="Q62" s="201"/>
      <c r="R62" s="201">
        <f t="shared" si="4"/>
        <v>0</v>
      </c>
      <c r="S62" s="140"/>
      <c r="T62" s="143"/>
      <c r="U62" s="143"/>
      <c r="V62" s="209" t="str">
        <f t="shared" si="5"/>
        <v/>
      </c>
      <c r="W62" s="207"/>
      <c r="X62" s="210">
        <f t="shared" si="6"/>
        <v>0</v>
      </c>
      <c r="Y62" s="201">
        <f t="shared" si="7"/>
        <v>0</v>
      </c>
      <c r="Z62" s="201"/>
      <c r="AA62" s="143"/>
      <c r="AB62" s="143"/>
      <c r="AC62" s="209" t="str">
        <f t="shared" si="8"/>
        <v/>
      </c>
      <c r="AD62" s="207"/>
      <c r="AE62" s="210">
        <f t="shared" si="9"/>
        <v>0</v>
      </c>
      <c r="AF62" s="201">
        <f t="shared" si="10"/>
        <v>0</v>
      </c>
    </row>
    <row r="63" spans="1:32" s="173" customFormat="1" ht="12.5" x14ac:dyDescent="0.25">
      <c r="A63" s="188"/>
      <c r="B63" s="188"/>
      <c r="C63" s="188"/>
      <c r="D63" s="188"/>
      <c r="E63" s="188"/>
      <c r="F63" s="189"/>
      <c r="G63" s="189"/>
      <c r="H63" s="142" t="str">
        <f t="shared" si="11"/>
        <v/>
      </c>
      <c r="I63" s="202"/>
      <c r="J63" s="201"/>
      <c r="K63" s="201">
        <f t="shared" si="1"/>
        <v>0</v>
      </c>
      <c r="L63" s="140"/>
      <c r="M63" s="193"/>
      <c r="N63" s="193"/>
      <c r="O63" s="209" t="str">
        <f t="shared" si="2"/>
        <v/>
      </c>
      <c r="P63" s="204"/>
      <c r="Q63" s="201"/>
      <c r="R63" s="201">
        <f t="shared" si="4"/>
        <v>0</v>
      </c>
      <c r="S63" s="140"/>
      <c r="T63" s="143"/>
      <c r="U63" s="143"/>
      <c r="V63" s="209" t="str">
        <f t="shared" si="5"/>
        <v/>
      </c>
      <c r="W63" s="207"/>
      <c r="X63" s="210">
        <f t="shared" si="6"/>
        <v>0</v>
      </c>
      <c r="Y63" s="201">
        <f t="shared" si="7"/>
        <v>0</v>
      </c>
      <c r="Z63" s="201"/>
      <c r="AA63" s="143"/>
      <c r="AB63" s="143"/>
      <c r="AC63" s="209" t="str">
        <f t="shared" si="8"/>
        <v/>
      </c>
      <c r="AD63" s="207"/>
      <c r="AE63" s="210">
        <f t="shared" si="9"/>
        <v>0</v>
      </c>
      <c r="AF63" s="201">
        <f t="shared" si="10"/>
        <v>0</v>
      </c>
    </row>
    <row r="64" spans="1:32" s="173" customFormat="1" ht="12.5" x14ac:dyDescent="0.25">
      <c r="A64" s="188" t="s">
        <v>219</v>
      </c>
      <c r="B64" s="188" t="s">
        <v>234</v>
      </c>
      <c r="C64" s="188" t="s">
        <v>142</v>
      </c>
      <c r="D64" s="188">
        <v>0</v>
      </c>
      <c r="E64" s="188"/>
      <c r="F64" s="189">
        <v>7.9666666666666668</v>
      </c>
      <c r="G64" s="189">
        <v>7.4749999999999996</v>
      </c>
      <c r="H64" s="142">
        <f t="shared" si="11"/>
        <v>0.49166666666666714</v>
      </c>
      <c r="I64" s="202">
        <v>7.1820000000000004</v>
      </c>
      <c r="J64" s="201">
        <f t="shared" si="0"/>
        <v>3.5311500000000038</v>
      </c>
      <c r="K64" s="201">
        <f t="shared" si="1"/>
        <v>0</v>
      </c>
      <c r="L64" s="140"/>
      <c r="M64" s="193">
        <v>620.4041666666667</v>
      </c>
      <c r="N64" s="193">
        <v>440.09416666666675</v>
      </c>
      <c r="O64" s="209">
        <f t="shared" si="2"/>
        <v>180.30999999999995</v>
      </c>
      <c r="P64" s="204">
        <v>0.125</v>
      </c>
      <c r="Q64" s="201">
        <f>O64*P64</f>
        <v>22.538749999999993</v>
      </c>
      <c r="R64" s="201">
        <f t="shared" si="4"/>
        <v>0</v>
      </c>
      <c r="S64" s="140"/>
      <c r="T64" s="143">
        <v>21.39329601158645</v>
      </c>
      <c r="U64" s="143">
        <v>17.978943850267378</v>
      </c>
      <c r="V64" s="209">
        <f t="shared" si="5"/>
        <v>3.4143521613190728</v>
      </c>
      <c r="W64" s="207">
        <v>6.1349999999999998</v>
      </c>
      <c r="X64" s="210">
        <f t="shared" si="6"/>
        <v>20.947050509692509</v>
      </c>
      <c r="Y64" s="201">
        <f t="shared" si="7"/>
        <v>0</v>
      </c>
      <c r="Z64" s="201"/>
      <c r="AA64" s="143">
        <v>21.39329601158645</v>
      </c>
      <c r="AB64" s="143">
        <v>17.978943850267378</v>
      </c>
      <c r="AC64" s="209">
        <f t="shared" si="8"/>
        <v>3.4143521613190728</v>
      </c>
      <c r="AD64" s="207">
        <v>6.1349999999999998</v>
      </c>
      <c r="AE64" s="210">
        <f t="shared" si="9"/>
        <v>20.947050509692509</v>
      </c>
      <c r="AF64" s="201">
        <f t="shared" si="10"/>
        <v>0</v>
      </c>
    </row>
    <row r="65" spans="1:32" s="173" customFormat="1" ht="12.5" x14ac:dyDescent="0.25">
      <c r="A65" s="188"/>
      <c r="B65" s="188"/>
      <c r="C65" s="188" t="s">
        <v>143</v>
      </c>
      <c r="D65" s="188">
        <v>0</v>
      </c>
      <c r="E65" s="188"/>
      <c r="F65" s="189">
        <v>9.1166666666666671</v>
      </c>
      <c r="G65" s="189">
        <v>8.5</v>
      </c>
      <c r="H65" s="142">
        <f t="shared" si="11"/>
        <v>0.61666666666666714</v>
      </c>
      <c r="I65" s="202">
        <v>7.077</v>
      </c>
      <c r="J65" s="201">
        <f t="shared" si="0"/>
        <v>4.3641500000000031</v>
      </c>
      <c r="K65" s="201">
        <f t="shared" si="1"/>
        <v>0</v>
      </c>
      <c r="L65" s="140"/>
      <c r="M65" s="193">
        <v>724.4375</v>
      </c>
      <c r="N65" s="193">
        <v>535.36749999999995</v>
      </c>
      <c r="O65" s="209">
        <f t="shared" si="2"/>
        <v>189.07000000000005</v>
      </c>
      <c r="P65" s="204">
        <v>0.123</v>
      </c>
      <c r="Q65" s="201">
        <f t="shared" ref="Q65" si="24">O65*P65</f>
        <v>23.255610000000004</v>
      </c>
      <c r="R65" s="201">
        <f t="shared" si="4"/>
        <v>0</v>
      </c>
      <c r="S65" s="140"/>
      <c r="T65" s="143">
        <v>23.600995014483061</v>
      </c>
      <c r="U65" s="143">
        <v>19.33305481283422</v>
      </c>
      <c r="V65" s="209">
        <f t="shared" si="5"/>
        <v>4.267940201648841</v>
      </c>
      <c r="W65" s="207">
        <v>6.1360000000000001</v>
      </c>
      <c r="X65" s="210">
        <f t="shared" si="6"/>
        <v>26.188081077317289</v>
      </c>
      <c r="Y65" s="201">
        <f t="shared" si="7"/>
        <v>0</v>
      </c>
      <c r="Z65" s="201"/>
      <c r="AA65" s="143">
        <v>23.600995014483061</v>
      </c>
      <c r="AB65" s="143">
        <v>19.33305481283422</v>
      </c>
      <c r="AC65" s="209">
        <f t="shared" si="8"/>
        <v>4.267940201648841</v>
      </c>
      <c r="AD65" s="207">
        <v>6.1360000000000001</v>
      </c>
      <c r="AE65" s="210">
        <f t="shared" si="9"/>
        <v>26.188081077317289</v>
      </c>
      <c r="AF65" s="201">
        <f t="shared" si="10"/>
        <v>0</v>
      </c>
    </row>
    <row r="66" spans="1:32" s="173" customFormat="1" ht="12.5" x14ac:dyDescent="0.25">
      <c r="A66" s="188"/>
      <c r="B66" s="188"/>
      <c r="C66" s="188"/>
      <c r="D66" s="188"/>
      <c r="E66" s="188"/>
      <c r="F66" s="189"/>
      <c r="G66" s="189"/>
      <c r="H66" s="142" t="str">
        <f t="shared" si="11"/>
        <v/>
      </c>
      <c r="I66" s="202"/>
      <c r="J66" s="201"/>
      <c r="K66" s="201">
        <f t="shared" si="1"/>
        <v>0</v>
      </c>
      <c r="L66" s="140"/>
      <c r="M66" s="193"/>
      <c r="N66" s="193"/>
      <c r="O66" s="209" t="str">
        <f t="shared" si="2"/>
        <v/>
      </c>
      <c r="P66" s="204"/>
      <c r="Q66" s="201"/>
      <c r="R66" s="201">
        <f t="shared" si="4"/>
        <v>0</v>
      </c>
      <c r="S66" s="140"/>
      <c r="T66" s="143"/>
      <c r="U66" s="143"/>
      <c r="V66" s="209" t="str">
        <f t="shared" si="5"/>
        <v/>
      </c>
      <c r="W66" s="207"/>
      <c r="X66" s="210">
        <f t="shared" si="6"/>
        <v>0</v>
      </c>
      <c r="Y66" s="201">
        <f t="shared" si="7"/>
        <v>0</v>
      </c>
      <c r="Z66" s="201"/>
      <c r="AA66" s="143"/>
      <c r="AB66" s="143"/>
      <c r="AC66" s="209" t="str">
        <f t="shared" si="8"/>
        <v/>
      </c>
      <c r="AD66" s="207"/>
      <c r="AE66" s="210">
        <f t="shared" si="9"/>
        <v>0</v>
      </c>
      <c r="AF66" s="201">
        <f t="shared" si="10"/>
        <v>0</v>
      </c>
    </row>
    <row r="67" spans="1:32" s="173" customFormat="1" ht="12.5" x14ac:dyDescent="0.25">
      <c r="A67" s="188"/>
      <c r="B67" s="188"/>
      <c r="C67" s="188"/>
      <c r="D67" s="188"/>
      <c r="E67" s="188"/>
      <c r="F67" s="189"/>
      <c r="G67" s="189"/>
      <c r="H67" s="142" t="str">
        <f t="shared" si="11"/>
        <v/>
      </c>
      <c r="I67" s="202"/>
      <c r="J67" s="201"/>
      <c r="K67" s="201">
        <f t="shared" si="1"/>
        <v>0</v>
      </c>
      <c r="L67" s="140"/>
      <c r="M67" s="193"/>
      <c r="N67" s="193"/>
      <c r="O67" s="209" t="str">
        <f t="shared" si="2"/>
        <v/>
      </c>
      <c r="P67" s="204"/>
      <c r="Q67" s="201"/>
      <c r="R67" s="201">
        <f t="shared" si="4"/>
        <v>0</v>
      </c>
      <c r="S67" s="140"/>
      <c r="T67" s="143"/>
      <c r="U67" s="143"/>
      <c r="V67" s="209" t="str">
        <f t="shared" si="5"/>
        <v/>
      </c>
      <c r="W67" s="207"/>
      <c r="X67" s="210">
        <f t="shared" si="6"/>
        <v>0</v>
      </c>
      <c r="Y67" s="201">
        <f t="shared" si="7"/>
        <v>0</v>
      </c>
      <c r="Z67" s="201"/>
      <c r="AA67" s="143"/>
      <c r="AB67" s="143"/>
      <c r="AC67" s="209" t="str">
        <f t="shared" si="8"/>
        <v/>
      </c>
      <c r="AD67" s="207"/>
      <c r="AE67" s="210">
        <f t="shared" si="9"/>
        <v>0</v>
      </c>
      <c r="AF67" s="201">
        <f t="shared" si="10"/>
        <v>0</v>
      </c>
    </row>
    <row r="68" spans="1:32" s="173" customFormat="1" ht="12.5" x14ac:dyDescent="0.25">
      <c r="A68" s="188"/>
      <c r="B68" s="188"/>
      <c r="C68" s="188"/>
      <c r="D68" s="188"/>
      <c r="E68" s="188"/>
      <c r="F68" s="189"/>
      <c r="G68" s="189"/>
      <c r="H68" s="142" t="str">
        <f t="shared" si="11"/>
        <v/>
      </c>
      <c r="I68" s="202"/>
      <c r="J68" s="201"/>
      <c r="K68" s="201">
        <f t="shared" si="1"/>
        <v>0</v>
      </c>
      <c r="L68" s="140"/>
      <c r="M68" s="193"/>
      <c r="N68" s="193"/>
      <c r="O68" s="209" t="str">
        <f t="shared" si="2"/>
        <v/>
      </c>
      <c r="P68" s="204"/>
      <c r="Q68" s="201"/>
      <c r="R68" s="201">
        <f t="shared" si="4"/>
        <v>0</v>
      </c>
      <c r="S68" s="140"/>
      <c r="T68" s="143"/>
      <c r="U68" s="143"/>
      <c r="V68" s="209" t="str">
        <f t="shared" si="5"/>
        <v/>
      </c>
      <c r="W68" s="207"/>
      <c r="X68" s="210">
        <f t="shared" si="6"/>
        <v>0</v>
      </c>
      <c r="Y68" s="201">
        <f t="shared" si="7"/>
        <v>0</v>
      </c>
      <c r="Z68" s="201"/>
      <c r="AA68" s="143"/>
      <c r="AB68" s="143"/>
      <c r="AC68" s="209" t="str">
        <f t="shared" si="8"/>
        <v/>
      </c>
      <c r="AD68" s="207"/>
      <c r="AE68" s="210">
        <f t="shared" si="9"/>
        <v>0</v>
      </c>
      <c r="AF68" s="201">
        <f t="shared" si="10"/>
        <v>0</v>
      </c>
    </row>
    <row r="69" spans="1:32" s="173" customFormat="1" ht="12.5" x14ac:dyDescent="0.25">
      <c r="A69" s="188"/>
      <c r="B69" s="188"/>
      <c r="C69" s="188"/>
      <c r="D69" s="188"/>
      <c r="E69" s="188"/>
      <c r="F69" s="189"/>
      <c r="G69" s="189"/>
      <c r="H69" s="142" t="str">
        <f t="shared" si="11"/>
        <v/>
      </c>
      <c r="I69" s="202"/>
      <c r="J69" s="201"/>
      <c r="K69" s="201">
        <f t="shared" si="1"/>
        <v>0</v>
      </c>
      <c r="L69" s="140"/>
      <c r="M69" s="193"/>
      <c r="N69" s="193"/>
      <c r="O69" s="209" t="str">
        <f t="shared" si="2"/>
        <v/>
      </c>
      <c r="P69" s="204"/>
      <c r="Q69" s="201"/>
      <c r="R69" s="201">
        <f t="shared" si="4"/>
        <v>0</v>
      </c>
      <c r="S69" s="140"/>
      <c r="T69" s="143"/>
      <c r="U69" s="143"/>
      <c r="V69" s="209" t="str">
        <f t="shared" si="5"/>
        <v/>
      </c>
      <c r="W69" s="207"/>
      <c r="X69" s="210">
        <f t="shared" si="6"/>
        <v>0</v>
      </c>
      <c r="Y69" s="201">
        <f t="shared" si="7"/>
        <v>0</v>
      </c>
      <c r="Z69" s="201"/>
      <c r="AA69" s="143"/>
      <c r="AB69" s="143"/>
      <c r="AC69" s="209" t="str">
        <f t="shared" si="8"/>
        <v/>
      </c>
      <c r="AD69" s="207"/>
      <c r="AE69" s="210">
        <f t="shared" si="9"/>
        <v>0</v>
      </c>
      <c r="AF69" s="201">
        <f t="shared" si="10"/>
        <v>0</v>
      </c>
    </row>
    <row r="70" spans="1:32" s="173" customFormat="1" ht="12.5" x14ac:dyDescent="0.25">
      <c r="A70" s="188"/>
      <c r="B70" s="188"/>
      <c r="C70" s="188"/>
      <c r="D70" s="188"/>
      <c r="E70" s="188"/>
      <c r="F70" s="189"/>
      <c r="G70" s="189"/>
      <c r="H70" s="142" t="str">
        <f t="shared" si="11"/>
        <v/>
      </c>
      <c r="I70" s="202"/>
      <c r="J70" s="201"/>
      <c r="K70" s="201">
        <f t="shared" si="1"/>
        <v>0</v>
      </c>
      <c r="L70" s="140"/>
      <c r="M70" s="193"/>
      <c r="N70" s="193"/>
      <c r="O70" s="209" t="str">
        <f t="shared" si="2"/>
        <v/>
      </c>
      <c r="P70" s="204"/>
      <c r="Q70" s="201"/>
      <c r="R70" s="201">
        <f t="shared" si="4"/>
        <v>0</v>
      </c>
      <c r="S70" s="140"/>
      <c r="T70" s="143"/>
      <c r="U70" s="143"/>
      <c r="V70" s="209" t="str">
        <f t="shared" si="5"/>
        <v/>
      </c>
      <c r="W70" s="207"/>
      <c r="X70" s="210">
        <f t="shared" si="6"/>
        <v>0</v>
      </c>
      <c r="Y70" s="201">
        <f t="shared" si="7"/>
        <v>0</v>
      </c>
      <c r="Z70" s="201"/>
      <c r="AA70" s="143"/>
      <c r="AB70" s="143"/>
      <c r="AC70" s="209" t="str">
        <f t="shared" si="8"/>
        <v/>
      </c>
      <c r="AD70" s="207"/>
      <c r="AE70" s="210">
        <f t="shared" si="9"/>
        <v>0</v>
      </c>
      <c r="AF70" s="201">
        <f t="shared" si="10"/>
        <v>0</v>
      </c>
    </row>
    <row r="71" spans="1:32" s="173" customFormat="1" ht="12.5" x14ac:dyDescent="0.25">
      <c r="A71" s="188"/>
      <c r="B71" s="188"/>
      <c r="C71" s="188"/>
      <c r="D71" s="188"/>
      <c r="E71" s="188"/>
      <c r="F71" s="189"/>
      <c r="G71" s="189"/>
      <c r="H71" s="142" t="str">
        <f t="shared" si="11"/>
        <v/>
      </c>
      <c r="I71" s="202"/>
      <c r="J71" s="201"/>
      <c r="K71" s="201">
        <f t="shared" si="1"/>
        <v>0</v>
      </c>
      <c r="L71" s="140"/>
      <c r="M71" s="193"/>
      <c r="N71" s="193"/>
      <c r="O71" s="209" t="str">
        <f t="shared" si="2"/>
        <v/>
      </c>
      <c r="P71" s="204"/>
      <c r="Q71" s="201"/>
      <c r="R71" s="201">
        <f t="shared" si="4"/>
        <v>0</v>
      </c>
      <c r="S71" s="140"/>
      <c r="T71" s="143"/>
      <c r="U71" s="143"/>
      <c r="V71" s="209" t="str">
        <f t="shared" si="5"/>
        <v/>
      </c>
      <c r="W71" s="207"/>
      <c r="X71" s="210">
        <f t="shared" si="6"/>
        <v>0</v>
      </c>
      <c r="Y71" s="201">
        <f t="shared" si="7"/>
        <v>0</v>
      </c>
      <c r="Z71" s="201"/>
      <c r="AA71" s="143"/>
      <c r="AB71" s="143"/>
      <c r="AC71" s="209" t="str">
        <f t="shared" si="8"/>
        <v/>
      </c>
      <c r="AD71" s="207"/>
      <c r="AE71" s="210">
        <f t="shared" si="9"/>
        <v>0</v>
      </c>
      <c r="AF71" s="201">
        <f t="shared" si="10"/>
        <v>0</v>
      </c>
    </row>
    <row r="72" spans="1:32" s="173" customFormat="1" ht="12.5" x14ac:dyDescent="0.25">
      <c r="A72" s="188"/>
      <c r="B72" s="188"/>
      <c r="C72" s="188"/>
      <c r="D72" s="188"/>
      <c r="E72" s="188"/>
      <c r="F72" s="189"/>
      <c r="G72" s="189"/>
      <c r="H72" s="142" t="str">
        <f t="shared" si="11"/>
        <v/>
      </c>
      <c r="I72" s="202"/>
      <c r="J72" s="201"/>
      <c r="K72" s="201">
        <f t="shared" si="1"/>
        <v>0</v>
      </c>
      <c r="L72" s="140"/>
      <c r="M72" s="193"/>
      <c r="N72" s="193"/>
      <c r="O72" s="209" t="str">
        <f t="shared" si="2"/>
        <v/>
      </c>
      <c r="P72" s="204"/>
      <c r="Q72" s="201"/>
      <c r="R72" s="201">
        <f t="shared" si="4"/>
        <v>0</v>
      </c>
      <c r="S72" s="140"/>
      <c r="T72" s="143"/>
      <c r="U72" s="143"/>
      <c r="V72" s="209" t="str">
        <f t="shared" si="5"/>
        <v/>
      </c>
      <c r="W72" s="207"/>
      <c r="X72" s="210">
        <f t="shared" si="6"/>
        <v>0</v>
      </c>
      <c r="Y72" s="201">
        <f t="shared" si="7"/>
        <v>0</v>
      </c>
      <c r="Z72" s="201"/>
      <c r="AA72" s="143"/>
      <c r="AB72" s="143"/>
      <c r="AC72" s="209" t="str">
        <f t="shared" si="8"/>
        <v/>
      </c>
      <c r="AD72" s="207"/>
      <c r="AE72" s="210">
        <f t="shared" si="9"/>
        <v>0</v>
      </c>
      <c r="AF72" s="201">
        <f t="shared" si="10"/>
        <v>0</v>
      </c>
    </row>
    <row r="73" spans="1:32" s="173" customFormat="1" ht="12.5" x14ac:dyDescent="0.25">
      <c r="A73" s="188"/>
      <c r="B73" s="188"/>
      <c r="C73" s="188"/>
      <c r="D73" s="188"/>
      <c r="E73" s="188"/>
      <c r="F73" s="189"/>
      <c r="G73" s="189"/>
      <c r="H73" s="142" t="str">
        <f t="shared" si="11"/>
        <v/>
      </c>
      <c r="I73" s="202"/>
      <c r="J73" s="201"/>
      <c r="K73" s="201">
        <f t="shared" si="1"/>
        <v>0</v>
      </c>
      <c r="L73" s="140"/>
      <c r="M73" s="193"/>
      <c r="N73" s="193"/>
      <c r="O73" s="209" t="str">
        <f t="shared" si="2"/>
        <v/>
      </c>
      <c r="P73" s="204"/>
      <c r="Q73" s="201"/>
      <c r="R73" s="201">
        <f t="shared" si="4"/>
        <v>0</v>
      </c>
      <c r="S73" s="140"/>
      <c r="T73" s="143"/>
      <c r="U73" s="143"/>
      <c r="V73" s="209" t="str">
        <f t="shared" si="5"/>
        <v/>
      </c>
      <c r="W73" s="207"/>
      <c r="X73" s="210">
        <f t="shared" si="6"/>
        <v>0</v>
      </c>
      <c r="Y73" s="201">
        <f t="shared" si="7"/>
        <v>0</v>
      </c>
      <c r="Z73" s="201"/>
      <c r="AA73" s="143"/>
      <c r="AB73" s="143"/>
      <c r="AC73" s="209" t="str">
        <f t="shared" si="8"/>
        <v/>
      </c>
      <c r="AD73" s="207"/>
      <c r="AE73" s="210">
        <f t="shared" si="9"/>
        <v>0</v>
      </c>
      <c r="AF73" s="201">
        <f t="shared" si="10"/>
        <v>0</v>
      </c>
    </row>
    <row r="74" spans="1:32" s="173" customFormat="1" ht="12.5" x14ac:dyDescent="0.25">
      <c r="A74" s="188"/>
      <c r="B74" s="188"/>
      <c r="C74" s="188"/>
      <c r="D74" s="188"/>
      <c r="E74" s="188"/>
      <c r="F74" s="189"/>
      <c r="G74" s="189"/>
      <c r="H74" s="142" t="str">
        <f t="shared" si="11"/>
        <v/>
      </c>
      <c r="I74" s="202"/>
      <c r="J74" s="201"/>
      <c r="K74" s="201">
        <f t="shared" si="1"/>
        <v>0</v>
      </c>
      <c r="L74" s="140"/>
      <c r="M74" s="193"/>
      <c r="N74" s="193"/>
      <c r="O74" s="209" t="str">
        <f t="shared" si="2"/>
        <v/>
      </c>
      <c r="P74" s="204"/>
      <c r="Q74" s="201"/>
      <c r="R74" s="201">
        <f t="shared" si="4"/>
        <v>0</v>
      </c>
      <c r="S74" s="140"/>
      <c r="T74" s="143"/>
      <c r="U74" s="143"/>
      <c r="V74" s="209" t="str">
        <f t="shared" si="5"/>
        <v/>
      </c>
      <c r="W74" s="207"/>
      <c r="X74" s="210">
        <f t="shared" si="6"/>
        <v>0</v>
      </c>
      <c r="Y74" s="201">
        <f t="shared" si="7"/>
        <v>0</v>
      </c>
      <c r="Z74" s="201"/>
      <c r="AA74" s="143"/>
      <c r="AB74" s="143"/>
      <c r="AC74" s="209" t="str">
        <f t="shared" si="8"/>
        <v/>
      </c>
      <c r="AD74" s="207"/>
      <c r="AE74" s="210">
        <f t="shared" si="9"/>
        <v>0</v>
      </c>
      <c r="AF74" s="201">
        <f t="shared" si="10"/>
        <v>0</v>
      </c>
    </row>
    <row r="75" spans="1:32" s="173" customFormat="1" ht="12.5" x14ac:dyDescent="0.25">
      <c r="A75" s="188"/>
      <c r="B75" s="188"/>
      <c r="C75" s="188"/>
      <c r="D75" s="188"/>
      <c r="E75" s="188"/>
      <c r="F75" s="189"/>
      <c r="G75" s="189"/>
      <c r="H75" s="142" t="str">
        <f t="shared" si="11"/>
        <v/>
      </c>
      <c r="I75" s="202"/>
      <c r="J75" s="201"/>
      <c r="K75" s="201">
        <f t="shared" si="1"/>
        <v>0</v>
      </c>
      <c r="L75" s="140"/>
      <c r="M75" s="193"/>
      <c r="N75" s="193"/>
      <c r="O75" s="209" t="str">
        <f t="shared" si="2"/>
        <v/>
      </c>
      <c r="P75" s="204"/>
      <c r="Q75" s="201"/>
      <c r="R75" s="201">
        <f t="shared" si="4"/>
        <v>0</v>
      </c>
      <c r="S75" s="140"/>
      <c r="T75" s="143"/>
      <c r="U75" s="143"/>
      <c r="V75" s="209" t="str">
        <f t="shared" si="5"/>
        <v/>
      </c>
      <c r="W75" s="207"/>
      <c r="X75" s="210">
        <f t="shared" si="6"/>
        <v>0</v>
      </c>
      <c r="Y75" s="201">
        <f t="shared" si="7"/>
        <v>0</v>
      </c>
      <c r="Z75" s="201"/>
      <c r="AA75" s="143"/>
      <c r="AB75" s="143"/>
      <c r="AC75" s="209" t="str">
        <f t="shared" si="8"/>
        <v/>
      </c>
      <c r="AD75" s="207"/>
      <c r="AE75" s="210">
        <f t="shared" si="9"/>
        <v>0</v>
      </c>
      <c r="AF75" s="201">
        <f t="shared" si="10"/>
        <v>0</v>
      </c>
    </row>
    <row r="76" spans="1:32" s="173" customFormat="1" ht="12.5" x14ac:dyDescent="0.25">
      <c r="A76" s="188"/>
      <c r="B76" s="188"/>
      <c r="C76" s="188"/>
      <c r="D76" s="188"/>
      <c r="E76" s="188"/>
      <c r="F76" s="189"/>
      <c r="G76" s="189"/>
      <c r="H76" s="142" t="str">
        <f t="shared" si="11"/>
        <v/>
      </c>
      <c r="I76" s="202"/>
      <c r="J76" s="201"/>
      <c r="K76" s="201">
        <f t="shared" si="1"/>
        <v>0</v>
      </c>
      <c r="L76" s="140"/>
      <c r="M76" s="193"/>
      <c r="N76" s="193"/>
      <c r="O76" s="209" t="str">
        <f t="shared" si="2"/>
        <v/>
      </c>
      <c r="P76" s="204"/>
      <c r="Q76" s="201"/>
      <c r="R76" s="201">
        <f t="shared" si="4"/>
        <v>0</v>
      </c>
      <c r="S76" s="140"/>
      <c r="T76" s="143"/>
      <c r="U76" s="143"/>
      <c r="V76" s="209" t="str">
        <f t="shared" si="5"/>
        <v/>
      </c>
      <c r="W76" s="207"/>
      <c r="X76" s="210">
        <f t="shared" si="6"/>
        <v>0</v>
      </c>
      <c r="Y76" s="201">
        <f t="shared" si="7"/>
        <v>0</v>
      </c>
      <c r="Z76" s="201"/>
      <c r="AA76" s="143"/>
      <c r="AB76" s="143"/>
      <c r="AC76" s="209" t="str">
        <f t="shared" si="8"/>
        <v/>
      </c>
      <c r="AD76" s="207"/>
      <c r="AE76" s="210">
        <f t="shared" si="9"/>
        <v>0</v>
      </c>
      <c r="AF76" s="201">
        <f t="shared" si="10"/>
        <v>0</v>
      </c>
    </row>
    <row r="77" spans="1:32" s="173" customFormat="1" ht="12.5" x14ac:dyDescent="0.25">
      <c r="A77" s="188"/>
      <c r="B77" s="188"/>
      <c r="C77" s="188"/>
      <c r="D77" s="188"/>
      <c r="E77" s="188"/>
      <c r="F77" s="189"/>
      <c r="G77" s="189"/>
      <c r="H77" s="142" t="str">
        <f t="shared" si="11"/>
        <v/>
      </c>
      <c r="I77" s="202"/>
      <c r="J77" s="201"/>
      <c r="K77" s="201">
        <f t="shared" si="1"/>
        <v>0</v>
      </c>
      <c r="L77" s="140"/>
      <c r="M77" s="193"/>
      <c r="N77" s="193"/>
      <c r="O77" s="209" t="str">
        <f t="shared" si="2"/>
        <v/>
      </c>
      <c r="P77" s="204"/>
      <c r="Q77" s="201"/>
      <c r="R77" s="201">
        <f t="shared" si="4"/>
        <v>0</v>
      </c>
      <c r="S77" s="140"/>
      <c r="T77" s="143"/>
      <c r="U77" s="143"/>
      <c r="V77" s="209" t="str">
        <f t="shared" si="5"/>
        <v/>
      </c>
      <c r="W77" s="207"/>
      <c r="X77" s="210">
        <f t="shared" si="6"/>
        <v>0</v>
      </c>
      <c r="Y77" s="201">
        <f t="shared" si="7"/>
        <v>0</v>
      </c>
      <c r="Z77" s="201"/>
      <c r="AA77" s="143"/>
      <c r="AB77" s="143"/>
      <c r="AC77" s="209" t="str">
        <f t="shared" si="8"/>
        <v/>
      </c>
      <c r="AD77" s="207"/>
      <c r="AE77" s="210">
        <f t="shared" si="9"/>
        <v>0</v>
      </c>
      <c r="AF77" s="201">
        <f t="shared" si="10"/>
        <v>0</v>
      </c>
    </row>
    <row r="78" spans="1:32" s="173" customFormat="1" ht="12.5" x14ac:dyDescent="0.25">
      <c r="A78" s="188"/>
      <c r="B78" s="188"/>
      <c r="C78" s="188"/>
      <c r="D78" s="188"/>
      <c r="E78" s="188"/>
      <c r="F78" s="189"/>
      <c r="G78" s="189"/>
      <c r="H78" s="142" t="str">
        <f t="shared" si="11"/>
        <v/>
      </c>
      <c r="I78" s="202"/>
      <c r="J78" s="201"/>
      <c r="K78" s="201">
        <f t="shared" si="1"/>
        <v>0</v>
      </c>
      <c r="L78" s="140"/>
      <c r="M78" s="193"/>
      <c r="N78" s="193"/>
      <c r="O78" s="209" t="str">
        <f t="shared" si="2"/>
        <v/>
      </c>
      <c r="P78" s="204"/>
      <c r="Q78" s="201"/>
      <c r="R78" s="201">
        <f t="shared" si="4"/>
        <v>0</v>
      </c>
      <c r="S78" s="140"/>
      <c r="T78" s="143"/>
      <c r="U78" s="143"/>
      <c r="V78" s="209" t="str">
        <f t="shared" si="5"/>
        <v/>
      </c>
      <c r="W78" s="207"/>
      <c r="X78" s="210">
        <f t="shared" si="6"/>
        <v>0</v>
      </c>
      <c r="Y78" s="201">
        <f t="shared" si="7"/>
        <v>0</v>
      </c>
      <c r="Z78" s="201"/>
      <c r="AA78" s="143"/>
      <c r="AB78" s="143"/>
      <c r="AC78" s="209" t="str">
        <f t="shared" si="8"/>
        <v/>
      </c>
      <c r="AD78" s="207"/>
      <c r="AE78" s="210">
        <f t="shared" si="9"/>
        <v>0</v>
      </c>
      <c r="AF78" s="201">
        <f t="shared" si="10"/>
        <v>0</v>
      </c>
    </row>
    <row r="79" spans="1:32" s="173" customFormat="1" ht="12.5" x14ac:dyDescent="0.25">
      <c r="A79" s="188"/>
      <c r="B79" s="188"/>
      <c r="C79" s="188"/>
      <c r="D79" s="188"/>
      <c r="E79" s="188"/>
      <c r="F79" s="189"/>
      <c r="G79" s="189"/>
      <c r="H79" s="142" t="str">
        <f t="shared" si="11"/>
        <v/>
      </c>
      <c r="I79" s="202"/>
      <c r="J79" s="201"/>
      <c r="K79" s="201">
        <f t="shared" si="1"/>
        <v>0</v>
      </c>
      <c r="L79" s="140"/>
      <c r="M79" s="193"/>
      <c r="N79" s="193"/>
      <c r="O79" s="209" t="str">
        <f t="shared" si="2"/>
        <v/>
      </c>
      <c r="P79" s="204"/>
      <c r="Q79" s="201"/>
      <c r="R79" s="201">
        <f t="shared" si="4"/>
        <v>0</v>
      </c>
      <c r="S79" s="140"/>
      <c r="T79" s="143"/>
      <c r="U79" s="143"/>
      <c r="V79" s="209" t="str">
        <f t="shared" si="5"/>
        <v/>
      </c>
      <c r="W79" s="207"/>
      <c r="X79" s="210">
        <f t="shared" si="6"/>
        <v>0</v>
      </c>
      <c r="Y79" s="201">
        <f t="shared" si="7"/>
        <v>0</v>
      </c>
      <c r="Z79" s="201"/>
      <c r="AA79" s="143"/>
      <c r="AB79" s="143"/>
      <c r="AC79" s="209" t="str">
        <f t="shared" si="8"/>
        <v/>
      </c>
      <c r="AD79" s="207"/>
      <c r="AE79" s="210">
        <f t="shared" si="9"/>
        <v>0</v>
      </c>
      <c r="AF79" s="201">
        <f t="shared" si="10"/>
        <v>0</v>
      </c>
    </row>
    <row r="80" spans="1:32" s="173" customFormat="1" ht="12.5" x14ac:dyDescent="0.25">
      <c r="A80" s="188"/>
      <c r="B80" s="188"/>
      <c r="C80" s="188"/>
      <c r="D80" s="188"/>
      <c r="E80" s="188"/>
      <c r="F80" s="189"/>
      <c r="G80" s="189"/>
      <c r="H80" s="142" t="str">
        <f t="shared" si="11"/>
        <v/>
      </c>
      <c r="I80" s="202"/>
      <c r="J80" s="201"/>
      <c r="K80" s="201">
        <f t="shared" ref="K80:K124" si="25">D80*J80</f>
        <v>0</v>
      </c>
      <c r="L80" s="140"/>
      <c r="M80" s="193"/>
      <c r="N80" s="193"/>
      <c r="O80" s="209" t="str">
        <f t="shared" ref="O80:O124" si="26">IF(M80-N80=0,"",M80-N80)</f>
        <v/>
      </c>
      <c r="P80" s="204"/>
      <c r="Q80" s="201"/>
      <c r="R80" s="201">
        <f t="shared" ref="R80:R124" si="27">D80*Q80</f>
        <v>0</v>
      </c>
      <c r="S80" s="140"/>
      <c r="T80" s="143"/>
      <c r="U80" s="143"/>
      <c r="V80" s="209" t="str">
        <f t="shared" ref="V80:V124" si="28">IF(T80-U80=0,"",T80-U80)</f>
        <v/>
      </c>
      <c r="W80" s="207"/>
      <c r="X80" s="210">
        <f t="shared" ref="X80:X124" si="29">IFERROR(V80*W80,0)</f>
        <v>0</v>
      </c>
      <c r="Y80" s="201">
        <f t="shared" ref="Y80:Y124" si="30">D80*X80</f>
        <v>0</v>
      </c>
      <c r="Z80" s="201"/>
      <c r="AA80" s="143"/>
      <c r="AB80" s="143"/>
      <c r="AC80" s="209" t="str">
        <f t="shared" ref="AC80:AC124" si="31">IF(AA80-AB80=0,"",AA80-AB80)</f>
        <v/>
      </c>
      <c r="AD80" s="207"/>
      <c r="AE80" s="210">
        <f t="shared" ref="AE80:AE124" si="32">IFERROR(AC80*AD80,0)</f>
        <v>0</v>
      </c>
      <c r="AF80" s="201">
        <f t="shared" ref="AF80:AF124" si="33">D80*AE80</f>
        <v>0</v>
      </c>
    </row>
    <row r="81" spans="1:32" s="173" customFormat="1" ht="12.5" x14ac:dyDescent="0.25">
      <c r="A81" s="188"/>
      <c r="B81" s="188"/>
      <c r="C81" s="188"/>
      <c r="D81" s="188"/>
      <c r="E81" s="188"/>
      <c r="F81" s="189"/>
      <c r="G81" s="189"/>
      <c r="H81" s="142" t="str">
        <f t="shared" si="11"/>
        <v/>
      </c>
      <c r="I81" s="202"/>
      <c r="J81" s="201"/>
      <c r="K81" s="201">
        <f t="shared" si="25"/>
        <v>0</v>
      </c>
      <c r="L81" s="140"/>
      <c r="M81" s="193"/>
      <c r="N81" s="193"/>
      <c r="O81" s="209" t="str">
        <f t="shared" si="26"/>
        <v/>
      </c>
      <c r="P81" s="204"/>
      <c r="Q81" s="201"/>
      <c r="R81" s="201">
        <f t="shared" si="27"/>
        <v>0</v>
      </c>
      <c r="S81" s="140"/>
      <c r="T81" s="143"/>
      <c r="U81" s="143"/>
      <c r="V81" s="209" t="str">
        <f t="shared" si="28"/>
        <v/>
      </c>
      <c r="W81" s="207"/>
      <c r="X81" s="210">
        <f t="shared" si="29"/>
        <v>0</v>
      </c>
      <c r="Y81" s="201">
        <f t="shared" si="30"/>
        <v>0</v>
      </c>
      <c r="Z81" s="201"/>
      <c r="AA81" s="143"/>
      <c r="AB81" s="143"/>
      <c r="AC81" s="209" t="str">
        <f t="shared" si="31"/>
        <v/>
      </c>
      <c r="AD81" s="207"/>
      <c r="AE81" s="210">
        <f t="shared" si="32"/>
        <v>0</v>
      </c>
      <c r="AF81" s="201">
        <f t="shared" si="33"/>
        <v>0</v>
      </c>
    </row>
    <row r="82" spans="1:32" s="173" customFormat="1" ht="12.5" x14ac:dyDescent="0.25">
      <c r="A82" s="188"/>
      <c r="B82" s="188"/>
      <c r="C82" s="188"/>
      <c r="D82" s="188"/>
      <c r="E82" s="188"/>
      <c r="F82" s="189"/>
      <c r="G82" s="189"/>
      <c r="H82" s="142" t="str">
        <f t="shared" ref="H82:H124" si="34">IF(F82-G82=0,"",F82-G82)</f>
        <v/>
      </c>
      <c r="I82" s="202"/>
      <c r="J82" s="201"/>
      <c r="K82" s="201">
        <f t="shared" si="25"/>
        <v>0</v>
      </c>
      <c r="L82" s="140"/>
      <c r="M82" s="193"/>
      <c r="N82" s="193"/>
      <c r="O82" s="209" t="str">
        <f t="shared" si="26"/>
        <v/>
      </c>
      <c r="P82" s="204"/>
      <c r="Q82" s="201"/>
      <c r="R82" s="201">
        <f t="shared" si="27"/>
        <v>0</v>
      </c>
      <c r="S82" s="140"/>
      <c r="T82" s="143"/>
      <c r="U82" s="143"/>
      <c r="V82" s="209" t="str">
        <f t="shared" si="28"/>
        <v/>
      </c>
      <c r="W82" s="207"/>
      <c r="X82" s="210">
        <f t="shared" si="29"/>
        <v>0</v>
      </c>
      <c r="Y82" s="201">
        <f t="shared" si="30"/>
        <v>0</v>
      </c>
      <c r="Z82" s="201"/>
      <c r="AA82" s="143"/>
      <c r="AB82" s="143"/>
      <c r="AC82" s="209" t="str">
        <f t="shared" si="31"/>
        <v/>
      </c>
      <c r="AD82" s="207"/>
      <c r="AE82" s="210">
        <f t="shared" si="32"/>
        <v>0</v>
      </c>
      <c r="AF82" s="201">
        <f t="shared" si="33"/>
        <v>0</v>
      </c>
    </row>
    <row r="83" spans="1:32" s="173" customFormat="1" ht="12.5" x14ac:dyDescent="0.25">
      <c r="A83" s="188"/>
      <c r="B83" s="188"/>
      <c r="C83" s="188"/>
      <c r="D83" s="188"/>
      <c r="E83" s="188"/>
      <c r="F83" s="189"/>
      <c r="G83" s="189"/>
      <c r="H83" s="142" t="str">
        <f t="shared" si="34"/>
        <v/>
      </c>
      <c r="I83" s="202"/>
      <c r="J83" s="201"/>
      <c r="K83" s="201">
        <f t="shared" si="25"/>
        <v>0</v>
      </c>
      <c r="L83" s="140"/>
      <c r="M83" s="193"/>
      <c r="N83" s="193"/>
      <c r="O83" s="209" t="str">
        <f t="shared" si="26"/>
        <v/>
      </c>
      <c r="P83" s="204"/>
      <c r="Q83" s="201"/>
      <c r="R83" s="201">
        <f t="shared" si="27"/>
        <v>0</v>
      </c>
      <c r="S83" s="140"/>
      <c r="T83" s="143"/>
      <c r="U83" s="143"/>
      <c r="V83" s="209" t="str">
        <f t="shared" si="28"/>
        <v/>
      </c>
      <c r="W83" s="207"/>
      <c r="X83" s="210">
        <f t="shared" si="29"/>
        <v>0</v>
      </c>
      <c r="Y83" s="201">
        <f t="shared" si="30"/>
        <v>0</v>
      </c>
      <c r="Z83" s="201"/>
      <c r="AA83" s="143"/>
      <c r="AB83" s="143"/>
      <c r="AC83" s="209" t="str">
        <f t="shared" si="31"/>
        <v/>
      </c>
      <c r="AD83" s="207"/>
      <c r="AE83" s="210">
        <f t="shared" si="32"/>
        <v>0</v>
      </c>
      <c r="AF83" s="201">
        <f t="shared" si="33"/>
        <v>0</v>
      </c>
    </row>
    <row r="84" spans="1:32" s="173" customFormat="1" ht="12.5" x14ac:dyDescent="0.25">
      <c r="A84" s="188"/>
      <c r="B84" s="188"/>
      <c r="C84" s="188"/>
      <c r="D84" s="188"/>
      <c r="E84" s="188"/>
      <c r="F84" s="189"/>
      <c r="G84" s="189"/>
      <c r="H84" s="142" t="str">
        <f t="shared" si="34"/>
        <v/>
      </c>
      <c r="I84" s="202"/>
      <c r="J84" s="201"/>
      <c r="K84" s="201">
        <f t="shared" si="25"/>
        <v>0</v>
      </c>
      <c r="L84" s="140"/>
      <c r="M84" s="193"/>
      <c r="N84" s="193"/>
      <c r="O84" s="209" t="str">
        <f t="shared" si="26"/>
        <v/>
      </c>
      <c r="P84" s="204"/>
      <c r="Q84" s="201"/>
      <c r="R84" s="201">
        <f t="shared" si="27"/>
        <v>0</v>
      </c>
      <c r="S84" s="140"/>
      <c r="T84" s="143"/>
      <c r="U84" s="143"/>
      <c r="V84" s="209" t="str">
        <f t="shared" si="28"/>
        <v/>
      </c>
      <c r="W84" s="207"/>
      <c r="X84" s="210">
        <f t="shared" si="29"/>
        <v>0</v>
      </c>
      <c r="Y84" s="201">
        <f t="shared" si="30"/>
        <v>0</v>
      </c>
      <c r="Z84" s="201"/>
      <c r="AA84" s="143"/>
      <c r="AB84" s="143"/>
      <c r="AC84" s="209" t="str">
        <f t="shared" si="31"/>
        <v/>
      </c>
      <c r="AD84" s="207"/>
      <c r="AE84" s="210">
        <f t="shared" si="32"/>
        <v>0</v>
      </c>
      <c r="AF84" s="201">
        <f t="shared" si="33"/>
        <v>0</v>
      </c>
    </row>
    <row r="85" spans="1:32" s="173" customFormat="1" ht="12.5" x14ac:dyDescent="0.25">
      <c r="A85" s="188"/>
      <c r="B85" s="188"/>
      <c r="C85" s="188"/>
      <c r="D85" s="188"/>
      <c r="E85" s="188"/>
      <c r="F85" s="189"/>
      <c r="G85" s="189"/>
      <c r="H85" s="142" t="str">
        <f t="shared" si="34"/>
        <v/>
      </c>
      <c r="I85" s="202"/>
      <c r="J85" s="201"/>
      <c r="K85" s="201">
        <f t="shared" si="25"/>
        <v>0</v>
      </c>
      <c r="L85" s="140"/>
      <c r="M85" s="193"/>
      <c r="N85" s="193"/>
      <c r="O85" s="209" t="str">
        <f t="shared" si="26"/>
        <v/>
      </c>
      <c r="P85" s="204"/>
      <c r="Q85" s="201"/>
      <c r="R85" s="201">
        <f t="shared" si="27"/>
        <v>0</v>
      </c>
      <c r="S85" s="140"/>
      <c r="T85" s="143"/>
      <c r="U85" s="143"/>
      <c r="V85" s="209" t="str">
        <f t="shared" si="28"/>
        <v/>
      </c>
      <c r="W85" s="207"/>
      <c r="X85" s="210">
        <f t="shared" si="29"/>
        <v>0</v>
      </c>
      <c r="Y85" s="201">
        <f t="shared" si="30"/>
        <v>0</v>
      </c>
      <c r="Z85" s="201"/>
      <c r="AA85" s="143"/>
      <c r="AB85" s="143"/>
      <c r="AC85" s="209" t="str">
        <f t="shared" si="31"/>
        <v/>
      </c>
      <c r="AD85" s="207"/>
      <c r="AE85" s="210">
        <f t="shared" si="32"/>
        <v>0</v>
      </c>
      <c r="AF85" s="201">
        <f t="shared" si="33"/>
        <v>0</v>
      </c>
    </row>
    <row r="86" spans="1:32" s="173" customFormat="1" ht="12.5" x14ac:dyDescent="0.25">
      <c r="A86" s="188"/>
      <c r="B86" s="188"/>
      <c r="C86" s="188"/>
      <c r="D86" s="188"/>
      <c r="E86" s="188"/>
      <c r="F86" s="189"/>
      <c r="G86" s="189"/>
      <c r="H86" s="142" t="str">
        <f t="shared" si="34"/>
        <v/>
      </c>
      <c r="I86" s="202"/>
      <c r="J86" s="201"/>
      <c r="K86" s="201">
        <f t="shared" si="25"/>
        <v>0</v>
      </c>
      <c r="L86" s="140"/>
      <c r="M86" s="193"/>
      <c r="N86" s="193"/>
      <c r="O86" s="209" t="str">
        <f t="shared" si="26"/>
        <v/>
      </c>
      <c r="P86" s="204"/>
      <c r="Q86" s="201"/>
      <c r="R86" s="201">
        <f t="shared" si="27"/>
        <v>0</v>
      </c>
      <c r="S86" s="140"/>
      <c r="T86" s="143"/>
      <c r="U86" s="143"/>
      <c r="V86" s="209" t="str">
        <f t="shared" si="28"/>
        <v/>
      </c>
      <c r="W86" s="207"/>
      <c r="X86" s="210">
        <f t="shared" si="29"/>
        <v>0</v>
      </c>
      <c r="Y86" s="201">
        <f t="shared" si="30"/>
        <v>0</v>
      </c>
      <c r="Z86" s="201"/>
      <c r="AA86" s="143"/>
      <c r="AB86" s="143"/>
      <c r="AC86" s="209" t="str">
        <f t="shared" si="31"/>
        <v/>
      </c>
      <c r="AD86" s="207"/>
      <c r="AE86" s="210">
        <f t="shared" si="32"/>
        <v>0</v>
      </c>
      <c r="AF86" s="201">
        <f t="shared" si="33"/>
        <v>0</v>
      </c>
    </row>
    <row r="87" spans="1:32" s="173" customFormat="1" ht="12.5" x14ac:dyDescent="0.25">
      <c r="A87" s="188"/>
      <c r="B87" s="188"/>
      <c r="C87" s="188"/>
      <c r="D87" s="188"/>
      <c r="E87" s="188"/>
      <c r="F87" s="189"/>
      <c r="G87" s="189"/>
      <c r="H87" s="142" t="str">
        <f t="shared" si="34"/>
        <v/>
      </c>
      <c r="I87" s="202"/>
      <c r="J87" s="201"/>
      <c r="K87" s="201">
        <f t="shared" si="25"/>
        <v>0</v>
      </c>
      <c r="L87" s="140"/>
      <c r="M87" s="193"/>
      <c r="N87" s="193"/>
      <c r="O87" s="209" t="str">
        <f t="shared" si="26"/>
        <v/>
      </c>
      <c r="P87" s="204"/>
      <c r="Q87" s="201"/>
      <c r="R87" s="201">
        <f t="shared" si="27"/>
        <v>0</v>
      </c>
      <c r="S87" s="140"/>
      <c r="T87" s="143"/>
      <c r="U87" s="143"/>
      <c r="V87" s="209" t="str">
        <f t="shared" si="28"/>
        <v/>
      </c>
      <c r="W87" s="207"/>
      <c r="X87" s="210">
        <f t="shared" si="29"/>
        <v>0</v>
      </c>
      <c r="Y87" s="201">
        <f t="shared" si="30"/>
        <v>0</v>
      </c>
      <c r="Z87" s="201"/>
      <c r="AA87" s="143"/>
      <c r="AB87" s="143"/>
      <c r="AC87" s="209" t="str">
        <f t="shared" si="31"/>
        <v/>
      </c>
      <c r="AD87" s="207"/>
      <c r="AE87" s="210">
        <f t="shared" si="32"/>
        <v>0</v>
      </c>
      <c r="AF87" s="201">
        <f t="shared" si="33"/>
        <v>0</v>
      </c>
    </row>
    <row r="88" spans="1:32" s="173" customFormat="1" ht="12.5" x14ac:dyDescent="0.25">
      <c r="A88" s="188"/>
      <c r="B88" s="188"/>
      <c r="C88" s="188"/>
      <c r="D88" s="188"/>
      <c r="E88" s="188"/>
      <c r="F88" s="189"/>
      <c r="G88" s="189"/>
      <c r="H88" s="142" t="str">
        <f t="shared" si="34"/>
        <v/>
      </c>
      <c r="I88" s="202"/>
      <c r="J88" s="201"/>
      <c r="K88" s="201">
        <f t="shared" si="25"/>
        <v>0</v>
      </c>
      <c r="L88" s="140"/>
      <c r="M88" s="193"/>
      <c r="N88" s="193"/>
      <c r="O88" s="209" t="str">
        <f t="shared" si="26"/>
        <v/>
      </c>
      <c r="P88" s="204"/>
      <c r="Q88" s="201"/>
      <c r="R88" s="201">
        <f t="shared" si="27"/>
        <v>0</v>
      </c>
      <c r="S88" s="140"/>
      <c r="T88" s="143"/>
      <c r="U88" s="143"/>
      <c r="V88" s="209" t="str">
        <f t="shared" si="28"/>
        <v/>
      </c>
      <c r="W88" s="207"/>
      <c r="X88" s="210">
        <f t="shared" si="29"/>
        <v>0</v>
      </c>
      <c r="Y88" s="201">
        <f t="shared" si="30"/>
        <v>0</v>
      </c>
      <c r="Z88" s="201"/>
      <c r="AA88" s="143"/>
      <c r="AB88" s="143"/>
      <c r="AC88" s="209" t="str">
        <f t="shared" si="31"/>
        <v/>
      </c>
      <c r="AD88" s="207"/>
      <c r="AE88" s="210">
        <f t="shared" si="32"/>
        <v>0</v>
      </c>
      <c r="AF88" s="201">
        <f t="shared" si="33"/>
        <v>0</v>
      </c>
    </row>
    <row r="89" spans="1:32" s="173" customFormat="1" ht="12.5" x14ac:dyDescent="0.25">
      <c r="A89" s="188"/>
      <c r="B89" s="188"/>
      <c r="C89" s="188"/>
      <c r="D89" s="188"/>
      <c r="E89" s="188"/>
      <c r="F89" s="189"/>
      <c r="G89" s="189"/>
      <c r="H89" s="142" t="str">
        <f t="shared" si="34"/>
        <v/>
      </c>
      <c r="I89" s="202"/>
      <c r="J89" s="201"/>
      <c r="K89" s="201">
        <f t="shared" si="25"/>
        <v>0</v>
      </c>
      <c r="L89" s="140"/>
      <c r="M89" s="193"/>
      <c r="N89" s="193"/>
      <c r="O89" s="209" t="str">
        <f t="shared" si="26"/>
        <v/>
      </c>
      <c r="P89" s="204"/>
      <c r="Q89" s="201"/>
      <c r="R89" s="201">
        <f t="shared" si="27"/>
        <v>0</v>
      </c>
      <c r="S89" s="140"/>
      <c r="T89" s="143"/>
      <c r="U89" s="143"/>
      <c r="V89" s="209" t="str">
        <f t="shared" si="28"/>
        <v/>
      </c>
      <c r="W89" s="207"/>
      <c r="X89" s="210">
        <f t="shared" si="29"/>
        <v>0</v>
      </c>
      <c r="Y89" s="201">
        <f t="shared" si="30"/>
        <v>0</v>
      </c>
      <c r="Z89" s="201"/>
      <c r="AA89" s="143"/>
      <c r="AB89" s="143"/>
      <c r="AC89" s="209" t="str">
        <f t="shared" si="31"/>
        <v/>
      </c>
      <c r="AD89" s="207"/>
      <c r="AE89" s="210">
        <f t="shared" si="32"/>
        <v>0</v>
      </c>
      <c r="AF89" s="201">
        <f t="shared" si="33"/>
        <v>0</v>
      </c>
    </row>
    <row r="90" spans="1:32" s="173" customFormat="1" ht="12.5" x14ac:dyDescent="0.25">
      <c r="A90" s="188"/>
      <c r="B90" s="188"/>
      <c r="C90" s="188"/>
      <c r="D90" s="188"/>
      <c r="E90" s="188"/>
      <c r="F90" s="189"/>
      <c r="G90" s="189"/>
      <c r="H90" s="142" t="str">
        <f t="shared" si="34"/>
        <v/>
      </c>
      <c r="I90" s="202"/>
      <c r="J90" s="201"/>
      <c r="K90" s="201">
        <f t="shared" si="25"/>
        <v>0</v>
      </c>
      <c r="L90" s="140"/>
      <c r="M90" s="193"/>
      <c r="N90" s="193"/>
      <c r="O90" s="209" t="str">
        <f t="shared" si="26"/>
        <v/>
      </c>
      <c r="P90" s="204"/>
      <c r="Q90" s="201"/>
      <c r="R90" s="201">
        <f t="shared" si="27"/>
        <v>0</v>
      </c>
      <c r="S90" s="140"/>
      <c r="T90" s="143"/>
      <c r="U90" s="143"/>
      <c r="V90" s="209" t="str">
        <f t="shared" si="28"/>
        <v/>
      </c>
      <c r="W90" s="207"/>
      <c r="X90" s="210">
        <f t="shared" si="29"/>
        <v>0</v>
      </c>
      <c r="Y90" s="201">
        <f t="shared" si="30"/>
        <v>0</v>
      </c>
      <c r="Z90" s="201"/>
      <c r="AA90" s="143"/>
      <c r="AB90" s="143"/>
      <c r="AC90" s="209" t="str">
        <f t="shared" si="31"/>
        <v/>
      </c>
      <c r="AD90" s="207"/>
      <c r="AE90" s="210">
        <f t="shared" si="32"/>
        <v>0</v>
      </c>
      <c r="AF90" s="201">
        <f t="shared" si="33"/>
        <v>0</v>
      </c>
    </row>
    <row r="91" spans="1:32" s="173" customFormat="1" ht="12.5" x14ac:dyDescent="0.25">
      <c r="A91" s="188"/>
      <c r="B91" s="188"/>
      <c r="C91" s="188"/>
      <c r="D91" s="188"/>
      <c r="E91" s="188"/>
      <c r="F91" s="189"/>
      <c r="G91" s="189"/>
      <c r="H91" s="142" t="str">
        <f t="shared" si="34"/>
        <v/>
      </c>
      <c r="I91" s="202"/>
      <c r="J91" s="201"/>
      <c r="K91" s="201">
        <f t="shared" si="25"/>
        <v>0</v>
      </c>
      <c r="L91" s="140"/>
      <c r="M91" s="193"/>
      <c r="N91" s="193"/>
      <c r="O91" s="209" t="str">
        <f t="shared" si="26"/>
        <v/>
      </c>
      <c r="P91" s="204"/>
      <c r="Q91" s="201"/>
      <c r="R91" s="201">
        <f t="shared" si="27"/>
        <v>0</v>
      </c>
      <c r="S91" s="140"/>
      <c r="T91" s="143"/>
      <c r="U91" s="143"/>
      <c r="V91" s="209" t="str">
        <f t="shared" si="28"/>
        <v/>
      </c>
      <c r="W91" s="207"/>
      <c r="X91" s="210">
        <f t="shared" si="29"/>
        <v>0</v>
      </c>
      <c r="Y91" s="201">
        <f t="shared" si="30"/>
        <v>0</v>
      </c>
      <c r="Z91" s="201"/>
      <c r="AA91" s="143"/>
      <c r="AB91" s="143"/>
      <c r="AC91" s="209" t="str">
        <f t="shared" si="31"/>
        <v/>
      </c>
      <c r="AD91" s="207"/>
      <c r="AE91" s="210">
        <f t="shared" si="32"/>
        <v>0</v>
      </c>
      <c r="AF91" s="201">
        <f t="shared" si="33"/>
        <v>0</v>
      </c>
    </row>
    <row r="92" spans="1:32" s="173" customFormat="1" ht="12.5" x14ac:dyDescent="0.25">
      <c r="A92" s="188"/>
      <c r="B92" s="188"/>
      <c r="C92" s="188"/>
      <c r="D92" s="188"/>
      <c r="E92" s="188"/>
      <c r="F92" s="189"/>
      <c r="G92" s="189"/>
      <c r="H92" s="142" t="str">
        <f t="shared" si="34"/>
        <v/>
      </c>
      <c r="I92" s="202"/>
      <c r="J92" s="201"/>
      <c r="K92" s="201">
        <f t="shared" si="25"/>
        <v>0</v>
      </c>
      <c r="L92" s="140"/>
      <c r="M92" s="193"/>
      <c r="N92" s="193"/>
      <c r="O92" s="209" t="str">
        <f t="shared" si="26"/>
        <v/>
      </c>
      <c r="P92" s="204"/>
      <c r="Q92" s="201"/>
      <c r="R92" s="201">
        <f t="shared" si="27"/>
        <v>0</v>
      </c>
      <c r="S92" s="140"/>
      <c r="T92" s="143"/>
      <c r="U92" s="143"/>
      <c r="V92" s="209" t="str">
        <f t="shared" si="28"/>
        <v/>
      </c>
      <c r="W92" s="207"/>
      <c r="X92" s="210">
        <f t="shared" si="29"/>
        <v>0</v>
      </c>
      <c r="Y92" s="201">
        <f t="shared" si="30"/>
        <v>0</v>
      </c>
      <c r="Z92" s="201"/>
      <c r="AA92" s="143"/>
      <c r="AB92" s="143"/>
      <c r="AC92" s="209" t="str">
        <f t="shared" si="31"/>
        <v/>
      </c>
      <c r="AD92" s="207"/>
      <c r="AE92" s="210">
        <f t="shared" si="32"/>
        <v>0</v>
      </c>
      <c r="AF92" s="201">
        <f t="shared" si="33"/>
        <v>0</v>
      </c>
    </row>
    <row r="93" spans="1:32" s="173" customFormat="1" ht="12.5" x14ac:dyDescent="0.25">
      <c r="A93" s="188"/>
      <c r="B93" s="188"/>
      <c r="C93" s="188"/>
      <c r="D93" s="188"/>
      <c r="E93" s="188"/>
      <c r="F93" s="189"/>
      <c r="G93" s="189"/>
      <c r="H93" s="142" t="str">
        <f t="shared" si="34"/>
        <v/>
      </c>
      <c r="I93" s="202"/>
      <c r="J93" s="201"/>
      <c r="K93" s="201">
        <f t="shared" si="25"/>
        <v>0</v>
      </c>
      <c r="L93" s="140"/>
      <c r="M93" s="193"/>
      <c r="N93" s="193"/>
      <c r="O93" s="209" t="str">
        <f t="shared" si="26"/>
        <v/>
      </c>
      <c r="P93" s="204"/>
      <c r="Q93" s="201"/>
      <c r="R93" s="201">
        <f t="shared" si="27"/>
        <v>0</v>
      </c>
      <c r="S93" s="140"/>
      <c r="T93" s="143"/>
      <c r="U93" s="143"/>
      <c r="V93" s="209" t="str">
        <f t="shared" si="28"/>
        <v/>
      </c>
      <c r="W93" s="207"/>
      <c r="X93" s="210">
        <f t="shared" si="29"/>
        <v>0</v>
      </c>
      <c r="Y93" s="201">
        <f t="shared" si="30"/>
        <v>0</v>
      </c>
      <c r="Z93" s="201"/>
      <c r="AA93" s="143"/>
      <c r="AB93" s="143"/>
      <c r="AC93" s="209" t="str">
        <f t="shared" si="31"/>
        <v/>
      </c>
      <c r="AD93" s="207"/>
      <c r="AE93" s="210">
        <f t="shared" si="32"/>
        <v>0</v>
      </c>
      <c r="AF93" s="201">
        <f t="shared" si="33"/>
        <v>0</v>
      </c>
    </row>
    <row r="94" spans="1:32" s="173" customFormat="1" ht="12.5" x14ac:dyDescent="0.25">
      <c r="A94" s="188"/>
      <c r="B94" s="188"/>
      <c r="C94" s="188"/>
      <c r="D94" s="188"/>
      <c r="E94" s="188"/>
      <c r="F94" s="189"/>
      <c r="G94" s="189"/>
      <c r="H94" s="142" t="str">
        <f t="shared" si="34"/>
        <v/>
      </c>
      <c r="I94" s="202"/>
      <c r="J94" s="201"/>
      <c r="K94" s="201">
        <f t="shared" si="25"/>
        <v>0</v>
      </c>
      <c r="L94" s="140"/>
      <c r="M94" s="193"/>
      <c r="N94" s="193"/>
      <c r="O94" s="209" t="str">
        <f t="shared" si="26"/>
        <v/>
      </c>
      <c r="P94" s="204"/>
      <c r="Q94" s="201"/>
      <c r="R94" s="201">
        <f t="shared" si="27"/>
        <v>0</v>
      </c>
      <c r="S94" s="140"/>
      <c r="T94" s="143"/>
      <c r="U94" s="143"/>
      <c r="V94" s="209" t="str">
        <f t="shared" si="28"/>
        <v/>
      </c>
      <c r="W94" s="207"/>
      <c r="X94" s="210">
        <f t="shared" si="29"/>
        <v>0</v>
      </c>
      <c r="Y94" s="201">
        <f t="shared" si="30"/>
        <v>0</v>
      </c>
      <c r="Z94" s="201"/>
      <c r="AA94" s="143"/>
      <c r="AB94" s="143"/>
      <c r="AC94" s="209" t="str">
        <f t="shared" si="31"/>
        <v/>
      </c>
      <c r="AD94" s="207"/>
      <c r="AE94" s="210">
        <f t="shared" si="32"/>
        <v>0</v>
      </c>
      <c r="AF94" s="201">
        <f t="shared" si="33"/>
        <v>0</v>
      </c>
    </row>
    <row r="95" spans="1:32" s="173" customFormat="1" ht="12.5" x14ac:dyDescent="0.25">
      <c r="A95" s="188"/>
      <c r="B95" s="188"/>
      <c r="C95" s="188"/>
      <c r="D95" s="188"/>
      <c r="E95" s="188"/>
      <c r="F95" s="189"/>
      <c r="G95" s="189"/>
      <c r="H95" s="142" t="str">
        <f t="shared" si="34"/>
        <v/>
      </c>
      <c r="I95" s="202"/>
      <c r="J95" s="201"/>
      <c r="K95" s="201">
        <f t="shared" si="25"/>
        <v>0</v>
      </c>
      <c r="L95" s="140"/>
      <c r="M95" s="193"/>
      <c r="N95" s="193"/>
      <c r="O95" s="209" t="str">
        <f t="shared" si="26"/>
        <v/>
      </c>
      <c r="P95" s="204"/>
      <c r="Q95" s="201"/>
      <c r="R95" s="201">
        <f t="shared" si="27"/>
        <v>0</v>
      </c>
      <c r="S95" s="140"/>
      <c r="T95" s="143"/>
      <c r="U95" s="143"/>
      <c r="V95" s="209" t="str">
        <f t="shared" si="28"/>
        <v/>
      </c>
      <c r="W95" s="207"/>
      <c r="X95" s="210">
        <f t="shared" si="29"/>
        <v>0</v>
      </c>
      <c r="Y95" s="201">
        <f t="shared" si="30"/>
        <v>0</v>
      </c>
      <c r="Z95" s="201"/>
      <c r="AA95" s="143"/>
      <c r="AB95" s="143"/>
      <c r="AC95" s="209" t="str">
        <f t="shared" si="31"/>
        <v/>
      </c>
      <c r="AD95" s="207"/>
      <c r="AE95" s="210">
        <f t="shared" si="32"/>
        <v>0</v>
      </c>
      <c r="AF95" s="201">
        <f t="shared" si="33"/>
        <v>0</v>
      </c>
    </row>
    <row r="96" spans="1:32" s="173" customFormat="1" ht="12.5" x14ac:dyDescent="0.25">
      <c r="A96" s="188"/>
      <c r="B96" s="188"/>
      <c r="C96" s="188"/>
      <c r="D96" s="188"/>
      <c r="E96" s="188"/>
      <c r="F96" s="189"/>
      <c r="G96" s="189"/>
      <c r="H96" s="142" t="str">
        <f t="shared" si="34"/>
        <v/>
      </c>
      <c r="I96" s="202"/>
      <c r="J96" s="201"/>
      <c r="K96" s="201">
        <f t="shared" si="25"/>
        <v>0</v>
      </c>
      <c r="L96" s="140"/>
      <c r="M96" s="193"/>
      <c r="N96" s="193"/>
      <c r="O96" s="209" t="str">
        <f t="shared" si="26"/>
        <v/>
      </c>
      <c r="P96" s="204"/>
      <c r="Q96" s="201"/>
      <c r="R96" s="201">
        <f t="shared" si="27"/>
        <v>0</v>
      </c>
      <c r="S96" s="140"/>
      <c r="T96" s="143"/>
      <c r="U96" s="143"/>
      <c r="V96" s="209" t="str">
        <f t="shared" si="28"/>
        <v/>
      </c>
      <c r="W96" s="207"/>
      <c r="X96" s="210">
        <f t="shared" si="29"/>
        <v>0</v>
      </c>
      <c r="Y96" s="201">
        <f t="shared" si="30"/>
        <v>0</v>
      </c>
      <c r="Z96" s="201"/>
      <c r="AA96" s="143"/>
      <c r="AB96" s="143"/>
      <c r="AC96" s="209" t="str">
        <f t="shared" si="31"/>
        <v/>
      </c>
      <c r="AD96" s="207"/>
      <c r="AE96" s="210">
        <f t="shared" si="32"/>
        <v>0</v>
      </c>
      <c r="AF96" s="201">
        <f t="shared" si="33"/>
        <v>0</v>
      </c>
    </row>
    <row r="97" spans="1:32" s="173" customFormat="1" ht="12.5" x14ac:dyDescent="0.25">
      <c r="A97" s="188"/>
      <c r="B97" s="188"/>
      <c r="C97" s="188"/>
      <c r="D97" s="188"/>
      <c r="E97" s="188"/>
      <c r="F97" s="189"/>
      <c r="G97" s="189"/>
      <c r="H97" s="142" t="str">
        <f t="shared" si="34"/>
        <v/>
      </c>
      <c r="I97" s="202"/>
      <c r="J97" s="201"/>
      <c r="K97" s="201">
        <f t="shared" si="25"/>
        <v>0</v>
      </c>
      <c r="L97" s="140"/>
      <c r="M97" s="193"/>
      <c r="N97" s="193"/>
      <c r="O97" s="209" t="str">
        <f t="shared" si="26"/>
        <v/>
      </c>
      <c r="P97" s="204"/>
      <c r="Q97" s="201"/>
      <c r="R97" s="201">
        <f t="shared" si="27"/>
        <v>0</v>
      </c>
      <c r="S97" s="140"/>
      <c r="T97" s="143"/>
      <c r="U97" s="143"/>
      <c r="V97" s="209" t="str">
        <f t="shared" si="28"/>
        <v/>
      </c>
      <c r="W97" s="207"/>
      <c r="X97" s="210">
        <f t="shared" si="29"/>
        <v>0</v>
      </c>
      <c r="Y97" s="201">
        <f t="shared" si="30"/>
        <v>0</v>
      </c>
      <c r="Z97" s="201"/>
      <c r="AA97" s="143"/>
      <c r="AB97" s="143"/>
      <c r="AC97" s="209" t="str">
        <f t="shared" si="31"/>
        <v/>
      </c>
      <c r="AD97" s="207"/>
      <c r="AE97" s="210">
        <f t="shared" si="32"/>
        <v>0</v>
      </c>
      <c r="AF97" s="201">
        <f t="shared" si="33"/>
        <v>0</v>
      </c>
    </row>
    <row r="98" spans="1:32" s="173" customFormat="1" ht="12.5" x14ac:dyDescent="0.25">
      <c r="A98" s="188"/>
      <c r="B98" s="188"/>
      <c r="C98" s="188"/>
      <c r="D98" s="188"/>
      <c r="E98" s="188"/>
      <c r="F98" s="189"/>
      <c r="G98" s="189"/>
      <c r="H98" s="142" t="str">
        <f t="shared" si="34"/>
        <v/>
      </c>
      <c r="I98" s="202"/>
      <c r="J98" s="201"/>
      <c r="K98" s="201">
        <f t="shared" si="25"/>
        <v>0</v>
      </c>
      <c r="L98" s="140"/>
      <c r="M98" s="193"/>
      <c r="N98" s="193"/>
      <c r="O98" s="209" t="str">
        <f t="shared" si="26"/>
        <v/>
      </c>
      <c r="P98" s="204"/>
      <c r="Q98" s="201"/>
      <c r="R98" s="201">
        <f t="shared" si="27"/>
        <v>0</v>
      </c>
      <c r="S98" s="140"/>
      <c r="T98" s="143"/>
      <c r="U98" s="143"/>
      <c r="V98" s="209" t="str">
        <f t="shared" si="28"/>
        <v/>
      </c>
      <c r="W98" s="207"/>
      <c r="X98" s="210">
        <f t="shared" si="29"/>
        <v>0</v>
      </c>
      <c r="Y98" s="201">
        <f t="shared" si="30"/>
        <v>0</v>
      </c>
      <c r="Z98" s="201"/>
      <c r="AA98" s="143"/>
      <c r="AB98" s="143"/>
      <c r="AC98" s="209" t="str">
        <f t="shared" si="31"/>
        <v/>
      </c>
      <c r="AD98" s="207"/>
      <c r="AE98" s="210">
        <f t="shared" si="32"/>
        <v>0</v>
      </c>
      <c r="AF98" s="201">
        <f t="shared" si="33"/>
        <v>0</v>
      </c>
    </row>
    <row r="99" spans="1:32" s="173" customFormat="1" ht="12.5" x14ac:dyDescent="0.25">
      <c r="A99" s="188"/>
      <c r="B99" s="188"/>
      <c r="C99" s="188"/>
      <c r="D99" s="188"/>
      <c r="E99" s="188"/>
      <c r="F99" s="189"/>
      <c r="G99" s="189"/>
      <c r="H99" s="142" t="str">
        <f t="shared" si="34"/>
        <v/>
      </c>
      <c r="I99" s="202"/>
      <c r="J99" s="201"/>
      <c r="K99" s="201">
        <f t="shared" si="25"/>
        <v>0</v>
      </c>
      <c r="L99" s="140"/>
      <c r="M99" s="193"/>
      <c r="N99" s="193"/>
      <c r="O99" s="209" t="str">
        <f t="shared" si="26"/>
        <v/>
      </c>
      <c r="P99" s="204"/>
      <c r="Q99" s="201"/>
      <c r="R99" s="201">
        <f t="shared" si="27"/>
        <v>0</v>
      </c>
      <c r="S99" s="140"/>
      <c r="T99" s="143"/>
      <c r="U99" s="143"/>
      <c r="V99" s="209" t="str">
        <f t="shared" si="28"/>
        <v/>
      </c>
      <c r="W99" s="207"/>
      <c r="X99" s="210">
        <f t="shared" si="29"/>
        <v>0</v>
      </c>
      <c r="Y99" s="201">
        <f t="shared" si="30"/>
        <v>0</v>
      </c>
      <c r="Z99" s="201"/>
      <c r="AA99" s="143"/>
      <c r="AB99" s="143"/>
      <c r="AC99" s="209" t="str">
        <f t="shared" si="31"/>
        <v/>
      </c>
      <c r="AD99" s="207"/>
      <c r="AE99" s="210">
        <f t="shared" si="32"/>
        <v>0</v>
      </c>
      <c r="AF99" s="201">
        <f t="shared" si="33"/>
        <v>0</v>
      </c>
    </row>
    <row r="100" spans="1:32" s="173" customFormat="1" ht="12.5" x14ac:dyDescent="0.25">
      <c r="A100" s="188"/>
      <c r="B100" s="188"/>
      <c r="C100" s="188"/>
      <c r="D100" s="188"/>
      <c r="E100" s="188"/>
      <c r="F100" s="189"/>
      <c r="G100" s="189"/>
      <c r="H100" s="142" t="str">
        <f t="shared" si="34"/>
        <v/>
      </c>
      <c r="I100" s="202"/>
      <c r="J100" s="201"/>
      <c r="K100" s="201">
        <f t="shared" si="25"/>
        <v>0</v>
      </c>
      <c r="L100" s="140"/>
      <c r="M100" s="193"/>
      <c r="N100" s="193"/>
      <c r="O100" s="209" t="str">
        <f t="shared" si="26"/>
        <v/>
      </c>
      <c r="P100" s="204"/>
      <c r="Q100" s="201"/>
      <c r="R100" s="201">
        <f t="shared" si="27"/>
        <v>0</v>
      </c>
      <c r="S100" s="140"/>
      <c r="T100" s="143"/>
      <c r="U100" s="143"/>
      <c r="V100" s="209" t="str">
        <f t="shared" si="28"/>
        <v/>
      </c>
      <c r="W100" s="207"/>
      <c r="X100" s="210">
        <f t="shared" si="29"/>
        <v>0</v>
      </c>
      <c r="Y100" s="201">
        <f t="shared" si="30"/>
        <v>0</v>
      </c>
      <c r="Z100" s="201"/>
      <c r="AA100" s="143"/>
      <c r="AB100" s="143"/>
      <c r="AC100" s="209" t="str">
        <f t="shared" si="31"/>
        <v/>
      </c>
      <c r="AD100" s="207"/>
      <c r="AE100" s="210">
        <f t="shared" si="32"/>
        <v>0</v>
      </c>
      <c r="AF100" s="201">
        <f t="shared" si="33"/>
        <v>0</v>
      </c>
    </row>
    <row r="101" spans="1:32" s="173" customFormat="1" ht="12.5" x14ac:dyDescent="0.25">
      <c r="A101" s="188"/>
      <c r="B101" s="188"/>
      <c r="C101" s="188"/>
      <c r="D101" s="188"/>
      <c r="E101" s="188"/>
      <c r="F101" s="189"/>
      <c r="G101" s="189"/>
      <c r="H101" s="142" t="str">
        <f t="shared" si="34"/>
        <v/>
      </c>
      <c r="I101" s="202"/>
      <c r="J101" s="201"/>
      <c r="K101" s="201">
        <f t="shared" si="25"/>
        <v>0</v>
      </c>
      <c r="L101" s="140"/>
      <c r="M101" s="193"/>
      <c r="N101" s="193"/>
      <c r="O101" s="209" t="str">
        <f t="shared" si="26"/>
        <v/>
      </c>
      <c r="P101" s="204"/>
      <c r="Q101" s="201"/>
      <c r="R101" s="201">
        <f t="shared" si="27"/>
        <v>0</v>
      </c>
      <c r="S101" s="140"/>
      <c r="T101" s="143"/>
      <c r="U101" s="143"/>
      <c r="V101" s="209" t="str">
        <f t="shared" si="28"/>
        <v/>
      </c>
      <c r="W101" s="207"/>
      <c r="X101" s="210">
        <f t="shared" si="29"/>
        <v>0</v>
      </c>
      <c r="Y101" s="201">
        <f t="shared" si="30"/>
        <v>0</v>
      </c>
      <c r="Z101" s="201"/>
      <c r="AA101" s="143"/>
      <c r="AB101" s="143"/>
      <c r="AC101" s="209" t="str">
        <f t="shared" si="31"/>
        <v/>
      </c>
      <c r="AD101" s="207"/>
      <c r="AE101" s="210">
        <f t="shared" si="32"/>
        <v>0</v>
      </c>
      <c r="AF101" s="201">
        <f t="shared" si="33"/>
        <v>0</v>
      </c>
    </row>
    <row r="102" spans="1:32" s="173" customFormat="1" ht="12.5" x14ac:dyDescent="0.25">
      <c r="A102" s="188"/>
      <c r="B102" s="188"/>
      <c r="C102" s="188"/>
      <c r="D102" s="188"/>
      <c r="E102" s="188"/>
      <c r="F102" s="189"/>
      <c r="G102" s="189"/>
      <c r="H102" s="142" t="str">
        <f t="shared" si="34"/>
        <v/>
      </c>
      <c r="I102" s="202"/>
      <c r="J102" s="201"/>
      <c r="K102" s="201">
        <f t="shared" si="25"/>
        <v>0</v>
      </c>
      <c r="L102" s="140"/>
      <c r="M102" s="193"/>
      <c r="N102" s="193"/>
      <c r="O102" s="209" t="str">
        <f t="shared" si="26"/>
        <v/>
      </c>
      <c r="P102" s="204"/>
      <c r="Q102" s="201"/>
      <c r="R102" s="201">
        <f t="shared" si="27"/>
        <v>0</v>
      </c>
      <c r="S102" s="140"/>
      <c r="T102" s="143"/>
      <c r="U102" s="143"/>
      <c r="V102" s="209" t="str">
        <f t="shared" si="28"/>
        <v/>
      </c>
      <c r="W102" s="207"/>
      <c r="X102" s="210">
        <f t="shared" si="29"/>
        <v>0</v>
      </c>
      <c r="Y102" s="201">
        <f t="shared" si="30"/>
        <v>0</v>
      </c>
      <c r="Z102" s="201"/>
      <c r="AA102" s="143"/>
      <c r="AB102" s="143"/>
      <c r="AC102" s="209" t="str">
        <f t="shared" si="31"/>
        <v/>
      </c>
      <c r="AD102" s="207"/>
      <c r="AE102" s="210">
        <f t="shared" si="32"/>
        <v>0</v>
      </c>
      <c r="AF102" s="201">
        <f t="shared" si="33"/>
        <v>0</v>
      </c>
    </row>
    <row r="103" spans="1:32" s="173" customFormat="1" ht="12.5" x14ac:dyDescent="0.25">
      <c r="A103" s="188"/>
      <c r="B103" s="188"/>
      <c r="C103" s="188"/>
      <c r="D103" s="188"/>
      <c r="E103" s="188"/>
      <c r="F103" s="189"/>
      <c r="G103" s="189"/>
      <c r="H103" s="142" t="str">
        <f t="shared" si="34"/>
        <v/>
      </c>
      <c r="I103" s="202"/>
      <c r="J103" s="201"/>
      <c r="K103" s="201">
        <f t="shared" si="25"/>
        <v>0</v>
      </c>
      <c r="L103" s="140"/>
      <c r="M103" s="193"/>
      <c r="N103" s="193"/>
      <c r="O103" s="209" t="str">
        <f t="shared" si="26"/>
        <v/>
      </c>
      <c r="P103" s="204"/>
      <c r="Q103" s="201"/>
      <c r="R103" s="201">
        <f t="shared" si="27"/>
        <v>0</v>
      </c>
      <c r="S103" s="140"/>
      <c r="T103" s="143"/>
      <c r="U103" s="143"/>
      <c r="V103" s="209" t="str">
        <f t="shared" si="28"/>
        <v/>
      </c>
      <c r="W103" s="207"/>
      <c r="X103" s="210">
        <f t="shared" si="29"/>
        <v>0</v>
      </c>
      <c r="Y103" s="201">
        <f t="shared" si="30"/>
        <v>0</v>
      </c>
      <c r="Z103" s="201"/>
      <c r="AA103" s="143"/>
      <c r="AB103" s="143"/>
      <c r="AC103" s="209" t="str">
        <f t="shared" si="31"/>
        <v/>
      </c>
      <c r="AD103" s="207"/>
      <c r="AE103" s="210">
        <f t="shared" si="32"/>
        <v>0</v>
      </c>
      <c r="AF103" s="201">
        <f t="shared" si="33"/>
        <v>0</v>
      </c>
    </row>
    <row r="104" spans="1:32" s="173" customFormat="1" ht="12.5" x14ac:dyDescent="0.25">
      <c r="A104" s="188"/>
      <c r="B104" s="188"/>
      <c r="C104" s="188"/>
      <c r="D104" s="188"/>
      <c r="E104" s="188"/>
      <c r="F104" s="189"/>
      <c r="G104" s="189"/>
      <c r="H104" s="142" t="str">
        <f t="shared" si="34"/>
        <v/>
      </c>
      <c r="I104" s="202"/>
      <c r="J104" s="201"/>
      <c r="K104" s="201">
        <f t="shared" si="25"/>
        <v>0</v>
      </c>
      <c r="L104" s="140"/>
      <c r="M104" s="193"/>
      <c r="N104" s="193"/>
      <c r="O104" s="209" t="str">
        <f t="shared" si="26"/>
        <v/>
      </c>
      <c r="P104" s="204"/>
      <c r="Q104" s="201"/>
      <c r="R104" s="201">
        <f t="shared" si="27"/>
        <v>0</v>
      </c>
      <c r="S104" s="140"/>
      <c r="T104" s="143"/>
      <c r="U104" s="143"/>
      <c r="V104" s="209" t="str">
        <f t="shared" si="28"/>
        <v/>
      </c>
      <c r="W104" s="207"/>
      <c r="X104" s="210">
        <f t="shared" si="29"/>
        <v>0</v>
      </c>
      <c r="Y104" s="201">
        <f t="shared" si="30"/>
        <v>0</v>
      </c>
      <c r="Z104" s="201"/>
      <c r="AA104" s="143"/>
      <c r="AB104" s="143"/>
      <c r="AC104" s="209" t="str">
        <f t="shared" si="31"/>
        <v/>
      </c>
      <c r="AD104" s="207"/>
      <c r="AE104" s="210">
        <f t="shared" si="32"/>
        <v>0</v>
      </c>
      <c r="AF104" s="201">
        <f t="shared" si="33"/>
        <v>0</v>
      </c>
    </row>
    <row r="105" spans="1:32" s="173" customFormat="1" ht="12.5" x14ac:dyDescent="0.25">
      <c r="A105" s="188"/>
      <c r="B105" s="188"/>
      <c r="C105" s="188"/>
      <c r="D105" s="188"/>
      <c r="E105" s="188"/>
      <c r="F105" s="189"/>
      <c r="G105" s="189"/>
      <c r="H105" s="142" t="str">
        <f t="shared" si="34"/>
        <v/>
      </c>
      <c r="I105" s="202"/>
      <c r="J105" s="201"/>
      <c r="K105" s="201">
        <f t="shared" si="25"/>
        <v>0</v>
      </c>
      <c r="L105" s="140"/>
      <c r="M105" s="193"/>
      <c r="N105" s="193"/>
      <c r="O105" s="209" t="str">
        <f t="shared" si="26"/>
        <v/>
      </c>
      <c r="P105" s="204"/>
      <c r="Q105" s="201"/>
      <c r="R105" s="201">
        <f t="shared" si="27"/>
        <v>0</v>
      </c>
      <c r="S105" s="140"/>
      <c r="T105" s="143"/>
      <c r="U105" s="143"/>
      <c r="V105" s="209" t="str">
        <f t="shared" si="28"/>
        <v/>
      </c>
      <c r="W105" s="207"/>
      <c r="X105" s="210">
        <f t="shared" si="29"/>
        <v>0</v>
      </c>
      <c r="Y105" s="201">
        <f t="shared" si="30"/>
        <v>0</v>
      </c>
      <c r="Z105" s="201"/>
      <c r="AA105" s="143"/>
      <c r="AB105" s="143"/>
      <c r="AC105" s="209" t="str">
        <f t="shared" si="31"/>
        <v/>
      </c>
      <c r="AD105" s="207"/>
      <c r="AE105" s="210">
        <f t="shared" si="32"/>
        <v>0</v>
      </c>
      <c r="AF105" s="201">
        <f t="shared" si="33"/>
        <v>0</v>
      </c>
    </row>
    <row r="106" spans="1:32" s="173" customFormat="1" ht="12.5" x14ac:dyDescent="0.25">
      <c r="A106" s="188"/>
      <c r="B106" s="188"/>
      <c r="C106" s="188"/>
      <c r="D106" s="188"/>
      <c r="E106" s="188"/>
      <c r="F106" s="189"/>
      <c r="G106" s="189"/>
      <c r="H106" s="142" t="str">
        <f t="shared" si="34"/>
        <v/>
      </c>
      <c r="I106" s="202"/>
      <c r="J106" s="201"/>
      <c r="K106" s="201">
        <f t="shared" si="25"/>
        <v>0</v>
      </c>
      <c r="L106" s="140"/>
      <c r="M106" s="193"/>
      <c r="N106" s="193"/>
      <c r="O106" s="209" t="str">
        <f t="shared" si="26"/>
        <v/>
      </c>
      <c r="P106" s="204"/>
      <c r="Q106" s="201"/>
      <c r="R106" s="201">
        <f t="shared" si="27"/>
        <v>0</v>
      </c>
      <c r="S106" s="140"/>
      <c r="T106" s="143"/>
      <c r="U106" s="143"/>
      <c r="V106" s="209" t="str">
        <f t="shared" si="28"/>
        <v/>
      </c>
      <c r="W106" s="207"/>
      <c r="X106" s="210">
        <f t="shared" si="29"/>
        <v>0</v>
      </c>
      <c r="Y106" s="201">
        <f t="shared" si="30"/>
        <v>0</v>
      </c>
      <c r="Z106" s="201"/>
      <c r="AA106" s="143"/>
      <c r="AB106" s="143"/>
      <c r="AC106" s="209" t="str">
        <f t="shared" si="31"/>
        <v/>
      </c>
      <c r="AD106" s="207"/>
      <c r="AE106" s="210">
        <f t="shared" si="32"/>
        <v>0</v>
      </c>
      <c r="AF106" s="201">
        <f t="shared" si="33"/>
        <v>0</v>
      </c>
    </row>
    <row r="107" spans="1:32" s="173" customFormat="1" ht="12.5" x14ac:dyDescent="0.25">
      <c r="A107" s="188"/>
      <c r="B107" s="188"/>
      <c r="C107" s="188"/>
      <c r="D107" s="188"/>
      <c r="E107" s="188"/>
      <c r="F107" s="189"/>
      <c r="G107" s="189"/>
      <c r="H107" s="142" t="str">
        <f t="shared" si="34"/>
        <v/>
      </c>
      <c r="I107" s="202"/>
      <c r="J107" s="201"/>
      <c r="K107" s="201">
        <f t="shared" si="25"/>
        <v>0</v>
      </c>
      <c r="L107" s="140"/>
      <c r="M107" s="193"/>
      <c r="N107" s="193"/>
      <c r="O107" s="209" t="str">
        <f t="shared" si="26"/>
        <v/>
      </c>
      <c r="P107" s="204"/>
      <c r="Q107" s="201"/>
      <c r="R107" s="201">
        <f t="shared" si="27"/>
        <v>0</v>
      </c>
      <c r="S107" s="140"/>
      <c r="T107" s="143"/>
      <c r="U107" s="143"/>
      <c r="V107" s="209" t="str">
        <f t="shared" si="28"/>
        <v/>
      </c>
      <c r="W107" s="207"/>
      <c r="X107" s="210">
        <f t="shared" si="29"/>
        <v>0</v>
      </c>
      <c r="Y107" s="201">
        <f t="shared" si="30"/>
        <v>0</v>
      </c>
      <c r="Z107" s="201"/>
      <c r="AA107" s="143"/>
      <c r="AB107" s="143"/>
      <c r="AC107" s="209" t="str">
        <f t="shared" si="31"/>
        <v/>
      </c>
      <c r="AD107" s="207"/>
      <c r="AE107" s="210">
        <f t="shared" si="32"/>
        <v>0</v>
      </c>
      <c r="AF107" s="201">
        <f t="shared" si="33"/>
        <v>0</v>
      </c>
    </row>
    <row r="108" spans="1:32" s="173" customFormat="1" ht="12.5" x14ac:dyDescent="0.25">
      <c r="A108" s="188"/>
      <c r="B108" s="188"/>
      <c r="C108" s="188"/>
      <c r="D108" s="188"/>
      <c r="E108" s="188"/>
      <c r="F108" s="189"/>
      <c r="G108" s="189"/>
      <c r="H108" s="142" t="str">
        <f t="shared" si="34"/>
        <v/>
      </c>
      <c r="I108" s="202"/>
      <c r="J108" s="201"/>
      <c r="K108" s="201">
        <f t="shared" si="25"/>
        <v>0</v>
      </c>
      <c r="L108" s="140"/>
      <c r="M108" s="193"/>
      <c r="N108" s="193"/>
      <c r="O108" s="209" t="str">
        <f t="shared" si="26"/>
        <v/>
      </c>
      <c r="P108" s="204"/>
      <c r="Q108" s="201"/>
      <c r="R108" s="201">
        <f t="shared" si="27"/>
        <v>0</v>
      </c>
      <c r="S108" s="140"/>
      <c r="T108" s="143"/>
      <c r="U108" s="143"/>
      <c r="V108" s="209" t="str">
        <f t="shared" si="28"/>
        <v/>
      </c>
      <c r="W108" s="207"/>
      <c r="X108" s="210">
        <f t="shared" si="29"/>
        <v>0</v>
      </c>
      <c r="Y108" s="201">
        <f t="shared" si="30"/>
        <v>0</v>
      </c>
      <c r="Z108" s="201"/>
      <c r="AA108" s="143"/>
      <c r="AB108" s="143"/>
      <c r="AC108" s="209" t="str">
        <f t="shared" si="31"/>
        <v/>
      </c>
      <c r="AD108" s="207"/>
      <c r="AE108" s="210">
        <f t="shared" si="32"/>
        <v>0</v>
      </c>
      <c r="AF108" s="201">
        <f t="shared" si="33"/>
        <v>0</v>
      </c>
    </row>
    <row r="109" spans="1:32" s="173" customFormat="1" ht="12.5" x14ac:dyDescent="0.25">
      <c r="A109" s="188"/>
      <c r="B109" s="188"/>
      <c r="C109" s="188"/>
      <c r="D109" s="188"/>
      <c r="E109" s="188"/>
      <c r="F109" s="189"/>
      <c r="G109" s="189"/>
      <c r="H109" s="142" t="str">
        <f t="shared" si="34"/>
        <v/>
      </c>
      <c r="I109" s="202"/>
      <c r="J109" s="201"/>
      <c r="K109" s="201">
        <f t="shared" si="25"/>
        <v>0</v>
      </c>
      <c r="L109" s="140"/>
      <c r="M109" s="193"/>
      <c r="N109" s="193"/>
      <c r="O109" s="209" t="str">
        <f t="shared" si="26"/>
        <v/>
      </c>
      <c r="P109" s="204"/>
      <c r="Q109" s="201"/>
      <c r="R109" s="201">
        <f t="shared" si="27"/>
        <v>0</v>
      </c>
      <c r="S109" s="140"/>
      <c r="T109" s="143"/>
      <c r="U109" s="143"/>
      <c r="V109" s="209" t="str">
        <f t="shared" si="28"/>
        <v/>
      </c>
      <c r="W109" s="207"/>
      <c r="X109" s="210">
        <f t="shared" si="29"/>
        <v>0</v>
      </c>
      <c r="Y109" s="201">
        <f t="shared" si="30"/>
        <v>0</v>
      </c>
      <c r="Z109" s="201"/>
      <c r="AA109" s="143"/>
      <c r="AB109" s="143"/>
      <c r="AC109" s="209" t="str">
        <f t="shared" si="31"/>
        <v/>
      </c>
      <c r="AD109" s="207"/>
      <c r="AE109" s="210">
        <f t="shared" si="32"/>
        <v>0</v>
      </c>
      <c r="AF109" s="201">
        <f t="shared" si="33"/>
        <v>0</v>
      </c>
    </row>
    <row r="110" spans="1:32" s="173" customFormat="1" ht="12.5" x14ac:dyDescent="0.25">
      <c r="A110" s="188"/>
      <c r="B110" s="188"/>
      <c r="C110" s="188"/>
      <c r="D110" s="188"/>
      <c r="E110" s="188"/>
      <c r="F110" s="189"/>
      <c r="G110" s="189"/>
      <c r="H110" s="142" t="str">
        <f t="shared" si="34"/>
        <v/>
      </c>
      <c r="I110" s="202"/>
      <c r="J110" s="201"/>
      <c r="K110" s="201">
        <f t="shared" si="25"/>
        <v>0</v>
      </c>
      <c r="L110" s="140"/>
      <c r="M110" s="193"/>
      <c r="N110" s="193"/>
      <c r="O110" s="209" t="str">
        <f t="shared" si="26"/>
        <v/>
      </c>
      <c r="P110" s="204"/>
      <c r="Q110" s="201"/>
      <c r="R110" s="201">
        <f t="shared" si="27"/>
        <v>0</v>
      </c>
      <c r="S110" s="140"/>
      <c r="T110" s="143"/>
      <c r="U110" s="143"/>
      <c r="V110" s="209" t="str">
        <f t="shared" si="28"/>
        <v/>
      </c>
      <c r="W110" s="207"/>
      <c r="X110" s="210">
        <f t="shared" si="29"/>
        <v>0</v>
      </c>
      <c r="Y110" s="201">
        <f t="shared" si="30"/>
        <v>0</v>
      </c>
      <c r="Z110" s="201"/>
      <c r="AA110" s="143"/>
      <c r="AB110" s="143"/>
      <c r="AC110" s="209" t="str">
        <f t="shared" si="31"/>
        <v/>
      </c>
      <c r="AD110" s="207"/>
      <c r="AE110" s="210">
        <f t="shared" si="32"/>
        <v>0</v>
      </c>
      <c r="AF110" s="201">
        <f t="shared" si="33"/>
        <v>0</v>
      </c>
    </row>
    <row r="111" spans="1:32" s="173" customFormat="1" ht="12.5" x14ac:dyDescent="0.25">
      <c r="A111" s="188"/>
      <c r="B111" s="188"/>
      <c r="C111" s="188"/>
      <c r="D111" s="188"/>
      <c r="E111" s="188"/>
      <c r="F111" s="189"/>
      <c r="G111" s="189"/>
      <c r="H111" s="142" t="str">
        <f t="shared" si="34"/>
        <v/>
      </c>
      <c r="I111" s="202"/>
      <c r="J111" s="201"/>
      <c r="K111" s="201">
        <f t="shared" si="25"/>
        <v>0</v>
      </c>
      <c r="L111" s="140"/>
      <c r="M111" s="193"/>
      <c r="N111" s="193"/>
      <c r="O111" s="209" t="str">
        <f t="shared" si="26"/>
        <v/>
      </c>
      <c r="P111" s="204"/>
      <c r="Q111" s="201"/>
      <c r="R111" s="201">
        <f t="shared" si="27"/>
        <v>0</v>
      </c>
      <c r="S111" s="140"/>
      <c r="T111" s="143"/>
      <c r="U111" s="143"/>
      <c r="V111" s="209" t="str">
        <f t="shared" si="28"/>
        <v/>
      </c>
      <c r="W111" s="207"/>
      <c r="X111" s="210">
        <f t="shared" si="29"/>
        <v>0</v>
      </c>
      <c r="Y111" s="201">
        <f t="shared" si="30"/>
        <v>0</v>
      </c>
      <c r="Z111" s="201"/>
      <c r="AA111" s="143"/>
      <c r="AB111" s="143"/>
      <c r="AC111" s="209" t="str">
        <f t="shared" si="31"/>
        <v/>
      </c>
      <c r="AD111" s="207"/>
      <c r="AE111" s="210">
        <f t="shared" si="32"/>
        <v>0</v>
      </c>
      <c r="AF111" s="201">
        <f t="shared" si="33"/>
        <v>0</v>
      </c>
    </row>
    <row r="112" spans="1:32" s="173" customFormat="1" ht="12.5" x14ac:dyDescent="0.25">
      <c r="A112" s="188"/>
      <c r="B112" s="188"/>
      <c r="C112" s="188"/>
      <c r="D112" s="188"/>
      <c r="E112" s="188"/>
      <c r="F112" s="189"/>
      <c r="G112" s="189"/>
      <c r="H112" s="142" t="str">
        <f t="shared" si="34"/>
        <v/>
      </c>
      <c r="I112" s="202"/>
      <c r="J112" s="201"/>
      <c r="K112" s="201">
        <f t="shared" si="25"/>
        <v>0</v>
      </c>
      <c r="L112" s="140"/>
      <c r="M112" s="193"/>
      <c r="N112" s="193"/>
      <c r="O112" s="209" t="str">
        <f t="shared" si="26"/>
        <v/>
      </c>
      <c r="P112" s="204"/>
      <c r="Q112" s="201"/>
      <c r="R112" s="201">
        <f t="shared" si="27"/>
        <v>0</v>
      </c>
      <c r="S112" s="140"/>
      <c r="T112" s="143"/>
      <c r="U112" s="143"/>
      <c r="V112" s="209" t="str">
        <f t="shared" si="28"/>
        <v/>
      </c>
      <c r="W112" s="207"/>
      <c r="X112" s="210">
        <f t="shared" si="29"/>
        <v>0</v>
      </c>
      <c r="Y112" s="201">
        <f t="shared" si="30"/>
        <v>0</v>
      </c>
      <c r="Z112" s="201"/>
      <c r="AA112" s="143"/>
      <c r="AB112" s="143"/>
      <c r="AC112" s="209" t="str">
        <f t="shared" si="31"/>
        <v/>
      </c>
      <c r="AD112" s="207"/>
      <c r="AE112" s="210">
        <f t="shared" si="32"/>
        <v>0</v>
      </c>
      <c r="AF112" s="201">
        <f t="shared" si="33"/>
        <v>0</v>
      </c>
    </row>
    <row r="113" spans="1:32" s="173" customFormat="1" ht="12.5" x14ac:dyDescent="0.25">
      <c r="A113" s="188"/>
      <c r="B113" s="188"/>
      <c r="C113" s="188"/>
      <c r="D113" s="188"/>
      <c r="E113" s="188"/>
      <c r="F113" s="189"/>
      <c r="G113" s="189"/>
      <c r="H113" s="142" t="str">
        <f t="shared" si="34"/>
        <v/>
      </c>
      <c r="I113" s="202"/>
      <c r="J113" s="201"/>
      <c r="K113" s="201">
        <f t="shared" si="25"/>
        <v>0</v>
      </c>
      <c r="L113" s="140"/>
      <c r="M113" s="193"/>
      <c r="N113" s="193"/>
      <c r="O113" s="209" t="str">
        <f t="shared" si="26"/>
        <v/>
      </c>
      <c r="P113" s="204"/>
      <c r="Q113" s="201"/>
      <c r="R113" s="201">
        <f t="shared" si="27"/>
        <v>0</v>
      </c>
      <c r="S113" s="140"/>
      <c r="T113" s="143"/>
      <c r="U113" s="143"/>
      <c r="V113" s="209" t="str">
        <f t="shared" si="28"/>
        <v/>
      </c>
      <c r="W113" s="207"/>
      <c r="X113" s="210">
        <f t="shared" si="29"/>
        <v>0</v>
      </c>
      <c r="Y113" s="201">
        <f t="shared" si="30"/>
        <v>0</v>
      </c>
      <c r="Z113" s="201"/>
      <c r="AA113" s="143"/>
      <c r="AB113" s="143"/>
      <c r="AC113" s="209" t="str">
        <f t="shared" si="31"/>
        <v/>
      </c>
      <c r="AD113" s="207"/>
      <c r="AE113" s="210">
        <f t="shared" si="32"/>
        <v>0</v>
      </c>
      <c r="AF113" s="201">
        <f t="shared" si="33"/>
        <v>0</v>
      </c>
    </row>
    <row r="114" spans="1:32" s="173" customFormat="1" ht="12.5" x14ac:dyDescent="0.25">
      <c r="A114" s="188"/>
      <c r="B114" s="188"/>
      <c r="C114" s="188"/>
      <c r="D114" s="188"/>
      <c r="E114" s="188"/>
      <c r="F114" s="189"/>
      <c r="G114" s="189"/>
      <c r="H114" s="142" t="str">
        <f t="shared" si="34"/>
        <v/>
      </c>
      <c r="I114" s="202"/>
      <c r="J114" s="201"/>
      <c r="K114" s="201">
        <f t="shared" si="25"/>
        <v>0</v>
      </c>
      <c r="L114" s="140"/>
      <c r="M114" s="193"/>
      <c r="N114" s="193"/>
      <c r="O114" s="209" t="str">
        <f t="shared" si="26"/>
        <v/>
      </c>
      <c r="P114" s="204"/>
      <c r="Q114" s="201"/>
      <c r="R114" s="201">
        <f t="shared" si="27"/>
        <v>0</v>
      </c>
      <c r="S114" s="140"/>
      <c r="T114" s="143"/>
      <c r="U114" s="143"/>
      <c r="V114" s="209" t="str">
        <f t="shared" si="28"/>
        <v/>
      </c>
      <c r="W114" s="207"/>
      <c r="X114" s="210">
        <f t="shared" si="29"/>
        <v>0</v>
      </c>
      <c r="Y114" s="201">
        <f t="shared" si="30"/>
        <v>0</v>
      </c>
      <c r="Z114" s="201"/>
      <c r="AA114" s="143"/>
      <c r="AB114" s="143"/>
      <c r="AC114" s="209" t="str">
        <f t="shared" si="31"/>
        <v/>
      </c>
      <c r="AD114" s="207"/>
      <c r="AE114" s="210">
        <f t="shared" si="32"/>
        <v>0</v>
      </c>
      <c r="AF114" s="201">
        <f t="shared" si="33"/>
        <v>0</v>
      </c>
    </row>
    <row r="115" spans="1:32" s="173" customFormat="1" ht="12.5" x14ac:dyDescent="0.25">
      <c r="A115" s="188"/>
      <c r="B115" s="188"/>
      <c r="C115" s="188"/>
      <c r="D115" s="188"/>
      <c r="E115" s="188"/>
      <c r="F115" s="189"/>
      <c r="G115" s="189"/>
      <c r="H115" s="142" t="str">
        <f t="shared" si="34"/>
        <v/>
      </c>
      <c r="I115" s="202"/>
      <c r="J115" s="201"/>
      <c r="K115" s="201">
        <f t="shared" si="25"/>
        <v>0</v>
      </c>
      <c r="L115" s="140"/>
      <c r="M115" s="193"/>
      <c r="N115" s="193"/>
      <c r="O115" s="209" t="str">
        <f t="shared" si="26"/>
        <v/>
      </c>
      <c r="P115" s="204"/>
      <c r="Q115" s="201"/>
      <c r="R115" s="201">
        <f t="shared" si="27"/>
        <v>0</v>
      </c>
      <c r="S115" s="140"/>
      <c r="T115" s="143"/>
      <c r="U115" s="143"/>
      <c r="V115" s="209" t="str">
        <f t="shared" si="28"/>
        <v/>
      </c>
      <c r="W115" s="207"/>
      <c r="X115" s="210">
        <f t="shared" si="29"/>
        <v>0</v>
      </c>
      <c r="Y115" s="201">
        <f t="shared" si="30"/>
        <v>0</v>
      </c>
      <c r="Z115" s="201"/>
      <c r="AA115" s="143"/>
      <c r="AB115" s="143"/>
      <c r="AC115" s="209" t="str">
        <f t="shared" si="31"/>
        <v/>
      </c>
      <c r="AD115" s="207"/>
      <c r="AE115" s="210">
        <f t="shared" si="32"/>
        <v>0</v>
      </c>
      <c r="AF115" s="201">
        <f t="shared" si="33"/>
        <v>0</v>
      </c>
    </row>
    <row r="116" spans="1:32" s="173" customFormat="1" ht="12.5" x14ac:dyDescent="0.25">
      <c r="A116" s="188"/>
      <c r="B116" s="188"/>
      <c r="C116" s="188"/>
      <c r="D116" s="188"/>
      <c r="E116" s="188"/>
      <c r="F116" s="189"/>
      <c r="G116" s="189"/>
      <c r="H116" s="142" t="str">
        <f t="shared" si="34"/>
        <v/>
      </c>
      <c r="I116" s="202"/>
      <c r="J116" s="201"/>
      <c r="K116" s="201">
        <f t="shared" si="25"/>
        <v>0</v>
      </c>
      <c r="L116" s="140"/>
      <c r="M116" s="193"/>
      <c r="N116" s="193"/>
      <c r="O116" s="209" t="str">
        <f t="shared" si="26"/>
        <v/>
      </c>
      <c r="P116" s="204"/>
      <c r="Q116" s="201"/>
      <c r="R116" s="201">
        <f t="shared" si="27"/>
        <v>0</v>
      </c>
      <c r="S116" s="140"/>
      <c r="T116" s="143"/>
      <c r="U116" s="143"/>
      <c r="V116" s="209" t="str">
        <f t="shared" si="28"/>
        <v/>
      </c>
      <c r="W116" s="207"/>
      <c r="X116" s="210">
        <f t="shared" si="29"/>
        <v>0</v>
      </c>
      <c r="Y116" s="201">
        <f t="shared" si="30"/>
        <v>0</v>
      </c>
      <c r="Z116" s="201"/>
      <c r="AA116" s="143"/>
      <c r="AB116" s="143"/>
      <c r="AC116" s="209" t="str">
        <f t="shared" si="31"/>
        <v/>
      </c>
      <c r="AD116" s="207"/>
      <c r="AE116" s="210">
        <f t="shared" si="32"/>
        <v>0</v>
      </c>
      <c r="AF116" s="201">
        <f t="shared" si="33"/>
        <v>0</v>
      </c>
    </row>
    <row r="117" spans="1:32" s="173" customFormat="1" ht="12.5" x14ac:dyDescent="0.25">
      <c r="A117" s="188"/>
      <c r="B117" s="188"/>
      <c r="C117" s="188"/>
      <c r="D117" s="188"/>
      <c r="E117" s="188"/>
      <c r="F117" s="189"/>
      <c r="G117" s="189"/>
      <c r="H117" s="142" t="str">
        <f t="shared" si="34"/>
        <v/>
      </c>
      <c r="I117" s="202"/>
      <c r="J117" s="201"/>
      <c r="K117" s="201">
        <f t="shared" si="25"/>
        <v>0</v>
      </c>
      <c r="L117" s="140"/>
      <c r="M117" s="193"/>
      <c r="N117" s="193"/>
      <c r="O117" s="209" t="str">
        <f t="shared" si="26"/>
        <v/>
      </c>
      <c r="P117" s="204"/>
      <c r="Q117" s="201"/>
      <c r="R117" s="201">
        <f t="shared" si="27"/>
        <v>0</v>
      </c>
      <c r="S117" s="140"/>
      <c r="T117" s="143"/>
      <c r="U117" s="143"/>
      <c r="V117" s="209" t="str">
        <f t="shared" si="28"/>
        <v/>
      </c>
      <c r="W117" s="207"/>
      <c r="X117" s="210">
        <f t="shared" si="29"/>
        <v>0</v>
      </c>
      <c r="Y117" s="201">
        <f t="shared" si="30"/>
        <v>0</v>
      </c>
      <c r="Z117" s="201"/>
      <c r="AA117" s="143"/>
      <c r="AB117" s="143"/>
      <c r="AC117" s="209" t="str">
        <f t="shared" si="31"/>
        <v/>
      </c>
      <c r="AD117" s="207"/>
      <c r="AE117" s="210">
        <f t="shared" si="32"/>
        <v>0</v>
      </c>
      <c r="AF117" s="201">
        <f t="shared" si="33"/>
        <v>0</v>
      </c>
    </row>
    <row r="118" spans="1:32" s="173" customFormat="1" ht="12.5" x14ac:dyDescent="0.25">
      <c r="A118" s="188"/>
      <c r="B118" s="188"/>
      <c r="C118" s="188"/>
      <c r="D118" s="188"/>
      <c r="E118" s="188"/>
      <c r="F118" s="189"/>
      <c r="G118" s="189"/>
      <c r="H118" s="142" t="str">
        <f t="shared" si="34"/>
        <v/>
      </c>
      <c r="I118" s="202"/>
      <c r="J118" s="201"/>
      <c r="K118" s="201">
        <f t="shared" si="25"/>
        <v>0</v>
      </c>
      <c r="L118" s="140"/>
      <c r="M118" s="193"/>
      <c r="N118" s="193"/>
      <c r="O118" s="209" t="str">
        <f t="shared" si="26"/>
        <v/>
      </c>
      <c r="P118" s="204"/>
      <c r="Q118" s="201"/>
      <c r="R118" s="201">
        <f t="shared" si="27"/>
        <v>0</v>
      </c>
      <c r="S118" s="140"/>
      <c r="T118" s="143"/>
      <c r="U118" s="143"/>
      <c r="V118" s="209" t="str">
        <f t="shared" si="28"/>
        <v/>
      </c>
      <c r="W118" s="207"/>
      <c r="X118" s="210">
        <f t="shared" si="29"/>
        <v>0</v>
      </c>
      <c r="Y118" s="201">
        <f t="shared" si="30"/>
        <v>0</v>
      </c>
      <c r="Z118" s="201"/>
      <c r="AA118" s="143"/>
      <c r="AB118" s="143"/>
      <c r="AC118" s="209" t="str">
        <f t="shared" si="31"/>
        <v/>
      </c>
      <c r="AD118" s="207"/>
      <c r="AE118" s="210">
        <f t="shared" si="32"/>
        <v>0</v>
      </c>
      <c r="AF118" s="201">
        <f t="shared" si="33"/>
        <v>0</v>
      </c>
    </row>
    <row r="119" spans="1:32" s="173" customFormat="1" ht="12.5" x14ac:dyDescent="0.25">
      <c r="A119" s="188"/>
      <c r="B119" s="188"/>
      <c r="C119" s="188"/>
      <c r="D119" s="188"/>
      <c r="E119" s="188"/>
      <c r="F119" s="189"/>
      <c r="G119" s="189"/>
      <c r="H119" s="142" t="str">
        <f t="shared" si="34"/>
        <v/>
      </c>
      <c r="I119" s="202"/>
      <c r="J119" s="201"/>
      <c r="K119" s="201">
        <f t="shared" si="25"/>
        <v>0</v>
      </c>
      <c r="L119" s="140"/>
      <c r="M119" s="193"/>
      <c r="N119" s="193"/>
      <c r="O119" s="209" t="str">
        <f t="shared" si="26"/>
        <v/>
      </c>
      <c r="P119" s="204"/>
      <c r="Q119" s="201"/>
      <c r="R119" s="201">
        <f t="shared" si="27"/>
        <v>0</v>
      </c>
      <c r="S119" s="140"/>
      <c r="T119" s="143"/>
      <c r="U119" s="143"/>
      <c r="V119" s="209" t="str">
        <f t="shared" si="28"/>
        <v/>
      </c>
      <c r="W119" s="207"/>
      <c r="X119" s="210">
        <f t="shared" si="29"/>
        <v>0</v>
      </c>
      <c r="Y119" s="201">
        <f t="shared" si="30"/>
        <v>0</v>
      </c>
      <c r="Z119" s="201"/>
      <c r="AA119" s="143"/>
      <c r="AB119" s="143"/>
      <c r="AC119" s="209" t="str">
        <f t="shared" si="31"/>
        <v/>
      </c>
      <c r="AD119" s="207"/>
      <c r="AE119" s="210">
        <f t="shared" si="32"/>
        <v>0</v>
      </c>
      <c r="AF119" s="201">
        <f t="shared" si="33"/>
        <v>0</v>
      </c>
    </row>
    <row r="120" spans="1:32" s="173" customFormat="1" ht="12.5" x14ac:dyDescent="0.25">
      <c r="A120" s="188"/>
      <c r="B120" s="188"/>
      <c r="C120" s="188"/>
      <c r="D120" s="188"/>
      <c r="E120" s="188"/>
      <c r="F120" s="189"/>
      <c r="G120" s="189"/>
      <c r="H120" s="142" t="str">
        <f t="shared" si="34"/>
        <v/>
      </c>
      <c r="I120" s="202"/>
      <c r="J120" s="201"/>
      <c r="K120" s="201">
        <f t="shared" si="25"/>
        <v>0</v>
      </c>
      <c r="L120" s="140"/>
      <c r="M120" s="193"/>
      <c r="N120" s="193"/>
      <c r="O120" s="209" t="str">
        <f t="shared" si="26"/>
        <v/>
      </c>
      <c r="P120" s="204"/>
      <c r="Q120" s="201"/>
      <c r="R120" s="201">
        <f t="shared" si="27"/>
        <v>0</v>
      </c>
      <c r="S120" s="140"/>
      <c r="T120" s="143"/>
      <c r="U120" s="143"/>
      <c r="V120" s="209" t="str">
        <f t="shared" si="28"/>
        <v/>
      </c>
      <c r="W120" s="207"/>
      <c r="X120" s="210">
        <f t="shared" si="29"/>
        <v>0</v>
      </c>
      <c r="Y120" s="201">
        <f t="shared" si="30"/>
        <v>0</v>
      </c>
      <c r="Z120" s="201"/>
      <c r="AA120" s="143"/>
      <c r="AB120" s="143"/>
      <c r="AC120" s="209" t="str">
        <f t="shared" si="31"/>
        <v/>
      </c>
      <c r="AD120" s="207"/>
      <c r="AE120" s="210">
        <f t="shared" si="32"/>
        <v>0</v>
      </c>
      <c r="AF120" s="201">
        <f t="shared" si="33"/>
        <v>0</v>
      </c>
    </row>
    <row r="121" spans="1:32" s="173" customFormat="1" ht="12.5" x14ac:dyDescent="0.25">
      <c r="A121" s="188"/>
      <c r="B121" s="188"/>
      <c r="C121" s="188"/>
      <c r="D121" s="188"/>
      <c r="E121" s="188"/>
      <c r="F121" s="189"/>
      <c r="G121" s="189"/>
      <c r="H121" s="142" t="str">
        <f t="shared" si="34"/>
        <v/>
      </c>
      <c r="I121" s="202"/>
      <c r="J121" s="201"/>
      <c r="K121" s="201">
        <f t="shared" si="25"/>
        <v>0</v>
      </c>
      <c r="L121" s="140"/>
      <c r="M121" s="193"/>
      <c r="N121" s="193"/>
      <c r="O121" s="209" t="str">
        <f t="shared" si="26"/>
        <v/>
      </c>
      <c r="P121" s="204"/>
      <c r="Q121" s="201"/>
      <c r="R121" s="201">
        <f t="shared" si="27"/>
        <v>0</v>
      </c>
      <c r="S121" s="140"/>
      <c r="T121" s="143"/>
      <c r="U121" s="143"/>
      <c r="V121" s="209" t="str">
        <f t="shared" si="28"/>
        <v/>
      </c>
      <c r="W121" s="207"/>
      <c r="X121" s="210">
        <f t="shared" si="29"/>
        <v>0</v>
      </c>
      <c r="Y121" s="201">
        <f t="shared" si="30"/>
        <v>0</v>
      </c>
      <c r="Z121" s="201"/>
      <c r="AA121" s="143"/>
      <c r="AB121" s="143"/>
      <c r="AC121" s="209" t="str">
        <f t="shared" si="31"/>
        <v/>
      </c>
      <c r="AD121" s="207"/>
      <c r="AE121" s="210">
        <f t="shared" si="32"/>
        <v>0</v>
      </c>
      <c r="AF121" s="201">
        <f t="shared" si="33"/>
        <v>0</v>
      </c>
    </row>
    <row r="122" spans="1:32" s="173" customFormat="1" ht="12.5" x14ac:dyDescent="0.25">
      <c r="A122" s="188"/>
      <c r="B122" s="188"/>
      <c r="C122" s="188"/>
      <c r="D122" s="188"/>
      <c r="E122" s="188"/>
      <c r="F122" s="189"/>
      <c r="G122" s="189"/>
      <c r="H122" s="142" t="str">
        <f t="shared" si="34"/>
        <v/>
      </c>
      <c r="I122" s="202"/>
      <c r="J122" s="201"/>
      <c r="K122" s="201">
        <f t="shared" si="25"/>
        <v>0</v>
      </c>
      <c r="L122" s="140"/>
      <c r="M122" s="193"/>
      <c r="N122" s="193"/>
      <c r="O122" s="209" t="str">
        <f t="shared" si="26"/>
        <v/>
      </c>
      <c r="P122" s="204"/>
      <c r="Q122" s="201"/>
      <c r="R122" s="201">
        <f t="shared" si="27"/>
        <v>0</v>
      </c>
      <c r="S122" s="140"/>
      <c r="T122" s="143"/>
      <c r="U122" s="143"/>
      <c r="V122" s="209" t="str">
        <f t="shared" si="28"/>
        <v/>
      </c>
      <c r="W122" s="207"/>
      <c r="X122" s="210">
        <f t="shared" si="29"/>
        <v>0</v>
      </c>
      <c r="Y122" s="201">
        <f t="shared" si="30"/>
        <v>0</v>
      </c>
      <c r="Z122" s="201"/>
      <c r="AA122" s="143"/>
      <c r="AB122" s="143"/>
      <c r="AC122" s="209" t="str">
        <f t="shared" si="31"/>
        <v/>
      </c>
      <c r="AD122" s="207"/>
      <c r="AE122" s="210">
        <f t="shared" si="32"/>
        <v>0</v>
      </c>
      <c r="AF122" s="201">
        <f t="shared" si="33"/>
        <v>0</v>
      </c>
    </row>
    <row r="123" spans="1:32" s="173" customFormat="1" ht="12.5" x14ac:dyDescent="0.25">
      <c r="A123" s="188"/>
      <c r="B123" s="188"/>
      <c r="C123" s="188"/>
      <c r="D123" s="188"/>
      <c r="E123" s="188"/>
      <c r="F123" s="189"/>
      <c r="G123" s="189"/>
      <c r="H123" s="142" t="str">
        <f t="shared" si="34"/>
        <v/>
      </c>
      <c r="I123" s="202"/>
      <c r="J123" s="201"/>
      <c r="K123" s="201">
        <f t="shared" si="25"/>
        <v>0</v>
      </c>
      <c r="L123" s="140"/>
      <c r="M123" s="193"/>
      <c r="N123" s="193"/>
      <c r="O123" s="209" t="str">
        <f t="shared" si="26"/>
        <v/>
      </c>
      <c r="P123" s="204"/>
      <c r="Q123" s="201"/>
      <c r="R123" s="201">
        <f t="shared" si="27"/>
        <v>0</v>
      </c>
      <c r="S123" s="140"/>
      <c r="T123" s="143"/>
      <c r="U123" s="143"/>
      <c r="V123" s="209" t="str">
        <f t="shared" si="28"/>
        <v/>
      </c>
      <c r="W123" s="207"/>
      <c r="X123" s="210">
        <f t="shared" si="29"/>
        <v>0</v>
      </c>
      <c r="Y123" s="201">
        <f t="shared" si="30"/>
        <v>0</v>
      </c>
      <c r="Z123" s="201"/>
      <c r="AA123" s="143"/>
      <c r="AB123" s="143"/>
      <c r="AC123" s="209" t="str">
        <f t="shared" si="31"/>
        <v/>
      </c>
      <c r="AD123" s="207"/>
      <c r="AE123" s="210">
        <f t="shared" si="32"/>
        <v>0</v>
      </c>
      <c r="AF123" s="201">
        <f t="shared" si="33"/>
        <v>0</v>
      </c>
    </row>
    <row r="124" spans="1:32" s="173" customFormat="1" ht="12.5" x14ac:dyDescent="0.25">
      <c r="A124" s="188"/>
      <c r="B124" s="190"/>
      <c r="C124" s="188"/>
      <c r="D124" s="191"/>
      <c r="E124" s="188"/>
      <c r="F124" s="192"/>
      <c r="G124" s="192"/>
      <c r="H124" s="142" t="str">
        <f t="shared" si="34"/>
        <v/>
      </c>
      <c r="I124" s="203"/>
      <c r="J124" s="125"/>
      <c r="K124" s="201">
        <f t="shared" si="25"/>
        <v>0</v>
      </c>
      <c r="L124" s="123"/>
      <c r="M124" s="192"/>
      <c r="N124" s="194"/>
      <c r="O124" s="209" t="str">
        <f t="shared" si="26"/>
        <v/>
      </c>
      <c r="P124" s="205"/>
      <c r="Q124" s="125"/>
      <c r="R124" s="201">
        <f t="shared" si="27"/>
        <v>0</v>
      </c>
      <c r="S124" s="125"/>
      <c r="T124" s="125"/>
      <c r="U124" s="125"/>
      <c r="V124" s="209" t="str">
        <f t="shared" si="28"/>
        <v/>
      </c>
      <c r="W124" s="208"/>
      <c r="X124" s="210">
        <f t="shared" si="29"/>
        <v>0</v>
      </c>
      <c r="Y124" s="201">
        <f t="shared" si="30"/>
        <v>0</v>
      </c>
      <c r="Z124" s="201"/>
      <c r="AA124" s="125"/>
      <c r="AB124" s="125"/>
      <c r="AC124" s="209" t="str">
        <f t="shared" si="31"/>
        <v/>
      </c>
      <c r="AD124" s="208"/>
      <c r="AE124" s="210">
        <f t="shared" si="32"/>
        <v>0</v>
      </c>
      <c r="AF124" s="201">
        <f t="shared" si="33"/>
        <v>0</v>
      </c>
    </row>
    <row r="125" spans="1:32" s="177" customFormat="1" ht="13.5" thickBot="1" x14ac:dyDescent="0.35">
      <c r="A125" s="174"/>
      <c r="B125" s="173"/>
      <c r="C125" s="174"/>
      <c r="D125" s="175">
        <f>SUM(D15:D124)</f>
        <v>0</v>
      </c>
      <c r="E125" s="174"/>
      <c r="F125" s="123"/>
      <c r="G125" s="123"/>
      <c r="H125" s="124"/>
      <c r="I125" s="154"/>
      <c r="J125" s="155" t="s">
        <v>144</v>
      </c>
      <c r="K125" s="156">
        <f>SUM(K15:K65)</f>
        <v>0</v>
      </c>
      <c r="L125" s="157"/>
      <c r="M125" s="123"/>
      <c r="N125" s="127"/>
      <c r="O125" s="124"/>
      <c r="P125" s="176"/>
      <c r="Q125" s="155" t="s">
        <v>144</v>
      </c>
      <c r="R125" s="156">
        <f>SUM(R15:R65)</f>
        <v>0</v>
      </c>
      <c r="S125" s="125"/>
      <c r="T125" s="125"/>
      <c r="U125" s="125"/>
      <c r="V125" s="125"/>
      <c r="W125" s="176"/>
      <c r="X125" s="155" t="s">
        <v>144</v>
      </c>
      <c r="Y125" s="156">
        <f>SUM(Y15:Y65)</f>
        <v>0</v>
      </c>
      <c r="Z125" s="236"/>
      <c r="AA125" s="125"/>
      <c r="AB125" s="125"/>
      <c r="AC125" s="125"/>
      <c r="AD125" s="176"/>
      <c r="AE125" s="155" t="s">
        <v>144</v>
      </c>
      <c r="AF125" s="156">
        <f>SUM(AF15:AF65)</f>
        <v>0</v>
      </c>
    </row>
    <row r="126" spans="1:32" ht="14.5" thickTop="1" x14ac:dyDescent="0.3">
      <c r="C126" s="126"/>
      <c r="F126" s="123"/>
      <c r="G126" s="123"/>
      <c r="H126" s="123"/>
      <c r="I126" s="123"/>
      <c r="J126" s="123"/>
      <c r="K126" s="123"/>
      <c r="L126" s="123"/>
      <c r="M126" s="123"/>
      <c r="N126" s="127"/>
      <c r="O126" s="123"/>
      <c r="P126" s="128"/>
      <c r="Q126" s="125"/>
      <c r="R126" s="129"/>
      <c r="S126" s="125"/>
      <c r="T126" s="125"/>
      <c r="U126" s="125"/>
      <c r="V126" s="125"/>
      <c r="W126" s="125"/>
      <c r="X126" s="125"/>
      <c r="Y126" s="125"/>
      <c r="Z126" s="125"/>
    </row>
    <row r="128" spans="1:32" s="131" customFormat="1" ht="15" customHeight="1" x14ac:dyDescent="0.35">
      <c r="A128" s="130"/>
      <c r="B128" s="327"/>
      <c r="C128" s="327"/>
      <c r="D128" s="327"/>
      <c r="E128" s="327"/>
      <c r="F128" s="327"/>
      <c r="G128" s="327"/>
      <c r="H128" s="327"/>
      <c r="I128" s="327"/>
      <c r="J128" s="327"/>
      <c r="K128" s="327"/>
      <c r="L128" s="327"/>
      <c r="M128" s="327"/>
    </row>
    <row r="129" spans="4:21" x14ac:dyDescent="0.3">
      <c r="D129" s="137"/>
    </row>
    <row r="130" spans="4:21" x14ac:dyDescent="0.3">
      <c r="D130" s="126" t="s">
        <v>121</v>
      </c>
      <c r="F130" s="122" t="s">
        <v>145</v>
      </c>
    </row>
    <row r="131" spans="4:21" ht="13.5" customHeight="1" x14ac:dyDescent="0.3">
      <c r="D131" s="137"/>
    </row>
    <row r="132" spans="4:21" ht="68.25" customHeight="1" x14ac:dyDescent="0.3">
      <c r="D132" s="137"/>
      <c r="F132" s="326" t="s">
        <v>186</v>
      </c>
      <c r="G132" s="326"/>
      <c r="H132" s="326"/>
      <c r="I132" s="326"/>
      <c r="J132" s="326"/>
      <c r="K132" s="326"/>
      <c r="L132" s="326"/>
      <c r="M132" s="326"/>
    </row>
    <row r="133" spans="4:21" ht="18.75" customHeight="1" x14ac:dyDescent="0.3">
      <c r="D133" s="137"/>
      <c r="F133" s="132"/>
      <c r="G133" s="132"/>
      <c r="H133" s="132"/>
      <c r="I133" s="132"/>
      <c r="J133" s="132"/>
      <c r="K133" s="132"/>
      <c r="L133" s="132"/>
      <c r="M133" s="132"/>
    </row>
    <row r="134" spans="4:21" x14ac:dyDescent="0.3">
      <c r="D134" s="137"/>
      <c r="F134" s="122" t="s">
        <v>189</v>
      </c>
    </row>
    <row r="135" spans="4:21" x14ac:dyDescent="0.3">
      <c r="D135" s="137"/>
      <c r="F135" s="133" t="s">
        <v>187</v>
      </c>
    </row>
    <row r="136" spans="4:21" x14ac:dyDescent="0.3">
      <c r="D136" s="137"/>
      <c r="F136" s="133" t="s">
        <v>188</v>
      </c>
    </row>
    <row r="137" spans="4:21" x14ac:dyDescent="0.3">
      <c r="D137" s="137"/>
      <c r="F137" s="133" t="s">
        <v>146</v>
      </c>
    </row>
    <row r="138" spans="4:21" x14ac:dyDescent="0.3">
      <c r="D138" s="137"/>
      <c r="F138" s="133" t="s">
        <v>147</v>
      </c>
    </row>
    <row r="139" spans="4:21" x14ac:dyDescent="0.3">
      <c r="D139" s="137"/>
      <c r="F139" s="133" t="s">
        <v>148</v>
      </c>
    </row>
    <row r="140" spans="4:21" x14ac:dyDescent="0.3">
      <c r="D140" s="137"/>
      <c r="G140" s="134"/>
    </row>
    <row r="141" spans="4:21" x14ac:dyDescent="0.3">
      <c r="D141" s="137" t="s">
        <v>183</v>
      </c>
      <c r="F141" s="199" t="str">
        <f>F9</f>
        <v>Select Utility Type</v>
      </c>
      <c r="G141" s="196">
        <f>K125</f>
        <v>0</v>
      </c>
      <c r="I141" s="199" t="str">
        <f>M9</f>
        <v>Select Utility Type</v>
      </c>
      <c r="J141" s="197">
        <f>R125</f>
        <v>0</v>
      </c>
      <c r="M141" s="217" t="str">
        <f>T9</f>
        <v>Select Utility Type</v>
      </c>
      <c r="N141" s="197">
        <f>Y125</f>
        <v>0</v>
      </c>
      <c r="P141" s="199" t="str">
        <f>AA9</f>
        <v>Select Utility Type</v>
      </c>
      <c r="Q141" s="197">
        <f>AF125</f>
        <v>0</v>
      </c>
      <c r="T141" s="199" t="s">
        <v>185</v>
      </c>
      <c r="U141" s="197">
        <f>G141+J141+N141</f>
        <v>0</v>
      </c>
    </row>
    <row r="142" spans="4:21" x14ac:dyDescent="0.3">
      <c r="D142" s="137" t="s">
        <v>184</v>
      </c>
      <c r="F142" s="199" t="str">
        <f>F9</f>
        <v>Select Utility Type</v>
      </c>
      <c r="G142" s="196">
        <f>G141*12</f>
        <v>0</v>
      </c>
      <c r="I142" s="199" t="str">
        <f>M9</f>
        <v>Select Utility Type</v>
      </c>
      <c r="J142" s="196">
        <f>J141*12</f>
        <v>0</v>
      </c>
      <c r="M142" s="217" t="str">
        <f>T9</f>
        <v>Select Utility Type</v>
      </c>
      <c r="N142" s="197">
        <f>N141*12</f>
        <v>0</v>
      </c>
      <c r="P142" s="199" t="str">
        <f>AA9</f>
        <v>Select Utility Type</v>
      </c>
      <c r="Q142" s="197">
        <f>Q141*12</f>
        <v>0</v>
      </c>
      <c r="T142" s="218" t="s">
        <v>185</v>
      </c>
      <c r="U142" s="198">
        <f>G142+J142+N142</f>
        <v>0</v>
      </c>
    </row>
    <row r="143" spans="4:21" x14ac:dyDescent="0.3">
      <c r="D143" s="137"/>
      <c r="F143" s="133"/>
    </row>
    <row r="144" spans="4:21" x14ac:dyDescent="0.3">
      <c r="D144" s="126" t="s">
        <v>129</v>
      </c>
      <c r="F144" s="122" t="s">
        <v>190</v>
      </c>
    </row>
    <row r="145" spans="1:16" x14ac:dyDescent="0.3">
      <c r="D145" s="137"/>
      <c r="F145" s="133"/>
      <c r="G145" s="135" t="s">
        <v>194</v>
      </c>
    </row>
    <row r="146" spans="1:16" x14ac:dyDescent="0.3">
      <c r="D146" s="137"/>
      <c r="F146" s="133"/>
      <c r="G146" s="163" t="s">
        <v>185</v>
      </c>
      <c r="H146" s="198">
        <f>U142</f>
        <v>0</v>
      </c>
    </row>
    <row r="147" spans="1:16" x14ac:dyDescent="0.3">
      <c r="D147" s="137"/>
      <c r="F147" s="133"/>
      <c r="G147" s="161"/>
      <c r="H147" s="162"/>
    </row>
    <row r="148" spans="1:16" x14ac:dyDescent="0.3">
      <c r="D148" s="137"/>
      <c r="F148" s="133"/>
      <c r="G148" s="122" t="s">
        <v>193</v>
      </c>
    </row>
    <row r="149" spans="1:16" x14ac:dyDescent="0.3">
      <c r="D149" s="137"/>
      <c r="F149" s="133"/>
      <c r="G149" s="159" t="s">
        <v>192</v>
      </c>
      <c r="H149" s="159"/>
      <c r="I149" s="200">
        <v>3288</v>
      </c>
    </row>
    <row r="150" spans="1:16" x14ac:dyDescent="0.3">
      <c r="D150" s="137"/>
      <c r="F150" s="133"/>
      <c r="G150" s="160"/>
      <c r="H150" s="160"/>
      <c r="I150" s="164"/>
    </row>
    <row r="151" spans="1:16" x14ac:dyDescent="0.3">
      <c r="D151" s="137"/>
      <c r="F151" s="133"/>
      <c r="G151" s="122" t="s">
        <v>199</v>
      </c>
      <c r="H151" s="160"/>
      <c r="I151" s="160"/>
    </row>
    <row r="152" spans="1:16" x14ac:dyDescent="0.3">
      <c r="D152" s="137"/>
      <c r="F152" s="122" t="s">
        <v>149</v>
      </c>
      <c r="G152" s="166">
        <f>(H146/I149)*-1</f>
        <v>0</v>
      </c>
    </row>
    <row r="153" spans="1:16" x14ac:dyDescent="0.3">
      <c r="D153" s="137"/>
      <c r="G153" s="165"/>
    </row>
    <row r="154" spans="1:16" x14ac:dyDescent="0.3">
      <c r="D154" s="137"/>
      <c r="G154" s="135" t="s">
        <v>200</v>
      </c>
    </row>
    <row r="155" spans="1:16" s="131" customFormat="1" x14ac:dyDescent="0.3">
      <c r="A155" s="136"/>
      <c r="D155" s="137"/>
      <c r="E155" s="126"/>
      <c r="F155" s="122"/>
      <c r="G155" s="122"/>
      <c r="H155" s="122"/>
      <c r="I155" s="122"/>
      <c r="J155" s="122"/>
      <c r="K155" s="122"/>
      <c r="L155" s="122"/>
      <c r="M155" s="122"/>
      <c r="N155" s="122"/>
      <c r="O155" s="122"/>
      <c r="P155" s="122"/>
    </row>
    <row r="156" spans="1:16" s="131" customFormat="1" x14ac:dyDescent="0.3">
      <c r="A156" s="136"/>
      <c r="D156" s="126" t="s">
        <v>150</v>
      </c>
      <c r="E156" s="126"/>
      <c r="F156" s="122" t="s">
        <v>191</v>
      </c>
      <c r="G156" s="122"/>
      <c r="H156" s="122"/>
      <c r="I156" s="122"/>
      <c r="J156" s="122"/>
      <c r="K156" s="122"/>
      <c r="L156" s="122"/>
      <c r="M156" s="122"/>
      <c r="N156" s="122"/>
      <c r="O156" s="122"/>
      <c r="P156" s="122"/>
    </row>
    <row r="157" spans="1:16" s="131" customFormat="1" x14ac:dyDescent="0.3">
      <c r="A157" s="136"/>
      <c r="D157" s="137"/>
      <c r="E157" s="126"/>
      <c r="F157" s="122"/>
      <c r="G157" s="122"/>
      <c r="H157" s="122"/>
      <c r="I157" s="122"/>
      <c r="J157" s="122"/>
      <c r="K157" s="122"/>
      <c r="L157" s="122"/>
      <c r="M157" s="122"/>
      <c r="N157" s="122"/>
      <c r="O157" s="122"/>
      <c r="P157" s="122"/>
    </row>
    <row r="158" spans="1:16" x14ac:dyDescent="0.3">
      <c r="A158" s="136"/>
      <c r="B158" s="131"/>
      <c r="C158" s="131"/>
      <c r="D158" s="137"/>
    </row>
    <row r="159" spans="1:16" x14ac:dyDescent="0.3">
      <c r="A159" s="136"/>
      <c r="B159" s="131"/>
      <c r="C159" s="131"/>
    </row>
    <row r="160" spans="1:16" x14ac:dyDescent="0.3">
      <c r="A160" s="136"/>
      <c r="B160" s="131"/>
      <c r="C160" s="131"/>
    </row>
    <row r="164" spans="4:5" x14ac:dyDescent="0.3">
      <c r="D164" s="138"/>
      <c r="E164" s="122"/>
    </row>
    <row r="165" spans="4:5" x14ac:dyDescent="0.3">
      <c r="D165" s="138"/>
      <c r="E165" s="122"/>
    </row>
    <row r="166" spans="4:5" x14ac:dyDescent="0.3">
      <c r="D166" s="158"/>
      <c r="E166" s="122"/>
    </row>
  </sheetData>
  <mergeCells count="46">
    <mergeCell ref="F14:H14"/>
    <mergeCell ref="M14:O14"/>
    <mergeCell ref="T14:V14"/>
    <mergeCell ref="AA14:AC14"/>
    <mergeCell ref="B128:M128"/>
    <mergeCell ref="F132:M132"/>
    <mergeCell ref="AC10:AC13"/>
    <mergeCell ref="AD10:AD11"/>
    <mergeCell ref="AE10:AE13"/>
    <mergeCell ref="AF10:AF13"/>
    <mergeCell ref="F12:G13"/>
    <mergeCell ref="M12:N13"/>
    <mergeCell ref="T12:U13"/>
    <mergeCell ref="AA12:AB13"/>
    <mergeCell ref="V10:V13"/>
    <mergeCell ref="W10:W11"/>
    <mergeCell ref="X10:X13"/>
    <mergeCell ref="Y10:Y13"/>
    <mergeCell ref="AA10:AA11"/>
    <mergeCell ref="AB10:AB11"/>
    <mergeCell ref="O10:O13"/>
    <mergeCell ref="P10:P11"/>
    <mergeCell ref="Q10:Q13"/>
    <mergeCell ref="R10:R13"/>
    <mergeCell ref="T10:T11"/>
    <mergeCell ref="U10:U11"/>
    <mergeCell ref="N10:N11"/>
    <mergeCell ref="A10:A13"/>
    <mergeCell ref="B10:B13"/>
    <mergeCell ref="C10:C13"/>
    <mergeCell ref="D10:D13"/>
    <mergeCell ref="F10:F11"/>
    <mergeCell ref="G10:G11"/>
    <mergeCell ref="H10:H13"/>
    <mergeCell ref="I10:I11"/>
    <mergeCell ref="J10:J13"/>
    <mergeCell ref="K10:K13"/>
    <mergeCell ref="M10:M11"/>
    <mergeCell ref="A1:AF1"/>
    <mergeCell ref="A2:AF2"/>
    <mergeCell ref="Q3:R3"/>
    <mergeCell ref="K4:T6"/>
    <mergeCell ref="F9:K9"/>
    <mergeCell ref="M9:R9"/>
    <mergeCell ref="T9:Y9"/>
    <mergeCell ref="AA9:AF9"/>
  </mergeCells>
  <pageMargins left="0.7" right="0.7" top="0.75" bottom="0.75" header="0.3" footer="0.3"/>
  <pageSetup paperSize="17" scale="82"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C3CFA6BF-BB8F-4C9C-8C92-FE696E74E97A}">
          <x14:formula1>
            <xm:f>Units!$A$16:$A$27</xm:f>
          </x14:formula1>
          <xm:sqref>F9:K9 M9:R9 T9:Y9 AA9:AF9</xm:sqref>
        </x14:dataValidation>
        <x14:dataValidation type="list" allowBlank="1" showInputMessage="1" showErrorMessage="1" xr:uid="{6AE48E78-05A3-4FF7-B8BE-E9CC36BF4FEA}">
          <x14:formula1>
            <xm:f>Units!$B$16:$B$28</xm:f>
          </x14:formula1>
          <xm:sqref>F14:H14 AA14:AC14 T14:V14 M14:O14</xm:sqref>
        </x14:dataValidation>
      </x14:dataValidation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8B8E6-1CCA-4109-9D70-FAB1AAE8376E}">
  <dimension ref="A1:S27"/>
  <sheetViews>
    <sheetView workbookViewId="0">
      <selection activeCell="B30" sqref="B30"/>
    </sheetView>
  </sheetViews>
  <sheetFormatPr defaultRowHeight="14.5" x14ac:dyDescent="0.35"/>
  <cols>
    <col min="1" max="1" width="28.7265625" customWidth="1"/>
    <col min="2" max="2" width="28.26953125" bestFit="1" customWidth="1"/>
    <col min="3" max="3" width="29.1796875" bestFit="1" customWidth="1"/>
    <col min="4" max="4" width="20.81640625" customWidth="1"/>
    <col min="5" max="5" width="20.1796875" bestFit="1" customWidth="1"/>
    <col min="14" max="14" width="29.453125" customWidth="1"/>
  </cols>
  <sheetData>
    <row r="1" spans="1:19" x14ac:dyDescent="0.35">
      <c r="A1" t="s">
        <v>235</v>
      </c>
      <c r="B1" t="s">
        <v>281</v>
      </c>
      <c r="C1" t="s">
        <v>280</v>
      </c>
      <c r="D1" t="s">
        <v>279</v>
      </c>
      <c r="E1" t="s">
        <v>276</v>
      </c>
      <c r="F1" t="s">
        <v>273</v>
      </c>
      <c r="G1" t="s">
        <v>277</v>
      </c>
      <c r="H1" t="s">
        <v>275</v>
      </c>
      <c r="I1" t="s">
        <v>278</v>
      </c>
      <c r="J1" t="s">
        <v>282</v>
      </c>
      <c r="K1" t="s">
        <v>263</v>
      </c>
      <c r="N1" t="s">
        <v>274</v>
      </c>
    </row>
    <row r="2" spans="1:19" x14ac:dyDescent="0.35">
      <c r="A2" t="s">
        <v>262</v>
      </c>
      <c r="B2" t="s">
        <v>286</v>
      </c>
      <c r="C2" t="s">
        <v>286</v>
      </c>
      <c r="D2" t="s">
        <v>286</v>
      </c>
      <c r="F2" t="s">
        <v>284</v>
      </c>
      <c r="G2" t="s">
        <v>286</v>
      </c>
      <c r="H2" t="s">
        <v>283</v>
      </c>
      <c r="I2" t="s">
        <v>286</v>
      </c>
      <c r="J2" t="s">
        <v>283</v>
      </c>
      <c r="N2" t="s">
        <v>289</v>
      </c>
    </row>
    <row r="3" spans="1:19" x14ac:dyDescent="0.35">
      <c r="A3" t="s">
        <v>269</v>
      </c>
      <c r="B3" t="s">
        <v>267</v>
      </c>
      <c r="C3" s="229" t="s">
        <v>267</v>
      </c>
      <c r="D3" s="229" t="s">
        <v>267</v>
      </c>
      <c r="E3" t="s">
        <v>285</v>
      </c>
      <c r="H3" t="s">
        <v>284</v>
      </c>
      <c r="J3" t="s">
        <v>262</v>
      </c>
      <c r="N3" t="s">
        <v>275</v>
      </c>
      <c r="Q3" t="s">
        <v>283</v>
      </c>
      <c r="R3" t="s">
        <v>284</v>
      </c>
    </row>
    <row r="4" spans="1:19" x14ac:dyDescent="0.35">
      <c r="A4" t="s">
        <v>270</v>
      </c>
      <c r="B4" t="s">
        <v>268</v>
      </c>
      <c r="C4" s="229" t="s">
        <v>268</v>
      </c>
      <c r="D4" s="229" t="s">
        <v>268</v>
      </c>
      <c r="E4" t="s">
        <v>263</v>
      </c>
      <c r="J4" t="s">
        <v>288</v>
      </c>
      <c r="N4" t="s">
        <v>276</v>
      </c>
    </row>
    <row r="5" spans="1:19" x14ac:dyDescent="0.35">
      <c r="A5" t="s">
        <v>271</v>
      </c>
      <c r="B5" s="229" t="s">
        <v>269</v>
      </c>
      <c r="C5" s="229" t="s">
        <v>269</v>
      </c>
      <c r="D5" s="229" t="s">
        <v>269</v>
      </c>
      <c r="N5" t="s">
        <v>277</v>
      </c>
      <c r="Q5" t="s">
        <v>286</v>
      </c>
    </row>
    <row r="6" spans="1:19" x14ac:dyDescent="0.35">
      <c r="A6" t="s">
        <v>263</v>
      </c>
      <c r="B6" s="229" t="s">
        <v>270</v>
      </c>
      <c r="C6" s="229" t="s">
        <v>270</v>
      </c>
      <c r="D6" s="229" t="s">
        <v>270</v>
      </c>
      <c r="N6" t="s">
        <v>235</v>
      </c>
    </row>
    <row r="7" spans="1:19" x14ac:dyDescent="0.35">
      <c r="B7" s="229" t="s">
        <v>271</v>
      </c>
      <c r="C7" s="229" t="s">
        <v>271</v>
      </c>
      <c r="D7" s="229" t="s">
        <v>271</v>
      </c>
      <c r="N7" t="s">
        <v>278</v>
      </c>
      <c r="Q7" t="s">
        <v>286</v>
      </c>
    </row>
    <row r="8" spans="1:19" x14ac:dyDescent="0.35">
      <c r="B8" t="s">
        <v>272</v>
      </c>
      <c r="C8" s="229" t="s">
        <v>272</v>
      </c>
      <c r="D8" s="229" t="s">
        <v>272</v>
      </c>
      <c r="N8" t="s">
        <v>279</v>
      </c>
      <c r="Q8" t="s">
        <v>287</v>
      </c>
    </row>
    <row r="9" spans="1:19" x14ac:dyDescent="0.35">
      <c r="B9" t="s">
        <v>263</v>
      </c>
      <c r="C9" t="s">
        <v>263</v>
      </c>
      <c r="D9" t="s">
        <v>263</v>
      </c>
      <c r="N9" t="s">
        <v>280</v>
      </c>
      <c r="Q9" t="s">
        <v>287</v>
      </c>
    </row>
    <row r="10" spans="1:19" x14ac:dyDescent="0.35">
      <c r="N10" t="s">
        <v>281</v>
      </c>
      <c r="Q10" t="s">
        <v>287</v>
      </c>
    </row>
    <row r="11" spans="1:19" x14ac:dyDescent="0.35">
      <c r="N11" t="s">
        <v>273</v>
      </c>
      <c r="Q11" t="s">
        <v>284</v>
      </c>
    </row>
    <row r="12" spans="1:19" x14ac:dyDescent="0.35">
      <c r="N12" t="s">
        <v>282</v>
      </c>
      <c r="Q12" t="s">
        <v>283</v>
      </c>
      <c r="R12" t="s">
        <v>262</v>
      </c>
      <c r="S12" t="s">
        <v>288</v>
      </c>
    </row>
    <row r="13" spans="1:19" x14ac:dyDescent="0.35">
      <c r="N13" t="s">
        <v>263</v>
      </c>
    </row>
    <row r="16" spans="1:19" x14ac:dyDescent="0.35">
      <c r="A16" s="235" t="s">
        <v>292</v>
      </c>
      <c r="B16" s="235" t="s">
        <v>294</v>
      </c>
    </row>
    <row r="17" spans="1:2" x14ac:dyDescent="0.35">
      <c r="A17" t="s">
        <v>235</v>
      </c>
      <c r="B17" t="s">
        <v>262</v>
      </c>
    </row>
    <row r="18" spans="1:2" x14ac:dyDescent="0.35">
      <c r="A18" t="s">
        <v>281</v>
      </c>
      <c r="B18" t="s">
        <v>269</v>
      </c>
    </row>
    <row r="19" spans="1:2" x14ac:dyDescent="0.35">
      <c r="A19" t="s">
        <v>280</v>
      </c>
      <c r="B19" t="s">
        <v>270</v>
      </c>
    </row>
    <row r="20" spans="1:2" x14ac:dyDescent="0.35">
      <c r="A20" t="s">
        <v>279</v>
      </c>
      <c r="B20" t="s">
        <v>271</v>
      </c>
    </row>
    <row r="21" spans="1:2" x14ac:dyDescent="0.35">
      <c r="A21" t="s">
        <v>276</v>
      </c>
      <c r="B21" t="s">
        <v>286</v>
      </c>
    </row>
    <row r="22" spans="1:2" x14ac:dyDescent="0.35">
      <c r="A22" t="s">
        <v>273</v>
      </c>
      <c r="B22" t="s">
        <v>267</v>
      </c>
    </row>
    <row r="23" spans="1:2" x14ac:dyDescent="0.35">
      <c r="A23" t="s">
        <v>277</v>
      </c>
      <c r="B23" t="s">
        <v>268</v>
      </c>
    </row>
    <row r="24" spans="1:2" x14ac:dyDescent="0.35">
      <c r="A24" t="s">
        <v>275</v>
      </c>
      <c r="B24" t="s">
        <v>285</v>
      </c>
    </row>
    <row r="25" spans="1:2" x14ac:dyDescent="0.35">
      <c r="A25" t="s">
        <v>278</v>
      </c>
      <c r="B25" t="s">
        <v>284</v>
      </c>
    </row>
    <row r="26" spans="1:2" x14ac:dyDescent="0.35">
      <c r="A26" t="s">
        <v>282</v>
      </c>
      <c r="B26" t="s">
        <v>283</v>
      </c>
    </row>
    <row r="27" spans="1:2" x14ac:dyDescent="0.35">
      <c r="B27" t="s">
        <v>288</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45"/>
  <sheetViews>
    <sheetView topLeftCell="A22" zoomScaleNormal="100" workbookViewId="0">
      <selection activeCell="E36" sqref="E36"/>
    </sheetView>
  </sheetViews>
  <sheetFormatPr defaultColWidth="9.1796875" defaultRowHeight="14.5" x14ac:dyDescent="0.35"/>
  <cols>
    <col min="1" max="1" width="9.453125" style="1" customWidth="1"/>
    <col min="2" max="2" width="82.7265625" style="1" customWidth="1"/>
    <col min="3" max="3" width="38.7265625" style="1" bestFit="1" customWidth="1"/>
    <col min="4" max="16384" width="9.1796875" style="1"/>
  </cols>
  <sheetData>
    <row r="1" spans="1:3" ht="15" customHeight="1" x14ac:dyDescent="0.35">
      <c r="A1" s="286" t="s">
        <v>92</v>
      </c>
      <c r="B1" s="287"/>
      <c r="C1" s="297"/>
    </row>
    <row r="2" spans="1:3" ht="15.75" customHeight="1" thickBot="1" x14ac:dyDescent="0.4">
      <c r="A2" s="288"/>
      <c r="B2" s="289"/>
      <c r="C2" s="298"/>
    </row>
    <row r="3" spans="1:3" ht="18.5" x14ac:dyDescent="0.35">
      <c r="A3" s="299" t="str">
        <f>'Tab 1 Savings Calculator'!B4</f>
        <v>Acme Housing Authority</v>
      </c>
      <c r="B3" s="299"/>
      <c r="C3" s="299"/>
    </row>
    <row r="4" spans="1:3" ht="18.5" x14ac:dyDescent="0.35">
      <c r="A4" s="300">
        <f>'Tab 1 Savings Calculator'!B5</f>
        <v>2023</v>
      </c>
      <c r="B4" s="300"/>
      <c r="C4" s="300"/>
    </row>
    <row r="5" spans="1:3" ht="15" thickBot="1" x14ac:dyDescent="0.4">
      <c r="A5" s="79"/>
      <c r="B5" s="79"/>
      <c r="C5" s="79"/>
    </row>
    <row r="6" spans="1:3" x14ac:dyDescent="0.35">
      <c r="A6" s="80"/>
      <c r="B6" s="81" t="s">
        <v>16</v>
      </c>
      <c r="C6" s="82" t="s">
        <v>155</v>
      </c>
    </row>
    <row r="7" spans="1:3" x14ac:dyDescent="0.35">
      <c r="A7" s="83">
        <v>1</v>
      </c>
      <c r="B7" s="84" t="s">
        <v>91</v>
      </c>
      <c r="C7" s="101">
        <f>'Tab 1 Savings Calculator'!G266</f>
        <v>0</v>
      </c>
    </row>
    <row r="8" spans="1:3" x14ac:dyDescent="0.35">
      <c r="A8" s="83">
        <v>2</v>
      </c>
      <c r="B8" s="84" t="s">
        <v>90</v>
      </c>
      <c r="C8" s="101">
        <f>'Tab 3 75% and Cross Sub Calc'!D8</f>
        <v>0</v>
      </c>
    </row>
    <row r="9" spans="1:3" x14ac:dyDescent="0.35">
      <c r="A9" s="83">
        <v>3</v>
      </c>
      <c r="B9" s="84" t="s">
        <v>79</v>
      </c>
      <c r="C9" s="101">
        <f>'Tab 1 Savings Calculator'!G269</f>
        <v>0</v>
      </c>
    </row>
    <row r="10" spans="1:3" ht="15" thickBot="1" x14ac:dyDescent="0.4">
      <c r="A10" s="85">
        <v>4</v>
      </c>
      <c r="B10" s="86" t="s">
        <v>17</v>
      </c>
      <c r="C10" s="102">
        <f>C7+C8+C9</f>
        <v>0</v>
      </c>
    </row>
    <row r="11" spans="1:3" x14ac:dyDescent="0.35">
      <c r="A11" s="80"/>
      <c r="B11" s="81" t="s">
        <v>18</v>
      </c>
      <c r="C11" s="186" t="s">
        <v>156</v>
      </c>
    </row>
    <row r="12" spans="1:3" x14ac:dyDescent="0.35">
      <c r="A12" s="83">
        <v>5</v>
      </c>
      <c r="B12" s="84" t="s">
        <v>19</v>
      </c>
      <c r="C12" s="101">
        <f>'Tab 2 Actual Costs Input'!E6</f>
        <v>114360</v>
      </c>
    </row>
    <row r="13" spans="1:3" x14ac:dyDescent="0.35">
      <c r="A13" s="83">
        <v>6</v>
      </c>
      <c r="B13" s="84" t="s">
        <v>20</v>
      </c>
      <c r="C13" s="101">
        <f>'Tab 2 Actual Costs Input'!F6</f>
        <v>13791</v>
      </c>
    </row>
    <row r="14" spans="1:3" x14ac:dyDescent="0.35">
      <c r="A14" s="83">
        <v>7</v>
      </c>
      <c r="B14" s="84" t="s">
        <v>21</v>
      </c>
      <c r="C14" s="101">
        <f>'Tab 2 Actual Costs Input'!G6</f>
        <v>0</v>
      </c>
    </row>
    <row r="15" spans="1:3" x14ac:dyDescent="0.35">
      <c r="A15" s="83">
        <v>8</v>
      </c>
      <c r="B15" s="84" t="s">
        <v>22</v>
      </c>
      <c r="C15" s="101">
        <f>'Tab 2 Actual Costs Input'!H6</f>
        <v>0</v>
      </c>
    </row>
    <row r="16" spans="1:3" ht="15" thickBot="1" x14ac:dyDescent="0.4">
      <c r="A16" s="85">
        <v>9</v>
      </c>
      <c r="B16" s="86" t="s">
        <v>23</v>
      </c>
      <c r="C16" s="102">
        <f>'Tab 3 75% and Cross Sub Calc'!C8</f>
        <v>128151</v>
      </c>
    </row>
    <row r="17" spans="1:3" x14ac:dyDescent="0.35">
      <c r="A17" s="80"/>
      <c r="B17" s="87" t="s">
        <v>130</v>
      </c>
      <c r="C17" s="186" t="s">
        <v>131</v>
      </c>
    </row>
    <row r="18" spans="1:3" x14ac:dyDescent="0.35">
      <c r="A18" s="83">
        <v>10</v>
      </c>
      <c r="B18" s="84" t="s">
        <v>24</v>
      </c>
      <c r="C18" s="103">
        <f>'Tab 2 Actual Costs Input'!G13</f>
        <v>0.35599999999999998</v>
      </c>
    </row>
    <row r="19" spans="1:3" x14ac:dyDescent="0.35">
      <c r="A19" s="83">
        <v>11</v>
      </c>
      <c r="B19" s="84" t="s">
        <v>25</v>
      </c>
      <c r="C19" s="103">
        <f>'Tab 2 Actual Costs Input'!G15</f>
        <v>8.9999999999999993E-3</v>
      </c>
    </row>
    <row r="20" spans="1:3" x14ac:dyDescent="0.35">
      <c r="A20" s="83">
        <v>12</v>
      </c>
      <c r="B20" s="84" t="s">
        <v>26</v>
      </c>
      <c r="C20" s="103">
        <f>'Tab 2 Actual Costs Input'!G14</f>
        <v>0.63500000000000001</v>
      </c>
    </row>
    <row r="21" spans="1:3" x14ac:dyDescent="0.35">
      <c r="A21" s="83">
        <v>13</v>
      </c>
      <c r="B21" s="84" t="s">
        <v>27</v>
      </c>
      <c r="C21" s="103">
        <f>'Tab 2 Actual Costs Input'!G25</f>
        <v>0.99099999999999999</v>
      </c>
    </row>
    <row r="22" spans="1:3" ht="15" thickBot="1" x14ac:dyDescent="0.4">
      <c r="A22" s="85">
        <v>14</v>
      </c>
      <c r="B22" s="86" t="s">
        <v>25</v>
      </c>
      <c r="C22" s="104">
        <f>'Tab 2 Actual Costs Input'!G26</f>
        <v>8.9999999999999993E-3</v>
      </c>
    </row>
    <row r="23" spans="1:3" x14ac:dyDescent="0.35">
      <c r="A23" s="80"/>
      <c r="B23" s="81" t="s">
        <v>28</v>
      </c>
      <c r="C23" s="186" t="s">
        <v>157</v>
      </c>
    </row>
    <row r="24" spans="1:3" ht="15.75" customHeight="1" x14ac:dyDescent="0.35">
      <c r="A24" s="83">
        <v>15</v>
      </c>
      <c r="B24" s="84" t="s">
        <v>103</v>
      </c>
      <c r="C24" s="101">
        <f>'Tab 3 75% and Cross Sub Calc'!N8</f>
        <v>0</v>
      </c>
    </row>
    <row r="25" spans="1:3" ht="15.75" customHeight="1" x14ac:dyDescent="0.35">
      <c r="A25" s="83">
        <v>16</v>
      </c>
      <c r="B25" s="84" t="s">
        <v>29</v>
      </c>
      <c r="C25" s="101">
        <f>C8</f>
        <v>0</v>
      </c>
    </row>
    <row r="26" spans="1:3" ht="15.75" customHeight="1" x14ac:dyDescent="0.35">
      <c r="A26" s="83">
        <v>17</v>
      </c>
      <c r="B26" s="84" t="s">
        <v>93</v>
      </c>
      <c r="C26" s="101">
        <f>C16*C22</f>
        <v>1153.3589999999999</v>
      </c>
    </row>
    <row r="27" spans="1:3" ht="15.75" customHeight="1" x14ac:dyDescent="0.35">
      <c r="A27" s="83">
        <v>18</v>
      </c>
      <c r="B27" s="88" t="s">
        <v>30</v>
      </c>
      <c r="C27" s="101">
        <f>MIN(C25,C26)</f>
        <v>0</v>
      </c>
    </row>
    <row r="28" spans="1:3" ht="15.75" customHeight="1" x14ac:dyDescent="0.35">
      <c r="A28" s="83">
        <v>19</v>
      </c>
      <c r="B28" s="88" t="s">
        <v>31</v>
      </c>
      <c r="C28" s="101">
        <f>'Tab 3 75% and Cross Sub Calc'!F8</f>
        <v>-1153.3589999999999</v>
      </c>
    </row>
    <row r="29" spans="1:3" ht="15.75" customHeight="1" thickBot="1" x14ac:dyDescent="0.4">
      <c r="A29" s="85">
        <v>20</v>
      </c>
      <c r="B29" s="89" t="s">
        <v>105</v>
      </c>
      <c r="C29" s="102">
        <f>IF(C27&lt;C24,C24-C27, 0)</f>
        <v>0</v>
      </c>
    </row>
    <row r="30" spans="1:3" x14ac:dyDescent="0.35">
      <c r="A30" s="80"/>
      <c r="B30" s="81" t="s">
        <v>32</v>
      </c>
      <c r="C30" s="186" t="s">
        <v>157</v>
      </c>
    </row>
    <row r="31" spans="1:3" x14ac:dyDescent="0.35">
      <c r="A31" s="83">
        <v>21</v>
      </c>
      <c r="B31" s="84" t="s">
        <v>33</v>
      </c>
      <c r="C31" s="101">
        <f>C7+C9</f>
        <v>0</v>
      </c>
    </row>
    <row r="32" spans="1:3" ht="15.75" customHeight="1" x14ac:dyDescent="0.35">
      <c r="A32" s="83">
        <v>22</v>
      </c>
      <c r="B32" s="84" t="s">
        <v>34</v>
      </c>
      <c r="C32" s="101">
        <f>C16*C21</f>
        <v>126997.641</v>
      </c>
    </row>
    <row r="33" spans="1:5" ht="15.75" customHeight="1" x14ac:dyDescent="0.35">
      <c r="A33" s="83">
        <v>23</v>
      </c>
      <c r="B33" s="84" t="s">
        <v>108</v>
      </c>
      <c r="C33" s="105">
        <f>'Tab 3 75% and Cross Sub Calc'!K8</f>
        <v>-126997.641</v>
      </c>
    </row>
    <row r="34" spans="1:5" ht="15.75" customHeight="1" x14ac:dyDescent="0.35">
      <c r="A34" s="83">
        <v>24</v>
      </c>
      <c r="B34" s="84" t="s">
        <v>112</v>
      </c>
      <c r="C34" s="105">
        <f>C29</f>
        <v>0</v>
      </c>
    </row>
    <row r="35" spans="1:5" ht="15.75" customHeight="1" x14ac:dyDescent="0.35">
      <c r="A35" s="83">
        <v>25</v>
      </c>
      <c r="B35" s="84" t="s">
        <v>110</v>
      </c>
      <c r="C35" s="105">
        <f>'Tab 3 75% and Cross Sub Calc'!O8</f>
        <v>0</v>
      </c>
      <c r="E35" s="90"/>
    </row>
    <row r="36" spans="1:5" ht="32.25" customHeight="1" x14ac:dyDescent="0.35">
      <c r="A36" s="119">
        <v>26</v>
      </c>
      <c r="B36" s="152" t="s">
        <v>182</v>
      </c>
      <c r="C36" s="187">
        <f>'Tab 3 75% and Cross Sub Calc'!G8</f>
        <v>0</v>
      </c>
    </row>
    <row r="37" spans="1:5" ht="15.75" customHeight="1" x14ac:dyDescent="0.35">
      <c r="A37" s="83">
        <v>27</v>
      </c>
      <c r="B37" s="84" t="s">
        <v>35</v>
      </c>
      <c r="C37" s="101">
        <f>'Tab 3 75% and Cross Sub Calc'!L8</f>
        <v>0</v>
      </c>
    </row>
    <row r="38" spans="1:5" ht="15.75" customHeight="1" x14ac:dyDescent="0.35">
      <c r="A38" s="83">
        <v>28</v>
      </c>
      <c r="B38" s="88" t="s">
        <v>36</v>
      </c>
      <c r="C38" s="101">
        <f>'Tab 3 75% and Cross Sub Calc'!M8</f>
        <v>0</v>
      </c>
    </row>
    <row r="39" spans="1:5" ht="15.75" customHeight="1" x14ac:dyDescent="0.35">
      <c r="A39" s="83">
        <v>28</v>
      </c>
      <c r="B39" s="88" t="s">
        <v>58</v>
      </c>
      <c r="C39" s="91" t="s">
        <v>99</v>
      </c>
    </row>
    <row r="40" spans="1:5" ht="15.75" customHeight="1" thickBot="1" x14ac:dyDescent="0.4">
      <c r="A40" s="92">
        <v>30</v>
      </c>
      <c r="B40" s="93" t="s">
        <v>107</v>
      </c>
      <c r="C40" s="106">
        <f>'Tab 3 75% and Cross Sub Calc'!H8</f>
        <v>0</v>
      </c>
    </row>
    <row r="41" spans="1:5" ht="15" thickTop="1" x14ac:dyDescent="0.35">
      <c r="A41" s="94"/>
      <c r="B41" s="95" t="s">
        <v>56</v>
      </c>
      <c r="C41" s="116" t="s">
        <v>157</v>
      </c>
    </row>
    <row r="42" spans="1:5" ht="29" x14ac:dyDescent="0.35">
      <c r="A42" s="96">
        <v>31</v>
      </c>
      <c r="B42" s="97" t="s">
        <v>111</v>
      </c>
      <c r="C42" s="107">
        <f>-C35</f>
        <v>0</v>
      </c>
    </row>
    <row r="43" spans="1:5" x14ac:dyDescent="0.35">
      <c r="A43" s="96">
        <v>32</v>
      </c>
      <c r="B43" s="98" t="s">
        <v>57</v>
      </c>
      <c r="C43" s="107">
        <f>C38</f>
        <v>0</v>
      </c>
    </row>
    <row r="44" spans="1:5" ht="15" thickBot="1" x14ac:dyDescent="0.4">
      <c r="A44" s="99">
        <v>33</v>
      </c>
      <c r="B44" s="100" t="s">
        <v>100</v>
      </c>
      <c r="C44" s="108">
        <f>C37</f>
        <v>0</v>
      </c>
    </row>
    <row r="45" spans="1:5" ht="15" thickTop="1" x14ac:dyDescent="0.35"/>
  </sheetData>
  <mergeCells count="3">
    <mergeCell ref="A1:C2"/>
    <mergeCell ref="A3:C3"/>
    <mergeCell ref="A4:C4"/>
  </mergeCells>
  <pageMargins left="0.7" right="0.7" top="0.75" bottom="0.75" header="0.3" footer="0.3"/>
  <pageSetup orientation="landscape" r:id="rId1"/>
  <rowBreaks count="1" manualBreakCount="1">
    <brk id="2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2481A-1489-4518-A101-A428F5729308}">
  <dimension ref="A1:H88"/>
  <sheetViews>
    <sheetView topLeftCell="A73" zoomScale="110" zoomScaleNormal="110" workbookViewId="0">
      <selection activeCell="C89" sqref="C89"/>
    </sheetView>
  </sheetViews>
  <sheetFormatPr defaultRowHeight="14.5" x14ac:dyDescent="0.35"/>
  <cols>
    <col min="1" max="1" width="14.7265625" customWidth="1"/>
    <col min="2" max="2" width="18.7265625" customWidth="1"/>
    <col min="3" max="3" width="17.1796875" customWidth="1"/>
    <col min="4" max="4" width="17.453125" customWidth="1"/>
    <col min="5" max="5" width="16.7265625" customWidth="1"/>
    <col min="6" max="6" width="17.54296875" customWidth="1"/>
    <col min="7" max="7" width="14.1796875" customWidth="1"/>
    <col min="8" max="8" width="16" customWidth="1"/>
  </cols>
  <sheetData>
    <row r="1" spans="1:8" ht="23.5" x14ac:dyDescent="0.55000000000000004">
      <c r="A1" s="260" t="s">
        <v>71</v>
      </c>
      <c r="B1" s="260"/>
      <c r="C1" s="260"/>
      <c r="D1" s="260"/>
      <c r="E1" s="260"/>
      <c r="F1" s="260"/>
      <c r="G1" s="260"/>
      <c r="H1" s="260"/>
    </row>
    <row r="2" spans="1:8" ht="21" x14ac:dyDescent="0.5">
      <c r="A2" s="261" t="s">
        <v>120</v>
      </c>
      <c r="B2" s="261"/>
      <c r="C2" s="261"/>
      <c r="D2" s="261"/>
      <c r="E2" s="261"/>
      <c r="F2" s="261"/>
      <c r="G2" s="261"/>
      <c r="H2" s="261"/>
    </row>
    <row r="3" spans="1:8" x14ac:dyDescent="0.35">
      <c r="A3" s="1"/>
      <c r="B3" s="1"/>
      <c r="C3" s="1"/>
      <c r="D3" s="23"/>
      <c r="E3" s="1"/>
      <c r="F3" s="1"/>
      <c r="G3" s="1"/>
    </row>
    <row r="4" spans="1:8" ht="45.5" x14ac:dyDescent="0.35">
      <c r="A4" s="5" t="s">
        <v>60</v>
      </c>
      <c r="B4" s="24" t="s">
        <v>256</v>
      </c>
      <c r="C4" s="109" t="s">
        <v>158</v>
      </c>
      <c r="D4" s="110" t="s">
        <v>119</v>
      </c>
      <c r="E4" s="17"/>
      <c r="F4" s="1"/>
      <c r="G4" s="17"/>
    </row>
    <row r="5" spans="1:8" ht="29" x14ac:dyDescent="0.35">
      <c r="A5" s="31"/>
      <c r="B5" s="24" t="s">
        <v>176</v>
      </c>
      <c r="C5" s="109" t="s">
        <v>152</v>
      </c>
      <c r="D5" s="110" t="s">
        <v>122</v>
      </c>
      <c r="E5" s="17"/>
      <c r="F5" s="1"/>
      <c r="G5" s="17"/>
    </row>
    <row r="6" spans="1:8" x14ac:dyDescent="0.35">
      <c r="A6" s="6"/>
      <c r="B6" s="9"/>
      <c r="C6" s="111"/>
      <c r="D6" s="178">
        <f>B6-C6</f>
        <v>0</v>
      </c>
      <c r="E6" s="17"/>
      <c r="F6" s="1"/>
      <c r="G6" s="17"/>
    </row>
    <row r="7" spans="1:8" x14ac:dyDescent="0.35">
      <c r="A7" s="6"/>
      <c r="B7" s="9"/>
      <c r="C7" s="111"/>
      <c r="D7" s="178">
        <f t="shared" ref="D7:D30" si="0">B7-C7</f>
        <v>0</v>
      </c>
      <c r="E7" s="17"/>
      <c r="F7" s="1"/>
      <c r="G7" s="17"/>
    </row>
    <row r="8" spans="1:8" x14ac:dyDescent="0.35">
      <c r="A8" s="6"/>
      <c r="B8" s="9"/>
      <c r="C8" s="111"/>
      <c r="D8" s="178">
        <f t="shared" si="0"/>
        <v>0</v>
      </c>
      <c r="E8" s="17"/>
      <c r="F8" s="1"/>
      <c r="G8" s="17"/>
    </row>
    <row r="9" spans="1:8" x14ac:dyDescent="0.35">
      <c r="A9" s="6"/>
      <c r="B9" s="9"/>
      <c r="C9" s="111"/>
      <c r="D9" s="178">
        <f t="shared" si="0"/>
        <v>0</v>
      </c>
      <c r="E9" s="17"/>
      <c r="F9" s="1"/>
      <c r="G9" s="17"/>
    </row>
    <row r="10" spans="1:8" x14ac:dyDescent="0.35">
      <c r="A10" s="6"/>
      <c r="B10" s="9"/>
      <c r="C10" s="111"/>
      <c r="D10" s="178">
        <f t="shared" si="0"/>
        <v>0</v>
      </c>
      <c r="E10" s="17"/>
      <c r="F10" s="1"/>
      <c r="G10" s="17"/>
    </row>
    <row r="11" spans="1:8" x14ac:dyDescent="0.35">
      <c r="A11" s="6"/>
      <c r="B11" s="9"/>
      <c r="C11" s="111"/>
      <c r="D11" s="178">
        <f t="shared" si="0"/>
        <v>0</v>
      </c>
      <c r="E11" s="17"/>
      <c r="F11" s="1"/>
      <c r="G11" s="17"/>
    </row>
    <row r="12" spans="1:8" x14ac:dyDescent="0.35">
      <c r="A12" s="6"/>
      <c r="B12" s="9"/>
      <c r="C12" s="111"/>
      <c r="D12" s="178">
        <f t="shared" si="0"/>
        <v>0</v>
      </c>
      <c r="E12" s="17"/>
      <c r="F12" s="1"/>
      <c r="G12" s="17"/>
    </row>
    <row r="13" spans="1:8" x14ac:dyDescent="0.35">
      <c r="A13" s="6"/>
      <c r="B13" s="9"/>
      <c r="C13" s="111"/>
      <c r="D13" s="178">
        <f t="shared" si="0"/>
        <v>0</v>
      </c>
      <c r="E13" s="17"/>
      <c r="F13" s="1"/>
      <c r="G13" s="17"/>
    </row>
    <row r="14" spans="1:8" x14ac:dyDescent="0.35">
      <c r="A14" s="6"/>
      <c r="B14" s="9"/>
      <c r="C14" s="111"/>
      <c r="D14" s="178">
        <f t="shared" si="0"/>
        <v>0</v>
      </c>
      <c r="E14" s="17"/>
      <c r="F14" s="1"/>
      <c r="G14" s="17"/>
    </row>
    <row r="15" spans="1:8" x14ac:dyDescent="0.35">
      <c r="A15" s="6"/>
      <c r="B15" s="9"/>
      <c r="C15" s="111"/>
      <c r="D15" s="178">
        <f t="shared" si="0"/>
        <v>0</v>
      </c>
      <c r="E15" s="23"/>
      <c r="F15" s="1"/>
      <c r="G15" s="17"/>
    </row>
    <row r="16" spans="1:8" x14ac:dyDescent="0.35">
      <c r="A16" s="6"/>
      <c r="B16" s="9"/>
      <c r="C16" s="111"/>
      <c r="D16" s="178">
        <f t="shared" si="0"/>
        <v>0</v>
      </c>
      <c r="E16" s="17"/>
      <c r="F16" s="1"/>
      <c r="G16" s="17"/>
    </row>
    <row r="17" spans="1:7" x14ac:dyDescent="0.35">
      <c r="A17" s="6"/>
      <c r="B17" s="9"/>
      <c r="C17" s="111"/>
      <c r="D17" s="178">
        <f t="shared" si="0"/>
        <v>0</v>
      </c>
      <c r="E17" s="17"/>
      <c r="F17" s="1"/>
      <c r="G17" s="17"/>
    </row>
    <row r="18" spans="1:7" x14ac:dyDescent="0.35">
      <c r="A18" s="6"/>
      <c r="B18" s="9"/>
      <c r="C18" s="111"/>
      <c r="D18" s="178">
        <f t="shared" si="0"/>
        <v>0</v>
      </c>
      <c r="E18" s="17"/>
      <c r="F18" s="1"/>
      <c r="G18" s="17"/>
    </row>
    <row r="19" spans="1:7" x14ac:dyDescent="0.35">
      <c r="A19" s="6"/>
      <c r="B19" s="9"/>
      <c r="C19" s="111"/>
      <c r="D19" s="178">
        <f t="shared" si="0"/>
        <v>0</v>
      </c>
      <c r="E19" s="17"/>
      <c r="F19" s="1"/>
      <c r="G19" s="17"/>
    </row>
    <row r="20" spans="1:7" x14ac:dyDescent="0.35">
      <c r="A20" s="6"/>
      <c r="B20" s="9"/>
      <c r="C20" s="111"/>
      <c r="D20" s="178">
        <f t="shared" si="0"/>
        <v>0</v>
      </c>
      <c r="E20" s="17"/>
      <c r="F20" s="1"/>
      <c r="G20" s="17"/>
    </row>
    <row r="21" spans="1:7" x14ac:dyDescent="0.35">
      <c r="A21" s="6"/>
      <c r="B21" s="9"/>
      <c r="C21" s="111"/>
      <c r="D21" s="178">
        <f t="shared" si="0"/>
        <v>0</v>
      </c>
      <c r="E21" s="17"/>
      <c r="F21" s="1"/>
      <c r="G21" s="17"/>
    </row>
    <row r="22" spans="1:7" x14ac:dyDescent="0.35">
      <c r="A22" s="6"/>
      <c r="B22" s="9"/>
      <c r="C22" s="111"/>
      <c r="D22" s="178">
        <f t="shared" si="0"/>
        <v>0</v>
      </c>
      <c r="E22" s="17"/>
      <c r="F22" s="1"/>
      <c r="G22" s="17"/>
    </row>
    <row r="23" spans="1:7" x14ac:dyDescent="0.35">
      <c r="A23" s="6"/>
      <c r="B23" s="9"/>
      <c r="C23" s="111"/>
      <c r="D23" s="178">
        <f t="shared" si="0"/>
        <v>0</v>
      </c>
      <c r="E23" s="17"/>
      <c r="F23" s="1"/>
      <c r="G23" s="17"/>
    </row>
    <row r="24" spans="1:7" x14ac:dyDescent="0.35">
      <c r="A24" s="6"/>
      <c r="B24" s="9"/>
      <c r="C24" s="111"/>
      <c r="D24" s="178">
        <f t="shared" si="0"/>
        <v>0</v>
      </c>
      <c r="E24" s="17"/>
      <c r="F24" s="1"/>
      <c r="G24" s="17"/>
    </row>
    <row r="25" spans="1:7" x14ac:dyDescent="0.35">
      <c r="A25" s="6"/>
      <c r="B25" s="9"/>
      <c r="C25" s="111"/>
      <c r="D25" s="178">
        <f t="shared" si="0"/>
        <v>0</v>
      </c>
      <c r="E25" s="17"/>
      <c r="F25" s="1"/>
      <c r="G25" s="17"/>
    </row>
    <row r="26" spans="1:7" x14ac:dyDescent="0.35">
      <c r="A26" s="6"/>
      <c r="B26" s="9"/>
      <c r="C26" s="111"/>
      <c r="D26" s="178">
        <f t="shared" si="0"/>
        <v>0</v>
      </c>
      <c r="E26" s="17"/>
      <c r="F26" s="1"/>
      <c r="G26" s="17"/>
    </row>
    <row r="27" spans="1:7" x14ac:dyDescent="0.35">
      <c r="A27" s="6"/>
      <c r="B27" s="9"/>
      <c r="C27" s="111"/>
      <c r="D27" s="178">
        <f t="shared" si="0"/>
        <v>0</v>
      </c>
      <c r="E27" s="17"/>
      <c r="F27" s="1"/>
      <c r="G27" s="1"/>
    </row>
    <row r="28" spans="1:7" x14ac:dyDescent="0.35">
      <c r="A28" s="6"/>
      <c r="B28" s="9"/>
      <c r="C28" s="111"/>
      <c r="D28" s="178">
        <f t="shared" si="0"/>
        <v>0</v>
      </c>
      <c r="E28" s="17"/>
      <c r="F28" s="1"/>
      <c r="G28" s="1"/>
    </row>
    <row r="29" spans="1:7" x14ac:dyDescent="0.35">
      <c r="A29" s="6"/>
      <c r="B29" s="9"/>
      <c r="C29" s="111"/>
      <c r="D29" s="178">
        <f t="shared" si="0"/>
        <v>0</v>
      </c>
      <c r="E29" s="17"/>
      <c r="F29" s="1"/>
      <c r="G29" s="1"/>
    </row>
    <row r="30" spans="1:7" x14ac:dyDescent="0.35">
      <c r="A30" s="6"/>
      <c r="B30" s="9"/>
      <c r="C30" s="111"/>
      <c r="D30" s="178">
        <f t="shared" si="0"/>
        <v>0</v>
      </c>
      <c r="E30" s="17"/>
      <c r="F30" s="1"/>
      <c r="G30" s="1"/>
    </row>
    <row r="31" spans="1:7" x14ac:dyDescent="0.35">
      <c r="A31" s="27" t="s">
        <v>64</v>
      </c>
      <c r="B31" s="36">
        <f>SUM(B6:B30)</f>
        <v>0</v>
      </c>
      <c r="C31" s="36">
        <f>SUM(C6:C30)</f>
        <v>0</v>
      </c>
      <c r="D31" s="179">
        <f>SUM(D6:D30)</f>
        <v>0</v>
      </c>
      <c r="E31" s="25"/>
      <c r="F31" s="1"/>
      <c r="G31" s="1"/>
    </row>
    <row r="32" spans="1:7" x14ac:dyDescent="0.35">
      <c r="A32" s="1"/>
      <c r="B32" s="26"/>
      <c r="C32" s="1"/>
      <c r="D32" s="1"/>
      <c r="E32" s="28"/>
      <c r="F32" s="1"/>
      <c r="G32" s="1"/>
    </row>
    <row r="33" spans="1:8" x14ac:dyDescent="0.35">
      <c r="A33" s="227" t="s">
        <v>253</v>
      </c>
      <c r="B33" s="26"/>
      <c r="C33" s="1"/>
      <c r="D33" s="1"/>
      <c r="E33" s="28"/>
      <c r="F33" s="1"/>
      <c r="G33" s="1"/>
    </row>
    <row r="34" spans="1:8" x14ac:dyDescent="0.35">
      <c r="A34" s="301" t="s">
        <v>257</v>
      </c>
      <c r="B34" s="301"/>
      <c r="C34" s="301"/>
      <c r="D34" s="301"/>
      <c r="E34" s="301"/>
      <c r="F34" s="301"/>
      <c r="G34" s="301"/>
    </row>
    <row r="35" spans="1:8" x14ac:dyDescent="0.35">
      <c r="A35" s="301"/>
      <c r="B35" s="301"/>
      <c r="C35" s="301"/>
      <c r="D35" s="301"/>
      <c r="E35" s="301"/>
      <c r="F35" s="301"/>
      <c r="G35" s="301"/>
    </row>
    <row r="36" spans="1:8" x14ac:dyDescent="0.35">
      <c r="A36" s="301"/>
      <c r="B36" s="301"/>
      <c r="C36" s="301"/>
      <c r="D36" s="301"/>
      <c r="E36" s="301"/>
      <c r="F36" s="301"/>
      <c r="G36" s="301"/>
    </row>
    <row r="37" spans="1:8" x14ac:dyDescent="0.35">
      <c r="A37" s="1"/>
      <c r="B37" s="1"/>
      <c r="C37" s="1"/>
      <c r="D37" s="1"/>
      <c r="E37" s="1"/>
      <c r="F37" s="1"/>
      <c r="G37" s="1"/>
    </row>
    <row r="38" spans="1:8" ht="21" x14ac:dyDescent="0.5">
      <c r="A38" s="261" t="s">
        <v>123</v>
      </c>
      <c r="B38" s="261"/>
      <c r="C38" s="261"/>
      <c r="D38" s="261"/>
      <c r="E38" s="261"/>
      <c r="F38" s="261"/>
      <c r="G38" s="261"/>
      <c r="H38" s="261"/>
    </row>
    <row r="39" spans="1:8" ht="21" x14ac:dyDescent="0.5">
      <c r="A39" s="261" t="s">
        <v>97</v>
      </c>
      <c r="B39" s="261"/>
      <c r="C39" s="261"/>
      <c r="D39" s="261"/>
      <c r="E39" s="261"/>
      <c r="F39" s="261"/>
      <c r="G39" s="261"/>
      <c r="H39" s="261"/>
    </row>
    <row r="40" spans="1:8" x14ac:dyDescent="0.35">
      <c r="A40" s="1"/>
      <c r="B40" s="1"/>
      <c r="C40" s="1"/>
      <c r="D40" s="1"/>
      <c r="E40" s="1"/>
      <c r="F40" s="29"/>
      <c r="G40" s="30"/>
    </row>
    <row r="41" spans="1:8" ht="58" x14ac:dyDescent="0.35">
      <c r="A41" s="31" t="s">
        <v>60</v>
      </c>
      <c r="B41" s="24" t="s">
        <v>258</v>
      </c>
      <c r="C41" s="32" t="s">
        <v>65</v>
      </c>
      <c r="D41" s="24" t="s">
        <v>132</v>
      </c>
      <c r="E41" s="109" t="s">
        <v>153</v>
      </c>
      <c r="F41" s="109" t="s">
        <v>162</v>
      </c>
      <c r="G41" s="110" t="s">
        <v>161</v>
      </c>
      <c r="H41" s="110" t="s">
        <v>259</v>
      </c>
    </row>
    <row r="42" spans="1:8" ht="101.5" x14ac:dyDescent="0.35">
      <c r="A42" s="32"/>
      <c r="B42" s="24" t="s">
        <v>195</v>
      </c>
      <c r="C42" s="24" t="s">
        <v>196</v>
      </c>
      <c r="D42" s="24" t="s">
        <v>197</v>
      </c>
      <c r="E42" s="109" t="s">
        <v>163</v>
      </c>
      <c r="F42" s="109" t="s">
        <v>163</v>
      </c>
      <c r="G42" s="110" t="s">
        <v>164</v>
      </c>
      <c r="H42" s="110" t="s">
        <v>175</v>
      </c>
    </row>
    <row r="43" spans="1:8" x14ac:dyDescent="0.35">
      <c r="A43" s="6"/>
      <c r="B43" s="9"/>
      <c r="C43" s="37"/>
      <c r="D43" s="180">
        <f>-(B43*C43)</f>
        <v>0</v>
      </c>
      <c r="E43" s="9"/>
      <c r="F43" s="9"/>
      <c r="G43" s="181">
        <f>D43-E43</f>
        <v>0</v>
      </c>
      <c r="H43" s="181">
        <f>B43-F43</f>
        <v>0</v>
      </c>
    </row>
    <row r="44" spans="1:8" x14ac:dyDescent="0.35">
      <c r="A44" s="6"/>
      <c r="B44" s="9"/>
      <c r="C44" s="37"/>
      <c r="D44" s="180">
        <f t="shared" ref="D44:D67" si="1">-(B44*C44)</f>
        <v>0</v>
      </c>
      <c r="E44" s="9"/>
      <c r="F44" s="9"/>
      <c r="G44" s="181">
        <f t="shared" ref="G44:G67" si="2">D44-E44</f>
        <v>0</v>
      </c>
      <c r="H44" s="181">
        <f t="shared" ref="H44:H67" si="3">B44-F44</f>
        <v>0</v>
      </c>
    </row>
    <row r="45" spans="1:8" x14ac:dyDescent="0.35">
      <c r="A45" s="6"/>
      <c r="B45" s="9"/>
      <c r="C45" s="37"/>
      <c r="D45" s="180">
        <f t="shared" si="1"/>
        <v>0</v>
      </c>
      <c r="E45" s="9"/>
      <c r="F45" s="9"/>
      <c r="G45" s="181">
        <f t="shared" si="2"/>
        <v>0</v>
      </c>
      <c r="H45" s="181">
        <f t="shared" si="3"/>
        <v>0</v>
      </c>
    </row>
    <row r="46" spans="1:8" x14ac:dyDescent="0.35">
      <c r="A46" s="6"/>
      <c r="B46" s="9"/>
      <c r="C46" s="37"/>
      <c r="D46" s="180">
        <f t="shared" si="1"/>
        <v>0</v>
      </c>
      <c r="E46" s="9"/>
      <c r="F46" s="9"/>
      <c r="G46" s="181">
        <f t="shared" si="2"/>
        <v>0</v>
      </c>
      <c r="H46" s="181">
        <f t="shared" si="3"/>
        <v>0</v>
      </c>
    </row>
    <row r="47" spans="1:8" x14ac:dyDescent="0.35">
      <c r="A47" s="6"/>
      <c r="B47" s="9"/>
      <c r="C47" s="37"/>
      <c r="D47" s="180">
        <f t="shared" si="1"/>
        <v>0</v>
      </c>
      <c r="E47" s="9"/>
      <c r="F47" s="9"/>
      <c r="G47" s="181">
        <f t="shared" si="2"/>
        <v>0</v>
      </c>
      <c r="H47" s="181">
        <f t="shared" si="3"/>
        <v>0</v>
      </c>
    </row>
    <row r="48" spans="1:8" x14ac:dyDescent="0.35">
      <c r="A48" s="6"/>
      <c r="B48" s="9"/>
      <c r="C48" s="37"/>
      <c r="D48" s="180">
        <f t="shared" si="1"/>
        <v>0</v>
      </c>
      <c r="E48" s="9"/>
      <c r="F48" s="9"/>
      <c r="G48" s="181">
        <f t="shared" si="2"/>
        <v>0</v>
      </c>
      <c r="H48" s="181">
        <f t="shared" si="3"/>
        <v>0</v>
      </c>
    </row>
    <row r="49" spans="1:8" x14ac:dyDescent="0.35">
      <c r="A49" s="6"/>
      <c r="B49" s="9"/>
      <c r="C49" s="37"/>
      <c r="D49" s="180">
        <f t="shared" si="1"/>
        <v>0</v>
      </c>
      <c r="E49" s="9"/>
      <c r="F49" s="9"/>
      <c r="G49" s="181">
        <f t="shared" si="2"/>
        <v>0</v>
      </c>
      <c r="H49" s="181">
        <f t="shared" si="3"/>
        <v>0</v>
      </c>
    </row>
    <row r="50" spans="1:8" x14ac:dyDescent="0.35">
      <c r="A50" s="6"/>
      <c r="B50" s="9"/>
      <c r="C50" s="37"/>
      <c r="D50" s="180">
        <f t="shared" si="1"/>
        <v>0</v>
      </c>
      <c r="E50" s="9"/>
      <c r="F50" s="9"/>
      <c r="G50" s="181">
        <f t="shared" si="2"/>
        <v>0</v>
      </c>
      <c r="H50" s="181">
        <f t="shared" si="3"/>
        <v>0</v>
      </c>
    </row>
    <row r="51" spans="1:8" x14ac:dyDescent="0.35">
      <c r="A51" s="6"/>
      <c r="B51" s="9"/>
      <c r="C51" s="37"/>
      <c r="D51" s="180">
        <f t="shared" si="1"/>
        <v>0</v>
      </c>
      <c r="E51" s="9"/>
      <c r="F51" s="9"/>
      <c r="G51" s="181">
        <f t="shared" si="2"/>
        <v>0</v>
      </c>
      <c r="H51" s="181">
        <f t="shared" si="3"/>
        <v>0</v>
      </c>
    </row>
    <row r="52" spans="1:8" x14ac:dyDescent="0.35">
      <c r="A52" s="6"/>
      <c r="B52" s="9"/>
      <c r="C52" s="37"/>
      <c r="D52" s="180">
        <f t="shared" si="1"/>
        <v>0</v>
      </c>
      <c r="E52" s="9"/>
      <c r="F52" s="9"/>
      <c r="G52" s="181">
        <f t="shared" si="2"/>
        <v>0</v>
      </c>
      <c r="H52" s="181">
        <f t="shared" si="3"/>
        <v>0</v>
      </c>
    </row>
    <row r="53" spans="1:8" x14ac:dyDescent="0.35">
      <c r="A53" s="6"/>
      <c r="B53" s="9"/>
      <c r="C53" s="37"/>
      <c r="D53" s="180">
        <f t="shared" si="1"/>
        <v>0</v>
      </c>
      <c r="E53" s="9"/>
      <c r="F53" s="9"/>
      <c r="G53" s="181">
        <f t="shared" si="2"/>
        <v>0</v>
      </c>
      <c r="H53" s="181">
        <f t="shared" si="3"/>
        <v>0</v>
      </c>
    </row>
    <row r="54" spans="1:8" x14ac:dyDescent="0.35">
      <c r="A54" s="6"/>
      <c r="B54" s="9"/>
      <c r="C54" s="33"/>
      <c r="D54" s="180">
        <f t="shared" si="1"/>
        <v>0</v>
      </c>
      <c r="E54" s="9"/>
      <c r="F54" s="9"/>
      <c r="G54" s="181">
        <f t="shared" si="2"/>
        <v>0</v>
      </c>
      <c r="H54" s="181">
        <f t="shared" si="3"/>
        <v>0</v>
      </c>
    </row>
    <row r="55" spans="1:8" x14ac:dyDescent="0.35">
      <c r="A55" s="6"/>
      <c r="B55" s="9"/>
      <c r="C55" s="33"/>
      <c r="D55" s="180">
        <f t="shared" si="1"/>
        <v>0</v>
      </c>
      <c r="E55" s="9"/>
      <c r="F55" s="9"/>
      <c r="G55" s="181">
        <f t="shared" si="2"/>
        <v>0</v>
      </c>
      <c r="H55" s="181">
        <f t="shared" si="3"/>
        <v>0</v>
      </c>
    </row>
    <row r="56" spans="1:8" x14ac:dyDescent="0.35">
      <c r="A56" s="6"/>
      <c r="B56" s="9"/>
      <c r="C56" s="33"/>
      <c r="D56" s="180">
        <f t="shared" si="1"/>
        <v>0</v>
      </c>
      <c r="E56" s="9"/>
      <c r="F56" s="9"/>
      <c r="G56" s="181">
        <f t="shared" si="2"/>
        <v>0</v>
      </c>
      <c r="H56" s="181">
        <f t="shared" si="3"/>
        <v>0</v>
      </c>
    </row>
    <row r="57" spans="1:8" x14ac:dyDescent="0.35">
      <c r="A57" s="6"/>
      <c r="B57" s="9"/>
      <c r="C57" s="33"/>
      <c r="D57" s="180">
        <f t="shared" si="1"/>
        <v>0</v>
      </c>
      <c r="E57" s="9"/>
      <c r="F57" s="9"/>
      <c r="G57" s="181">
        <f t="shared" si="2"/>
        <v>0</v>
      </c>
      <c r="H57" s="181">
        <f t="shared" si="3"/>
        <v>0</v>
      </c>
    </row>
    <row r="58" spans="1:8" x14ac:dyDescent="0.35">
      <c r="A58" s="6"/>
      <c r="B58" s="9"/>
      <c r="C58" s="33"/>
      <c r="D58" s="180">
        <f t="shared" si="1"/>
        <v>0</v>
      </c>
      <c r="E58" s="9"/>
      <c r="F58" s="9"/>
      <c r="G58" s="181">
        <f t="shared" si="2"/>
        <v>0</v>
      </c>
      <c r="H58" s="181">
        <f t="shared" si="3"/>
        <v>0</v>
      </c>
    </row>
    <row r="59" spans="1:8" x14ac:dyDescent="0.35">
      <c r="A59" s="6"/>
      <c r="B59" s="9"/>
      <c r="C59" s="33"/>
      <c r="D59" s="180">
        <f t="shared" si="1"/>
        <v>0</v>
      </c>
      <c r="E59" s="9"/>
      <c r="F59" s="9"/>
      <c r="G59" s="181">
        <f t="shared" si="2"/>
        <v>0</v>
      </c>
      <c r="H59" s="181">
        <f t="shared" si="3"/>
        <v>0</v>
      </c>
    </row>
    <row r="60" spans="1:8" x14ac:dyDescent="0.35">
      <c r="A60" s="6"/>
      <c r="B60" s="9"/>
      <c r="C60" s="33"/>
      <c r="D60" s="180">
        <f t="shared" si="1"/>
        <v>0</v>
      </c>
      <c r="E60" s="9"/>
      <c r="F60" s="9"/>
      <c r="G60" s="181">
        <f t="shared" si="2"/>
        <v>0</v>
      </c>
      <c r="H60" s="181">
        <f t="shared" si="3"/>
        <v>0</v>
      </c>
    </row>
    <row r="61" spans="1:8" x14ac:dyDescent="0.35">
      <c r="A61" s="6"/>
      <c r="B61" s="9"/>
      <c r="C61" s="33"/>
      <c r="D61" s="180">
        <f t="shared" si="1"/>
        <v>0</v>
      </c>
      <c r="E61" s="9"/>
      <c r="F61" s="9"/>
      <c r="G61" s="181">
        <f t="shared" si="2"/>
        <v>0</v>
      </c>
      <c r="H61" s="181">
        <f t="shared" si="3"/>
        <v>0</v>
      </c>
    </row>
    <row r="62" spans="1:8" x14ac:dyDescent="0.35">
      <c r="A62" s="6"/>
      <c r="B62" s="9"/>
      <c r="C62" s="33"/>
      <c r="D62" s="180">
        <f t="shared" si="1"/>
        <v>0</v>
      </c>
      <c r="E62" s="9"/>
      <c r="F62" s="9"/>
      <c r="G62" s="181">
        <f t="shared" si="2"/>
        <v>0</v>
      </c>
      <c r="H62" s="181">
        <f t="shared" si="3"/>
        <v>0</v>
      </c>
    </row>
    <row r="63" spans="1:8" x14ac:dyDescent="0.35">
      <c r="A63" s="6"/>
      <c r="B63" s="9"/>
      <c r="C63" s="33"/>
      <c r="D63" s="180">
        <f t="shared" si="1"/>
        <v>0</v>
      </c>
      <c r="E63" s="9"/>
      <c r="F63" s="9"/>
      <c r="G63" s="181">
        <f t="shared" si="2"/>
        <v>0</v>
      </c>
      <c r="H63" s="181">
        <f t="shared" si="3"/>
        <v>0</v>
      </c>
    </row>
    <row r="64" spans="1:8" x14ac:dyDescent="0.35">
      <c r="A64" s="6"/>
      <c r="B64" s="9"/>
      <c r="C64" s="33"/>
      <c r="D64" s="180">
        <f t="shared" si="1"/>
        <v>0</v>
      </c>
      <c r="E64" s="9"/>
      <c r="F64" s="9"/>
      <c r="G64" s="181">
        <f t="shared" si="2"/>
        <v>0</v>
      </c>
      <c r="H64" s="181">
        <f t="shared" si="3"/>
        <v>0</v>
      </c>
    </row>
    <row r="65" spans="1:8" x14ac:dyDescent="0.35">
      <c r="A65" s="6"/>
      <c r="B65" s="9"/>
      <c r="C65" s="33"/>
      <c r="D65" s="180">
        <f t="shared" si="1"/>
        <v>0</v>
      </c>
      <c r="E65" s="9"/>
      <c r="F65" s="9"/>
      <c r="G65" s="181">
        <f t="shared" si="2"/>
        <v>0</v>
      </c>
      <c r="H65" s="181">
        <f t="shared" si="3"/>
        <v>0</v>
      </c>
    </row>
    <row r="66" spans="1:8" x14ac:dyDescent="0.35">
      <c r="A66" s="6"/>
      <c r="B66" s="9"/>
      <c r="C66" s="33"/>
      <c r="D66" s="180">
        <f t="shared" si="1"/>
        <v>0</v>
      </c>
      <c r="E66" s="9"/>
      <c r="F66" s="9"/>
      <c r="G66" s="181">
        <f t="shared" si="2"/>
        <v>0</v>
      </c>
      <c r="H66" s="181">
        <f t="shared" si="3"/>
        <v>0</v>
      </c>
    </row>
    <row r="67" spans="1:8" x14ac:dyDescent="0.35">
      <c r="A67" s="6"/>
      <c r="B67" s="9"/>
      <c r="C67" s="33"/>
      <c r="D67" s="180">
        <f t="shared" si="1"/>
        <v>0</v>
      </c>
      <c r="E67" s="9"/>
      <c r="F67" s="9"/>
      <c r="G67" s="181">
        <f t="shared" si="2"/>
        <v>0</v>
      </c>
      <c r="H67" s="181">
        <f t="shared" si="3"/>
        <v>0</v>
      </c>
    </row>
    <row r="68" spans="1:8" x14ac:dyDescent="0.35">
      <c r="A68" s="27" t="s">
        <v>64</v>
      </c>
      <c r="B68" s="34"/>
      <c r="C68" s="35"/>
      <c r="D68" s="179">
        <f>SUM(D43:D67)</f>
        <v>0</v>
      </c>
      <c r="E68" s="36">
        <f>SUM(E43:E67)</f>
        <v>0</v>
      </c>
      <c r="F68" s="36"/>
      <c r="G68" s="182">
        <f>SUM(G43:G67)</f>
        <v>0</v>
      </c>
      <c r="H68" s="182"/>
    </row>
    <row r="69" spans="1:8" x14ac:dyDescent="0.35">
      <c r="A69" s="1"/>
      <c r="B69" s="1"/>
      <c r="C69" s="1"/>
      <c r="D69" s="1"/>
      <c r="E69" s="1"/>
      <c r="F69" s="1"/>
      <c r="G69" s="1"/>
    </row>
    <row r="70" spans="1:8" x14ac:dyDescent="0.35">
      <c r="A70" s="227" t="s">
        <v>165</v>
      </c>
      <c r="B70" s="1"/>
      <c r="C70" s="1"/>
      <c r="D70" s="1"/>
      <c r="E70" s="1"/>
      <c r="F70" s="1"/>
      <c r="G70" s="1"/>
    </row>
    <row r="71" spans="1:8" ht="16.5" x14ac:dyDescent="0.35">
      <c r="A71" s="1" t="s">
        <v>260</v>
      </c>
      <c r="B71" s="1"/>
      <c r="C71" s="1"/>
      <c r="D71" s="1"/>
      <c r="E71" s="1"/>
      <c r="F71" s="1"/>
      <c r="G71" s="1"/>
    </row>
    <row r="72" spans="1:8" x14ac:dyDescent="0.35">
      <c r="A72" s="281" t="s">
        <v>261</v>
      </c>
      <c r="B72" s="281"/>
      <c r="C72" s="281"/>
      <c r="D72" s="281"/>
      <c r="E72" s="281"/>
      <c r="F72" s="281"/>
      <c r="G72" s="281"/>
      <c r="H72" s="281"/>
    </row>
    <row r="73" spans="1:8" x14ac:dyDescent="0.35">
      <c r="A73" s="281"/>
      <c r="B73" s="281"/>
      <c r="C73" s="281"/>
      <c r="D73" s="281"/>
      <c r="E73" s="281"/>
      <c r="F73" s="281"/>
      <c r="G73" s="281"/>
      <c r="H73" s="281"/>
    </row>
    <row r="74" spans="1:8" x14ac:dyDescent="0.35">
      <c r="A74" s="281"/>
      <c r="B74" s="281"/>
      <c r="C74" s="281"/>
      <c r="D74" s="281"/>
      <c r="E74" s="281"/>
      <c r="F74" s="281"/>
      <c r="G74" s="281"/>
      <c r="H74" s="281"/>
    </row>
    <row r="76" spans="1:8" ht="21" x14ac:dyDescent="0.5">
      <c r="A76" s="261" t="s">
        <v>124</v>
      </c>
      <c r="B76" s="261"/>
      <c r="C76" s="261"/>
      <c r="D76" s="261"/>
      <c r="E76" s="261"/>
      <c r="F76" s="261"/>
      <c r="G76" s="261"/>
      <c r="H76" s="261"/>
    </row>
    <row r="78" spans="1:8" ht="29" x14ac:dyDescent="0.35">
      <c r="A78" s="112" t="s">
        <v>125</v>
      </c>
    </row>
    <row r="79" spans="1:8" x14ac:dyDescent="0.35">
      <c r="A79" s="109"/>
    </row>
    <row r="80" spans="1:8" x14ac:dyDescent="0.35">
      <c r="A80" s="251">
        <f>'Tab 3 75% and Cross Sub Calc'!M8</f>
        <v>0</v>
      </c>
    </row>
    <row r="81" spans="1:1" x14ac:dyDescent="0.35">
      <c r="A81" s="139"/>
    </row>
    <row r="82" spans="1:1" x14ac:dyDescent="0.35">
      <c r="A82" s="139"/>
    </row>
    <row r="83" spans="1:1" x14ac:dyDescent="0.35">
      <c r="A83" s="139"/>
    </row>
    <row r="84" spans="1:1" x14ac:dyDescent="0.35">
      <c r="A84" s="139"/>
    </row>
    <row r="85" spans="1:1" x14ac:dyDescent="0.35">
      <c r="A85" s="139"/>
    </row>
    <row r="86" spans="1:1" x14ac:dyDescent="0.35">
      <c r="A86" s="139"/>
    </row>
    <row r="87" spans="1:1" x14ac:dyDescent="0.35">
      <c r="A87" s="139"/>
    </row>
    <row r="88" spans="1:1" x14ac:dyDescent="0.35">
      <c r="A88" s="139"/>
    </row>
  </sheetData>
  <mergeCells count="7">
    <mergeCell ref="A76:H76"/>
    <mergeCell ref="A34:G36"/>
    <mergeCell ref="A72:H74"/>
    <mergeCell ref="A1:H1"/>
    <mergeCell ref="A2:H2"/>
    <mergeCell ref="A38:H38"/>
    <mergeCell ref="A39:H39"/>
  </mergeCells>
  <pageMargins left="0.7" right="0.7" top="0.75" bottom="0.75" header="0.3" footer="0.3"/>
  <pageSetup orientation="portrait" r:id="rId1"/>
  <ignoredErrors>
    <ignoredError sqref="G68 D31 A80 H43"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E7AF4-F1D4-4176-9271-6C53072D511C}">
  <sheetPr>
    <pageSetUpPr fitToPage="1"/>
  </sheetPr>
  <dimension ref="A1:AF166"/>
  <sheetViews>
    <sheetView zoomScaleNormal="100" workbookViewId="0">
      <pane xSplit="4" ySplit="14" topLeftCell="E33" activePane="bottomRight" state="frozen"/>
      <selection pane="topRight" activeCell="E1" sqref="E1"/>
      <selection pane="bottomLeft" activeCell="A7" sqref="A7"/>
      <selection pane="bottomRight" activeCell="G141" sqref="G141"/>
    </sheetView>
  </sheetViews>
  <sheetFormatPr defaultColWidth="9.1796875" defaultRowHeight="14" x14ac:dyDescent="0.3"/>
  <cols>
    <col min="1" max="1" width="13.1796875" style="126" customWidth="1"/>
    <col min="2" max="2" width="23" style="122" bestFit="1" customWidth="1"/>
    <col min="3" max="3" width="13.26953125" style="122" customWidth="1"/>
    <col min="4" max="4" width="18" style="126" customWidth="1"/>
    <col min="5" max="5" width="2.453125" style="126" customWidth="1"/>
    <col min="6" max="6" width="17.7265625" style="122" customWidth="1"/>
    <col min="7" max="7" width="12.81640625" style="122" bestFit="1" customWidth="1"/>
    <col min="8" max="8" width="13.453125" style="122" bestFit="1" customWidth="1"/>
    <col min="9" max="9" width="17.7265625" style="122" customWidth="1"/>
    <col min="10" max="10" width="12" style="122" bestFit="1" customWidth="1"/>
    <col min="11" max="11" width="13.453125" style="122" bestFit="1" customWidth="1"/>
    <col min="12" max="12" width="2.1796875" style="122" customWidth="1"/>
    <col min="13" max="13" width="17.7265625" style="122" customWidth="1"/>
    <col min="14" max="14" width="13.54296875" style="122" customWidth="1"/>
    <col min="15" max="15" width="13.453125" style="122" customWidth="1"/>
    <col min="16" max="16" width="17.7265625" style="122" customWidth="1"/>
    <col min="17" max="17" width="12.7265625" style="122" bestFit="1" customWidth="1"/>
    <col min="18" max="18" width="14" style="122" bestFit="1" customWidth="1"/>
    <col min="19" max="19" width="1.81640625" style="122" customWidth="1"/>
    <col min="20" max="25" width="13.81640625" style="122" customWidth="1"/>
    <col min="26" max="26" width="1.81640625" style="122" customWidth="1"/>
    <col min="27" max="32" width="13.81640625" style="121" customWidth="1"/>
    <col min="33" max="16384" width="9.1796875" style="121"/>
  </cols>
  <sheetData>
    <row r="1" spans="1:32" s="170" customFormat="1" ht="22.5" x14ac:dyDescent="0.45">
      <c r="A1" s="325" t="s">
        <v>236</v>
      </c>
      <c r="B1" s="325"/>
      <c r="C1" s="325"/>
      <c r="D1" s="325"/>
      <c r="E1" s="325"/>
      <c r="F1" s="325"/>
      <c r="G1" s="325"/>
      <c r="H1" s="325"/>
      <c r="I1" s="325"/>
      <c r="J1" s="325"/>
      <c r="K1" s="325"/>
      <c r="L1" s="325"/>
      <c r="M1" s="325"/>
      <c r="N1" s="325"/>
      <c r="O1" s="325"/>
      <c r="P1" s="325"/>
      <c r="Q1" s="325"/>
      <c r="R1" s="325"/>
      <c r="S1" s="325"/>
      <c r="T1" s="325"/>
      <c r="U1" s="325"/>
      <c r="V1" s="325"/>
      <c r="W1" s="325"/>
      <c r="X1" s="325"/>
      <c r="Y1" s="325"/>
      <c r="Z1" s="325"/>
      <c r="AA1" s="325"/>
      <c r="AB1" s="325"/>
      <c r="AC1" s="325"/>
      <c r="AD1" s="325"/>
      <c r="AE1" s="325"/>
      <c r="AF1" s="325"/>
    </row>
    <row r="2" spans="1:32" s="170" customFormat="1" ht="23" thickBot="1" x14ac:dyDescent="0.5">
      <c r="A2" s="325" t="s">
        <v>181</v>
      </c>
      <c r="B2" s="325"/>
      <c r="C2" s="325"/>
      <c r="D2" s="325"/>
      <c r="E2" s="325"/>
      <c r="F2" s="325"/>
      <c r="G2" s="325"/>
      <c r="H2" s="325"/>
      <c r="I2" s="325"/>
      <c r="J2" s="325"/>
      <c r="K2" s="325"/>
      <c r="L2" s="325"/>
      <c r="M2" s="325"/>
      <c r="N2" s="325"/>
      <c r="O2" s="325"/>
      <c r="P2" s="325"/>
      <c r="Q2" s="325"/>
      <c r="R2" s="325"/>
      <c r="S2" s="325"/>
      <c r="T2" s="325"/>
      <c r="U2" s="325"/>
      <c r="V2" s="325"/>
      <c r="W2" s="325"/>
      <c r="X2" s="325"/>
      <c r="Y2" s="325"/>
      <c r="Z2" s="325"/>
      <c r="AA2" s="325"/>
      <c r="AB2" s="325"/>
      <c r="AC2" s="325"/>
      <c r="AD2" s="325"/>
      <c r="AE2" s="325"/>
      <c r="AF2" s="325"/>
    </row>
    <row r="3" spans="1:32" s="170" customFormat="1" ht="23" thickBot="1" x14ac:dyDescent="0.5">
      <c r="A3" s="211"/>
      <c r="B3" s="211"/>
      <c r="C3" s="211"/>
      <c r="D3" s="211"/>
      <c r="E3" s="211"/>
      <c r="F3" s="211"/>
      <c r="G3" s="211"/>
      <c r="H3" s="211"/>
      <c r="I3" s="211"/>
      <c r="J3" s="211"/>
      <c r="K3" s="211"/>
      <c r="L3" s="211"/>
      <c r="M3" s="211"/>
      <c r="N3" s="211" t="s">
        <v>237</v>
      </c>
      <c r="O3" s="211"/>
      <c r="P3" s="213" t="s">
        <v>238</v>
      </c>
      <c r="Q3" s="314">
        <f>'Tab 1 Savings Calculator'!B5-1</f>
        <v>2022</v>
      </c>
      <c r="R3" s="315"/>
      <c r="S3" s="211"/>
      <c r="T3" s="211"/>
      <c r="U3" s="211"/>
      <c r="V3" s="211"/>
      <c r="W3" s="211"/>
      <c r="X3" s="211"/>
      <c r="Y3" s="211"/>
      <c r="Z3" s="211"/>
      <c r="AA3" s="214"/>
      <c r="AB3" s="214"/>
      <c r="AC3" s="214"/>
      <c r="AD3" s="214"/>
      <c r="AE3" s="214"/>
      <c r="AF3" s="214"/>
    </row>
    <row r="4" spans="1:32" ht="18" customHeight="1" x14ac:dyDescent="0.35">
      <c r="A4" s="168"/>
      <c r="B4" s="168"/>
      <c r="C4" s="168"/>
      <c r="D4" s="168"/>
      <c r="E4" s="168"/>
      <c r="F4" s="168"/>
      <c r="G4" s="171"/>
      <c r="H4" s="212"/>
      <c r="I4" s="212"/>
      <c r="J4" s="212"/>
      <c r="K4" s="328" t="s">
        <v>204</v>
      </c>
      <c r="L4" s="328"/>
      <c r="M4" s="328"/>
      <c r="N4" s="328"/>
      <c r="O4" s="328"/>
      <c r="P4" s="328"/>
      <c r="Q4" s="328"/>
      <c r="R4" s="328"/>
      <c r="S4" s="328"/>
      <c r="T4" s="328"/>
      <c r="U4" s="212"/>
      <c r="V4" s="212"/>
      <c r="W4" s="212"/>
      <c r="X4" s="168"/>
      <c r="Y4" s="168"/>
      <c r="Z4" s="168"/>
      <c r="AA4" s="215"/>
      <c r="AB4" s="215"/>
      <c r="AC4" s="215"/>
      <c r="AD4" s="215"/>
      <c r="AE4" s="215"/>
      <c r="AF4" s="215"/>
    </row>
    <row r="5" spans="1:32" ht="18" customHeight="1" x14ac:dyDescent="0.35">
      <c r="A5" s="169"/>
      <c r="B5" s="169"/>
      <c r="C5" s="169"/>
      <c r="D5" s="169"/>
      <c r="E5" s="167"/>
      <c r="F5" s="167"/>
      <c r="G5" s="171"/>
      <c r="H5" s="212"/>
      <c r="I5" s="212"/>
      <c r="J5" s="212"/>
      <c r="K5" s="328"/>
      <c r="L5" s="328"/>
      <c r="M5" s="328"/>
      <c r="N5" s="328"/>
      <c r="O5" s="328"/>
      <c r="P5" s="328"/>
      <c r="Q5" s="328"/>
      <c r="R5" s="328"/>
      <c r="S5" s="328"/>
      <c r="T5" s="328"/>
      <c r="U5" s="212"/>
      <c r="V5" s="212"/>
      <c r="W5" s="212"/>
      <c r="X5" s="167"/>
      <c r="Y5" s="167"/>
      <c r="Z5" s="167"/>
      <c r="AA5" s="215"/>
      <c r="AB5" s="215"/>
      <c r="AC5" s="215"/>
      <c r="AD5" s="215"/>
      <c r="AE5" s="215"/>
      <c r="AF5" s="215"/>
    </row>
    <row r="6" spans="1:32" ht="25.5" customHeight="1" x14ac:dyDescent="0.35">
      <c r="A6" s="169"/>
      <c r="B6" s="169"/>
      <c r="C6" s="169"/>
      <c r="D6" s="169"/>
      <c r="E6" s="167"/>
      <c r="F6" s="167"/>
      <c r="G6" s="171"/>
      <c r="H6" s="212"/>
      <c r="I6" s="212"/>
      <c r="J6" s="212"/>
      <c r="K6" s="328"/>
      <c r="L6" s="328"/>
      <c r="M6" s="328"/>
      <c r="N6" s="328"/>
      <c r="O6" s="328"/>
      <c r="P6" s="328"/>
      <c r="Q6" s="328"/>
      <c r="R6" s="328"/>
      <c r="S6" s="328"/>
      <c r="T6" s="328"/>
      <c r="U6" s="212"/>
      <c r="V6" s="212"/>
      <c r="W6" s="212"/>
      <c r="X6" s="167"/>
      <c r="Y6" s="167"/>
      <c r="Z6" s="167"/>
      <c r="AA6" s="215"/>
      <c r="AB6" s="215"/>
      <c r="AC6" s="215"/>
      <c r="AD6" s="215"/>
      <c r="AE6" s="215"/>
      <c r="AF6" s="215"/>
    </row>
    <row r="7" spans="1:32" ht="17.5" x14ac:dyDescent="0.35">
      <c r="A7" s="230"/>
      <c r="B7" s="230"/>
      <c r="C7" s="230"/>
      <c r="D7" s="230"/>
      <c r="E7" s="231"/>
      <c r="F7" s="231"/>
      <c r="G7" s="232"/>
      <c r="H7" s="233"/>
      <c r="I7" s="233"/>
      <c r="J7" s="233"/>
      <c r="K7" s="234"/>
      <c r="L7" s="234"/>
      <c r="M7" s="234"/>
      <c r="N7" s="234"/>
      <c r="O7" s="234"/>
      <c r="P7" s="234"/>
      <c r="Q7" s="234"/>
      <c r="R7" s="234"/>
      <c r="S7" s="234"/>
      <c r="T7" s="234"/>
      <c r="U7" s="233"/>
      <c r="V7" s="233"/>
      <c r="W7" s="233"/>
      <c r="X7" s="231"/>
      <c r="Y7" s="231"/>
      <c r="Z7" s="231"/>
    </row>
    <row r="9" spans="1:32" s="173" customFormat="1" ht="14.25" customHeight="1" x14ac:dyDescent="0.25">
      <c r="A9" s="153"/>
      <c r="B9" s="195"/>
      <c r="C9" s="195"/>
      <c r="D9" s="153"/>
      <c r="E9" s="153"/>
      <c r="F9" s="312" t="s">
        <v>292</v>
      </c>
      <c r="G9" s="312"/>
      <c r="H9" s="312"/>
      <c r="I9" s="312"/>
      <c r="J9" s="312"/>
      <c r="K9" s="312"/>
      <c r="L9" s="195"/>
      <c r="M9" s="312" t="s">
        <v>292</v>
      </c>
      <c r="N9" s="312"/>
      <c r="O9" s="312"/>
      <c r="P9" s="312"/>
      <c r="Q9" s="312"/>
      <c r="R9" s="312"/>
      <c r="S9" s="153"/>
      <c r="T9" s="312" t="s">
        <v>292</v>
      </c>
      <c r="U9" s="312"/>
      <c r="V9" s="312"/>
      <c r="W9" s="312"/>
      <c r="X9" s="312"/>
      <c r="Y9" s="312"/>
      <c r="Z9" s="153"/>
      <c r="AA9" s="312" t="s">
        <v>292</v>
      </c>
      <c r="AB9" s="312"/>
      <c r="AC9" s="312"/>
      <c r="AD9" s="312"/>
      <c r="AE9" s="312"/>
      <c r="AF9" s="312"/>
    </row>
    <row r="10" spans="1:32" s="173" customFormat="1" ht="27" customHeight="1" x14ac:dyDescent="0.25">
      <c r="A10" s="319" t="s">
        <v>201</v>
      </c>
      <c r="B10" s="319" t="s">
        <v>202</v>
      </c>
      <c r="C10" s="319" t="s">
        <v>134</v>
      </c>
      <c r="D10" s="322" t="s">
        <v>198</v>
      </c>
      <c r="E10" s="216"/>
      <c r="F10" s="305" t="s">
        <v>264</v>
      </c>
      <c r="G10" s="305" t="s">
        <v>265</v>
      </c>
      <c r="H10" s="305" t="s">
        <v>266</v>
      </c>
      <c r="I10" s="313" t="s">
        <v>133</v>
      </c>
      <c r="J10" s="305" t="s">
        <v>166</v>
      </c>
      <c r="K10" s="305" t="s">
        <v>180</v>
      </c>
      <c r="L10" s="172"/>
      <c r="M10" s="305" t="s">
        <v>264</v>
      </c>
      <c r="N10" s="305" t="s">
        <v>265</v>
      </c>
      <c r="O10" s="305" t="s">
        <v>266</v>
      </c>
      <c r="P10" s="313" t="s">
        <v>133</v>
      </c>
      <c r="Q10" s="305" t="s">
        <v>166</v>
      </c>
      <c r="R10" s="305" t="s">
        <v>180</v>
      </c>
      <c r="S10" s="172"/>
      <c r="T10" s="305" t="s">
        <v>264</v>
      </c>
      <c r="U10" s="305" t="s">
        <v>265</v>
      </c>
      <c r="V10" s="305" t="s">
        <v>266</v>
      </c>
      <c r="W10" s="313" t="s">
        <v>133</v>
      </c>
      <c r="X10" s="316" t="s">
        <v>166</v>
      </c>
      <c r="Y10" s="305" t="s">
        <v>180</v>
      </c>
      <c r="Z10" s="172"/>
      <c r="AA10" s="305" t="s">
        <v>264</v>
      </c>
      <c r="AB10" s="305" t="s">
        <v>265</v>
      </c>
      <c r="AC10" s="305" t="s">
        <v>266</v>
      </c>
      <c r="AD10" s="313" t="s">
        <v>133</v>
      </c>
      <c r="AE10" s="316" t="s">
        <v>166</v>
      </c>
      <c r="AF10" s="305" t="s">
        <v>180</v>
      </c>
    </row>
    <row r="11" spans="1:32" s="173" customFormat="1" ht="24.75" customHeight="1" x14ac:dyDescent="0.25">
      <c r="A11" s="320"/>
      <c r="B11" s="320"/>
      <c r="C11" s="320"/>
      <c r="D11" s="323"/>
      <c r="E11" s="216"/>
      <c r="F11" s="306"/>
      <c r="G11" s="306"/>
      <c r="H11" s="307"/>
      <c r="I11" s="313"/>
      <c r="J11" s="307"/>
      <c r="K11" s="307"/>
      <c r="L11" s="172"/>
      <c r="M11" s="306"/>
      <c r="N11" s="306"/>
      <c r="O11" s="307"/>
      <c r="P11" s="313"/>
      <c r="Q11" s="307"/>
      <c r="R11" s="307"/>
      <c r="S11" s="172"/>
      <c r="T11" s="306"/>
      <c r="U11" s="306"/>
      <c r="V11" s="307"/>
      <c r="W11" s="313"/>
      <c r="X11" s="317"/>
      <c r="Y11" s="307"/>
      <c r="Z11" s="172"/>
      <c r="AA11" s="306"/>
      <c r="AB11" s="306"/>
      <c r="AC11" s="307"/>
      <c r="AD11" s="313"/>
      <c r="AE11" s="317"/>
      <c r="AF11" s="307"/>
    </row>
    <row r="12" spans="1:32" s="173" customFormat="1" ht="35.25" customHeight="1" x14ac:dyDescent="0.25">
      <c r="A12" s="320"/>
      <c r="B12" s="320"/>
      <c r="C12" s="320"/>
      <c r="D12" s="323"/>
      <c r="E12" s="216"/>
      <c r="F12" s="308" t="s">
        <v>179</v>
      </c>
      <c r="G12" s="309"/>
      <c r="H12" s="307"/>
      <c r="I12" s="172" t="str">
        <f>P3</f>
        <v xml:space="preserve">June 30, </v>
      </c>
      <c r="J12" s="307"/>
      <c r="K12" s="307"/>
      <c r="L12" s="172"/>
      <c r="M12" s="308" t="s">
        <v>179</v>
      </c>
      <c r="N12" s="309"/>
      <c r="O12" s="307"/>
      <c r="P12" s="172" t="str">
        <f>P3</f>
        <v xml:space="preserve">June 30, </v>
      </c>
      <c r="Q12" s="307"/>
      <c r="R12" s="307"/>
      <c r="S12" s="172"/>
      <c r="T12" s="308" t="s">
        <v>179</v>
      </c>
      <c r="U12" s="309"/>
      <c r="V12" s="307"/>
      <c r="W12" s="172" t="str">
        <f>P3</f>
        <v xml:space="preserve">June 30, </v>
      </c>
      <c r="X12" s="317"/>
      <c r="Y12" s="307"/>
      <c r="Z12" s="172"/>
      <c r="AA12" s="308" t="s">
        <v>179</v>
      </c>
      <c r="AB12" s="309"/>
      <c r="AC12" s="307"/>
      <c r="AD12" s="172" t="str">
        <f>P3</f>
        <v xml:space="preserve">June 30, </v>
      </c>
      <c r="AE12" s="317"/>
      <c r="AF12" s="307"/>
    </row>
    <row r="13" spans="1:32" s="173" customFormat="1" ht="12.5" x14ac:dyDescent="0.25">
      <c r="A13" s="321"/>
      <c r="B13" s="321"/>
      <c r="C13" s="321"/>
      <c r="D13" s="324"/>
      <c r="E13" s="216"/>
      <c r="F13" s="310"/>
      <c r="G13" s="311"/>
      <c r="H13" s="306"/>
      <c r="I13" s="216">
        <f>Q3</f>
        <v>2022</v>
      </c>
      <c r="J13" s="306"/>
      <c r="K13" s="306"/>
      <c r="L13" s="172"/>
      <c r="M13" s="310"/>
      <c r="N13" s="311"/>
      <c r="O13" s="306"/>
      <c r="P13" s="216">
        <f>Q3</f>
        <v>2022</v>
      </c>
      <c r="Q13" s="306"/>
      <c r="R13" s="306"/>
      <c r="S13" s="172"/>
      <c r="T13" s="310"/>
      <c r="U13" s="311"/>
      <c r="V13" s="306"/>
      <c r="W13" s="216">
        <f>Q3</f>
        <v>2022</v>
      </c>
      <c r="X13" s="318"/>
      <c r="Y13" s="306"/>
      <c r="Z13" s="172"/>
      <c r="AA13" s="310"/>
      <c r="AB13" s="311"/>
      <c r="AC13" s="306"/>
      <c r="AD13" s="216">
        <f>Q3</f>
        <v>2022</v>
      </c>
      <c r="AE13" s="318"/>
      <c r="AF13" s="306"/>
    </row>
    <row r="14" spans="1:32" s="173" customFormat="1" ht="12.5" x14ac:dyDescent="0.25">
      <c r="A14" s="153" t="s">
        <v>203</v>
      </c>
      <c r="B14" s="153" t="s">
        <v>135</v>
      </c>
      <c r="C14" s="153" t="s">
        <v>136</v>
      </c>
      <c r="D14" s="153" t="s">
        <v>137</v>
      </c>
      <c r="E14" s="153"/>
      <c r="F14" s="302" t="s">
        <v>294</v>
      </c>
      <c r="G14" s="303"/>
      <c r="H14" s="304"/>
      <c r="I14" s="172" t="s">
        <v>138</v>
      </c>
      <c r="J14" s="172" t="s">
        <v>139</v>
      </c>
      <c r="K14" s="172" t="s">
        <v>138</v>
      </c>
      <c r="L14" s="172"/>
      <c r="M14" s="302" t="s">
        <v>294</v>
      </c>
      <c r="N14" s="303"/>
      <c r="O14" s="304"/>
      <c r="P14" s="172" t="s">
        <v>138</v>
      </c>
      <c r="Q14" s="172" t="s">
        <v>139</v>
      </c>
      <c r="R14" s="172" t="s">
        <v>138</v>
      </c>
      <c r="S14" s="172"/>
      <c r="T14" s="302" t="s">
        <v>293</v>
      </c>
      <c r="U14" s="303"/>
      <c r="V14" s="304"/>
      <c r="W14" s="172" t="s">
        <v>138</v>
      </c>
      <c r="X14" s="172" t="s">
        <v>139</v>
      </c>
      <c r="Y14" s="172" t="s">
        <v>138</v>
      </c>
      <c r="Z14" s="172"/>
      <c r="AA14" s="302" t="s">
        <v>294</v>
      </c>
      <c r="AB14" s="303"/>
      <c r="AC14" s="304"/>
      <c r="AD14" s="172" t="s">
        <v>138</v>
      </c>
      <c r="AE14" s="172" t="s">
        <v>139</v>
      </c>
      <c r="AF14" s="172" t="s">
        <v>138</v>
      </c>
    </row>
    <row r="15" spans="1:32" s="173" customFormat="1" ht="12.5" x14ac:dyDescent="0.25">
      <c r="A15" s="188" t="s">
        <v>205</v>
      </c>
      <c r="B15" s="188" t="s">
        <v>220</v>
      </c>
      <c r="C15" s="188" t="s">
        <v>141</v>
      </c>
      <c r="D15" s="188">
        <v>0</v>
      </c>
      <c r="E15" s="188"/>
      <c r="F15" s="189">
        <v>5.867</v>
      </c>
      <c r="G15" s="189">
        <v>5.2916666666666696</v>
      </c>
      <c r="H15" s="142">
        <f>IF(F15-G15=0,"",F15-G15)</f>
        <v>0.57533333333333037</v>
      </c>
      <c r="I15" s="202">
        <v>7.5410000000000004</v>
      </c>
      <c r="J15" s="201">
        <f>H15*I15</f>
        <v>4.3385886666666442</v>
      </c>
      <c r="K15" s="201">
        <f>D15*J15</f>
        <v>0</v>
      </c>
      <c r="L15" s="140"/>
      <c r="M15" s="193">
        <v>381.14583333333331</v>
      </c>
      <c r="N15" s="193">
        <v>302.67083333333341</v>
      </c>
      <c r="O15" s="209">
        <f>IF(M15-N15=0,"",M15-N15)</f>
        <v>78.474999999999909</v>
      </c>
      <c r="P15" s="204">
        <v>0.129</v>
      </c>
      <c r="Q15" s="201">
        <f>O15*P15</f>
        <v>10.123274999999989</v>
      </c>
      <c r="R15" s="201">
        <f>D15*Q15</f>
        <v>0</v>
      </c>
      <c r="S15" s="140"/>
      <c r="T15" s="141"/>
      <c r="U15" s="141"/>
      <c r="V15" s="209" t="str">
        <f>IF(T15-U15=0,"",T15-U15)</f>
        <v/>
      </c>
      <c r="W15" s="206"/>
      <c r="X15" s="210">
        <f>IFERROR(V15*W15,0)</f>
        <v>0</v>
      </c>
      <c r="Y15" s="201">
        <f>D15*X15</f>
        <v>0</v>
      </c>
      <c r="Z15" s="201"/>
      <c r="AA15" s="141"/>
      <c r="AB15" s="141"/>
      <c r="AC15" s="209" t="str">
        <f>IF(AA15-AB15=0,"",AA15-AB15)</f>
        <v/>
      </c>
      <c r="AD15" s="206"/>
      <c r="AE15" s="210">
        <f>IFERROR(AC15*AD15,0)</f>
        <v>0</v>
      </c>
      <c r="AF15" s="201">
        <f>D15*AE15</f>
        <v>0</v>
      </c>
    </row>
    <row r="16" spans="1:32" s="173" customFormat="1" ht="12.5" x14ac:dyDescent="0.25">
      <c r="A16" s="188"/>
      <c r="B16" s="188"/>
      <c r="C16" s="188" t="s">
        <v>142</v>
      </c>
      <c r="D16" s="188">
        <v>0</v>
      </c>
      <c r="E16" s="188"/>
      <c r="F16" s="189">
        <v>6.9580000000000002</v>
      </c>
      <c r="G16" s="189">
        <v>6.19166666666667</v>
      </c>
      <c r="H16" s="142">
        <f>IF(F16-G16=0,"",F16-G16)</f>
        <v>0.7663333333333302</v>
      </c>
      <c r="I16" s="202">
        <v>7.3620000000000001</v>
      </c>
      <c r="J16" s="201">
        <f t="shared" ref="J16:J65" si="0">H16*I16</f>
        <v>5.6417459999999773</v>
      </c>
      <c r="K16" s="201">
        <f t="shared" ref="K16:K79" si="1">D16*J16</f>
        <v>0</v>
      </c>
      <c r="L16" s="140"/>
      <c r="M16" s="193">
        <v>486.00166666666672</v>
      </c>
      <c r="N16" s="193">
        <v>405.80305555555555</v>
      </c>
      <c r="O16" s="209">
        <f t="shared" ref="O16:O79" si="2">IF(M16-N16=0,"",M16-N16)</f>
        <v>80.198611111111177</v>
      </c>
      <c r="P16" s="204">
        <v>0.125</v>
      </c>
      <c r="Q16" s="201">
        <f t="shared" ref="Q16:Q17" si="3">O16*P16</f>
        <v>10.024826388888897</v>
      </c>
      <c r="R16" s="201">
        <f t="shared" ref="R16:R79" si="4">D16*Q16</f>
        <v>0</v>
      </c>
      <c r="S16" s="140"/>
      <c r="T16" s="141"/>
      <c r="U16" s="141"/>
      <c r="V16" s="209" t="str">
        <f t="shared" ref="V16:V79" si="5">IF(T16-U16=0,"",T16-U16)</f>
        <v/>
      </c>
      <c r="W16" s="206"/>
      <c r="X16" s="210">
        <f t="shared" ref="X16:X79" si="6">IFERROR(V16*W16,0)</f>
        <v>0</v>
      </c>
      <c r="Y16" s="201">
        <f t="shared" ref="Y16:Y79" si="7">D16*X16</f>
        <v>0</v>
      </c>
      <c r="Z16" s="201"/>
      <c r="AA16" s="141"/>
      <c r="AB16" s="141"/>
      <c r="AC16" s="209" t="str">
        <f t="shared" ref="AC16:AC79" si="8">IF(AA16-AB16=0,"",AA16-AB16)</f>
        <v/>
      </c>
      <c r="AD16" s="206"/>
      <c r="AE16" s="210">
        <f t="shared" ref="AE16:AE79" si="9">IFERROR(AC16*AD16,0)</f>
        <v>0</v>
      </c>
      <c r="AF16" s="201">
        <f t="shared" ref="AF16:AF79" si="10">D16*AE16</f>
        <v>0</v>
      </c>
    </row>
    <row r="17" spans="1:32" s="173" customFormat="1" ht="12.5" x14ac:dyDescent="0.25">
      <c r="A17" s="188"/>
      <c r="B17" s="188"/>
      <c r="C17" s="188" t="s">
        <v>143</v>
      </c>
      <c r="D17" s="188">
        <v>0</v>
      </c>
      <c r="E17" s="188"/>
      <c r="F17" s="189">
        <v>8.0169999999999995</v>
      </c>
      <c r="G17" s="189">
        <v>7.05833333333333</v>
      </c>
      <c r="H17" s="142">
        <f>IF(F17-G17=0,"",F17-G17)</f>
        <v>0.95866666666666944</v>
      </c>
      <c r="I17" s="202">
        <v>7.2329999999999997</v>
      </c>
      <c r="J17" s="201">
        <f t="shared" si="0"/>
        <v>6.9340360000000194</v>
      </c>
      <c r="K17" s="201">
        <f t="shared" si="1"/>
        <v>0</v>
      </c>
      <c r="L17" s="140"/>
      <c r="M17" s="193">
        <v>619.30833333333339</v>
      </c>
      <c r="N17" s="193">
        <v>499.22333333333336</v>
      </c>
      <c r="O17" s="209">
        <f t="shared" si="2"/>
        <v>120.08500000000004</v>
      </c>
      <c r="P17" s="204">
        <v>0.123</v>
      </c>
      <c r="Q17" s="201">
        <f t="shared" si="3"/>
        <v>14.770455000000004</v>
      </c>
      <c r="R17" s="201">
        <f t="shared" si="4"/>
        <v>0</v>
      </c>
      <c r="S17" s="140"/>
      <c r="T17" s="141"/>
      <c r="U17" s="141"/>
      <c r="V17" s="209" t="str">
        <f t="shared" si="5"/>
        <v/>
      </c>
      <c r="W17" s="206"/>
      <c r="X17" s="210">
        <f t="shared" si="6"/>
        <v>0</v>
      </c>
      <c r="Y17" s="201">
        <f t="shared" si="7"/>
        <v>0</v>
      </c>
      <c r="Z17" s="201"/>
      <c r="AA17" s="141"/>
      <c r="AB17" s="141"/>
      <c r="AC17" s="209" t="str">
        <f t="shared" si="8"/>
        <v/>
      </c>
      <c r="AD17" s="206"/>
      <c r="AE17" s="210">
        <f t="shared" si="9"/>
        <v>0</v>
      </c>
      <c r="AF17" s="201">
        <f t="shared" si="10"/>
        <v>0</v>
      </c>
    </row>
    <row r="18" spans="1:32" s="173" customFormat="1" ht="12.5" x14ac:dyDescent="0.25">
      <c r="A18" s="188"/>
      <c r="B18" s="188"/>
      <c r="C18" s="188"/>
      <c r="D18" s="188"/>
      <c r="E18" s="188"/>
      <c r="F18" s="189"/>
      <c r="G18" s="189"/>
      <c r="H18" s="142" t="str">
        <f t="shared" ref="H18:H81" si="11">IF(F18-G18=0,"",F18-G18)</f>
        <v/>
      </c>
      <c r="I18" s="202"/>
      <c r="J18" s="201"/>
      <c r="K18" s="201">
        <f t="shared" si="1"/>
        <v>0</v>
      </c>
      <c r="L18" s="140"/>
      <c r="M18" s="193"/>
      <c r="N18" s="193"/>
      <c r="O18" s="209" t="str">
        <f t="shared" si="2"/>
        <v/>
      </c>
      <c r="P18" s="204"/>
      <c r="Q18" s="201"/>
      <c r="R18" s="201">
        <f t="shared" si="4"/>
        <v>0</v>
      </c>
      <c r="S18" s="140"/>
      <c r="T18" s="141"/>
      <c r="U18" s="141"/>
      <c r="V18" s="209" t="str">
        <f t="shared" si="5"/>
        <v/>
      </c>
      <c r="W18" s="206"/>
      <c r="X18" s="210">
        <f t="shared" si="6"/>
        <v>0</v>
      </c>
      <c r="Y18" s="201">
        <f t="shared" si="7"/>
        <v>0</v>
      </c>
      <c r="Z18" s="201"/>
      <c r="AA18" s="141"/>
      <c r="AB18" s="141"/>
      <c r="AC18" s="209" t="str">
        <f t="shared" si="8"/>
        <v/>
      </c>
      <c r="AD18" s="206"/>
      <c r="AE18" s="210">
        <f t="shared" si="9"/>
        <v>0</v>
      </c>
      <c r="AF18" s="201">
        <f t="shared" si="10"/>
        <v>0</v>
      </c>
    </row>
    <row r="19" spans="1:32" s="173" customFormat="1" ht="12.5" x14ac:dyDescent="0.25">
      <c r="A19" s="188"/>
      <c r="B19" s="188"/>
      <c r="C19" s="188"/>
      <c r="D19" s="188"/>
      <c r="E19" s="188"/>
      <c r="F19" s="189"/>
      <c r="G19" s="189"/>
      <c r="H19" s="142" t="str">
        <f t="shared" si="11"/>
        <v/>
      </c>
      <c r="I19" s="202"/>
      <c r="J19" s="201"/>
      <c r="K19" s="201">
        <f t="shared" si="1"/>
        <v>0</v>
      </c>
      <c r="L19" s="140"/>
      <c r="M19" s="193"/>
      <c r="N19" s="193"/>
      <c r="O19" s="209" t="str">
        <f t="shared" si="2"/>
        <v/>
      </c>
      <c r="P19" s="204"/>
      <c r="Q19" s="201"/>
      <c r="R19" s="201">
        <f t="shared" si="4"/>
        <v>0</v>
      </c>
      <c r="S19" s="140"/>
      <c r="T19" s="141"/>
      <c r="U19" s="141"/>
      <c r="V19" s="209" t="str">
        <f t="shared" si="5"/>
        <v/>
      </c>
      <c r="W19" s="206"/>
      <c r="X19" s="210">
        <f t="shared" si="6"/>
        <v>0</v>
      </c>
      <c r="Y19" s="201">
        <f t="shared" si="7"/>
        <v>0</v>
      </c>
      <c r="Z19" s="201"/>
      <c r="AA19" s="141"/>
      <c r="AB19" s="141"/>
      <c r="AC19" s="209" t="str">
        <f t="shared" si="8"/>
        <v/>
      </c>
      <c r="AD19" s="206"/>
      <c r="AE19" s="210">
        <f t="shared" si="9"/>
        <v>0</v>
      </c>
      <c r="AF19" s="201">
        <f t="shared" si="10"/>
        <v>0</v>
      </c>
    </row>
    <row r="20" spans="1:32" s="173" customFormat="1" ht="12.5" x14ac:dyDescent="0.25">
      <c r="A20" s="188" t="s">
        <v>206</v>
      </c>
      <c r="B20" s="188" t="s">
        <v>221</v>
      </c>
      <c r="C20" s="188" t="s">
        <v>140</v>
      </c>
      <c r="D20" s="188">
        <v>0</v>
      </c>
      <c r="E20" s="188"/>
      <c r="F20" s="189">
        <v>4.8583333333333298</v>
      </c>
      <c r="G20" s="189">
        <v>4.7</v>
      </c>
      <c r="H20" s="142">
        <f t="shared" si="11"/>
        <v>0.15833333333332966</v>
      </c>
      <c r="I20" s="202">
        <v>7.6950000000000003</v>
      </c>
      <c r="J20" s="201">
        <f t="shared" si="0"/>
        <v>1.2183749999999718</v>
      </c>
      <c r="K20" s="201">
        <f t="shared" si="1"/>
        <v>0</v>
      </c>
      <c r="L20" s="140"/>
      <c r="M20" s="193">
        <v>300.17500000000007</v>
      </c>
      <c r="N20" s="193">
        <v>229.42583333333326</v>
      </c>
      <c r="O20" s="209">
        <f t="shared" si="2"/>
        <v>70.74916666666681</v>
      </c>
      <c r="P20" s="204">
        <v>0.13400000000000001</v>
      </c>
      <c r="Q20" s="201">
        <f t="shared" ref="Q20:Q22" si="12">O20*P20</f>
        <v>9.4803883333333534</v>
      </c>
      <c r="R20" s="201">
        <f t="shared" si="4"/>
        <v>0</v>
      </c>
      <c r="S20" s="140"/>
      <c r="T20" s="141"/>
      <c r="U20" s="141"/>
      <c r="V20" s="209" t="str">
        <f t="shared" si="5"/>
        <v/>
      </c>
      <c r="W20" s="206"/>
      <c r="X20" s="210">
        <f t="shared" si="6"/>
        <v>0</v>
      </c>
      <c r="Y20" s="201">
        <f t="shared" si="7"/>
        <v>0</v>
      </c>
      <c r="Z20" s="201"/>
      <c r="AA20" s="141"/>
      <c r="AB20" s="141"/>
      <c r="AC20" s="209" t="str">
        <f t="shared" si="8"/>
        <v/>
      </c>
      <c r="AD20" s="206"/>
      <c r="AE20" s="210">
        <f t="shared" si="9"/>
        <v>0</v>
      </c>
      <c r="AF20" s="201">
        <f t="shared" si="10"/>
        <v>0</v>
      </c>
    </row>
    <row r="21" spans="1:32" s="173" customFormat="1" ht="12.5" x14ac:dyDescent="0.25">
      <c r="A21" s="188"/>
      <c r="B21" s="188"/>
      <c r="C21" s="188" t="s">
        <v>141</v>
      </c>
      <c r="D21" s="188">
        <v>0</v>
      </c>
      <c r="E21" s="188"/>
      <c r="F21" s="189">
        <v>6.8250000000000002</v>
      </c>
      <c r="G21" s="189">
        <v>6.35</v>
      </c>
      <c r="H21" s="142">
        <f t="shared" si="11"/>
        <v>0.47500000000000053</v>
      </c>
      <c r="I21" s="202">
        <v>7.3360000000000003</v>
      </c>
      <c r="J21" s="201">
        <f t="shared" si="0"/>
        <v>3.4846000000000039</v>
      </c>
      <c r="K21" s="201">
        <f t="shared" si="1"/>
        <v>0</v>
      </c>
      <c r="L21" s="140"/>
      <c r="M21" s="193">
        <v>373.05000000000013</v>
      </c>
      <c r="N21" s="193">
        <v>293.35833333333323</v>
      </c>
      <c r="O21" s="209">
        <f t="shared" si="2"/>
        <v>79.69166666666689</v>
      </c>
      <c r="P21" s="204">
        <v>0.129</v>
      </c>
      <c r="Q21" s="201">
        <f t="shared" si="12"/>
        <v>10.28022500000003</v>
      </c>
      <c r="R21" s="201">
        <f t="shared" si="4"/>
        <v>0</v>
      </c>
      <c r="S21" s="140"/>
      <c r="T21" s="141"/>
      <c r="U21" s="141"/>
      <c r="V21" s="209" t="str">
        <f t="shared" si="5"/>
        <v/>
      </c>
      <c r="W21" s="206"/>
      <c r="X21" s="210">
        <f t="shared" si="6"/>
        <v>0</v>
      </c>
      <c r="Y21" s="201">
        <f t="shared" si="7"/>
        <v>0</v>
      </c>
      <c r="Z21" s="201"/>
      <c r="AA21" s="141"/>
      <c r="AB21" s="141"/>
      <c r="AC21" s="209" t="str">
        <f t="shared" si="8"/>
        <v/>
      </c>
      <c r="AD21" s="206"/>
      <c r="AE21" s="210">
        <f t="shared" si="9"/>
        <v>0</v>
      </c>
      <c r="AF21" s="201">
        <f t="shared" si="10"/>
        <v>0</v>
      </c>
    </row>
    <row r="22" spans="1:32" s="173" customFormat="1" ht="12.5" x14ac:dyDescent="0.25">
      <c r="A22" s="188"/>
      <c r="B22" s="188"/>
      <c r="C22" s="188" t="s">
        <v>142</v>
      </c>
      <c r="D22" s="188">
        <v>0</v>
      </c>
      <c r="E22" s="188"/>
      <c r="F22" s="189">
        <v>7.2083333333333304</v>
      </c>
      <c r="G22" s="189">
        <v>6.5750000000000002</v>
      </c>
      <c r="H22" s="142">
        <f t="shared" si="11"/>
        <v>0.6333333333333302</v>
      </c>
      <c r="I22" s="202">
        <v>7.3010000000000002</v>
      </c>
      <c r="J22" s="201">
        <f t="shared" si="0"/>
        <v>4.6239666666666439</v>
      </c>
      <c r="K22" s="201">
        <f t="shared" si="1"/>
        <v>0</v>
      </c>
      <c r="L22" s="140"/>
      <c r="M22" s="193">
        <v>474.92500000000013</v>
      </c>
      <c r="N22" s="193">
        <v>387.93333333333334</v>
      </c>
      <c r="O22" s="209">
        <f t="shared" si="2"/>
        <v>86.991666666666788</v>
      </c>
      <c r="P22" s="204">
        <v>0.126</v>
      </c>
      <c r="Q22" s="201">
        <f t="shared" si="12"/>
        <v>10.960950000000015</v>
      </c>
      <c r="R22" s="201">
        <f t="shared" si="4"/>
        <v>0</v>
      </c>
      <c r="S22" s="140"/>
      <c r="T22" s="141"/>
      <c r="U22" s="141"/>
      <c r="V22" s="209" t="str">
        <f t="shared" si="5"/>
        <v/>
      </c>
      <c r="W22" s="206"/>
      <c r="X22" s="210">
        <f t="shared" si="6"/>
        <v>0</v>
      </c>
      <c r="Y22" s="201">
        <f t="shared" si="7"/>
        <v>0</v>
      </c>
      <c r="Z22" s="201"/>
      <c r="AA22" s="141"/>
      <c r="AB22" s="141"/>
      <c r="AC22" s="209" t="str">
        <f t="shared" si="8"/>
        <v/>
      </c>
      <c r="AD22" s="206"/>
      <c r="AE22" s="210">
        <f t="shared" si="9"/>
        <v>0</v>
      </c>
      <c r="AF22" s="201">
        <f t="shared" si="10"/>
        <v>0</v>
      </c>
    </row>
    <row r="23" spans="1:32" s="173" customFormat="1" ht="12.5" x14ac:dyDescent="0.25">
      <c r="A23" s="188"/>
      <c r="B23" s="188"/>
      <c r="C23" s="188"/>
      <c r="D23" s="188"/>
      <c r="E23" s="188"/>
      <c r="F23" s="189"/>
      <c r="G23" s="189"/>
      <c r="H23" s="142" t="str">
        <f t="shared" si="11"/>
        <v/>
      </c>
      <c r="I23" s="202"/>
      <c r="J23" s="201"/>
      <c r="K23" s="201">
        <f t="shared" si="1"/>
        <v>0</v>
      </c>
      <c r="L23" s="140"/>
      <c r="M23" s="193"/>
      <c r="N23" s="193"/>
      <c r="O23" s="209" t="str">
        <f t="shared" si="2"/>
        <v/>
      </c>
      <c r="P23" s="204"/>
      <c r="Q23" s="201"/>
      <c r="R23" s="201">
        <f t="shared" si="4"/>
        <v>0</v>
      </c>
      <c r="S23" s="140"/>
      <c r="T23" s="141"/>
      <c r="U23" s="141"/>
      <c r="V23" s="209" t="str">
        <f t="shared" si="5"/>
        <v/>
      </c>
      <c r="W23" s="206"/>
      <c r="X23" s="210">
        <f t="shared" si="6"/>
        <v>0</v>
      </c>
      <c r="Y23" s="201">
        <f t="shared" si="7"/>
        <v>0</v>
      </c>
      <c r="Z23" s="201"/>
      <c r="AA23" s="141"/>
      <c r="AB23" s="141"/>
      <c r="AC23" s="209" t="str">
        <f t="shared" si="8"/>
        <v/>
      </c>
      <c r="AD23" s="206"/>
      <c r="AE23" s="210">
        <f t="shared" si="9"/>
        <v>0</v>
      </c>
      <c r="AF23" s="201">
        <f t="shared" si="10"/>
        <v>0</v>
      </c>
    </row>
    <row r="24" spans="1:32" s="173" customFormat="1" ht="12.5" x14ac:dyDescent="0.25">
      <c r="A24" s="188" t="s">
        <v>213</v>
      </c>
      <c r="B24" s="188" t="s">
        <v>222</v>
      </c>
      <c r="C24" s="188"/>
      <c r="D24" s="188">
        <v>0</v>
      </c>
      <c r="E24" s="188"/>
      <c r="F24" s="189"/>
      <c r="G24" s="189"/>
      <c r="H24" s="142" t="str">
        <f t="shared" si="11"/>
        <v/>
      </c>
      <c r="I24" s="202"/>
      <c r="J24" s="201"/>
      <c r="K24" s="201">
        <f t="shared" si="1"/>
        <v>0</v>
      </c>
      <c r="L24" s="140"/>
      <c r="M24" s="193"/>
      <c r="N24" s="193"/>
      <c r="O24" s="209" t="str">
        <f t="shared" si="2"/>
        <v/>
      </c>
      <c r="P24" s="204"/>
      <c r="Q24" s="201"/>
      <c r="R24" s="201">
        <f t="shared" si="4"/>
        <v>0</v>
      </c>
      <c r="S24" s="140"/>
      <c r="T24" s="141"/>
      <c r="U24" s="141"/>
      <c r="V24" s="209" t="str">
        <f t="shared" si="5"/>
        <v/>
      </c>
      <c r="W24" s="206"/>
      <c r="X24" s="210">
        <f t="shared" si="6"/>
        <v>0</v>
      </c>
      <c r="Y24" s="201">
        <f t="shared" si="7"/>
        <v>0</v>
      </c>
      <c r="Z24" s="201"/>
      <c r="AA24" s="141"/>
      <c r="AB24" s="141"/>
      <c r="AC24" s="209" t="str">
        <f t="shared" si="8"/>
        <v/>
      </c>
      <c r="AD24" s="206"/>
      <c r="AE24" s="210">
        <f t="shared" si="9"/>
        <v>0</v>
      </c>
      <c r="AF24" s="201">
        <f t="shared" si="10"/>
        <v>0</v>
      </c>
    </row>
    <row r="25" spans="1:32" s="173" customFormat="1" ht="12.5" x14ac:dyDescent="0.25">
      <c r="A25" s="188"/>
      <c r="B25" s="188"/>
      <c r="C25" s="188"/>
      <c r="D25" s="188"/>
      <c r="E25" s="188"/>
      <c r="F25" s="189"/>
      <c r="G25" s="189"/>
      <c r="H25" s="142" t="str">
        <f t="shared" si="11"/>
        <v/>
      </c>
      <c r="I25" s="202"/>
      <c r="J25" s="201"/>
      <c r="K25" s="201">
        <f t="shared" si="1"/>
        <v>0</v>
      </c>
      <c r="L25" s="140"/>
      <c r="M25" s="193"/>
      <c r="N25" s="193"/>
      <c r="O25" s="209" t="str">
        <f t="shared" si="2"/>
        <v/>
      </c>
      <c r="P25" s="204"/>
      <c r="Q25" s="201"/>
      <c r="R25" s="201">
        <f t="shared" si="4"/>
        <v>0</v>
      </c>
      <c r="S25" s="140"/>
      <c r="T25" s="141"/>
      <c r="U25" s="141"/>
      <c r="V25" s="209" t="str">
        <f t="shared" si="5"/>
        <v/>
      </c>
      <c r="W25" s="206"/>
      <c r="X25" s="210">
        <f t="shared" si="6"/>
        <v>0</v>
      </c>
      <c r="Y25" s="201">
        <f t="shared" si="7"/>
        <v>0</v>
      </c>
      <c r="Z25" s="201"/>
      <c r="AA25" s="141"/>
      <c r="AB25" s="141"/>
      <c r="AC25" s="209" t="str">
        <f t="shared" si="8"/>
        <v/>
      </c>
      <c r="AD25" s="206"/>
      <c r="AE25" s="210">
        <f t="shared" si="9"/>
        <v>0</v>
      </c>
      <c r="AF25" s="201">
        <f t="shared" si="10"/>
        <v>0</v>
      </c>
    </row>
    <row r="26" spans="1:32" s="173" customFormat="1" ht="12.5" x14ac:dyDescent="0.25">
      <c r="A26" s="188" t="s">
        <v>207</v>
      </c>
      <c r="B26" s="188" t="s">
        <v>223</v>
      </c>
      <c r="C26" s="188" t="s">
        <v>141</v>
      </c>
      <c r="D26" s="188">
        <v>0</v>
      </c>
      <c r="E26" s="188"/>
      <c r="F26" s="189">
        <v>5.9833333333333298</v>
      </c>
      <c r="G26" s="189">
        <v>5.6166666666666698</v>
      </c>
      <c r="H26" s="142">
        <f t="shared" si="11"/>
        <v>0.36666666666666003</v>
      </c>
      <c r="I26" s="202">
        <v>7.47</v>
      </c>
      <c r="J26" s="201">
        <f t="shared" si="0"/>
        <v>2.7389999999999506</v>
      </c>
      <c r="K26" s="201">
        <f t="shared" si="1"/>
        <v>0</v>
      </c>
      <c r="L26" s="140"/>
      <c r="M26" s="193">
        <v>460.22916666666674</v>
      </c>
      <c r="N26" s="193">
        <v>317.41277777777771</v>
      </c>
      <c r="O26" s="209">
        <f t="shared" si="2"/>
        <v>142.81638888888904</v>
      </c>
      <c r="P26" s="204">
        <v>0.128</v>
      </c>
      <c r="Q26" s="201">
        <f t="shared" ref="Q26:Q27" si="13">O26*P26</f>
        <v>18.280497777777796</v>
      </c>
      <c r="R26" s="201">
        <f t="shared" si="4"/>
        <v>0</v>
      </c>
      <c r="S26" s="140"/>
      <c r="T26" s="141"/>
      <c r="U26" s="141"/>
      <c r="V26" s="209" t="str">
        <f t="shared" si="5"/>
        <v/>
      </c>
      <c r="W26" s="206"/>
      <c r="X26" s="210">
        <f t="shared" si="6"/>
        <v>0</v>
      </c>
      <c r="Y26" s="201">
        <f t="shared" si="7"/>
        <v>0</v>
      </c>
      <c r="Z26" s="201"/>
      <c r="AA26" s="141"/>
      <c r="AB26" s="141"/>
      <c r="AC26" s="209" t="str">
        <f t="shared" si="8"/>
        <v/>
      </c>
      <c r="AD26" s="206"/>
      <c r="AE26" s="210">
        <f t="shared" si="9"/>
        <v>0</v>
      </c>
      <c r="AF26" s="201">
        <f t="shared" si="10"/>
        <v>0</v>
      </c>
    </row>
    <row r="27" spans="1:32" s="173" customFormat="1" ht="12.5" x14ac:dyDescent="0.25">
      <c r="A27" s="188"/>
      <c r="B27" s="188"/>
      <c r="C27" s="188" t="s">
        <v>142</v>
      </c>
      <c r="D27" s="188">
        <v>0</v>
      </c>
      <c r="E27" s="188"/>
      <c r="F27" s="189">
        <v>8.9166666666666696</v>
      </c>
      <c r="G27" s="189">
        <v>8.4250000000000007</v>
      </c>
      <c r="H27" s="142">
        <f t="shared" si="11"/>
        <v>0.49166666666666892</v>
      </c>
      <c r="I27" s="202">
        <v>7.0839999999999996</v>
      </c>
      <c r="J27" s="201">
        <f t="shared" si="0"/>
        <v>3.4829666666666825</v>
      </c>
      <c r="K27" s="201">
        <f t="shared" si="1"/>
        <v>0</v>
      </c>
      <c r="L27" s="140"/>
      <c r="M27" s="193">
        <v>577.00833333333333</v>
      </c>
      <c r="N27" s="193">
        <v>414.82666666666677</v>
      </c>
      <c r="O27" s="209">
        <f t="shared" si="2"/>
        <v>162.18166666666656</v>
      </c>
      <c r="P27" s="204">
        <v>0.125</v>
      </c>
      <c r="Q27" s="201">
        <f t="shared" si="13"/>
        <v>20.27270833333332</v>
      </c>
      <c r="R27" s="201">
        <f t="shared" si="4"/>
        <v>0</v>
      </c>
      <c r="S27" s="140"/>
      <c r="T27" s="141"/>
      <c r="U27" s="141"/>
      <c r="V27" s="209" t="str">
        <f t="shared" si="5"/>
        <v/>
      </c>
      <c r="W27" s="206"/>
      <c r="X27" s="210">
        <f t="shared" si="6"/>
        <v>0</v>
      </c>
      <c r="Y27" s="201">
        <f t="shared" si="7"/>
        <v>0</v>
      </c>
      <c r="Z27" s="201"/>
      <c r="AA27" s="141"/>
      <c r="AB27" s="141"/>
      <c r="AC27" s="209" t="str">
        <f t="shared" si="8"/>
        <v/>
      </c>
      <c r="AD27" s="206"/>
      <c r="AE27" s="210">
        <f t="shared" si="9"/>
        <v>0</v>
      </c>
      <c r="AF27" s="201">
        <f t="shared" si="10"/>
        <v>0</v>
      </c>
    </row>
    <row r="28" spans="1:32" s="173" customFormat="1" ht="12.5" x14ac:dyDescent="0.25">
      <c r="A28" s="188"/>
      <c r="B28" s="188"/>
      <c r="C28" s="188"/>
      <c r="D28" s="188"/>
      <c r="E28" s="188"/>
      <c r="F28" s="189"/>
      <c r="G28" s="189"/>
      <c r="H28" s="142" t="str">
        <f t="shared" si="11"/>
        <v/>
      </c>
      <c r="I28" s="202"/>
      <c r="J28" s="201"/>
      <c r="K28" s="201">
        <f t="shared" si="1"/>
        <v>0</v>
      </c>
      <c r="L28" s="140"/>
      <c r="M28" s="193"/>
      <c r="N28" s="193"/>
      <c r="O28" s="209" t="str">
        <f t="shared" si="2"/>
        <v/>
      </c>
      <c r="P28" s="204"/>
      <c r="Q28" s="201"/>
      <c r="R28" s="201">
        <f t="shared" si="4"/>
        <v>0</v>
      </c>
      <c r="S28" s="140"/>
      <c r="T28" s="141"/>
      <c r="U28" s="141"/>
      <c r="V28" s="209" t="str">
        <f t="shared" si="5"/>
        <v/>
      </c>
      <c r="W28" s="206"/>
      <c r="X28" s="210">
        <f t="shared" si="6"/>
        <v>0</v>
      </c>
      <c r="Y28" s="201">
        <f t="shared" si="7"/>
        <v>0</v>
      </c>
      <c r="Z28" s="201"/>
      <c r="AA28" s="141"/>
      <c r="AB28" s="141"/>
      <c r="AC28" s="209" t="str">
        <f t="shared" si="8"/>
        <v/>
      </c>
      <c r="AD28" s="206"/>
      <c r="AE28" s="210">
        <f t="shared" si="9"/>
        <v>0</v>
      </c>
      <c r="AF28" s="201">
        <f t="shared" si="10"/>
        <v>0</v>
      </c>
    </row>
    <row r="29" spans="1:32" s="173" customFormat="1" ht="12.5" x14ac:dyDescent="0.25">
      <c r="A29" s="188"/>
      <c r="B29" s="188"/>
      <c r="C29" s="188"/>
      <c r="D29" s="188"/>
      <c r="E29" s="188"/>
      <c r="F29" s="189"/>
      <c r="G29" s="189"/>
      <c r="H29" s="142" t="str">
        <f t="shared" si="11"/>
        <v/>
      </c>
      <c r="I29" s="202"/>
      <c r="J29" s="201"/>
      <c r="K29" s="201">
        <f t="shared" si="1"/>
        <v>0</v>
      </c>
      <c r="L29" s="140"/>
      <c r="M29" s="193"/>
      <c r="N29" s="193"/>
      <c r="O29" s="209" t="str">
        <f t="shared" si="2"/>
        <v/>
      </c>
      <c r="P29" s="204"/>
      <c r="Q29" s="201"/>
      <c r="R29" s="201">
        <f t="shared" si="4"/>
        <v>0</v>
      </c>
      <c r="S29" s="140"/>
      <c r="T29" s="141"/>
      <c r="U29" s="141"/>
      <c r="V29" s="209" t="str">
        <f t="shared" si="5"/>
        <v/>
      </c>
      <c r="W29" s="206"/>
      <c r="X29" s="210">
        <f t="shared" si="6"/>
        <v>0</v>
      </c>
      <c r="Y29" s="201">
        <f t="shared" si="7"/>
        <v>0</v>
      </c>
      <c r="Z29" s="201"/>
      <c r="AA29" s="141"/>
      <c r="AB29" s="141"/>
      <c r="AC29" s="209" t="str">
        <f t="shared" si="8"/>
        <v/>
      </c>
      <c r="AD29" s="206"/>
      <c r="AE29" s="210">
        <f t="shared" si="9"/>
        <v>0</v>
      </c>
      <c r="AF29" s="201">
        <f t="shared" si="10"/>
        <v>0</v>
      </c>
    </row>
    <row r="30" spans="1:32" s="173" customFormat="1" ht="12.5" x14ac:dyDescent="0.25">
      <c r="A30" s="188" t="s">
        <v>208</v>
      </c>
      <c r="B30" s="188" t="s">
        <v>224</v>
      </c>
      <c r="C30" s="188" t="s">
        <v>141</v>
      </c>
      <c r="D30" s="188">
        <v>0</v>
      </c>
      <c r="E30" s="188"/>
      <c r="F30" s="189">
        <v>6.9166666666666696</v>
      </c>
      <c r="G30" s="189">
        <v>6.1666666666666696</v>
      </c>
      <c r="H30" s="142">
        <f t="shared" si="11"/>
        <v>0.75</v>
      </c>
      <c r="I30" s="202">
        <v>7.3659999999999997</v>
      </c>
      <c r="J30" s="201">
        <f t="shared" si="0"/>
        <v>5.5244999999999997</v>
      </c>
      <c r="K30" s="201">
        <f t="shared" si="1"/>
        <v>0</v>
      </c>
      <c r="L30" s="140"/>
      <c r="M30" s="193">
        <v>387.6165789473684</v>
      </c>
      <c r="N30" s="193">
        <v>306.81870614035091</v>
      </c>
      <c r="O30" s="209">
        <f t="shared" si="2"/>
        <v>80.797872807017484</v>
      </c>
      <c r="P30" s="204">
        <v>0.129</v>
      </c>
      <c r="Q30" s="201">
        <f t="shared" ref="Q30:Q31" si="14">O30*P30</f>
        <v>10.422925592105255</v>
      </c>
      <c r="R30" s="201">
        <f t="shared" si="4"/>
        <v>0</v>
      </c>
      <c r="S30" s="140"/>
      <c r="T30" s="141"/>
      <c r="U30" s="141"/>
      <c r="V30" s="209" t="str">
        <f t="shared" si="5"/>
        <v/>
      </c>
      <c r="W30" s="206"/>
      <c r="X30" s="210">
        <f t="shared" si="6"/>
        <v>0</v>
      </c>
      <c r="Y30" s="201">
        <f t="shared" si="7"/>
        <v>0</v>
      </c>
      <c r="Z30" s="201"/>
      <c r="AA30" s="141"/>
      <c r="AB30" s="141"/>
      <c r="AC30" s="209" t="str">
        <f t="shared" si="8"/>
        <v/>
      </c>
      <c r="AD30" s="206"/>
      <c r="AE30" s="210">
        <f t="shared" si="9"/>
        <v>0</v>
      </c>
      <c r="AF30" s="201">
        <f t="shared" si="10"/>
        <v>0</v>
      </c>
    </row>
    <row r="31" spans="1:32" s="173" customFormat="1" ht="12.5" x14ac:dyDescent="0.25">
      <c r="A31" s="188"/>
      <c r="B31" s="188"/>
      <c r="C31" s="188" t="s">
        <v>142</v>
      </c>
      <c r="D31" s="188">
        <v>0</v>
      </c>
      <c r="E31" s="188"/>
      <c r="F31" s="189">
        <v>9.43333333333333</v>
      </c>
      <c r="G31" s="189">
        <v>8.4166666666666696</v>
      </c>
      <c r="H31" s="142">
        <f t="shared" si="11"/>
        <v>1.0166666666666604</v>
      </c>
      <c r="I31" s="202">
        <v>7.085</v>
      </c>
      <c r="J31" s="201">
        <f t="shared" si="0"/>
        <v>7.2030833333332884</v>
      </c>
      <c r="K31" s="201">
        <f t="shared" si="1"/>
        <v>0</v>
      </c>
      <c r="L31" s="140"/>
      <c r="M31" s="193">
        <v>490.50333333333316</v>
      </c>
      <c r="N31" s="193">
        <v>409.8383333333332</v>
      </c>
      <c r="O31" s="209">
        <f t="shared" si="2"/>
        <v>80.664999999999964</v>
      </c>
      <c r="P31" s="204">
        <v>0.125</v>
      </c>
      <c r="Q31" s="201">
        <f t="shared" si="14"/>
        <v>10.083124999999995</v>
      </c>
      <c r="R31" s="201">
        <f t="shared" si="4"/>
        <v>0</v>
      </c>
      <c r="S31" s="140"/>
      <c r="T31" s="141"/>
      <c r="U31" s="141"/>
      <c r="V31" s="209" t="str">
        <f t="shared" si="5"/>
        <v/>
      </c>
      <c r="W31" s="206"/>
      <c r="X31" s="210">
        <f t="shared" si="6"/>
        <v>0</v>
      </c>
      <c r="Y31" s="201">
        <f t="shared" si="7"/>
        <v>0</v>
      </c>
      <c r="Z31" s="201"/>
      <c r="AA31" s="141"/>
      <c r="AB31" s="141"/>
      <c r="AC31" s="209" t="str">
        <f t="shared" si="8"/>
        <v/>
      </c>
      <c r="AD31" s="206"/>
      <c r="AE31" s="210">
        <f t="shared" si="9"/>
        <v>0</v>
      </c>
      <c r="AF31" s="201">
        <f t="shared" si="10"/>
        <v>0</v>
      </c>
    </row>
    <row r="32" spans="1:32" s="173" customFormat="1" ht="12.5" x14ac:dyDescent="0.25">
      <c r="A32" s="188"/>
      <c r="B32" s="188"/>
      <c r="C32" s="188"/>
      <c r="D32" s="188"/>
      <c r="E32" s="188"/>
      <c r="F32" s="189"/>
      <c r="G32" s="189"/>
      <c r="H32" s="142" t="str">
        <f t="shared" si="11"/>
        <v/>
      </c>
      <c r="I32" s="202"/>
      <c r="J32" s="201"/>
      <c r="K32" s="201">
        <f t="shared" si="1"/>
        <v>0</v>
      </c>
      <c r="L32" s="140"/>
      <c r="M32" s="193"/>
      <c r="N32" s="193"/>
      <c r="O32" s="209" t="str">
        <f t="shared" si="2"/>
        <v/>
      </c>
      <c r="P32" s="204"/>
      <c r="Q32" s="201"/>
      <c r="R32" s="201">
        <f t="shared" si="4"/>
        <v>0</v>
      </c>
      <c r="S32" s="140"/>
      <c r="T32" s="141"/>
      <c r="U32" s="141"/>
      <c r="V32" s="209" t="str">
        <f t="shared" si="5"/>
        <v/>
      </c>
      <c r="W32" s="206"/>
      <c r="X32" s="210">
        <f t="shared" si="6"/>
        <v>0</v>
      </c>
      <c r="Y32" s="201">
        <f t="shared" si="7"/>
        <v>0</v>
      </c>
      <c r="Z32" s="201"/>
      <c r="AA32" s="141"/>
      <c r="AB32" s="141"/>
      <c r="AC32" s="209" t="str">
        <f t="shared" si="8"/>
        <v/>
      </c>
      <c r="AD32" s="206"/>
      <c r="AE32" s="210">
        <f t="shared" si="9"/>
        <v>0</v>
      </c>
      <c r="AF32" s="201">
        <f t="shared" si="10"/>
        <v>0</v>
      </c>
    </row>
    <row r="33" spans="1:32" s="173" customFormat="1" ht="12.5" x14ac:dyDescent="0.25">
      <c r="A33" s="188"/>
      <c r="B33" s="188"/>
      <c r="C33" s="188"/>
      <c r="D33" s="188"/>
      <c r="E33" s="188"/>
      <c r="F33" s="189"/>
      <c r="G33" s="189"/>
      <c r="H33" s="142" t="str">
        <f t="shared" si="11"/>
        <v/>
      </c>
      <c r="I33" s="202"/>
      <c r="J33" s="201"/>
      <c r="K33" s="201">
        <f t="shared" si="1"/>
        <v>0</v>
      </c>
      <c r="L33" s="140"/>
      <c r="M33" s="193"/>
      <c r="N33" s="193"/>
      <c r="O33" s="209" t="str">
        <f t="shared" si="2"/>
        <v/>
      </c>
      <c r="P33" s="204"/>
      <c r="Q33" s="201"/>
      <c r="R33" s="201">
        <f t="shared" si="4"/>
        <v>0</v>
      </c>
      <c r="S33" s="140"/>
      <c r="T33" s="141"/>
      <c r="U33" s="141"/>
      <c r="V33" s="209" t="str">
        <f t="shared" si="5"/>
        <v/>
      </c>
      <c r="W33" s="206"/>
      <c r="X33" s="210">
        <f t="shared" si="6"/>
        <v>0</v>
      </c>
      <c r="Y33" s="201">
        <f t="shared" si="7"/>
        <v>0</v>
      </c>
      <c r="Z33" s="201"/>
      <c r="AA33" s="141"/>
      <c r="AB33" s="141"/>
      <c r="AC33" s="209" t="str">
        <f t="shared" si="8"/>
        <v/>
      </c>
      <c r="AD33" s="206"/>
      <c r="AE33" s="210">
        <f t="shared" si="9"/>
        <v>0</v>
      </c>
      <c r="AF33" s="201">
        <f t="shared" si="10"/>
        <v>0</v>
      </c>
    </row>
    <row r="34" spans="1:32" s="173" customFormat="1" ht="12.5" x14ac:dyDescent="0.25">
      <c r="A34" s="188" t="s">
        <v>209</v>
      </c>
      <c r="B34" s="188" t="s">
        <v>225</v>
      </c>
      <c r="C34" s="188" t="s">
        <v>140</v>
      </c>
      <c r="D34" s="188">
        <v>0</v>
      </c>
      <c r="E34" s="188"/>
      <c r="F34" s="189">
        <v>4.1666666666666696</v>
      </c>
      <c r="G34" s="189">
        <v>3.708333333333333</v>
      </c>
      <c r="H34" s="142">
        <f t="shared" si="11"/>
        <v>0.45833333333333659</v>
      </c>
      <c r="I34" s="202">
        <v>8.0649999999999995</v>
      </c>
      <c r="J34" s="201">
        <f t="shared" si="0"/>
        <v>3.6964583333333594</v>
      </c>
      <c r="K34" s="201">
        <f t="shared" si="1"/>
        <v>0</v>
      </c>
      <c r="L34" s="140"/>
      <c r="M34" s="193">
        <v>256.09999999999997</v>
      </c>
      <c r="N34" s="193">
        <v>202.38416666666669</v>
      </c>
      <c r="O34" s="209">
        <f t="shared" si="2"/>
        <v>53.715833333333279</v>
      </c>
      <c r="P34" s="204">
        <v>0.13600000000000001</v>
      </c>
      <c r="Q34" s="201">
        <f t="shared" ref="Q34" si="15">O34*P34</f>
        <v>7.3053533333333265</v>
      </c>
      <c r="R34" s="201">
        <f t="shared" si="4"/>
        <v>0</v>
      </c>
      <c r="S34" s="140"/>
      <c r="T34" s="141"/>
      <c r="U34" s="141"/>
      <c r="V34" s="209" t="str">
        <f t="shared" si="5"/>
        <v/>
      </c>
      <c r="W34" s="206"/>
      <c r="X34" s="210">
        <f t="shared" si="6"/>
        <v>0</v>
      </c>
      <c r="Y34" s="201">
        <f t="shared" si="7"/>
        <v>0</v>
      </c>
      <c r="Z34" s="201"/>
      <c r="AA34" s="141"/>
      <c r="AB34" s="141"/>
      <c r="AC34" s="209" t="str">
        <f t="shared" si="8"/>
        <v/>
      </c>
      <c r="AD34" s="206"/>
      <c r="AE34" s="210">
        <f t="shared" si="9"/>
        <v>0</v>
      </c>
      <c r="AF34" s="201">
        <f t="shared" si="10"/>
        <v>0</v>
      </c>
    </row>
    <row r="35" spans="1:32" s="173" customFormat="1" ht="12.5" x14ac:dyDescent="0.25">
      <c r="A35" s="188"/>
      <c r="B35" s="188"/>
      <c r="C35" s="188"/>
      <c r="D35" s="188"/>
      <c r="E35" s="188"/>
      <c r="F35" s="189"/>
      <c r="G35" s="189"/>
      <c r="H35" s="142" t="str">
        <f t="shared" si="11"/>
        <v/>
      </c>
      <c r="I35" s="202"/>
      <c r="J35" s="201"/>
      <c r="K35" s="201">
        <f t="shared" si="1"/>
        <v>0</v>
      </c>
      <c r="L35" s="140"/>
      <c r="M35" s="193"/>
      <c r="N35" s="193"/>
      <c r="O35" s="209" t="str">
        <f t="shared" si="2"/>
        <v/>
      </c>
      <c r="P35" s="204"/>
      <c r="Q35" s="201"/>
      <c r="R35" s="201">
        <f t="shared" si="4"/>
        <v>0</v>
      </c>
      <c r="S35" s="140"/>
      <c r="T35" s="141"/>
      <c r="U35" s="141"/>
      <c r="V35" s="209" t="str">
        <f t="shared" si="5"/>
        <v/>
      </c>
      <c r="W35" s="206"/>
      <c r="X35" s="210">
        <f t="shared" si="6"/>
        <v>0</v>
      </c>
      <c r="Y35" s="201">
        <f t="shared" si="7"/>
        <v>0</v>
      </c>
      <c r="Z35" s="201"/>
      <c r="AA35" s="141"/>
      <c r="AB35" s="141"/>
      <c r="AC35" s="209" t="str">
        <f t="shared" si="8"/>
        <v/>
      </c>
      <c r="AD35" s="206"/>
      <c r="AE35" s="210">
        <f t="shared" si="9"/>
        <v>0</v>
      </c>
      <c r="AF35" s="201">
        <f t="shared" si="10"/>
        <v>0</v>
      </c>
    </row>
    <row r="36" spans="1:32" s="173" customFormat="1" ht="12.5" x14ac:dyDescent="0.25">
      <c r="A36" s="188"/>
      <c r="B36" s="188"/>
      <c r="C36" s="188"/>
      <c r="D36" s="188"/>
      <c r="E36" s="188"/>
      <c r="F36" s="189"/>
      <c r="G36" s="189"/>
      <c r="H36" s="142" t="str">
        <f t="shared" si="11"/>
        <v/>
      </c>
      <c r="I36" s="202"/>
      <c r="J36" s="201"/>
      <c r="K36" s="201">
        <f t="shared" si="1"/>
        <v>0</v>
      </c>
      <c r="L36" s="140"/>
      <c r="M36" s="193"/>
      <c r="N36" s="193"/>
      <c r="O36" s="209" t="str">
        <f t="shared" si="2"/>
        <v/>
      </c>
      <c r="P36" s="204"/>
      <c r="Q36" s="201"/>
      <c r="R36" s="201">
        <f t="shared" si="4"/>
        <v>0</v>
      </c>
      <c r="S36" s="140"/>
      <c r="T36" s="141"/>
      <c r="U36" s="141"/>
      <c r="V36" s="209" t="str">
        <f t="shared" si="5"/>
        <v/>
      </c>
      <c r="W36" s="206"/>
      <c r="X36" s="210">
        <f t="shared" si="6"/>
        <v>0</v>
      </c>
      <c r="Y36" s="201">
        <f t="shared" si="7"/>
        <v>0</v>
      </c>
      <c r="Z36" s="201"/>
      <c r="AA36" s="141"/>
      <c r="AB36" s="141"/>
      <c r="AC36" s="209" t="str">
        <f t="shared" si="8"/>
        <v/>
      </c>
      <c r="AD36" s="206"/>
      <c r="AE36" s="210">
        <f t="shared" si="9"/>
        <v>0</v>
      </c>
      <c r="AF36" s="201">
        <f t="shared" si="10"/>
        <v>0</v>
      </c>
    </row>
    <row r="37" spans="1:32" s="173" customFormat="1" ht="12.5" x14ac:dyDescent="0.25">
      <c r="A37" s="188" t="s">
        <v>210</v>
      </c>
      <c r="B37" s="188" t="s">
        <v>226</v>
      </c>
      <c r="C37" s="188" t="s">
        <v>141</v>
      </c>
      <c r="D37" s="188">
        <v>0</v>
      </c>
      <c r="E37" s="188"/>
      <c r="F37" s="189">
        <v>6.19166666666667</v>
      </c>
      <c r="G37" s="189">
        <v>5.7166666666666703</v>
      </c>
      <c r="H37" s="142">
        <f t="shared" si="11"/>
        <v>0.47499999999999964</v>
      </c>
      <c r="I37" s="202">
        <v>7.4489999999999998</v>
      </c>
      <c r="J37" s="201">
        <f t="shared" si="0"/>
        <v>3.5382749999999974</v>
      </c>
      <c r="K37" s="201">
        <f t="shared" si="1"/>
        <v>0</v>
      </c>
      <c r="L37" s="140"/>
      <c r="M37" s="193">
        <v>358.27249999999998</v>
      </c>
      <c r="N37" s="193">
        <v>308.02416666666664</v>
      </c>
      <c r="O37" s="209">
        <f t="shared" si="2"/>
        <v>50.248333333333335</v>
      </c>
      <c r="P37" s="204">
        <v>0.129</v>
      </c>
      <c r="Q37" s="201">
        <f t="shared" ref="Q37:Q38" si="16">O37*P37</f>
        <v>6.4820350000000007</v>
      </c>
      <c r="R37" s="201">
        <f t="shared" si="4"/>
        <v>0</v>
      </c>
      <c r="S37" s="140"/>
      <c r="T37" s="141"/>
      <c r="U37" s="141"/>
      <c r="V37" s="209" t="str">
        <f t="shared" si="5"/>
        <v/>
      </c>
      <c r="W37" s="206"/>
      <c r="X37" s="210">
        <f t="shared" si="6"/>
        <v>0</v>
      </c>
      <c r="Y37" s="201">
        <f t="shared" si="7"/>
        <v>0</v>
      </c>
      <c r="Z37" s="201"/>
      <c r="AA37" s="141"/>
      <c r="AB37" s="141"/>
      <c r="AC37" s="209" t="str">
        <f t="shared" si="8"/>
        <v/>
      </c>
      <c r="AD37" s="206"/>
      <c r="AE37" s="210">
        <f t="shared" si="9"/>
        <v>0</v>
      </c>
      <c r="AF37" s="201">
        <f t="shared" si="10"/>
        <v>0</v>
      </c>
    </row>
    <row r="38" spans="1:32" s="173" customFormat="1" ht="12.5" x14ac:dyDescent="0.25">
      <c r="A38" s="188"/>
      <c r="B38" s="188"/>
      <c r="C38" s="188" t="s">
        <v>142</v>
      </c>
      <c r="D38" s="188">
        <v>0</v>
      </c>
      <c r="E38" s="188"/>
      <c r="F38" s="189">
        <v>6.8916666666666702</v>
      </c>
      <c r="G38" s="189">
        <v>6.2583333333333302</v>
      </c>
      <c r="H38" s="142">
        <f t="shared" si="11"/>
        <v>0.63333333333333997</v>
      </c>
      <c r="I38" s="202">
        <v>7.351</v>
      </c>
      <c r="J38" s="201">
        <f t="shared" si="0"/>
        <v>4.6556333333333821</v>
      </c>
      <c r="K38" s="201">
        <f t="shared" si="1"/>
        <v>0</v>
      </c>
      <c r="L38" s="140"/>
      <c r="M38" s="193">
        <v>453.6991666666666</v>
      </c>
      <c r="N38" s="193">
        <v>403.32916666666659</v>
      </c>
      <c r="O38" s="209">
        <f t="shared" si="2"/>
        <v>50.370000000000005</v>
      </c>
      <c r="P38" s="204">
        <v>0.126</v>
      </c>
      <c r="Q38" s="201">
        <f t="shared" si="16"/>
        <v>6.3466200000000006</v>
      </c>
      <c r="R38" s="201">
        <f t="shared" si="4"/>
        <v>0</v>
      </c>
      <c r="S38" s="140"/>
      <c r="T38" s="141"/>
      <c r="U38" s="141"/>
      <c r="V38" s="209" t="str">
        <f t="shared" si="5"/>
        <v/>
      </c>
      <c r="W38" s="206"/>
      <c r="X38" s="210">
        <f t="shared" si="6"/>
        <v>0</v>
      </c>
      <c r="Y38" s="201">
        <f t="shared" si="7"/>
        <v>0</v>
      </c>
      <c r="Z38" s="201"/>
      <c r="AA38" s="141"/>
      <c r="AB38" s="141"/>
      <c r="AC38" s="209" t="str">
        <f t="shared" si="8"/>
        <v/>
      </c>
      <c r="AD38" s="206"/>
      <c r="AE38" s="210">
        <f t="shared" si="9"/>
        <v>0</v>
      </c>
      <c r="AF38" s="201">
        <f t="shared" si="10"/>
        <v>0</v>
      </c>
    </row>
    <row r="39" spans="1:32" s="173" customFormat="1" ht="12.5" x14ac:dyDescent="0.25">
      <c r="A39" s="188"/>
      <c r="B39" s="188"/>
      <c r="C39" s="188"/>
      <c r="D39" s="188"/>
      <c r="E39" s="188"/>
      <c r="F39" s="189"/>
      <c r="G39" s="189"/>
      <c r="H39" s="142" t="str">
        <f t="shared" si="11"/>
        <v/>
      </c>
      <c r="I39" s="202"/>
      <c r="J39" s="201"/>
      <c r="K39" s="201">
        <f t="shared" si="1"/>
        <v>0</v>
      </c>
      <c r="L39" s="140"/>
      <c r="M39" s="193"/>
      <c r="N39" s="193"/>
      <c r="O39" s="209" t="str">
        <f t="shared" si="2"/>
        <v/>
      </c>
      <c r="P39" s="204"/>
      <c r="Q39" s="201"/>
      <c r="R39" s="201">
        <f t="shared" si="4"/>
        <v>0</v>
      </c>
      <c r="S39" s="140"/>
      <c r="T39" s="141"/>
      <c r="U39" s="141"/>
      <c r="V39" s="209" t="str">
        <f t="shared" si="5"/>
        <v/>
      </c>
      <c r="W39" s="206"/>
      <c r="X39" s="210">
        <f t="shared" si="6"/>
        <v>0</v>
      </c>
      <c r="Y39" s="201">
        <f t="shared" si="7"/>
        <v>0</v>
      </c>
      <c r="Z39" s="201"/>
      <c r="AA39" s="141"/>
      <c r="AB39" s="141"/>
      <c r="AC39" s="209" t="str">
        <f t="shared" si="8"/>
        <v/>
      </c>
      <c r="AD39" s="206"/>
      <c r="AE39" s="210">
        <f t="shared" si="9"/>
        <v>0</v>
      </c>
      <c r="AF39" s="201">
        <f t="shared" si="10"/>
        <v>0</v>
      </c>
    </row>
    <row r="40" spans="1:32" s="173" customFormat="1" ht="12.5" x14ac:dyDescent="0.25">
      <c r="A40" s="188"/>
      <c r="B40" s="188"/>
      <c r="C40" s="188"/>
      <c r="D40" s="188"/>
      <c r="E40" s="188"/>
      <c r="F40" s="189"/>
      <c r="G40" s="189"/>
      <c r="H40" s="142" t="str">
        <f t="shared" si="11"/>
        <v/>
      </c>
      <c r="I40" s="202"/>
      <c r="J40" s="201"/>
      <c r="K40" s="201">
        <f t="shared" si="1"/>
        <v>0</v>
      </c>
      <c r="L40" s="140"/>
      <c r="M40" s="193"/>
      <c r="N40" s="193"/>
      <c r="O40" s="209" t="str">
        <f t="shared" si="2"/>
        <v/>
      </c>
      <c r="P40" s="204"/>
      <c r="Q40" s="201"/>
      <c r="R40" s="201">
        <f t="shared" si="4"/>
        <v>0</v>
      </c>
      <c r="S40" s="140"/>
      <c r="T40" s="141"/>
      <c r="U40" s="141"/>
      <c r="V40" s="209" t="str">
        <f t="shared" si="5"/>
        <v/>
      </c>
      <c r="W40" s="206"/>
      <c r="X40" s="210">
        <f t="shared" si="6"/>
        <v>0</v>
      </c>
      <c r="Y40" s="201">
        <f t="shared" si="7"/>
        <v>0</v>
      </c>
      <c r="Z40" s="201"/>
      <c r="AA40" s="141"/>
      <c r="AB40" s="141"/>
      <c r="AC40" s="209" t="str">
        <f t="shared" si="8"/>
        <v/>
      </c>
      <c r="AD40" s="206"/>
      <c r="AE40" s="210">
        <f t="shared" si="9"/>
        <v>0</v>
      </c>
      <c r="AF40" s="201">
        <f t="shared" si="10"/>
        <v>0</v>
      </c>
    </row>
    <row r="41" spans="1:32" s="173" customFormat="1" ht="12.5" x14ac:dyDescent="0.25">
      <c r="A41" s="188" t="s">
        <v>214</v>
      </c>
      <c r="B41" s="188" t="s">
        <v>227</v>
      </c>
      <c r="C41" s="188" t="s">
        <v>142</v>
      </c>
      <c r="D41" s="188">
        <v>0</v>
      </c>
      <c r="E41" s="188"/>
      <c r="F41" s="189">
        <v>8.6666666666666696</v>
      </c>
      <c r="G41" s="189">
        <v>7.4749999999999996</v>
      </c>
      <c r="H41" s="142">
        <f t="shared" si="11"/>
        <v>1.19166666666667</v>
      </c>
      <c r="I41" s="202">
        <v>7.1820000000000004</v>
      </c>
      <c r="J41" s="201">
        <f t="shared" si="0"/>
        <v>8.5585500000000234</v>
      </c>
      <c r="K41" s="201">
        <f t="shared" si="1"/>
        <v>0</v>
      </c>
      <c r="L41" s="140"/>
      <c r="M41" s="193">
        <v>620.4041666666667</v>
      </c>
      <c r="N41" s="193">
        <v>440.09416666666675</v>
      </c>
      <c r="O41" s="209">
        <f t="shared" si="2"/>
        <v>180.30999999999995</v>
      </c>
      <c r="P41" s="204">
        <v>0.125</v>
      </c>
      <c r="Q41" s="201">
        <f t="shared" ref="Q41" si="17">O41*P41</f>
        <v>22.538749999999993</v>
      </c>
      <c r="R41" s="201">
        <f t="shared" si="4"/>
        <v>0</v>
      </c>
      <c r="S41" s="140"/>
      <c r="T41" s="143">
        <v>21.39329601158645</v>
      </c>
      <c r="U41" s="143">
        <v>17.978943850267378</v>
      </c>
      <c r="V41" s="209">
        <f t="shared" si="5"/>
        <v>3.4143521613190728</v>
      </c>
      <c r="W41" s="207">
        <v>6.1349999999999998</v>
      </c>
      <c r="X41" s="210">
        <f t="shared" si="6"/>
        <v>20.947050509692509</v>
      </c>
      <c r="Y41" s="201">
        <f>D41*X41</f>
        <v>0</v>
      </c>
      <c r="Z41" s="201"/>
      <c r="AA41" s="143">
        <v>21.39329601158645</v>
      </c>
      <c r="AB41" s="143">
        <v>17.978943850267378</v>
      </c>
      <c r="AC41" s="209">
        <f t="shared" si="8"/>
        <v>3.4143521613190728</v>
      </c>
      <c r="AD41" s="207">
        <v>6.1349999999999998</v>
      </c>
      <c r="AE41" s="210">
        <f t="shared" si="9"/>
        <v>20.947050509692509</v>
      </c>
      <c r="AF41" s="201">
        <f t="shared" si="10"/>
        <v>0</v>
      </c>
    </row>
    <row r="42" spans="1:32" s="173" customFormat="1" ht="12.5" x14ac:dyDescent="0.25">
      <c r="A42" s="188"/>
      <c r="B42" s="188"/>
      <c r="C42" s="188"/>
      <c r="D42" s="188"/>
      <c r="E42" s="188"/>
      <c r="F42" s="189"/>
      <c r="G42" s="189"/>
      <c r="H42" s="142" t="str">
        <f t="shared" si="11"/>
        <v/>
      </c>
      <c r="I42" s="202"/>
      <c r="J42" s="201"/>
      <c r="K42" s="201">
        <f t="shared" si="1"/>
        <v>0</v>
      </c>
      <c r="L42" s="140"/>
      <c r="M42" s="193"/>
      <c r="N42" s="193"/>
      <c r="O42" s="209" t="str">
        <f t="shared" si="2"/>
        <v/>
      </c>
      <c r="P42" s="204"/>
      <c r="Q42" s="201"/>
      <c r="R42" s="201">
        <f t="shared" si="4"/>
        <v>0</v>
      </c>
      <c r="S42" s="140"/>
      <c r="T42" s="143"/>
      <c r="U42" s="143"/>
      <c r="V42" s="209" t="str">
        <f t="shared" si="5"/>
        <v/>
      </c>
      <c r="W42" s="207"/>
      <c r="X42" s="210">
        <f t="shared" si="6"/>
        <v>0</v>
      </c>
      <c r="Y42" s="201">
        <f t="shared" si="7"/>
        <v>0</v>
      </c>
      <c r="Z42" s="201"/>
      <c r="AA42" s="143"/>
      <c r="AB42" s="143"/>
      <c r="AC42" s="209" t="str">
        <f t="shared" si="8"/>
        <v/>
      </c>
      <c r="AD42" s="207"/>
      <c r="AE42" s="210">
        <f t="shared" si="9"/>
        <v>0</v>
      </c>
      <c r="AF42" s="201">
        <f t="shared" si="10"/>
        <v>0</v>
      </c>
    </row>
    <row r="43" spans="1:32" s="173" customFormat="1" ht="12.5" x14ac:dyDescent="0.25">
      <c r="A43" s="188"/>
      <c r="B43" s="188"/>
      <c r="C43" s="188"/>
      <c r="D43" s="188"/>
      <c r="E43" s="188"/>
      <c r="F43" s="189"/>
      <c r="G43" s="189"/>
      <c r="H43" s="142" t="str">
        <f t="shared" si="11"/>
        <v/>
      </c>
      <c r="I43" s="202"/>
      <c r="J43" s="201"/>
      <c r="K43" s="201">
        <f t="shared" si="1"/>
        <v>0</v>
      </c>
      <c r="L43" s="140"/>
      <c r="M43" s="193"/>
      <c r="N43" s="193"/>
      <c r="O43" s="209" t="str">
        <f t="shared" si="2"/>
        <v/>
      </c>
      <c r="P43" s="204"/>
      <c r="Q43" s="201"/>
      <c r="R43" s="201">
        <f t="shared" si="4"/>
        <v>0</v>
      </c>
      <c r="S43" s="140"/>
      <c r="T43" s="143"/>
      <c r="U43" s="143"/>
      <c r="V43" s="209" t="str">
        <f t="shared" si="5"/>
        <v/>
      </c>
      <c r="W43" s="207"/>
      <c r="X43" s="210">
        <f t="shared" si="6"/>
        <v>0</v>
      </c>
      <c r="Y43" s="201">
        <f t="shared" si="7"/>
        <v>0</v>
      </c>
      <c r="Z43" s="201"/>
      <c r="AA43" s="143"/>
      <c r="AB43" s="143"/>
      <c r="AC43" s="209" t="str">
        <f t="shared" si="8"/>
        <v/>
      </c>
      <c r="AD43" s="207"/>
      <c r="AE43" s="210">
        <f t="shared" si="9"/>
        <v>0</v>
      </c>
      <c r="AF43" s="201">
        <f t="shared" si="10"/>
        <v>0</v>
      </c>
    </row>
    <row r="44" spans="1:32" s="173" customFormat="1" ht="12.5" x14ac:dyDescent="0.25">
      <c r="A44" s="188" t="s">
        <v>215</v>
      </c>
      <c r="B44" s="188" t="s">
        <v>228</v>
      </c>
      <c r="C44" s="188" t="s">
        <v>142</v>
      </c>
      <c r="D44" s="188">
        <v>0</v>
      </c>
      <c r="E44" s="188"/>
      <c r="F44" s="189">
        <v>7.9666666666666668</v>
      </c>
      <c r="G44" s="189">
        <v>7.4749999999999996</v>
      </c>
      <c r="H44" s="142">
        <f t="shared" si="11"/>
        <v>0.49166666666666714</v>
      </c>
      <c r="I44" s="202">
        <v>7.1820000000000004</v>
      </c>
      <c r="J44" s="201">
        <f t="shared" si="0"/>
        <v>3.5311500000000038</v>
      </c>
      <c r="K44" s="201">
        <f t="shared" si="1"/>
        <v>0</v>
      </c>
      <c r="L44" s="140"/>
      <c r="M44" s="193">
        <v>620.4041666666667</v>
      </c>
      <c r="N44" s="193">
        <v>440.09416666666675</v>
      </c>
      <c r="O44" s="209">
        <f t="shared" si="2"/>
        <v>180.30999999999995</v>
      </c>
      <c r="P44" s="204">
        <v>0.125</v>
      </c>
      <c r="Q44" s="201">
        <f t="shared" ref="Q44:Q45" si="18">O44*P44</f>
        <v>22.538749999999993</v>
      </c>
      <c r="R44" s="201">
        <f t="shared" si="4"/>
        <v>0</v>
      </c>
      <c r="S44" s="140"/>
      <c r="T44" s="143">
        <v>21.39329601158645</v>
      </c>
      <c r="U44" s="143">
        <v>17.978943850267378</v>
      </c>
      <c r="V44" s="209">
        <f t="shared" si="5"/>
        <v>3.4143521613190728</v>
      </c>
      <c r="W44" s="207">
        <v>6.1349999999999998</v>
      </c>
      <c r="X44" s="210">
        <f t="shared" si="6"/>
        <v>20.947050509692509</v>
      </c>
      <c r="Y44" s="201">
        <f t="shared" si="7"/>
        <v>0</v>
      </c>
      <c r="Z44" s="201"/>
      <c r="AA44" s="143">
        <v>21.39329601158645</v>
      </c>
      <c r="AB44" s="143">
        <v>17.978943850267378</v>
      </c>
      <c r="AC44" s="209">
        <f t="shared" si="8"/>
        <v>3.4143521613190728</v>
      </c>
      <c r="AD44" s="207">
        <v>6.1349999999999998</v>
      </c>
      <c r="AE44" s="210">
        <f t="shared" si="9"/>
        <v>20.947050509692509</v>
      </c>
      <c r="AF44" s="201">
        <f t="shared" si="10"/>
        <v>0</v>
      </c>
    </row>
    <row r="45" spans="1:32" s="173" customFormat="1" ht="12.5" x14ac:dyDescent="0.25">
      <c r="A45" s="188"/>
      <c r="B45" s="188"/>
      <c r="C45" s="188" t="s">
        <v>143</v>
      </c>
      <c r="D45" s="188">
        <v>0</v>
      </c>
      <c r="E45" s="188"/>
      <c r="F45" s="189">
        <v>9.1166666666666671</v>
      </c>
      <c r="G45" s="189">
        <v>8.5</v>
      </c>
      <c r="H45" s="142">
        <f t="shared" si="11"/>
        <v>0.61666666666666714</v>
      </c>
      <c r="I45" s="202">
        <v>7.077</v>
      </c>
      <c r="J45" s="201">
        <f t="shared" si="0"/>
        <v>4.3641500000000031</v>
      </c>
      <c r="K45" s="201">
        <f t="shared" si="1"/>
        <v>0</v>
      </c>
      <c r="L45" s="140"/>
      <c r="M45" s="193">
        <v>724.4375</v>
      </c>
      <c r="N45" s="193">
        <v>535.36749999999995</v>
      </c>
      <c r="O45" s="209">
        <f t="shared" si="2"/>
        <v>189.07000000000005</v>
      </c>
      <c r="P45" s="204">
        <v>0.123</v>
      </c>
      <c r="Q45" s="201">
        <f t="shared" si="18"/>
        <v>23.255610000000004</v>
      </c>
      <c r="R45" s="201">
        <f t="shared" si="4"/>
        <v>0</v>
      </c>
      <c r="S45" s="140"/>
      <c r="T45" s="143">
        <v>23.600995014483061</v>
      </c>
      <c r="U45" s="143">
        <v>19.33305481283422</v>
      </c>
      <c r="V45" s="209">
        <f t="shared" si="5"/>
        <v>4.267940201648841</v>
      </c>
      <c r="W45" s="207">
        <v>6.1630000000000003</v>
      </c>
      <c r="X45" s="210">
        <f t="shared" si="6"/>
        <v>26.303315462761809</v>
      </c>
      <c r="Y45" s="201">
        <f t="shared" si="7"/>
        <v>0</v>
      </c>
      <c r="Z45" s="201"/>
      <c r="AA45" s="143">
        <v>23.600995014483061</v>
      </c>
      <c r="AB45" s="143">
        <v>19.33305481283422</v>
      </c>
      <c r="AC45" s="209">
        <f t="shared" si="8"/>
        <v>4.267940201648841</v>
      </c>
      <c r="AD45" s="207">
        <v>6.1630000000000003</v>
      </c>
      <c r="AE45" s="210">
        <f t="shared" si="9"/>
        <v>26.303315462761809</v>
      </c>
      <c r="AF45" s="201">
        <f t="shared" si="10"/>
        <v>0</v>
      </c>
    </row>
    <row r="46" spans="1:32" s="173" customFormat="1" ht="12.5" x14ac:dyDescent="0.25">
      <c r="A46" s="188"/>
      <c r="B46" s="188"/>
      <c r="C46" s="188"/>
      <c r="D46" s="188"/>
      <c r="E46" s="188"/>
      <c r="F46" s="189"/>
      <c r="G46" s="189"/>
      <c r="H46" s="142" t="str">
        <f t="shared" si="11"/>
        <v/>
      </c>
      <c r="I46" s="202"/>
      <c r="J46" s="201"/>
      <c r="K46" s="201">
        <f t="shared" si="1"/>
        <v>0</v>
      </c>
      <c r="L46" s="140"/>
      <c r="M46" s="193"/>
      <c r="N46" s="193"/>
      <c r="O46" s="209" t="str">
        <f t="shared" si="2"/>
        <v/>
      </c>
      <c r="P46" s="204"/>
      <c r="Q46" s="201"/>
      <c r="R46" s="201">
        <f t="shared" si="4"/>
        <v>0</v>
      </c>
      <c r="S46" s="140"/>
      <c r="T46" s="143"/>
      <c r="U46" s="143"/>
      <c r="V46" s="209" t="str">
        <f t="shared" si="5"/>
        <v/>
      </c>
      <c r="W46" s="207"/>
      <c r="X46" s="210">
        <f t="shared" si="6"/>
        <v>0</v>
      </c>
      <c r="Y46" s="201">
        <f t="shared" si="7"/>
        <v>0</v>
      </c>
      <c r="Z46" s="201"/>
      <c r="AA46" s="143"/>
      <c r="AB46" s="143"/>
      <c r="AC46" s="209" t="str">
        <f t="shared" si="8"/>
        <v/>
      </c>
      <c r="AD46" s="207"/>
      <c r="AE46" s="210">
        <f t="shared" si="9"/>
        <v>0</v>
      </c>
      <c r="AF46" s="201">
        <f t="shared" si="10"/>
        <v>0</v>
      </c>
    </row>
    <row r="47" spans="1:32" s="173" customFormat="1" ht="12.5" x14ac:dyDescent="0.25">
      <c r="A47" s="188"/>
      <c r="B47" s="188"/>
      <c r="C47" s="188"/>
      <c r="D47" s="188"/>
      <c r="E47" s="188"/>
      <c r="F47" s="189"/>
      <c r="G47" s="189"/>
      <c r="H47" s="142" t="str">
        <f t="shared" si="11"/>
        <v/>
      </c>
      <c r="I47" s="202"/>
      <c r="J47" s="201"/>
      <c r="K47" s="201">
        <f t="shared" si="1"/>
        <v>0</v>
      </c>
      <c r="L47" s="140"/>
      <c r="M47" s="193"/>
      <c r="N47" s="193"/>
      <c r="O47" s="209" t="str">
        <f t="shared" si="2"/>
        <v/>
      </c>
      <c r="P47" s="204"/>
      <c r="Q47" s="201"/>
      <c r="R47" s="201">
        <f t="shared" si="4"/>
        <v>0</v>
      </c>
      <c r="S47" s="140"/>
      <c r="T47" s="143"/>
      <c r="U47" s="143"/>
      <c r="V47" s="209" t="str">
        <f t="shared" si="5"/>
        <v/>
      </c>
      <c r="W47" s="207"/>
      <c r="X47" s="210">
        <f t="shared" si="6"/>
        <v>0</v>
      </c>
      <c r="Y47" s="201">
        <f t="shared" si="7"/>
        <v>0</v>
      </c>
      <c r="Z47" s="201"/>
      <c r="AA47" s="143"/>
      <c r="AB47" s="143"/>
      <c r="AC47" s="209" t="str">
        <f t="shared" si="8"/>
        <v/>
      </c>
      <c r="AD47" s="207"/>
      <c r="AE47" s="210">
        <f t="shared" si="9"/>
        <v>0</v>
      </c>
      <c r="AF47" s="201">
        <f t="shared" si="10"/>
        <v>0</v>
      </c>
    </row>
    <row r="48" spans="1:32" s="173" customFormat="1" ht="12.5" x14ac:dyDescent="0.25">
      <c r="A48" s="188" t="s">
        <v>216</v>
      </c>
      <c r="B48" s="188" t="s">
        <v>229</v>
      </c>
      <c r="C48" s="188" t="s">
        <v>142</v>
      </c>
      <c r="D48" s="188">
        <v>0</v>
      </c>
      <c r="E48" s="188"/>
      <c r="F48" s="189">
        <v>8.6666666666666696</v>
      </c>
      <c r="G48" s="189">
        <v>7.4749999999999996</v>
      </c>
      <c r="H48" s="142">
        <f t="shared" si="11"/>
        <v>1.19166666666667</v>
      </c>
      <c r="I48" s="202">
        <v>7.1820000000000004</v>
      </c>
      <c r="J48" s="201">
        <f t="shared" si="0"/>
        <v>8.5585500000000234</v>
      </c>
      <c r="K48" s="201">
        <f t="shared" si="1"/>
        <v>0</v>
      </c>
      <c r="L48" s="140"/>
      <c r="M48" s="193">
        <v>620.4041666666667</v>
      </c>
      <c r="N48" s="193">
        <v>440.09416666666675</v>
      </c>
      <c r="O48" s="209">
        <f t="shared" si="2"/>
        <v>180.30999999999995</v>
      </c>
      <c r="P48" s="204">
        <v>0.125</v>
      </c>
      <c r="Q48" s="201">
        <f t="shared" ref="Q48" si="19">O48*P48</f>
        <v>22.538749999999993</v>
      </c>
      <c r="R48" s="201">
        <f t="shared" si="4"/>
        <v>0</v>
      </c>
      <c r="S48" s="140"/>
      <c r="T48" s="143">
        <v>21.39329601158645</v>
      </c>
      <c r="U48" s="143">
        <v>17.978943850267378</v>
      </c>
      <c r="V48" s="209">
        <f t="shared" si="5"/>
        <v>3.4143521613190728</v>
      </c>
      <c r="W48" s="207">
        <v>6.1349999999999998</v>
      </c>
      <c r="X48" s="210">
        <f t="shared" si="6"/>
        <v>20.947050509692509</v>
      </c>
      <c r="Y48" s="201">
        <f t="shared" si="7"/>
        <v>0</v>
      </c>
      <c r="Z48" s="201"/>
      <c r="AA48" s="143">
        <v>21.39329601158645</v>
      </c>
      <c r="AB48" s="143">
        <v>17.978943850267378</v>
      </c>
      <c r="AC48" s="209">
        <f t="shared" si="8"/>
        <v>3.4143521613190728</v>
      </c>
      <c r="AD48" s="207">
        <v>6.1349999999999998</v>
      </c>
      <c r="AE48" s="210">
        <f t="shared" si="9"/>
        <v>20.947050509692509</v>
      </c>
      <c r="AF48" s="201">
        <f t="shared" si="10"/>
        <v>0</v>
      </c>
    </row>
    <row r="49" spans="1:32" s="173" customFormat="1" ht="12.5" x14ac:dyDescent="0.25">
      <c r="A49" s="188"/>
      <c r="B49" s="188"/>
      <c r="C49" s="188"/>
      <c r="D49" s="188"/>
      <c r="E49" s="188"/>
      <c r="F49" s="189"/>
      <c r="G49" s="189"/>
      <c r="H49" s="142" t="str">
        <f t="shared" si="11"/>
        <v/>
      </c>
      <c r="I49" s="202"/>
      <c r="J49" s="201"/>
      <c r="K49" s="201">
        <f t="shared" si="1"/>
        <v>0</v>
      </c>
      <c r="L49" s="140"/>
      <c r="M49" s="193"/>
      <c r="N49" s="193"/>
      <c r="O49" s="209" t="str">
        <f t="shared" si="2"/>
        <v/>
      </c>
      <c r="P49" s="204"/>
      <c r="Q49" s="201"/>
      <c r="R49" s="201">
        <f t="shared" si="4"/>
        <v>0</v>
      </c>
      <c r="S49" s="140"/>
      <c r="T49" s="143"/>
      <c r="U49" s="143"/>
      <c r="V49" s="209" t="str">
        <f t="shared" si="5"/>
        <v/>
      </c>
      <c r="W49" s="207"/>
      <c r="X49" s="210">
        <f t="shared" si="6"/>
        <v>0</v>
      </c>
      <c r="Y49" s="201">
        <f t="shared" si="7"/>
        <v>0</v>
      </c>
      <c r="Z49" s="201"/>
      <c r="AA49" s="143"/>
      <c r="AB49" s="143"/>
      <c r="AC49" s="209" t="str">
        <f t="shared" si="8"/>
        <v/>
      </c>
      <c r="AD49" s="207"/>
      <c r="AE49" s="210">
        <f t="shared" si="9"/>
        <v>0</v>
      </c>
      <c r="AF49" s="201">
        <f t="shared" si="10"/>
        <v>0</v>
      </c>
    </row>
    <row r="50" spans="1:32" s="173" customFormat="1" ht="12.5" x14ac:dyDescent="0.25">
      <c r="A50" s="188"/>
      <c r="B50" s="188"/>
      <c r="C50" s="188"/>
      <c r="D50" s="188"/>
      <c r="E50" s="188"/>
      <c r="F50" s="189"/>
      <c r="G50" s="189"/>
      <c r="H50" s="142" t="str">
        <f t="shared" si="11"/>
        <v/>
      </c>
      <c r="I50" s="202"/>
      <c r="J50" s="201"/>
      <c r="K50" s="201">
        <f t="shared" si="1"/>
        <v>0</v>
      </c>
      <c r="L50" s="140"/>
      <c r="M50" s="193"/>
      <c r="N50" s="193"/>
      <c r="O50" s="209" t="str">
        <f t="shared" si="2"/>
        <v/>
      </c>
      <c r="P50" s="204"/>
      <c r="Q50" s="201"/>
      <c r="R50" s="201">
        <f t="shared" si="4"/>
        <v>0</v>
      </c>
      <c r="S50" s="140"/>
      <c r="T50" s="143"/>
      <c r="U50" s="143"/>
      <c r="V50" s="209" t="str">
        <f t="shared" si="5"/>
        <v/>
      </c>
      <c r="W50" s="207"/>
      <c r="X50" s="210">
        <f t="shared" si="6"/>
        <v>0</v>
      </c>
      <c r="Y50" s="201">
        <f t="shared" si="7"/>
        <v>0</v>
      </c>
      <c r="Z50" s="201"/>
      <c r="AA50" s="143"/>
      <c r="AB50" s="143"/>
      <c r="AC50" s="209" t="str">
        <f t="shared" si="8"/>
        <v/>
      </c>
      <c r="AD50" s="207"/>
      <c r="AE50" s="210">
        <f t="shared" si="9"/>
        <v>0</v>
      </c>
      <c r="AF50" s="201">
        <f t="shared" si="10"/>
        <v>0</v>
      </c>
    </row>
    <row r="51" spans="1:32" s="173" customFormat="1" ht="12.5" x14ac:dyDescent="0.25">
      <c r="A51" s="188" t="s">
        <v>217</v>
      </c>
      <c r="B51" s="188" t="s">
        <v>230</v>
      </c>
      <c r="C51" s="188" t="s">
        <v>142</v>
      </c>
      <c r="D51" s="188">
        <v>0</v>
      </c>
      <c r="E51" s="188"/>
      <c r="F51" s="189">
        <v>7.9666666666666668</v>
      </c>
      <c r="G51" s="189">
        <v>7.4749999999999996</v>
      </c>
      <c r="H51" s="142">
        <f t="shared" si="11"/>
        <v>0.49166666666666714</v>
      </c>
      <c r="I51" s="202">
        <v>7.1280000000000001</v>
      </c>
      <c r="J51" s="201">
        <f t="shared" si="0"/>
        <v>3.5046000000000035</v>
      </c>
      <c r="K51" s="201">
        <f t="shared" si="1"/>
        <v>0</v>
      </c>
      <c r="L51" s="140"/>
      <c r="M51" s="193">
        <v>620.4041666666667</v>
      </c>
      <c r="N51" s="193">
        <v>440.09416666666675</v>
      </c>
      <c r="O51" s="209">
        <f t="shared" si="2"/>
        <v>180.30999999999995</v>
      </c>
      <c r="P51" s="204">
        <v>0.125</v>
      </c>
      <c r="Q51" s="201">
        <f t="shared" ref="Q51:Q52" si="20">O51*P51</f>
        <v>22.538749999999993</v>
      </c>
      <c r="R51" s="201">
        <f t="shared" si="4"/>
        <v>0</v>
      </c>
      <c r="S51" s="140"/>
      <c r="T51" s="143">
        <v>21.39329601158645</v>
      </c>
      <c r="U51" s="143">
        <v>17.978943850267378</v>
      </c>
      <c r="V51" s="209">
        <f t="shared" si="5"/>
        <v>3.4143521613190728</v>
      </c>
      <c r="W51" s="207">
        <v>6.1349999999999998</v>
      </c>
      <c r="X51" s="210">
        <f t="shared" si="6"/>
        <v>20.947050509692509</v>
      </c>
      <c r="Y51" s="201">
        <f t="shared" si="7"/>
        <v>0</v>
      </c>
      <c r="Z51" s="201"/>
      <c r="AA51" s="143">
        <v>21.39329601158645</v>
      </c>
      <c r="AB51" s="143">
        <v>17.978943850267378</v>
      </c>
      <c r="AC51" s="209">
        <f t="shared" si="8"/>
        <v>3.4143521613190728</v>
      </c>
      <c r="AD51" s="207">
        <v>6.1349999999999998</v>
      </c>
      <c r="AE51" s="210">
        <f t="shared" si="9"/>
        <v>20.947050509692509</v>
      </c>
      <c r="AF51" s="201">
        <f t="shared" si="10"/>
        <v>0</v>
      </c>
    </row>
    <row r="52" spans="1:32" s="173" customFormat="1" ht="12.5" x14ac:dyDescent="0.25">
      <c r="A52" s="188"/>
      <c r="B52" s="188"/>
      <c r="C52" s="188" t="s">
        <v>143</v>
      </c>
      <c r="D52" s="188">
        <v>0</v>
      </c>
      <c r="E52" s="188"/>
      <c r="F52" s="189">
        <v>9.1166666666666671</v>
      </c>
      <c r="G52" s="189">
        <v>8.5</v>
      </c>
      <c r="H52" s="142">
        <f t="shared" si="11"/>
        <v>0.61666666666666714</v>
      </c>
      <c r="I52" s="202">
        <v>7.077</v>
      </c>
      <c r="J52" s="201">
        <f t="shared" si="0"/>
        <v>4.3641500000000031</v>
      </c>
      <c r="K52" s="201">
        <f t="shared" si="1"/>
        <v>0</v>
      </c>
      <c r="L52" s="140"/>
      <c r="M52" s="193">
        <v>724.4375</v>
      </c>
      <c r="N52" s="193">
        <v>535.36749999999995</v>
      </c>
      <c r="O52" s="209">
        <f t="shared" si="2"/>
        <v>189.07000000000005</v>
      </c>
      <c r="P52" s="204">
        <v>0.123</v>
      </c>
      <c r="Q52" s="201">
        <f t="shared" si="20"/>
        <v>23.255610000000004</v>
      </c>
      <c r="R52" s="201">
        <f t="shared" si="4"/>
        <v>0</v>
      </c>
      <c r="S52" s="140"/>
      <c r="T52" s="143">
        <v>23.600995014483061</v>
      </c>
      <c r="U52" s="143">
        <v>19.33305481283422</v>
      </c>
      <c r="V52" s="209">
        <f t="shared" si="5"/>
        <v>4.267940201648841</v>
      </c>
      <c r="W52" s="207">
        <v>6.1630000000000003</v>
      </c>
      <c r="X52" s="210">
        <f t="shared" si="6"/>
        <v>26.303315462761809</v>
      </c>
      <c r="Y52" s="201">
        <f t="shared" si="7"/>
        <v>0</v>
      </c>
      <c r="Z52" s="201"/>
      <c r="AA52" s="143">
        <v>23.600995014483061</v>
      </c>
      <c r="AB52" s="143">
        <v>19.33305481283422</v>
      </c>
      <c r="AC52" s="209">
        <f t="shared" si="8"/>
        <v>4.267940201648841</v>
      </c>
      <c r="AD52" s="207">
        <v>6.1630000000000003</v>
      </c>
      <c r="AE52" s="210">
        <f t="shared" si="9"/>
        <v>26.303315462761809</v>
      </c>
      <c r="AF52" s="201">
        <f t="shared" si="10"/>
        <v>0</v>
      </c>
    </row>
    <row r="53" spans="1:32" s="173" customFormat="1" ht="12.5" x14ac:dyDescent="0.25">
      <c r="A53" s="188"/>
      <c r="B53" s="188"/>
      <c r="C53" s="188"/>
      <c r="D53" s="188"/>
      <c r="E53" s="188"/>
      <c r="F53" s="189"/>
      <c r="G53" s="189"/>
      <c r="H53" s="142" t="str">
        <f t="shared" si="11"/>
        <v/>
      </c>
      <c r="I53" s="202"/>
      <c r="J53" s="201"/>
      <c r="K53" s="201">
        <f t="shared" si="1"/>
        <v>0</v>
      </c>
      <c r="L53" s="140"/>
      <c r="M53" s="193"/>
      <c r="N53" s="193"/>
      <c r="O53" s="209" t="str">
        <f t="shared" si="2"/>
        <v/>
      </c>
      <c r="P53" s="204"/>
      <c r="Q53" s="201"/>
      <c r="R53" s="201">
        <f t="shared" si="4"/>
        <v>0</v>
      </c>
      <c r="S53" s="140"/>
      <c r="T53" s="143"/>
      <c r="U53" s="143"/>
      <c r="V53" s="209" t="str">
        <f t="shared" si="5"/>
        <v/>
      </c>
      <c r="W53" s="207"/>
      <c r="X53" s="210">
        <f t="shared" si="6"/>
        <v>0</v>
      </c>
      <c r="Y53" s="201">
        <f t="shared" si="7"/>
        <v>0</v>
      </c>
      <c r="Z53" s="201"/>
      <c r="AA53" s="143"/>
      <c r="AB53" s="143"/>
      <c r="AC53" s="209" t="str">
        <f t="shared" si="8"/>
        <v/>
      </c>
      <c r="AD53" s="207"/>
      <c r="AE53" s="210">
        <f t="shared" si="9"/>
        <v>0</v>
      </c>
      <c r="AF53" s="201">
        <f t="shared" si="10"/>
        <v>0</v>
      </c>
    </row>
    <row r="54" spans="1:32" s="173" customFormat="1" ht="12.5" x14ac:dyDescent="0.25">
      <c r="A54" s="188"/>
      <c r="B54" s="188"/>
      <c r="C54" s="188"/>
      <c r="D54" s="188"/>
      <c r="E54" s="188"/>
      <c r="F54" s="189"/>
      <c r="G54" s="189"/>
      <c r="H54" s="142" t="str">
        <f t="shared" si="11"/>
        <v/>
      </c>
      <c r="I54" s="202"/>
      <c r="J54" s="201"/>
      <c r="K54" s="201">
        <f t="shared" si="1"/>
        <v>0</v>
      </c>
      <c r="L54" s="140"/>
      <c r="M54" s="193"/>
      <c r="N54" s="193"/>
      <c r="O54" s="209" t="str">
        <f t="shared" si="2"/>
        <v/>
      </c>
      <c r="P54" s="204"/>
      <c r="Q54" s="201"/>
      <c r="R54" s="201">
        <f t="shared" si="4"/>
        <v>0</v>
      </c>
      <c r="S54" s="140"/>
      <c r="T54" s="143"/>
      <c r="U54" s="143"/>
      <c r="V54" s="209" t="str">
        <f t="shared" si="5"/>
        <v/>
      </c>
      <c r="W54" s="207"/>
      <c r="X54" s="210">
        <f t="shared" si="6"/>
        <v>0</v>
      </c>
      <c r="Y54" s="201">
        <f t="shared" si="7"/>
        <v>0</v>
      </c>
      <c r="Z54" s="201"/>
      <c r="AA54" s="143"/>
      <c r="AB54" s="143"/>
      <c r="AC54" s="209" t="str">
        <f t="shared" si="8"/>
        <v/>
      </c>
      <c r="AD54" s="207"/>
      <c r="AE54" s="210">
        <f t="shared" si="9"/>
        <v>0</v>
      </c>
      <c r="AF54" s="201">
        <f t="shared" si="10"/>
        <v>0</v>
      </c>
    </row>
    <row r="55" spans="1:32" s="173" customFormat="1" ht="12.5" x14ac:dyDescent="0.25">
      <c r="A55" s="188" t="s">
        <v>211</v>
      </c>
      <c r="B55" s="188" t="s">
        <v>231</v>
      </c>
      <c r="C55" s="188" t="s">
        <v>142</v>
      </c>
      <c r="D55" s="188">
        <v>0</v>
      </c>
      <c r="E55" s="188" t="s">
        <v>128</v>
      </c>
      <c r="F55" s="189">
        <v>8.6666666666666696</v>
      </c>
      <c r="G55" s="189">
        <v>7.4749999999999996</v>
      </c>
      <c r="H55" s="142">
        <f t="shared" si="11"/>
        <v>1.19166666666667</v>
      </c>
      <c r="I55" s="202">
        <v>7.1820000000000004</v>
      </c>
      <c r="J55" s="201">
        <f t="shared" si="0"/>
        <v>8.5585500000000234</v>
      </c>
      <c r="K55" s="201">
        <f t="shared" si="1"/>
        <v>0</v>
      </c>
      <c r="L55" s="140"/>
      <c r="M55" s="193">
        <v>620.4041666666667</v>
      </c>
      <c r="N55" s="193">
        <v>440.09416666666675</v>
      </c>
      <c r="O55" s="209">
        <f t="shared" si="2"/>
        <v>180.30999999999995</v>
      </c>
      <c r="P55" s="204">
        <v>0.125</v>
      </c>
      <c r="Q55" s="201">
        <f t="shared" ref="Q55" si="21">O55*P55</f>
        <v>22.538749999999993</v>
      </c>
      <c r="R55" s="201">
        <f t="shared" si="4"/>
        <v>0</v>
      </c>
      <c r="S55" s="140"/>
      <c r="T55" s="143">
        <v>21.39329601158645</v>
      </c>
      <c r="U55" s="143">
        <v>17.978943850267378</v>
      </c>
      <c r="V55" s="209">
        <f t="shared" si="5"/>
        <v>3.4143521613190728</v>
      </c>
      <c r="W55" s="207">
        <v>6.1349999999999998</v>
      </c>
      <c r="X55" s="210">
        <f t="shared" si="6"/>
        <v>20.947050509692509</v>
      </c>
      <c r="Y55" s="201">
        <f t="shared" si="7"/>
        <v>0</v>
      </c>
      <c r="Z55" s="201"/>
      <c r="AA55" s="143">
        <v>21.39329601158645</v>
      </c>
      <c r="AB55" s="143">
        <v>17.978943850267378</v>
      </c>
      <c r="AC55" s="209">
        <f t="shared" si="8"/>
        <v>3.4143521613190728</v>
      </c>
      <c r="AD55" s="207">
        <v>6.1349999999999998</v>
      </c>
      <c r="AE55" s="210">
        <f t="shared" si="9"/>
        <v>20.947050509692509</v>
      </c>
      <c r="AF55" s="201">
        <f t="shared" si="10"/>
        <v>0</v>
      </c>
    </row>
    <row r="56" spans="1:32" s="173" customFormat="1" ht="12.5" x14ac:dyDescent="0.25">
      <c r="A56" s="188"/>
      <c r="B56" s="188"/>
      <c r="C56" s="188"/>
      <c r="D56" s="188"/>
      <c r="E56" s="188"/>
      <c r="F56" s="189"/>
      <c r="G56" s="189"/>
      <c r="H56" s="142" t="str">
        <f t="shared" si="11"/>
        <v/>
      </c>
      <c r="I56" s="202"/>
      <c r="J56" s="201"/>
      <c r="K56" s="201">
        <f t="shared" si="1"/>
        <v>0</v>
      </c>
      <c r="L56" s="140"/>
      <c r="M56" s="193"/>
      <c r="N56" s="193"/>
      <c r="O56" s="209" t="str">
        <f t="shared" si="2"/>
        <v/>
      </c>
      <c r="P56" s="204"/>
      <c r="Q56" s="201"/>
      <c r="R56" s="201">
        <f t="shared" si="4"/>
        <v>0</v>
      </c>
      <c r="S56" s="140"/>
      <c r="T56" s="143"/>
      <c r="U56" s="143"/>
      <c r="V56" s="209" t="str">
        <f t="shared" si="5"/>
        <v/>
      </c>
      <c r="W56" s="207"/>
      <c r="X56" s="210">
        <f t="shared" si="6"/>
        <v>0</v>
      </c>
      <c r="Y56" s="201">
        <f t="shared" si="7"/>
        <v>0</v>
      </c>
      <c r="Z56" s="201"/>
      <c r="AA56" s="143"/>
      <c r="AB56" s="143"/>
      <c r="AC56" s="209" t="str">
        <f t="shared" si="8"/>
        <v/>
      </c>
      <c r="AD56" s="207"/>
      <c r="AE56" s="210">
        <f t="shared" si="9"/>
        <v>0</v>
      </c>
      <c r="AF56" s="201">
        <f t="shared" si="10"/>
        <v>0</v>
      </c>
    </row>
    <row r="57" spans="1:32" s="173" customFormat="1" ht="12.5" x14ac:dyDescent="0.25">
      <c r="A57" s="188"/>
      <c r="B57" s="188"/>
      <c r="C57" s="188"/>
      <c r="D57" s="188"/>
      <c r="E57" s="188"/>
      <c r="F57" s="189"/>
      <c r="G57" s="189"/>
      <c r="H57" s="142" t="str">
        <f t="shared" si="11"/>
        <v/>
      </c>
      <c r="I57" s="202"/>
      <c r="J57" s="201"/>
      <c r="K57" s="201">
        <f t="shared" si="1"/>
        <v>0</v>
      </c>
      <c r="L57" s="140"/>
      <c r="M57" s="193"/>
      <c r="N57" s="193"/>
      <c r="O57" s="209" t="str">
        <f t="shared" si="2"/>
        <v/>
      </c>
      <c r="P57" s="204"/>
      <c r="Q57" s="201"/>
      <c r="R57" s="201">
        <f t="shared" si="4"/>
        <v>0</v>
      </c>
      <c r="S57" s="140"/>
      <c r="T57" s="143"/>
      <c r="U57" s="143"/>
      <c r="V57" s="209" t="str">
        <f t="shared" si="5"/>
        <v/>
      </c>
      <c r="W57" s="207"/>
      <c r="X57" s="210">
        <f t="shared" si="6"/>
        <v>0</v>
      </c>
      <c r="Y57" s="201">
        <f t="shared" si="7"/>
        <v>0</v>
      </c>
      <c r="Z57" s="201"/>
      <c r="AA57" s="143"/>
      <c r="AB57" s="143"/>
      <c r="AC57" s="209" t="str">
        <f t="shared" si="8"/>
        <v/>
      </c>
      <c r="AD57" s="207"/>
      <c r="AE57" s="210">
        <f t="shared" si="9"/>
        <v>0</v>
      </c>
      <c r="AF57" s="201">
        <f t="shared" si="10"/>
        <v>0</v>
      </c>
    </row>
    <row r="58" spans="1:32" s="173" customFormat="1" ht="12.5" x14ac:dyDescent="0.25">
      <c r="A58" s="188" t="s">
        <v>218</v>
      </c>
      <c r="B58" s="188" t="s">
        <v>232</v>
      </c>
      <c r="C58" s="188" t="s">
        <v>142</v>
      </c>
      <c r="D58" s="188">
        <v>0</v>
      </c>
      <c r="E58" s="188"/>
      <c r="F58" s="189">
        <v>7.9666666666666668</v>
      </c>
      <c r="G58" s="189">
        <v>7.4749999999999996</v>
      </c>
      <c r="H58" s="142">
        <f t="shared" si="11"/>
        <v>0.49166666666666714</v>
      </c>
      <c r="I58" s="202">
        <v>7.1820000000000004</v>
      </c>
      <c r="J58" s="201">
        <f t="shared" si="0"/>
        <v>3.5311500000000038</v>
      </c>
      <c r="K58" s="201">
        <f t="shared" si="1"/>
        <v>0</v>
      </c>
      <c r="L58" s="140"/>
      <c r="M58" s="193">
        <v>620.4041666666667</v>
      </c>
      <c r="N58" s="193">
        <v>440.09416666666675</v>
      </c>
      <c r="O58" s="209">
        <f t="shared" si="2"/>
        <v>180.30999999999995</v>
      </c>
      <c r="P58" s="204">
        <v>0.125</v>
      </c>
      <c r="Q58" s="201">
        <f t="shared" ref="Q58" si="22">O58*P58</f>
        <v>22.538749999999993</v>
      </c>
      <c r="R58" s="201">
        <f t="shared" si="4"/>
        <v>0</v>
      </c>
      <c r="S58" s="140"/>
      <c r="T58" s="143">
        <v>21.39329601158645</v>
      </c>
      <c r="U58" s="143">
        <v>17.978943850267378</v>
      </c>
      <c r="V58" s="209">
        <f t="shared" si="5"/>
        <v>3.4143521613190728</v>
      </c>
      <c r="W58" s="207">
        <v>6.1349999999999998</v>
      </c>
      <c r="X58" s="210">
        <f t="shared" si="6"/>
        <v>20.947050509692509</v>
      </c>
      <c r="Y58" s="201">
        <f t="shared" si="7"/>
        <v>0</v>
      </c>
      <c r="Z58" s="201"/>
      <c r="AA58" s="143">
        <v>21.39329601158645</v>
      </c>
      <c r="AB58" s="143">
        <v>17.978943850267378</v>
      </c>
      <c r="AC58" s="209">
        <f t="shared" si="8"/>
        <v>3.4143521613190728</v>
      </c>
      <c r="AD58" s="207">
        <v>6.1349999999999998</v>
      </c>
      <c r="AE58" s="210">
        <f t="shared" si="9"/>
        <v>20.947050509692509</v>
      </c>
      <c r="AF58" s="201">
        <f t="shared" si="10"/>
        <v>0</v>
      </c>
    </row>
    <row r="59" spans="1:32" s="173" customFormat="1" ht="12.5" x14ac:dyDescent="0.25">
      <c r="A59" s="188"/>
      <c r="B59" s="188"/>
      <c r="C59" s="188"/>
      <c r="D59" s="188"/>
      <c r="E59" s="188"/>
      <c r="F59" s="189"/>
      <c r="G59" s="189"/>
      <c r="H59" s="142" t="str">
        <f t="shared" si="11"/>
        <v/>
      </c>
      <c r="I59" s="202"/>
      <c r="J59" s="201"/>
      <c r="K59" s="201">
        <f t="shared" si="1"/>
        <v>0</v>
      </c>
      <c r="L59" s="140"/>
      <c r="M59" s="193"/>
      <c r="N59" s="193"/>
      <c r="O59" s="209" t="str">
        <f t="shared" si="2"/>
        <v/>
      </c>
      <c r="P59" s="204"/>
      <c r="Q59" s="201"/>
      <c r="R59" s="201">
        <f t="shared" si="4"/>
        <v>0</v>
      </c>
      <c r="S59" s="140"/>
      <c r="T59" s="143"/>
      <c r="U59" s="143"/>
      <c r="V59" s="209" t="str">
        <f t="shared" si="5"/>
        <v/>
      </c>
      <c r="W59" s="207"/>
      <c r="X59" s="210">
        <f t="shared" si="6"/>
        <v>0</v>
      </c>
      <c r="Y59" s="201">
        <f t="shared" si="7"/>
        <v>0</v>
      </c>
      <c r="Z59" s="201"/>
      <c r="AA59" s="143"/>
      <c r="AB59" s="143"/>
      <c r="AC59" s="209" t="str">
        <f t="shared" si="8"/>
        <v/>
      </c>
      <c r="AD59" s="207"/>
      <c r="AE59" s="210">
        <f t="shared" si="9"/>
        <v>0</v>
      </c>
      <c r="AF59" s="201">
        <f t="shared" si="10"/>
        <v>0</v>
      </c>
    </row>
    <row r="60" spans="1:32" s="173" customFormat="1" ht="12.5" x14ac:dyDescent="0.25">
      <c r="A60" s="188"/>
      <c r="B60" s="188"/>
      <c r="C60" s="188"/>
      <c r="D60" s="188"/>
      <c r="E60" s="188"/>
      <c r="F60" s="189"/>
      <c r="G60" s="189"/>
      <c r="H60" s="142" t="str">
        <f t="shared" si="11"/>
        <v/>
      </c>
      <c r="I60" s="202"/>
      <c r="J60" s="201"/>
      <c r="K60" s="201">
        <f t="shared" si="1"/>
        <v>0</v>
      </c>
      <c r="L60" s="140"/>
      <c r="M60" s="193"/>
      <c r="N60" s="193"/>
      <c r="O60" s="209" t="str">
        <f t="shared" si="2"/>
        <v/>
      </c>
      <c r="P60" s="204"/>
      <c r="Q60" s="201"/>
      <c r="R60" s="201">
        <f t="shared" si="4"/>
        <v>0</v>
      </c>
      <c r="S60" s="140"/>
      <c r="T60" s="143"/>
      <c r="U60" s="143"/>
      <c r="V60" s="209" t="str">
        <f t="shared" si="5"/>
        <v/>
      </c>
      <c r="W60" s="207"/>
      <c r="X60" s="210">
        <f t="shared" si="6"/>
        <v>0</v>
      </c>
      <c r="Y60" s="201">
        <f t="shared" si="7"/>
        <v>0</v>
      </c>
      <c r="Z60" s="201"/>
      <c r="AA60" s="143"/>
      <c r="AB60" s="143"/>
      <c r="AC60" s="209" t="str">
        <f t="shared" si="8"/>
        <v/>
      </c>
      <c r="AD60" s="207"/>
      <c r="AE60" s="210">
        <f t="shared" si="9"/>
        <v>0</v>
      </c>
      <c r="AF60" s="201">
        <f t="shared" si="10"/>
        <v>0</v>
      </c>
    </row>
    <row r="61" spans="1:32" s="173" customFormat="1" ht="12.5" x14ac:dyDescent="0.25">
      <c r="A61" s="188" t="s">
        <v>212</v>
      </c>
      <c r="B61" s="188" t="s">
        <v>233</v>
      </c>
      <c r="C61" s="188" t="s">
        <v>142</v>
      </c>
      <c r="D61" s="188">
        <v>0</v>
      </c>
      <c r="E61" s="188"/>
      <c r="F61" s="189">
        <v>8.6666666666666696</v>
      </c>
      <c r="G61" s="189">
        <v>7.4749999999999996</v>
      </c>
      <c r="H61" s="142">
        <f t="shared" si="11"/>
        <v>1.19166666666667</v>
      </c>
      <c r="I61" s="202">
        <v>7.1820000000000004</v>
      </c>
      <c r="J61" s="201">
        <f t="shared" si="0"/>
        <v>8.5585500000000234</v>
      </c>
      <c r="K61" s="201">
        <f t="shared" si="1"/>
        <v>0</v>
      </c>
      <c r="L61" s="140"/>
      <c r="M61" s="193">
        <v>620.4041666666667</v>
      </c>
      <c r="N61" s="193">
        <v>440.09416666666675</v>
      </c>
      <c r="O61" s="209">
        <f t="shared" si="2"/>
        <v>180.30999999999995</v>
      </c>
      <c r="P61" s="204">
        <v>0.125</v>
      </c>
      <c r="Q61" s="201">
        <f t="shared" ref="Q61" si="23">O61*P61</f>
        <v>22.538749999999993</v>
      </c>
      <c r="R61" s="201">
        <f t="shared" si="4"/>
        <v>0</v>
      </c>
      <c r="S61" s="140"/>
      <c r="T61" s="143">
        <v>21.39329601158645</v>
      </c>
      <c r="U61" s="143">
        <v>17.978943850267378</v>
      </c>
      <c r="V61" s="209">
        <f t="shared" si="5"/>
        <v>3.4143521613190728</v>
      </c>
      <c r="W61" s="207">
        <v>6.1349999999999998</v>
      </c>
      <c r="X61" s="210">
        <f t="shared" si="6"/>
        <v>20.947050509692509</v>
      </c>
      <c r="Y61" s="201">
        <f t="shared" si="7"/>
        <v>0</v>
      </c>
      <c r="Z61" s="201"/>
      <c r="AA61" s="143">
        <v>21.39329601158645</v>
      </c>
      <c r="AB61" s="143">
        <v>17.978943850267378</v>
      </c>
      <c r="AC61" s="209">
        <f t="shared" si="8"/>
        <v>3.4143521613190728</v>
      </c>
      <c r="AD61" s="207">
        <v>6.1349999999999998</v>
      </c>
      <c r="AE61" s="210">
        <f t="shared" si="9"/>
        <v>20.947050509692509</v>
      </c>
      <c r="AF61" s="201">
        <f t="shared" si="10"/>
        <v>0</v>
      </c>
    </row>
    <row r="62" spans="1:32" s="173" customFormat="1" ht="12.5" x14ac:dyDescent="0.25">
      <c r="A62" s="188"/>
      <c r="B62" s="188"/>
      <c r="C62" s="188"/>
      <c r="D62" s="188"/>
      <c r="E62" s="188"/>
      <c r="F62" s="189"/>
      <c r="G62" s="189"/>
      <c r="H62" s="142" t="str">
        <f t="shared" si="11"/>
        <v/>
      </c>
      <c r="I62" s="202"/>
      <c r="J62" s="201"/>
      <c r="K62" s="201">
        <f t="shared" si="1"/>
        <v>0</v>
      </c>
      <c r="L62" s="140"/>
      <c r="M62" s="193"/>
      <c r="N62" s="193"/>
      <c r="O62" s="209" t="str">
        <f t="shared" si="2"/>
        <v/>
      </c>
      <c r="P62" s="204"/>
      <c r="Q62" s="201"/>
      <c r="R62" s="201">
        <f t="shared" si="4"/>
        <v>0</v>
      </c>
      <c r="S62" s="140"/>
      <c r="T62" s="143"/>
      <c r="U62" s="143"/>
      <c r="V62" s="209" t="str">
        <f t="shared" si="5"/>
        <v/>
      </c>
      <c r="W62" s="207"/>
      <c r="X62" s="210">
        <f t="shared" si="6"/>
        <v>0</v>
      </c>
      <c r="Y62" s="201">
        <f t="shared" si="7"/>
        <v>0</v>
      </c>
      <c r="Z62" s="201"/>
      <c r="AA62" s="143"/>
      <c r="AB62" s="143"/>
      <c r="AC62" s="209" t="str">
        <f t="shared" si="8"/>
        <v/>
      </c>
      <c r="AD62" s="207"/>
      <c r="AE62" s="210">
        <f t="shared" si="9"/>
        <v>0</v>
      </c>
      <c r="AF62" s="201">
        <f t="shared" si="10"/>
        <v>0</v>
      </c>
    </row>
    <row r="63" spans="1:32" s="173" customFormat="1" ht="12.5" x14ac:dyDescent="0.25">
      <c r="A63" s="188"/>
      <c r="B63" s="188"/>
      <c r="C63" s="188"/>
      <c r="D63" s="188"/>
      <c r="E63" s="188"/>
      <c r="F63" s="189"/>
      <c r="G63" s="189"/>
      <c r="H63" s="142" t="str">
        <f t="shared" si="11"/>
        <v/>
      </c>
      <c r="I63" s="202"/>
      <c r="J63" s="201"/>
      <c r="K63" s="201">
        <f t="shared" si="1"/>
        <v>0</v>
      </c>
      <c r="L63" s="140"/>
      <c r="M63" s="193"/>
      <c r="N63" s="193"/>
      <c r="O63" s="209" t="str">
        <f t="shared" si="2"/>
        <v/>
      </c>
      <c r="P63" s="204"/>
      <c r="Q63" s="201"/>
      <c r="R63" s="201">
        <f t="shared" si="4"/>
        <v>0</v>
      </c>
      <c r="S63" s="140"/>
      <c r="T63" s="143"/>
      <c r="U63" s="143"/>
      <c r="V63" s="209" t="str">
        <f t="shared" si="5"/>
        <v/>
      </c>
      <c r="W63" s="207"/>
      <c r="X63" s="210">
        <f t="shared" si="6"/>
        <v>0</v>
      </c>
      <c r="Y63" s="201">
        <f t="shared" si="7"/>
        <v>0</v>
      </c>
      <c r="Z63" s="201"/>
      <c r="AA63" s="143"/>
      <c r="AB63" s="143"/>
      <c r="AC63" s="209" t="str">
        <f t="shared" si="8"/>
        <v/>
      </c>
      <c r="AD63" s="207"/>
      <c r="AE63" s="210">
        <f t="shared" si="9"/>
        <v>0</v>
      </c>
      <c r="AF63" s="201">
        <f t="shared" si="10"/>
        <v>0</v>
      </c>
    </row>
    <row r="64" spans="1:32" s="173" customFormat="1" ht="12.5" x14ac:dyDescent="0.25">
      <c r="A64" s="188" t="s">
        <v>219</v>
      </c>
      <c r="B64" s="188" t="s">
        <v>234</v>
      </c>
      <c r="C64" s="188" t="s">
        <v>142</v>
      </c>
      <c r="D64" s="188">
        <v>0</v>
      </c>
      <c r="E64" s="188"/>
      <c r="F64" s="189">
        <v>7.9666666666666668</v>
      </c>
      <c r="G64" s="189">
        <v>7.4749999999999996</v>
      </c>
      <c r="H64" s="142">
        <f t="shared" si="11"/>
        <v>0.49166666666666714</v>
      </c>
      <c r="I64" s="202">
        <v>7.1820000000000004</v>
      </c>
      <c r="J64" s="201">
        <f t="shared" si="0"/>
        <v>3.5311500000000038</v>
      </c>
      <c r="K64" s="201">
        <f t="shared" si="1"/>
        <v>0</v>
      </c>
      <c r="L64" s="140"/>
      <c r="M64" s="193">
        <v>620.4041666666667</v>
      </c>
      <c r="N64" s="193">
        <v>440.09416666666675</v>
      </c>
      <c r="O64" s="209">
        <f t="shared" si="2"/>
        <v>180.30999999999995</v>
      </c>
      <c r="P64" s="204">
        <v>0.125</v>
      </c>
      <c r="Q64" s="201">
        <f>O64*P64</f>
        <v>22.538749999999993</v>
      </c>
      <c r="R64" s="201">
        <f t="shared" si="4"/>
        <v>0</v>
      </c>
      <c r="S64" s="140"/>
      <c r="T64" s="143">
        <v>21.39329601158645</v>
      </c>
      <c r="U64" s="143">
        <v>17.978943850267378</v>
      </c>
      <c r="V64" s="209">
        <f t="shared" si="5"/>
        <v>3.4143521613190728</v>
      </c>
      <c r="W64" s="207">
        <v>6.1349999999999998</v>
      </c>
      <c r="X64" s="210">
        <f t="shared" si="6"/>
        <v>20.947050509692509</v>
      </c>
      <c r="Y64" s="201">
        <f t="shared" si="7"/>
        <v>0</v>
      </c>
      <c r="Z64" s="201"/>
      <c r="AA64" s="143">
        <v>21.39329601158645</v>
      </c>
      <c r="AB64" s="143">
        <v>17.978943850267378</v>
      </c>
      <c r="AC64" s="209">
        <f t="shared" si="8"/>
        <v>3.4143521613190728</v>
      </c>
      <c r="AD64" s="207">
        <v>6.1349999999999998</v>
      </c>
      <c r="AE64" s="210">
        <f t="shared" si="9"/>
        <v>20.947050509692509</v>
      </c>
      <c r="AF64" s="201">
        <f t="shared" si="10"/>
        <v>0</v>
      </c>
    </row>
    <row r="65" spans="1:32" s="173" customFormat="1" ht="12.5" x14ac:dyDescent="0.25">
      <c r="A65" s="188"/>
      <c r="B65" s="188"/>
      <c r="C65" s="188" t="s">
        <v>143</v>
      </c>
      <c r="D65" s="188">
        <v>0</v>
      </c>
      <c r="E65" s="188"/>
      <c r="F65" s="189">
        <v>9.1166666666666671</v>
      </c>
      <c r="G65" s="189">
        <v>8.5</v>
      </c>
      <c r="H65" s="142">
        <f t="shared" si="11"/>
        <v>0.61666666666666714</v>
      </c>
      <c r="I65" s="202">
        <v>7.077</v>
      </c>
      <c r="J65" s="201">
        <f t="shared" si="0"/>
        <v>4.3641500000000031</v>
      </c>
      <c r="K65" s="201">
        <f t="shared" si="1"/>
        <v>0</v>
      </c>
      <c r="L65" s="140"/>
      <c r="M65" s="193">
        <v>724.4375</v>
      </c>
      <c r="N65" s="193">
        <v>535.36749999999995</v>
      </c>
      <c r="O65" s="209">
        <f t="shared" si="2"/>
        <v>189.07000000000005</v>
      </c>
      <c r="P65" s="204">
        <v>0.123</v>
      </c>
      <c r="Q65" s="201">
        <f t="shared" ref="Q65" si="24">O65*P65</f>
        <v>23.255610000000004</v>
      </c>
      <c r="R65" s="201">
        <f t="shared" si="4"/>
        <v>0</v>
      </c>
      <c r="S65" s="140"/>
      <c r="T65" s="143">
        <v>23.600995014483061</v>
      </c>
      <c r="U65" s="143">
        <v>19.33305481283422</v>
      </c>
      <c r="V65" s="209">
        <f t="shared" si="5"/>
        <v>4.267940201648841</v>
      </c>
      <c r="W65" s="207">
        <v>6.1360000000000001</v>
      </c>
      <c r="X65" s="210">
        <f t="shared" si="6"/>
        <v>26.188081077317289</v>
      </c>
      <c r="Y65" s="201">
        <f t="shared" si="7"/>
        <v>0</v>
      </c>
      <c r="Z65" s="201"/>
      <c r="AA65" s="143">
        <v>23.600995014483061</v>
      </c>
      <c r="AB65" s="143">
        <v>19.33305481283422</v>
      </c>
      <c r="AC65" s="209">
        <f t="shared" si="8"/>
        <v>4.267940201648841</v>
      </c>
      <c r="AD65" s="207">
        <v>6.1360000000000001</v>
      </c>
      <c r="AE65" s="210">
        <f t="shared" si="9"/>
        <v>26.188081077317289</v>
      </c>
      <c r="AF65" s="201">
        <f t="shared" si="10"/>
        <v>0</v>
      </c>
    </row>
    <row r="66" spans="1:32" s="173" customFormat="1" ht="12.5" x14ac:dyDescent="0.25">
      <c r="A66" s="188"/>
      <c r="B66" s="188"/>
      <c r="C66" s="188"/>
      <c r="D66" s="188"/>
      <c r="E66" s="188"/>
      <c r="F66" s="189"/>
      <c r="G66" s="189"/>
      <c r="H66" s="142" t="str">
        <f t="shared" si="11"/>
        <v/>
      </c>
      <c r="I66" s="202"/>
      <c r="J66" s="201"/>
      <c r="K66" s="201">
        <f t="shared" si="1"/>
        <v>0</v>
      </c>
      <c r="L66" s="140"/>
      <c r="M66" s="193"/>
      <c r="N66" s="193"/>
      <c r="O66" s="209" t="str">
        <f t="shared" si="2"/>
        <v/>
      </c>
      <c r="P66" s="204"/>
      <c r="Q66" s="201"/>
      <c r="R66" s="201">
        <f t="shared" si="4"/>
        <v>0</v>
      </c>
      <c r="S66" s="140"/>
      <c r="T66" s="143"/>
      <c r="U66" s="143"/>
      <c r="V66" s="209" t="str">
        <f t="shared" si="5"/>
        <v/>
      </c>
      <c r="W66" s="207"/>
      <c r="X66" s="210">
        <f t="shared" si="6"/>
        <v>0</v>
      </c>
      <c r="Y66" s="201">
        <f t="shared" si="7"/>
        <v>0</v>
      </c>
      <c r="Z66" s="201"/>
      <c r="AA66" s="143"/>
      <c r="AB66" s="143"/>
      <c r="AC66" s="209" t="str">
        <f t="shared" si="8"/>
        <v/>
      </c>
      <c r="AD66" s="207"/>
      <c r="AE66" s="210">
        <f t="shared" si="9"/>
        <v>0</v>
      </c>
      <c r="AF66" s="201">
        <f t="shared" si="10"/>
        <v>0</v>
      </c>
    </row>
    <row r="67" spans="1:32" s="173" customFormat="1" ht="12.5" x14ac:dyDescent="0.25">
      <c r="A67" s="188"/>
      <c r="B67" s="188"/>
      <c r="C67" s="188"/>
      <c r="D67" s="188"/>
      <c r="E67" s="188"/>
      <c r="F67" s="189"/>
      <c r="G67" s="189"/>
      <c r="H67" s="142" t="str">
        <f t="shared" si="11"/>
        <v/>
      </c>
      <c r="I67" s="202"/>
      <c r="J67" s="201"/>
      <c r="K67" s="201">
        <f t="shared" si="1"/>
        <v>0</v>
      </c>
      <c r="L67" s="140"/>
      <c r="M67" s="193"/>
      <c r="N67" s="193"/>
      <c r="O67" s="209" t="str">
        <f t="shared" si="2"/>
        <v/>
      </c>
      <c r="P67" s="204"/>
      <c r="Q67" s="201"/>
      <c r="R67" s="201">
        <f t="shared" si="4"/>
        <v>0</v>
      </c>
      <c r="S67" s="140"/>
      <c r="T67" s="143"/>
      <c r="U67" s="143"/>
      <c r="V67" s="209" t="str">
        <f t="shared" si="5"/>
        <v/>
      </c>
      <c r="W67" s="207"/>
      <c r="X67" s="210">
        <f t="shared" si="6"/>
        <v>0</v>
      </c>
      <c r="Y67" s="201">
        <f t="shared" si="7"/>
        <v>0</v>
      </c>
      <c r="Z67" s="201"/>
      <c r="AA67" s="143"/>
      <c r="AB67" s="143"/>
      <c r="AC67" s="209" t="str">
        <f t="shared" si="8"/>
        <v/>
      </c>
      <c r="AD67" s="207"/>
      <c r="AE67" s="210">
        <f t="shared" si="9"/>
        <v>0</v>
      </c>
      <c r="AF67" s="201">
        <f t="shared" si="10"/>
        <v>0</v>
      </c>
    </row>
    <row r="68" spans="1:32" s="173" customFormat="1" ht="12.5" x14ac:dyDescent="0.25">
      <c r="A68" s="188"/>
      <c r="B68" s="188"/>
      <c r="C68" s="188"/>
      <c r="D68" s="188"/>
      <c r="E68" s="188"/>
      <c r="F68" s="189"/>
      <c r="G68" s="189"/>
      <c r="H68" s="142" t="str">
        <f t="shared" si="11"/>
        <v/>
      </c>
      <c r="I68" s="202"/>
      <c r="J68" s="201"/>
      <c r="K68" s="201">
        <f t="shared" si="1"/>
        <v>0</v>
      </c>
      <c r="L68" s="140"/>
      <c r="M68" s="193"/>
      <c r="N68" s="193"/>
      <c r="O68" s="209" t="str">
        <f t="shared" si="2"/>
        <v/>
      </c>
      <c r="P68" s="204"/>
      <c r="Q68" s="201"/>
      <c r="R68" s="201">
        <f t="shared" si="4"/>
        <v>0</v>
      </c>
      <c r="S68" s="140"/>
      <c r="T68" s="143"/>
      <c r="U68" s="143"/>
      <c r="V68" s="209" t="str">
        <f t="shared" si="5"/>
        <v/>
      </c>
      <c r="W68" s="207"/>
      <c r="X68" s="210">
        <f t="shared" si="6"/>
        <v>0</v>
      </c>
      <c r="Y68" s="201">
        <f t="shared" si="7"/>
        <v>0</v>
      </c>
      <c r="Z68" s="201"/>
      <c r="AA68" s="143"/>
      <c r="AB68" s="143"/>
      <c r="AC68" s="209" t="str">
        <f t="shared" si="8"/>
        <v/>
      </c>
      <c r="AD68" s="207"/>
      <c r="AE68" s="210">
        <f t="shared" si="9"/>
        <v>0</v>
      </c>
      <c r="AF68" s="201">
        <f t="shared" si="10"/>
        <v>0</v>
      </c>
    </row>
    <row r="69" spans="1:32" s="173" customFormat="1" ht="12.5" x14ac:dyDescent="0.25">
      <c r="A69" s="188"/>
      <c r="B69" s="188"/>
      <c r="C69" s="188"/>
      <c r="D69" s="188"/>
      <c r="E69" s="188"/>
      <c r="F69" s="189"/>
      <c r="G69" s="189"/>
      <c r="H69" s="142" t="str">
        <f t="shared" si="11"/>
        <v/>
      </c>
      <c r="I69" s="202"/>
      <c r="J69" s="201"/>
      <c r="K69" s="201">
        <f t="shared" si="1"/>
        <v>0</v>
      </c>
      <c r="L69" s="140"/>
      <c r="M69" s="193"/>
      <c r="N69" s="193"/>
      <c r="O69" s="209" t="str">
        <f t="shared" si="2"/>
        <v/>
      </c>
      <c r="P69" s="204"/>
      <c r="Q69" s="201"/>
      <c r="R69" s="201">
        <f t="shared" si="4"/>
        <v>0</v>
      </c>
      <c r="S69" s="140"/>
      <c r="T69" s="143"/>
      <c r="U69" s="143"/>
      <c r="V69" s="209" t="str">
        <f t="shared" si="5"/>
        <v/>
      </c>
      <c r="W69" s="207"/>
      <c r="X69" s="210">
        <f t="shared" si="6"/>
        <v>0</v>
      </c>
      <c r="Y69" s="201">
        <f t="shared" si="7"/>
        <v>0</v>
      </c>
      <c r="Z69" s="201"/>
      <c r="AA69" s="143"/>
      <c r="AB69" s="143"/>
      <c r="AC69" s="209" t="str">
        <f t="shared" si="8"/>
        <v/>
      </c>
      <c r="AD69" s="207"/>
      <c r="AE69" s="210">
        <f t="shared" si="9"/>
        <v>0</v>
      </c>
      <c r="AF69" s="201">
        <f t="shared" si="10"/>
        <v>0</v>
      </c>
    </row>
    <row r="70" spans="1:32" s="173" customFormat="1" ht="12.5" x14ac:dyDescent="0.25">
      <c r="A70" s="188"/>
      <c r="B70" s="188"/>
      <c r="C70" s="188"/>
      <c r="D70" s="188"/>
      <c r="E70" s="188"/>
      <c r="F70" s="189"/>
      <c r="G70" s="189"/>
      <c r="H70" s="142" t="str">
        <f t="shared" si="11"/>
        <v/>
      </c>
      <c r="I70" s="202"/>
      <c r="J70" s="201"/>
      <c r="K70" s="201">
        <f t="shared" si="1"/>
        <v>0</v>
      </c>
      <c r="L70" s="140"/>
      <c r="M70" s="193"/>
      <c r="N70" s="193"/>
      <c r="O70" s="209" t="str">
        <f t="shared" si="2"/>
        <v/>
      </c>
      <c r="P70" s="204"/>
      <c r="Q70" s="201"/>
      <c r="R70" s="201">
        <f t="shared" si="4"/>
        <v>0</v>
      </c>
      <c r="S70" s="140"/>
      <c r="T70" s="143"/>
      <c r="U70" s="143"/>
      <c r="V70" s="209" t="str">
        <f t="shared" si="5"/>
        <v/>
      </c>
      <c r="W70" s="207"/>
      <c r="X70" s="210">
        <f t="shared" si="6"/>
        <v>0</v>
      </c>
      <c r="Y70" s="201">
        <f t="shared" si="7"/>
        <v>0</v>
      </c>
      <c r="Z70" s="201"/>
      <c r="AA70" s="143"/>
      <c r="AB70" s="143"/>
      <c r="AC70" s="209" t="str">
        <f t="shared" si="8"/>
        <v/>
      </c>
      <c r="AD70" s="207"/>
      <c r="AE70" s="210">
        <f t="shared" si="9"/>
        <v>0</v>
      </c>
      <c r="AF70" s="201">
        <f t="shared" si="10"/>
        <v>0</v>
      </c>
    </row>
    <row r="71" spans="1:32" s="173" customFormat="1" ht="12.5" x14ac:dyDescent="0.25">
      <c r="A71" s="188"/>
      <c r="B71" s="188"/>
      <c r="C71" s="188"/>
      <c r="D71" s="188"/>
      <c r="E71" s="188"/>
      <c r="F71" s="189"/>
      <c r="G71" s="189"/>
      <c r="H71" s="142" t="str">
        <f t="shared" si="11"/>
        <v/>
      </c>
      <c r="I71" s="202"/>
      <c r="J71" s="201"/>
      <c r="K71" s="201">
        <f t="shared" si="1"/>
        <v>0</v>
      </c>
      <c r="L71" s="140"/>
      <c r="M71" s="193"/>
      <c r="N71" s="193"/>
      <c r="O71" s="209" t="str">
        <f t="shared" si="2"/>
        <v/>
      </c>
      <c r="P71" s="204"/>
      <c r="Q71" s="201"/>
      <c r="R71" s="201">
        <f t="shared" si="4"/>
        <v>0</v>
      </c>
      <c r="S71" s="140"/>
      <c r="T71" s="143"/>
      <c r="U71" s="143"/>
      <c r="V71" s="209" t="str">
        <f t="shared" si="5"/>
        <v/>
      </c>
      <c r="W71" s="207"/>
      <c r="X71" s="210">
        <f t="shared" si="6"/>
        <v>0</v>
      </c>
      <c r="Y71" s="201">
        <f t="shared" si="7"/>
        <v>0</v>
      </c>
      <c r="Z71" s="201"/>
      <c r="AA71" s="143"/>
      <c r="AB71" s="143"/>
      <c r="AC71" s="209" t="str">
        <f t="shared" si="8"/>
        <v/>
      </c>
      <c r="AD71" s="207"/>
      <c r="AE71" s="210">
        <f t="shared" si="9"/>
        <v>0</v>
      </c>
      <c r="AF71" s="201">
        <f t="shared" si="10"/>
        <v>0</v>
      </c>
    </row>
    <row r="72" spans="1:32" s="173" customFormat="1" ht="12.5" x14ac:dyDescent="0.25">
      <c r="A72" s="188"/>
      <c r="B72" s="188"/>
      <c r="C72" s="188"/>
      <c r="D72" s="188"/>
      <c r="E72" s="188"/>
      <c r="F72" s="189"/>
      <c r="G72" s="189"/>
      <c r="H72" s="142" t="str">
        <f t="shared" si="11"/>
        <v/>
      </c>
      <c r="I72" s="202"/>
      <c r="J72" s="201"/>
      <c r="K72" s="201">
        <f t="shared" si="1"/>
        <v>0</v>
      </c>
      <c r="L72" s="140"/>
      <c r="M72" s="193"/>
      <c r="N72" s="193"/>
      <c r="O72" s="209" t="str">
        <f t="shared" si="2"/>
        <v/>
      </c>
      <c r="P72" s="204"/>
      <c r="Q72" s="201"/>
      <c r="R72" s="201">
        <f t="shared" si="4"/>
        <v>0</v>
      </c>
      <c r="S72" s="140"/>
      <c r="T72" s="143"/>
      <c r="U72" s="143"/>
      <c r="V72" s="209" t="str">
        <f t="shared" si="5"/>
        <v/>
      </c>
      <c r="W72" s="207"/>
      <c r="X72" s="210">
        <f t="shared" si="6"/>
        <v>0</v>
      </c>
      <c r="Y72" s="201">
        <f t="shared" si="7"/>
        <v>0</v>
      </c>
      <c r="Z72" s="201"/>
      <c r="AA72" s="143"/>
      <c r="AB72" s="143"/>
      <c r="AC72" s="209" t="str">
        <f t="shared" si="8"/>
        <v/>
      </c>
      <c r="AD72" s="207"/>
      <c r="AE72" s="210">
        <f t="shared" si="9"/>
        <v>0</v>
      </c>
      <c r="AF72" s="201">
        <f t="shared" si="10"/>
        <v>0</v>
      </c>
    </row>
    <row r="73" spans="1:32" s="173" customFormat="1" ht="12.5" x14ac:dyDescent="0.25">
      <c r="A73" s="188"/>
      <c r="B73" s="188"/>
      <c r="C73" s="188"/>
      <c r="D73" s="188"/>
      <c r="E73" s="188"/>
      <c r="F73" s="189"/>
      <c r="G73" s="189"/>
      <c r="H73" s="142" t="str">
        <f t="shared" si="11"/>
        <v/>
      </c>
      <c r="I73" s="202"/>
      <c r="J73" s="201"/>
      <c r="K73" s="201">
        <f t="shared" si="1"/>
        <v>0</v>
      </c>
      <c r="L73" s="140"/>
      <c r="M73" s="193"/>
      <c r="N73" s="193"/>
      <c r="O73" s="209" t="str">
        <f t="shared" si="2"/>
        <v/>
      </c>
      <c r="P73" s="204"/>
      <c r="Q73" s="201"/>
      <c r="R73" s="201">
        <f t="shared" si="4"/>
        <v>0</v>
      </c>
      <c r="S73" s="140"/>
      <c r="T73" s="143"/>
      <c r="U73" s="143"/>
      <c r="V73" s="209" t="str">
        <f t="shared" si="5"/>
        <v/>
      </c>
      <c r="W73" s="207"/>
      <c r="X73" s="210">
        <f t="shared" si="6"/>
        <v>0</v>
      </c>
      <c r="Y73" s="201">
        <f t="shared" si="7"/>
        <v>0</v>
      </c>
      <c r="Z73" s="201"/>
      <c r="AA73" s="143"/>
      <c r="AB73" s="143"/>
      <c r="AC73" s="209" t="str">
        <f t="shared" si="8"/>
        <v/>
      </c>
      <c r="AD73" s="207"/>
      <c r="AE73" s="210">
        <f t="shared" si="9"/>
        <v>0</v>
      </c>
      <c r="AF73" s="201">
        <f t="shared" si="10"/>
        <v>0</v>
      </c>
    </row>
    <row r="74" spans="1:32" s="173" customFormat="1" ht="12.5" x14ac:dyDescent="0.25">
      <c r="A74" s="188"/>
      <c r="B74" s="188"/>
      <c r="C74" s="188"/>
      <c r="D74" s="188"/>
      <c r="E74" s="188"/>
      <c r="F74" s="189"/>
      <c r="G74" s="189"/>
      <c r="H74" s="142" t="str">
        <f t="shared" si="11"/>
        <v/>
      </c>
      <c r="I74" s="202"/>
      <c r="J74" s="201"/>
      <c r="K74" s="201">
        <f t="shared" si="1"/>
        <v>0</v>
      </c>
      <c r="L74" s="140"/>
      <c r="M74" s="193"/>
      <c r="N74" s="193"/>
      <c r="O74" s="209" t="str">
        <f t="shared" si="2"/>
        <v/>
      </c>
      <c r="P74" s="204"/>
      <c r="Q74" s="201"/>
      <c r="R74" s="201">
        <f t="shared" si="4"/>
        <v>0</v>
      </c>
      <c r="S74" s="140"/>
      <c r="T74" s="143"/>
      <c r="U74" s="143"/>
      <c r="V74" s="209" t="str">
        <f t="shared" si="5"/>
        <v/>
      </c>
      <c r="W74" s="207"/>
      <c r="X74" s="210">
        <f t="shared" si="6"/>
        <v>0</v>
      </c>
      <c r="Y74" s="201">
        <f t="shared" si="7"/>
        <v>0</v>
      </c>
      <c r="Z74" s="201"/>
      <c r="AA74" s="143"/>
      <c r="AB74" s="143"/>
      <c r="AC74" s="209" t="str">
        <f t="shared" si="8"/>
        <v/>
      </c>
      <c r="AD74" s="207"/>
      <c r="AE74" s="210">
        <f t="shared" si="9"/>
        <v>0</v>
      </c>
      <c r="AF74" s="201">
        <f t="shared" si="10"/>
        <v>0</v>
      </c>
    </row>
    <row r="75" spans="1:32" s="173" customFormat="1" ht="12.5" x14ac:dyDescent="0.25">
      <c r="A75" s="188"/>
      <c r="B75" s="188"/>
      <c r="C75" s="188"/>
      <c r="D75" s="188"/>
      <c r="E75" s="188"/>
      <c r="F75" s="189"/>
      <c r="G75" s="189"/>
      <c r="H75" s="142" t="str">
        <f t="shared" si="11"/>
        <v/>
      </c>
      <c r="I75" s="202"/>
      <c r="J75" s="201"/>
      <c r="K75" s="201">
        <f t="shared" si="1"/>
        <v>0</v>
      </c>
      <c r="L75" s="140"/>
      <c r="M75" s="193"/>
      <c r="N75" s="193"/>
      <c r="O75" s="209" t="str">
        <f t="shared" si="2"/>
        <v/>
      </c>
      <c r="P75" s="204"/>
      <c r="Q75" s="201"/>
      <c r="R75" s="201">
        <f t="shared" si="4"/>
        <v>0</v>
      </c>
      <c r="S75" s="140"/>
      <c r="T75" s="143"/>
      <c r="U75" s="143"/>
      <c r="V75" s="209" t="str">
        <f t="shared" si="5"/>
        <v/>
      </c>
      <c r="W75" s="207"/>
      <c r="X75" s="210">
        <f t="shared" si="6"/>
        <v>0</v>
      </c>
      <c r="Y75" s="201">
        <f t="shared" si="7"/>
        <v>0</v>
      </c>
      <c r="Z75" s="201"/>
      <c r="AA75" s="143"/>
      <c r="AB75" s="143"/>
      <c r="AC75" s="209" t="str">
        <f t="shared" si="8"/>
        <v/>
      </c>
      <c r="AD75" s="207"/>
      <c r="AE75" s="210">
        <f t="shared" si="9"/>
        <v>0</v>
      </c>
      <c r="AF75" s="201">
        <f t="shared" si="10"/>
        <v>0</v>
      </c>
    </row>
    <row r="76" spans="1:32" s="173" customFormat="1" ht="12.5" x14ac:dyDescent="0.25">
      <c r="A76" s="188"/>
      <c r="B76" s="188"/>
      <c r="C76" s="188"/>
      <c r="D76" s="188"/>
      <c r="E76" s="188"/>
      <c r="F76" s="189"/>
      <c r="G76" s="189"/>
      <c r="H76" s="142" t="str">
        <f t="shared" si="11"/>
        <v/>
      </c>
      <c r="I76" s="202"/>
      <c r="J76" s="201"/>
      <c r="K76" s="201">
        <f t="shared" si="1"/>
        <v>0</v>
      </c>
      <c r="L76" s="140"/>
      <c r="M76" s="193"/>
      <c r="N76" s="193"/>
      <c r="O76" s="209" t="str">
        <f t="shared" si="2"/>
        <v/>
      </c>
      <c r="P76" s="204"/>
      <c r="Q76" s="201"/>
      <c r="R76" s="201">
        <f t="shared" si="4"/>
        <v>0</v>
      </c>
      <c r="S76" s="140"/>
      <c r="T76" s="143"/>
      <c r="U76" s="143"/>
      <c r="V76" s="209" t="str">
        <f t="shared" si="5"/>
        <v/>
      </c>
      <c r="W76" s="207"/>
      <c r="X76" s="210">
        <f t="shared" si="6"/>
        <v>0</v>
      </c>
      <c r="Y76" s="201">
        <f t="shared" si="7"/>
        <v>0</v>
      </c>
      <c r="Z76" s="201"/>
      <c r="AA76" s="143"/>
      <c r="AB76" s="143"/>
      <c r="AC76" s="209" t="str">
        <f t="shared" si="8"/>
        <v/>
      </c>
      <c r="AD76" s="207"/>
      <c r="AE76" s="210">
        <f t="shared" si="9"/>
        <v>0</v>
      </c>
      <c r="AF76" s="201">
        <f t="shared" si="10"/>
        <v>0</v>
      </c>
    </row>
    <row r="77" spans="1:32" s="173" customFormat="1" ht="12.5" x14ac:dyDescent="0.25">
      <c r="A77" s="188"/>
      <c r="B77" s="188"/>
      <c r="C77" s="188"/>
      <c r="D77" s="188"/>
      <c r="E77" s="188"/>
      <c r="F77" s="189"/>
      <c r="G77" s="189"/>
      <c r="H77" s="142" t="str">
        <f t="shared" si="11"/>
        <v/>
      </c>
      <c r="I77" s="202"/>
      <c r="J77" s="201"/>
      <c r="K77" s="201">
        <f t="shared" si="1"/>
        <v>0</v>
      </c>
      <c r="L77" s="140"/>
      <c r="M77" s="193"/>
      <c r="N77" s="193"/>
      <c r="O77" s="209" t="str">
        <f t="shared" si="2"/>
        <v/>
      </c>
      <c r="P77" s="204"/>
      <c r="Q77" s="201"/>
      <c r="R77" s="201">
        <f t="shared" si="4"/>
        <v>0</v>
      </c>
      <c r="S77" s="140"/>
      <c r="T77" s="143"/>
      <c r="U77" s="143"/>
      <c r="V77" s="209" t="str">
        <f t="shared" si="5"/>
        <v/>
      </c>
      <c r="W77" s="207"/>
      <c r="X77" s="210">
        <f t="shared" si="6"/>
        <v>0</v>
      </c>
      <c r="Y77" s="201">
        <f t="shared" si="7"/>
        <v>0</v>
      </c>
      <c r="Z77" s="201"/>
      <c r="AA77" s="143"/>
      <c r="AB77" s="143"/>
      <c r="AC77" s="209" t="str">
        <f t="shared" si="8"/>
        <v/>
      </c>
      <c r="AD77" s="207"/>
      <c r="AE77" s="210">
        <f t="shared" si="9"/>
        <v>0</v>
      </c>
      <c r="AF77" s="201">
        <f t="shared" si="10"/>
        <v>0</v>
      </c>
    </row>
    <row r="78" spans="1:32" s="173" customFormat="1" ht="12.5" x14ac:dyDescent="0.25">
      <c r="A78" s="188"/>
      <c r="B78" s="188"/>
      <c r="C78" s="188"/>
      <c r="D78" s="188"/>
      <c r="E78" s="188"/>
      <c r="F78" s="189"/>
      <c r="G78" s="189"/>
      <c r="H78" s="142" t="str">
        <f t="shared" si="11"/>
        <v/>
      </c>
      <c r="I78" s="202"/>
      <c r="J78" s="201"/>
      <c r="K78" s="201">
        <f t="shared" si="1"/>
        <v>0</v>
      </c>
      <c r="L78" s="140"/>
      <c r="M78" s="193"/>
      <c r="N78" s="193"/>
      <c r="O78" s="209" t="str">
        <f t="shared" si="2"/>
        <v/>
      </c>
      <c r="P78" s="204"/>
      <c r="Q78" s="201"/>
      <c r="R78" s="201">
        <f t="shared" si="4"/>
        <v>0</v>
      </c>
      <c r="S78" s="140"/>
      <c r="T78" s="143"/>
      <c r="U78" s="143"/>
      <c r="V78" s="209" t="str">
        <f t="shared" si="5"/>
        <v/>
      </c>
      <c r="W78" s="207"/>
      <c r="X78" s="210">
        <f t="shared" si="6"/>
        <v>0</v>
      </c>
      <c r="Y78" s="201">
        <f t="shared" si="7"/>
        <v>0</v>
      </c>
      <c r="Z78" s="201"/>
      <c r="AA78" s="143"/>
      <c r="AB78" s="143"/>
      <c r="AC78" s="209" t="str">
        <f t="shared" si="8"/>
        <v/>
      </c>
      <c r="AD78" s="207"/>
      <c r="AE78" s="210">
        <f t="shared" si="9"/>
        <v>0</v>
      </c>
      <c r="AF78" s="201">
        <f t="shared" si="10"/>
        <v>0</v>
      </c>
    </row>
    <row r="79" spans="1:32" s="173" customFormat="1" ht="12.5" x14ac:dyDescent="0.25">
      <c r="A79" s="188"/>
      <c r="B79" s="188"/>
      <c r="C79" s="188"/>
      <c r="D79" s="188"/>
      <c r="E79" s="188"/>
      <c r="F79" s="189"/>
      <c r="G79" s="189"/>
      <c r="H79" s="142" t="str">
        <f t="shared" si="11"/>
        <v/>
      </c>
      <c r="I79" s="202"/>
      <c r="J79" s="201"/>
      <c r="K79" s="201">
        <f t="shared" si="1"/>
        <v>0</v>
      </c>
      <c r="L79" s="140"/>
      <c r="M79" s="193"/>
      <c r="N79" s="193"/>
      <c r="O79" s="209" t="str">
        <f t="shared" si="2"/>
        <v/>
      </c>
      <c r="P79" s="204"/>
      <c r="Q79" s="201"/>
      <c r="R79" s="201">
        <f t="shared" si="4"/>
        <v>0</v>
      </c>
      <c r="S79" s="140"/>
      <c r="T79" s="143"/>
      <c r="U79" s="143"/>
      <c r="V79" s="209" t="str">
        <f t="shared" si="5"/>
        <v/>
      </c>
      <c r="W79" s="207"/>
      <c r="X79" s="210">
        <f t="shared" si="6"/>
        <v>0</v>
      </c>
      <c r="Y79" s="201">
        <f t="shared" si="7"/>
        <v>0</v>
      </c>
      <c r="Z79" s="201"/>
      <c r="AA79" s="143"/>
      <c r="AB79" s="143"/>
      <c r="AC79" s="209" t="str">
        <f t="shared" si="8"/>
        <v/>
      </c>
      <c r="AD79" s="207"/>
      <c r="AE79" s="210">
        <f t="shared" si="9"/>
        <v>0</v>
      </c>
      <c r="AF79" s="201">
        <f t="shared" si="10"/>
        <v>0</v>
      </c>
    </row>
    <row r="80" spans="1:32" s="173" customFormat="1" ht="12.5" x14ac:dyDescent="0.25">
      <c r="A80" s="188"/>
      <c r="B80" s="188"/>
      <c r="C80" s="188"/>
      <c r="D80" s="188"/>
      <c r="E80" s="188"/>
      <c r="F80" s="189"/>
      <c r="G80" s="189"/>
      <c r="H80" s="142" t="str">
        <f t="shared" si="11"/>
        <v/>
      </c>
      <c r="I80" s="202"/>
      <c r="J80" s="201"/>
      <c r="K80" s="201">
        <f t="shared" ref="K80:K124" si="25">D80*J80</f>
        <v>0</v>
      </c>
      <c r="L80" s="140"/>
      <c r="M80" s="193"/>
      <c r="N80" s="193"/>
      <c r="O80" s="209" t="str">
        <f t="shared" ref="O80:O124" si="26">IF(M80-N80=0,"",M80-N80)</f>
        <v/>
      </c>
      <c r="P80" s="204"/>
      <c r="Q80" s="201"/>
      <c r="R80" s="201">
        <f t="shared" ref="R80:R124" si="27">D80*Q80</f>
        <v>0</v>
      </c>
      <c r="S80" s="140"/>
      <c r="T80" s="143"/>
      <c r="U80" s="143"/>
      <c r="V80" s="209" t="str">
        <f t="shared" ref="V80:V124" si="28">IF(T80-U80=0,"",T80-U80)</f>
        <v/>
      </c>
      <c r="W80" s="207"/>
      <c r="X80" s="210">
        <f t="shared" ref="X80:X124" si="29">IFERROR(V80*W80,0)</f>
        <v>0</v>
      </c>
      <c r="Y80" s="201">
        <f t="shared" ref="Y80:Y124" si="30">D80*X80</f>
        <v>0</v>
      </c>
      <c r="Z80" s="201"/>
      <c r="AA80" s="143"/>
      <c r="AB80" s="143"/>
      <c r="AC80" s="209" t="str">
        <f t="shared" ref="AC80:AC124" si="31">IF(AA80-AB80=0,"",AA80-AB80)</f>
        <v/>
      </c>
      <c r="AD80" s="207"/>
      <c r="AE80" s="210">
        <f t="shared" ref="AE80:AE124" si="32">IFERROR(AC80*AD80,0)</f>
        <v>0</v>
      </c>
      <c r="AF80" s="201">
        <f t="shared" ref="AF80:AF124" si="33">D80*AE80</f>
        <v>0</v>
      </c>
    </row>
    <row r="81" spans="1:32" s="173" customFormat="1" ht="12.5" x14ac:dyDescent="0.25">
      <c r="A81" s="188"/>
      <c r="B81" s="188"/>
      <c r="C81" s="188"/>
      <c r="D81" s="188"/>
      <c r="E81" s="188"/>
      <c r="F81" s="189"/>
      <c r="G81" s="189"/>
      <c r="H81" s="142" t="str">
        <f t="shared" si="11"/>
        <v/>
      </c>
      <c r="I81" s="202"/>
      <c r="J81" s="201"/>
      <c r="K81" s="201">
        <f t="shared" si="25"/>
        <v>0</v>
      </c>
      <c r="L81" s="140"/>
      <c r="M81" s="193"/>
      <c r="N81" s="193"/>
      <c r="O81" s="209" t="str">
        <f t="shared" si="26"/>
        <v/>
      </c>
      <c r="P81" s="204"/>
      <c r="Q81" s="201"/>
      <c r="R81" s="201">
        <f t="shared" si="27"/>
        <v>0</v>
      </c>
      <c r="S81" s="140"/>
      <c r="T81" s="143"/>
      <c r="U81" s="143"/>
      <c r="V81" s="209" t="str">
        <f t="shared" si="28"/>
        <v/>
      </c>
      <c r="W81" s="207"/>
      <c r="X81" s="210">
        <f t="shared" si="29"/>
        <v>0</v>
      </c>
      <c r="Y81" s="201">
        <f t="shared" si="30"/>
        <v>0</v>
      </c>
      <c r="Z81" s="201"/>
      <c r="AA81" s="143"/>
      <c r="AB81" s="143"/>
      <c r="AC81" s="209" t="str">
        <f t="shared" si="31"/>
        <v/>
      </c>
      <c r="AD81" s="207"/>
      <c r="AE81" s="210">
        <f t="shared" si="32"/>
        <v>0</v>
      </c>
      <c r="AF81" s="201">
        <f t="shared" si="33"/>
        <v>0</v>
      </c>
    </row>
    <row r="82" spans="1:32" s="173" customFormat="1" ht="12.5" x14ac:dyDescent="0.25">
      <c r="A82" s="188"/>
      <c r="B82" s="188"/>
      <c r="C82" s="188"/>
      <c r="D82" s="188"/>
      <c r="E82" s="188"/>
      <c r="F82" s="189"/>
      <c r="G82" s="189"/>
      <c r="H82" s="142" t="str">
        <f t="shared" ref="H82:H124" si="34">IF(F82-G82=0,"",F82-G82)</f>
        <v/>
      </c>
      <c r="I82" s="202"/>
      <c r="J82" s="201"/>
      <c r="K82" s="201">
        <f t="shared" si="25"/>
        <v>0</v>
      </c>
      <c r="L82" s="140"/>
      <c r="M82" s="193"/>
      <c r="N82" s="193"/>
      <c r="O82" s="209" t="str">
        <f t="shared" si="26"/>
        <v/>
      </c>
      <c r="P82" s="204"/>
      <c r="Q82" s="201"/>
      <c r="R82" s="201">
        <f t="shared" si="27"/>
        <v>0</v>
      </c>
      <c r="S82" s="140"/>
      <c r="T82" s="143"/>
      <c r="U82" s="143"/>
      <c r="V82" s="209" t="str">
        <f t="shared" si="28"/>
        <v/>
      </c>
      <c r="W82" s="207"/>
      <c r="X82" s="210">
        <f t="shared" si="29"/>
        <v>0</v>
      </c>
      <c r="Y82" s="201">
        <f t="shared" si="30"/>
        <v>0</v>
      </c>
      <c r="Z82" s="201"/>
      <c r="AA82" s="143"/>
      <c r="AB82" s="143"/>
      <c r="AC82" s="209" t="str">
        <f t="shared" si="31"/>
        <v/>
      </c>
      <c r="AD82" s="207"/>
      <c r="AE82" s="210">
        <f t="shared" si="32"/>
        <v>0</v>
      </c>
      <c r="AF82" s="201">
        <f t="shared" si="33"/>
        <v>0</v>
      </c>
    </row>
    <row r="83" spans="1:32" s="173" customFormat="1" ht="12.5" x14ac:dyDescent="0.25">
      <c r="A83" s="188"/>
      <c r="B83" s="188"/>
      <c r="C83" s="188"/>
      <c r="D83" s="188"/>
      <c r="E83" s="188"/>
      <c r="F83" s="189"/>
      <c r="G83" s="189"/>
      <c r="H83" s="142" t="str">
        <f t="shared" si="34"/>
        <v/>
      </c>
      <c r="I83" s="202"/>
      <c r="J83" s="201"/>
      <c r="K83" s="201">
        <f t="shared" si="25"/>
        <v>0</v>
      </c>
      <c r="L83" s="140"/>
      <c r="M83" s="193"/>
      <c r="N83" s="193"/>
      <c r="O83" s="209" t="str">
        <f t="shared" si="26"/>
        <v/>
      </c>
      <c r="P83" s="204"/>
      <c r="Q83" s="201"/>
      <c r="R83" s="201">
        <f t="shared" si="27"/>
        <v>0</v>
      </c>
      <c r="S83" s="140"/>
      <c r="T83" s="143"/>
      <c r="U83" s="143"/>
      <c r="V83" s="209" t="str">
        <f t="shared" si="28"/>
        <v/>
      </c>
      <c r="W83" s="207"/>
      <c r="X83" s="210">
        <f t="shared" si="29"/>
        <v>0</v>
      </c>
      <c r="Y83" s="201">
        <f t="shared" si="30"/>
        <v>0</v>
      </c>
      <c r="Z83" s="201"/>
      <c r="AA83" s="143"/>
      <c r="AB83" s="143"/>
      <c r="AC83" s="209" t="str">
        <f t="shared" si="31"/>
        <v/>
      </c>
      <c r="AD83" s="207"/>
      <c r="AE83" s="210">
        <f t="shared" si="32"/>
        <v>0</v>
      </c>
      <c r="AF83" s="201">
        <f t="shared" si="33"/>
        <v>0</v>
      </c>
    </row>
    <row r="84" spans="1:32" s="173" customFormat="1" ht="12.5" x14ac:dyDescent="0.25">
      <c r="A84" s="188"/>
      <c r="B84" s="188"/>
      <c r="C84" s="188"/>
      <c r="D84" s="188"/>
      <c r="E84" s="188"/>
      <c r="F84" s="189"/>
      <c r="G84" s="189"/>
      <c r="H84" s="142" t="str">
        <f t="shared" si="34"/>
        <v/>
      </c>
      <c r="I84" s="202"/>
      <c r="J84" s="201"/>
      <c r="K84" s="201">
        <f t="shared" si="25"/>
        <v>0</v>
      </c>
      <c r="L84" s="140"/>
      <c r="M84" s="193"/>
      <c r="N84" s="193"/>
      <c r="O84" s="209" t="str">
        <f t="shared" si="26"/>
        <v/>
      </c>
      <c r="P84" s="204"/>
      <c r="Q84" s="201"/>
      <c r="R84" s="201">
        <f t="shared" si="27"/>
        <v>0</v>
      </c>
      <c r="S84" s="140"/>
      <c r="T84" s="143"/>
      <c r="U84" s="143"/>
      <c r="V84" s="209" t="str">
        <f t="shared" si="28"/>
        <v/>
      </c>
      <c r="W84" s="207"/>
      <c r="X84" s="210">
        <f t="shared" si="29"/>
        <v>0</v>
      </c>
      <c r="Y84" s="201">
        <f t="shared" si="30"/>
        <v>0</v>
      </c>
      <c r="Z84" s="201"/>
      <c r="AA84" s="143"/>
      <c r="AB84" s="143"/>
      <c r="AC84" s="209" t="str">
        <f t="shared" si="31"/>
        <v/>
      </c>
      <c r="AD84" s="207"/>
      <c r="AE84" s="210">
        <f t="shared" si="32"/>
        <v>0</v>
      </c>
      <c r="AF84" s="201">
        <f t="shared" si="33"/>
        <v>0</v>
      </c>
    </row>
    <row r="85" spans="1:32" s="173" customFormat="1" ht="12.5" x14ac:dyDescent="0.25">
      <c r="A85" s="188"/>
      <c r="B85" s="188"/>
      <c r="C85" s="188"/>
      <c r="D85" s="188"/>
      <c r="E85" s="188"/>
      <c r="F85" s="189"/>
      <c r="G85" s="189"/>
      <c r="H85" s="142" t="str">
        <f t="shared" si="34"/>
        <v/>
      </c>
      <c r="I85" s="202"/>
      <c r="J85" s="201"/>
      <c r="K85" s="201">
        <f t="shared" si="25"/>
        <v>0</v>
      </c>
      <c r="L85" s="140"/>
      <c r="M85" s="193"/>
      <c r="N85" s="193"/>
      <c r="O85" s="209" t="str">
        <f t="shared" si="26"/>
        <v/>
      </c>
      <c r="P85" s="204"/>
      <c r="Q85" s="201"/>
      <c r="R85" s="201">
        <f t="shared" si="27"/>
        <v>0</v>
      </c>
      <c r="S85" s="140"/>
      <c r="T85" s="143"/>
      <c r="U85" s="143"/>
      <c r="V85" s="209" t="str">
        <f t="shared" si="28"/>
        <v/>
      </c>
      <c r="W85" s="207"/>
      <c r="X85" s="210">
        <f t="shared" si="29"/>
        <v>0</v>
      </c>
      <c r="Y85" s="201">
        <f t="shared" si="30"/>
        <v>0</v>
      </c>
      <c r="Z85" s="201"/>
      <c r="AA85" s="143"/>
      <c r="AB85" s="143"/>
      <c r="AC85" s="209" t="str">
        <f t="shared" si="31"/>
        <v/>
      </c>
      <c r="AD85" s="207"/>
      <c r="AE85" s="210">
        <f t="shared" si="32"/>
        <v>0</v>
      </c>
      <c r="AF85" s="201">
        <f t="shared" si="33"/>
        <v>0</v>
      </c>
    </row>
    <row r="86" spans="1:32" s="173" customFormat="1" ht="12.5" x14ac:dyDescent="0.25">
      <c r="A86" s="188"/>
      <c r="B86" s="188"/>
      <c r="C86" s="188"/>
      <c r="D86" s="188"/>
      <c r="E86" s="188"/>
      <c r="F86" s="189"/>
      <c r="G86" s="189"/>
      <c r="H86" s="142" t="str">
        <f t="shared" si="34"/>
        <v/>
      </c>
      <c r="I86" s="202"/>
      <c r="J86" s="201"/>
      <c r="K86" s="201">
        <f t="shared" si="25"/>
        <v>0</v>
      </c>
      <c r="L86" s="140"/>
      <c r="M86" s="193"/>
      <c r="N86" s="193"/>
      <c r="O86" s="209" t="str">
        <f t="shared" si="26"/>
        <v/>
      </c>
      <c r="P86" s="204"/>
      <c r="Q86" s="201"/>
      <c r="R86" s="201">
        <f t="shared" si="27"/>
        <v>0</v>
      </c>
      <c r="S86" s="140"/>
      <c r="T86" s="143"/>
      <c r="U86" s="143"/>
      <c r="V86" s="209" t="str">
        <f t="shared" si="28"/>
        <v/>
      </c>
      <c r="W86" s="207"/>
      <c r="X86" s="210">
        <f t="shared" si="29"/>
        <v>0</v>
      </c>
      <c r="Y86" s="201">
        <f t="shared" si="30"/>
        <v>0</v>
      </c>
      <c r="Z86" s="201"/>
      <c r="AA86" s="143"/>
      <c r="AB86" s="143"/>
      <c r="AC86" s="209" t="str">
        <f t="shared" si="31"/>
        <v/>
      </c>
      <c r="AD86" s="207"/>
      <c r="AE86" s="210">
        <f t="shared" si="32"/>
        <v>0</v>
      </c>
      <c r="AF86" s="201">
        <f t="shared" si="33"/>
        <v>0</v>
      </c>
    </row>
    <row r="87" spans="1:32" s="173" customFormat="1" ht="12.5" x14ac:dyDescent="0.25">
      <c r="A87" s="188"/>
      <c r="B87" s="188"/>
      <c r="C87" s="188"/>
      <c r="D87" s="188"/>
      <c r="E87" s="188"/>
      <c r="F87" s="189"/>
      <c r="G87" s="189"/>
      <c r="H87" s="142" t="str">
        <f t="shared" si="34"/>
        <v/>
      </c>
      <c r="I87" s="202"/>
      <c r="J87" s="201"/>
      <c r="K87" s="201">
        <f t="shared" si="25"/>
        <v>0</v>
      </c>
      <c r="L87" s="140"/>
      <c r="M87" s="193"/>
      <c r="N87" s="193"/>
      <c r="O87" s="209" t="str">
        <f t="shared" si="26"/>
        <v/>
      </c>
      <c r="P87" s="204"/>
      <c r="Q87" s="201"/>
      <c r="R87" s="201">
        <f t="shared" si="27"/>
        <v>0</v>
      </c>
      <c r="S87" s="140"/>
      <c r="T87" s="143"/>
      <c r="U87" s="143"/>
      <c r="V87" s="209" t="str">
        <f t="shared" si="28"/>
        <v/>
      </c>
      <c r="W87" s="207"/>
      <c r="X87" s="210">
        <f t="shared" si="29"/>
        <v>0</v>
      </c>
      <c r="Y87" s="201">
        <f t="shared" si="30"/>
        <v>0</v>
      </c>
      <c r="Z87" s="201"/>
      <c r="AA87" s="143"/>
      <c r="AB87" s="143"/>
      <c r="AC87" s="209" t="str">
        <f t="shared" si="31"/>
        <v/>
      </c>
      <c r="AD87" s="207"/>
      <c r="AE87" s="210">
        <f t="shared" si="32"/>
        <v>0</v>
      </c>
      <c r="AF87" s="201">
        <f t="shared" si="33"/>
        <v>0</v>
      </c>
    </row>
    <row r="88" spans="1:32" s="173" customFormat="1" ht="12.5" x14ac:dyDescent="0.25">
      <c r="A88" s="188"/>
      <c r="B88" s="188"/>
      <c r="C88" s="188"/>
      <c r="D88" s="188"/>
      <c r="E88" s="188"/>
      <c r="F88" s="189"/>
      <c r="G88" s="189"/>
      <c r="H88" s="142" t="str">
        <f t="shared" si="34"/>
        <v/>
      </c>
      <c r="I88" s="202"/>
      <c r="J88" s="201"/>
      <c r="K88" s="201">
        <f t="shared" si="25"/>
        <v>0</v>
      </c>
      <c r="L88" s="140"/>
      <c r="M88" s="193"/>
      <c r="N88" s="193"/>
      <c r="O88" s="209" t="str">
        <f t="shared" si="26"/>
        <v/>
      </c>
      <c r="P88" s="204"/>
      <c r="Q88" s="201"/>
      <c r="R88" s="201">
        <f t="shared" si="27"/>
        <v>0</v>
      </c>
      <c r="S88" s="140"/>
      <c r="T88" s="143"/>
      <c r="U88" s="143"/>
      <c r="V88" s="209" t="str">
        <f t="shared" si="28"/>
        <v/>
      </c>
      <c r="W88" s="207"/>
      <c r="X88" s="210">
        <f t="shared" si="29"/>
        <v>0</v>
      </c>
      <c r="Y88" s="201">
        <f t="shared" si="30"/>
        <v>0</v>
      </c>
      <c r="Z88" s="201"/>
      <c r="AA88" s="143"/>
      <c r="AB88" s="143"/>
      <c r="AC88" s="209" t="str">
        <f t="shared" si="31"/>
        <v/>
      </c>
      <c r="AD88" s="207"/>
      <c r="AE88" s="210">
        <f t="shared" si="32"/>
        <v>0</v>
      </c>
      <c r="AF88" s="201">
        <f t="shared" si="33"/>
        <v>0</v>
      </c>
    </row>
    <row r="89" spans="1:32" s="173" customFormat="1" ht="12.5" x14ac:dyDescent="0.25">
      <c r="A89" s="188"/>
      <c r="B89" s="188"/>
      <c r="C89" s="188"/>
      <c r="D89" s="188"/>
      <c r="E89" s="188"/>
      <c r="F89" s="189"/>
      <c r="G89" s="189"/>
      <c r="H89" s="142" t="str">
        <f t="shared" si="34"/>
        <v/>
      </c>
      <c r="I89" s="202"/>
      <c r="J89" s="201"/>
      <c r="K89" s="201">
        <f t="shared" si="25"/>
        <v>0</v>
      </c>
      <c r="L89" s="140"/>
      <c r="M89" s="193"/>
      <c r="N89" s="193"/>
      <c r="O89" s="209" t="str">
        <f t="shared" si="26"/>
        <v/>
      </c>
      <c r="P89" s="204"/>
      <c r="Q89" s="201"/>
      <c r="R89" s="201">
        <f t="shared" si="27"/>
        <v>0</v>
      </c>
      <c r="S89" s="140"/>
      <c r="T89" s="143"/>
      <c r="U89" s="143"/>
      <c r="V89" s="209" t="str">
        <f t="shared" si="28"/>
        <v/>
      </c>
      <c r="W89" s="207"/>
      <c r="X89" s="210">
        <f t="shared" si="29"/>
        <v>0</v>
      </c>
      <c r="Y89" s="201">
        <f t="shared" si="30"/>
        <v>0</v>
      </c>
      <c r="Z89" s="201"/>
      <c r="AA89" s="143"/>
      <c r="AB89" s="143"/>
      <c r="AC89" s="209" t="str">
        <f t="shared" si="31"/>
        <v/>
      </c>
      <c r="AD89" s="207"/>
      <c r="AE89" s="210">
        <f t="shared" si="32"/>
        <v>0</v>
      </c>
      <c r="AF89" s="201">
        <f t="shared" si="33"/>
        <v>0</v>
      </c>
    </row>
    <row r="90" spans="1:32" s="173" customFormat="1" ht="12.5" x14ac:dyDescent="0.25">
      <c r="A90" s="188"/>
      <c r="B90" s="188"/>
      <c r="C90" s="188"/>
      <c r="D90" s="188"/>
      <c r="E90" s="188"/>
      <c r="F90" s="189"/>
      <c r="G90" s="189"/>
      <c r="H90" s="142" t="str">
        <f t="shared" si="34"/>
        <v/>
      </c>
      <c r="I90" s="202"/>
      <c r="J90" s="201"/>
      <c r="K90" s="201">
        <f t="shared" si="25"/>
        <v>0</v>
      </c>
      <c r="L90" s="140"/>
      <c r="M90" s="193"/>
      <c r="N90" s="193"/>
      <c r="O90" s="209" t="str">
        <f t="shared" si="26"/>
        <v/>
      </c>
      <c r="P90" s="204"/>
      <c r="Q90" s="201"/>
      <c r="R90" s="201">
        <f t="shared" si="27"/>
        <v>0</v>
      </c>
      <c r="S90" s="140"/>
      <c r="T90" s="143"/>
      <c r="U90" s="143"/>
      <c r="V90" s="209" t="str">
        <f t="shared" si="28"/>
        <v/>
      </c>
      <c r="W90" s="207"/>
      <c r="X90" s="210">
        <f t="shared" si="29"/>
        <v>0</v>
      </c>
      <c r="Y90" s="201">
        <f t="shared" si="30"/>
        <v>0</v>
      </c>
      <c r="Z90" s="201"/>
      <c r="AA90" s="143"/>
      <c r="AB90" s="143"/>
      <c r="AC90" s="209" t="str">
        <f t="shared" si="31"/>
        <v/>
      </c>
      <c r="AD90" s="207"/>
      <c r="AE90" s="210">
        <f t="shared" si="32"/>
        <v>0</v>
      </c>
      <c r="AF90" s="201">
        <f t="shared" si="33"/>
        <v>0</v>
      </c>
    </row>
    <row r="91" spans="1:32" s="173" customFormat="1" ht="12.5" x14ac:dyDescent="0.25">
      <c r="A91" s="188"/>
      <c r="B91" s="188"/>
      <c r="C91" s="188"/>
      <c r="D91" s="188"/>
      <c r="E91" s="188"/>
      <c r="F91" s="189"/>
      <c r="G91" s="189"/>
      <c r="H91" s="142" t="str">
        <f t="shared" si="34"/>
        <v/>
      </c>
      <c r="I91" s="202"/>
      <c r="J91" s="201"/>
      <c r="K91" s="201">
        <f t="shared" si="25"/>
        <v>0</v>
      </c>
      <c r="L91" s="140"/>
      <c r="M91" s="193"/>
      <c r="N91" s="193"/>
      <c r="O91" s="209" t="str">
        <f t="shared" si="26"/>
        <v/>
      </c>
      <c r="P91" s="204"/>
      <c r="Q91" s="201"/>
      <c r="R91" s="201">
        <f t="shared" si="27"/>
        <v>0</v>
      </c>
      <c r="S91" s="140"/>
      <c r="T91" s="143"/>
      <c r="U91" s="143"/>
      <c r="V91" s="209" t="str">
        <f t="shared" si="28"/>
        <v/>
      </c>
      <c r="W91" s="207"/>
      <c r="X91" s="210">
        <f t="shared" si="29"/>
        <v>0</v>
      </c>
      <c r="Y91" s="201">
        <f t="shared" si="30"/>
        <v>0</v>
      </c>
      <c r="Z91" s="201"/>
      <c r="AA91" s="143"/>
      <c r="AB91" s="143"/>
      <c r="AC91" s="209" t="str">
        <f t="shared" si="31"/>
        <v/>
      </c>
      <c r="AD91" s="207"/>
      <c r="AE91" s="210">
        <f t="shared" si="32"/>
        <v>0</v>
      </c>
      <c r="AF91" s="201">
        <f t="shared" si="33"/>
        <v>0</v>
      </c>
    </row>
    <row r="92" spans="1:32" s="173" customFormat="1" ht="12.5" x14ac:dyDescent="0.25">
      <c r="A92" s="188"/>
      <c r="B92" s="188"/>
      <c r="C92" s="188"/>
      <c r="D92" s="188"/>
      <c r="E92" s="188"/>
      <c r="F92" s="189"/>
      <c r="G92" s="189"/>
      <c r="H92" s="142" t="str">
        <f t="shared" si="34"/>
        <v/>
      </c>
      <c r="I92" s="202"/>
      <c r="J92" s="201"/>
      <c r="K92" s="201">
        <f t="shared" si="25"/>
        <v>0</v>
      </c>
      <c r="L92" s="140"/>
      <c r="M92" s="193"/>
      <c r="N92" s="193"/>
      <c r="O92" s="209" t="str">
        <f t="shared" si="26"/>
        <v/>
      </c>
      <c r="P92" s="204"/>
      <c r="Q92" s="201"/>
      <c r="R92" s="201">
        <f t="shared" si="27"/>
        <v>0</v>
      </c>
      <c r="S92" s="140"/>
      <c r="T92" s="143"/>
      <c r="U92" s="143"/>
      <c r="V92" s="209" t="str">
        <f t="shared" si="28"/>
        <v/>
      </c>
      <c r="W92" s="207"/>
      <c r="X92" s="210">
        <f t="shared" si="29"/>
        <v>0</v>
      </c>
      <c r="Y92" s="201">
        <f t="shared" si="30"/>
        <v>0</v>
      </c>
      <c r="Z92" s="201"/>
      <c r="AA92" s="143"/>
      <c r="AB92" s="143"/>
      <c r="AC92" s="209" t="str">
        <f t="shared" si="31"/>
        <v/>
      </c>
      <c r="AD92" s="207"/>
      <c r="AE92" s="210">
        <f t="shared" si="32"/>
        <v>0</v>
      </c>
      <c r="AF92" s="201">
        <f t="shared" si="33"/>
        <v>0</v>
      </c>
    </row>
    <row r="93" spans="1:32" s="173" customFormat="1" ht="12.5" x14ac:dyDescent="0.25">
      <c r="A93" s="188"/>
      <c r="B93" s="188"/>
      <c r="C93" s="188"/>
      <c r="D93" s="188"/>
      <c r="E93" s="188"/>
      <c r="F93" s="189"/>
      <c r="G93" s="189"/>
      <c r="H93" s="142" t="str">
        <f t="shared" si="34"/>
        <v/>
      </c>
      <c r="I93" s="202"/>
      <c r="J93" s="201"/>
      <c r="K93" s="201">
        <f t="shared" si="25"/>
        <v>0</v>
      </c>
      <c r="L93" s="140"/>
      <c r="M93" s="193"/>
      <c r="N93" s="193"/>
      <c r="O93" s="209" t="str">
        <f t="shared" si="26"/>
        <v/>
      </c>
      <c r="P93" s="204"/>
      <c r="Q93" s="201"/>
      <c r="R93" s="201">
        <f t="shared" si="27"/>
        <v>0</v>
      </c>
      <c r="S93" s="140"/>
      <c r="T93" s="143"/>
      <c r="U93" s="143"/>
      <c r="V93" s="209" t="str">
        <f t="shared" si="28"/>
        <v/>
      </c>
      <c r="W93" s="207"/>
      <c r="X93" s="210">
        <f t="shared" si="29"/>
        <v>0</v>
      </c>
      <c r="Y93" s="201">
        <f t="shared" si="30"/>
        <v>0</v>
      </c>
      <c r="Z93" s="201"/>
      <c r="AA93" s="143"/>
      <c r="AB93" s="143"/>
      <c r="AC93" s="209" t="str">
        <f t="shared" si="31"/>
        <v/>
      </c>
      <c r="AD93" s="207"/>
      <c r="AE93" s="210">
        <f t="shared" si="32"/>
        <v>0</v>
      </c>
      <c r="AF93" s="201">
        <f t="shared" si="33"/>
        <v>0</v>
      </c>
    </row>
    <row r="94" spans="1:32" s="173" customFormat="1" ht="12.5" x14ac:dyDescent="0.25">
      <c r="A94" s="188"/>
      <c r="B94" s="188"/>
      <c r="C94" s="188"/>
      <c r="D94" s="188"/>
      <c r="E94" s="188"/>
      <c r="F94" s="189"/>
      <c r="G94" s="189"/>
      <c r="H94" s="142" t="str">
        <f t="shared" si="34"/>
        <v/>
      </c>
      <c r="I94" s="202"/>
      <c r="J94" s="201"/>
      <c r="K94" s="201">
        <f t="shared" si="25"/>
        <v>0</v>
      </c>
      <c r="L94" s="140"/>
      <c r="M94" s="193"/>
      <c r="N94" s="193"/>
      <c r="O94" s="209" t="str">
        <f t="shared" si="26"/>
        <v/>
      </c>
      <c r="P94" s="204"/>
      <c r="Q94" s="201"/>
      <c r="R94" s="201">
        <f t="shared" si="27"/>
        <v>0</v>
      </c>
      <c r="S94" s="140"/>
      <c r="T94" s="143"/>
      <c r="U94" s="143"/>
      <c r="V94" s="209" t="str">
        <f t="shared" si="28"/>
        <v/>
      </c>
      <c r="W94" s="207"/>
      <c r="X94" s="210">
        <f t="shared" si="29"/>
        <v>0</v>
      </c>
      <c r="Y94" s="201">
        <f t="shared" si="30"/>
        <v>0</v>
      </c>
      <c r="Z94" s="201"/>
      <c r="AA94" s="143"/>
      <c r="AB94" s="143"/>
      <c r="AC94" s="209" t="str">
        <f t="shared" si="31"/>
        <v/>
      </c>
      <c r="AD94" s="207"/>
      <c r="AE94" s="210">
        <f t="shared" si="32"/>
        <v>0</v>
      </c>
      <c r="AF94" s="201">
        <f t="shared" si="33"/>
        <v>0</v>
      </c>
    </row>
    <row r="95" spans="1:32" s="173" customFormat="1" ht="12.5" x14ac:dyDescent="0.25">
      <c r="A95" s="188"/>
      <c r="B95" s="188"/>
      <c r="C95" s="188"/>
      <c r="D95" s="188"/>
      <c r="E95" s="188"/>
      <c r="F95" s="189"/>
      <c r="G95" s="189"/>
      <c r="H95" s="142" t="str">
        <f t="shared" si="34"/>
        <v/>
      </c>
      <c r="I95" s="202"/>
      <c r="J95" s="201"/>
      <c r="K95" s="201">
        <f t="shared" si="25"/>
        <v>0</v>
      </c>
      <c r="L95" s="140"/>
      <c r="M95" s="193"/>
      <c r="N95" s="193"/>
      <c r="O95" s="209" t="str">
        <f t="shared" si="26"/>
        <v/>
      </c>
      <c r="P95" s="204"/>
      <c r="Q95" s="201"/>
      <c r="R95" s="201">
        <f t="shared" si="27"/>
        <v>0</v>
      </c>
      <c r="S95" s="140"/>
      <c r="T95" s="143"/>
      <c r="U95" s="143"/>
      <c r="V95" s="209" t="str">
        <f t="shared" si="28"/>
        <v/>
      </c>
      <c r="W95" s="207"/>
      <c r="X95" s="210">
        <f t="shared" si="29"/>
        <v>0</v>
      </c>
      <c r="Y95" s="201">
        <f t="shared" si="30"/>
        <v>0</v>
      </c>
      <c r="Z95" s="201"/>
      <c r="AA95" s="143"/>
      <c r="AB95" s="143"/>
      <c r="AC95" s="209" t="str">
        <f t="shared" si="31"/>
        <v/>
      </c>
      <c r="AD95" s="207"/>
      <c r="AE95" s="210">
        <f t="shared" si="32"/>
        <v>0</v>
      </c>
      <c r="AF95" s="201">
        <f t="shared" si="33"/>
        <v>0</v>
      </c>
    </row>
    <row r="96" spans="1:32" s="173" customFormat="1" ht="12.5" x14ac:dyDescent="0.25">
      <c r="A96" s="188"/>
      <c r="B96" s="188"/>
      <c r="C96" s="188"/>
      <c r="D96" s="188"/>
      <c r="E96" s="188"/>
      <c r="F96" s="189"/>
      <c r="G96" s="189"/>
      <c r="H96" s="142" t="str">
        <f t="shared" si="34"/>
        <v/>
      </c>
      <c r="I96" s="202"/>
      <c r="J96" s="201"/>
      <c r="K96" s="201">
        <f t="shared" si="25"/>
        <v>0</v>
      </c>
      <c r="L96" s="140"/>
      <c r="M96" s="193"/>
      <c r="N96" s="193"/>
      <c r="O96" s="209" t="str">
        <f t="shared" si="26"/>
        <v/>
      </c>
      <c r="P96" s="204"/>
      <c r="Q96" s="201"/>
      <c r="R96" s="201">
        <f t="shared" si="27"/>
        <v>0</v>
      </c>
      <c r="S96" s="140"/>
      <c r="T96" s="143"/>
      <c r="U96" s="143"/>
      <c r="V96" s="209" t="str">
        <f t="shared" si="28"/>
        <v/>
      </c>
      <c r="W96" s="207"/>
      <c r="X96" s="210">
        <f t="shared" si="29"/>
        <v>0</v>
      </c>
      <c r="Y96" s="201">
        <f t="shared" si="30"/>
        <v>0</v>
      </c>
      <c r="Z96" s="201"/>
      <c r="AA96" s="143"/>
      <c r="AB96" s="143"/>
      <c r="AC96" s="209" t="str">
        <f t="shared" si="31"/>
        <v/>
      </c>
      <c r="AD96" s="207"/>
      <c r="AE96" s="210">
        <f t="shared" si="32"/>
        <v>0</v>
      </c>
      <c r="AF96" s="201">
        <f t="shared" si="33"/>
        <v>0</v>
      </c>
    </row>
    <row r="97" spans="1:32" s="173" customFormat="1" ht="12.5" x14ac:dyDescent="0.25">
      <c r="A97" s="188"/>
      <c r="B97" s="188"/>
      <c r="C97" s="188"/>
      <c r="D97" s="188"/>
      <c r="E97" s="188"/>
      <c r="F97" s="189"/>
      <c r="G97" s="189"/>
      <c r="H97" s="142" t="str">
        <f t="shared" si="34"/>
        <v/>
      </c>
      <c r="I97" s="202"/>
      <c r="J97" s="201"/>
      <c r="K97" s="201">
        <f t="shared" si="25"/>
        <v>0</v>
      </c>
      <c r="L97" s="140"/>
      <c r="M97" s="193"/>
      <c r="N97" s="193"/>
      <c r="O97" s="209" t="str">
        <f t="shared" si="26"/>
        <v/>
      </c>
      <c r="P97" s="204"/>
      <c r="Q97" s="201"/>
      <c r="R97" s="201">
        <f t="shared" si="27"/>
        <v>0</v>
      </c>
      <c r="S97" s="140"/>
      <c r="T97" s="143"/>
      <c r="U97" s="143"/>
      <c r="V97" s="209" t="str">
        <f t="shared" si="28"/>
        <v/>
      </c>
      <c r="W97" s="207"/>
      <c r="X97" s="210">
        <f t="shared" si="29"/>
        <v>0</v>
      </c>
      <c r="Y97" s="201">
        <f t="shared" si="30"/>
        <v>0</v>
      </c>
      <c r="Z97" s="201"/>
      <c r="AA97" s="143"/>
      <c r="AB97" s="143"/>
      <c r="AC97" s="209" t="str">
        <f t="shared" si="31"/>
        <v/>
      </c>
      <c r="AD97" s="207"/>
      <c r="AE97" s="210">
        <f t="shared" si="32"/>
        <v>0</v>
      </c>
      <c r="AF97" s="201">
        <f t="shared" si="33"/>
        <v>0</v>
      </c>
    </row>
    <row r="98" spans="1:32" s="173" customFormat="1" ht="12.5" x14ac:dyDescent="0.25">
      <c r="A98" s="188"/>
      <c r="B98" s="188"/>
      <c r="C98" s="188"/>
      <c r="D98" s="188"/>
      <c r="E98" s="188"/>
      <c r="F98" s="189"/>
      <c r="G98" s="189"/>
      <c r="H98" s="142" t="str">
        <f t="shared" si="34"/>
        <v/>
      </c>
      <c r="I98" s="202"/>
      <c r="J98" s="201"/>
      <c r="K98" s="201">
        <f t="shared" si="25"/>
        <v>0</v>
      </c>
      <c r="L98" s="140"/>
      <c r="M98" s="193"/>
      <c r="N98" s="193"/>
      <c r="O98" s="209" t="str">
        <f t="shared" si="26"/>
        <v/>
      </c>
      <c r="P98" s="204"/>
      <c r="Q98" s="201"/>
      <c r="R98" s="201">
        <f t="shared" si="27"/>
        <v>0</v>
      </c>
      <c r="S98" s="140"/>
      <c r="T98" s="143"/>
      <c r="U98" s="143"/>
      <c r="V98" s="209" t="str">
        <f t="shared" si="28"/>
        <v/>
      </c>
      <c r="W98" s="207"/>
      <c r="X98" s="210">
        <f t="shared" si="29"/>
        <v>0</v>
      </c>
      <c r="Y98" s="201">
        <f t="shared" si="30"/>
        <v>0</v>
      </c>
      <c r="Z98" s="201"/>
      <c r="AA98" s="143"/>
      <c r="AB98" s="143"/>
      <c r="AC98" s="209" t="str">
        <f t="shared" si="31"/>
        <v/>
      </c>
      <c r="AD98" s="207"/>
      <c r="AE98" s="210">
        <f t="shared" si="32"/>
        <v>0</v>
      </c>
      <c r="AF98" s="201">
        <f t="shared" si="33"/>
        <v>0</v>
      </c>
    </row>
    <row r="99" spans="1:32" s="173" customFormat="1" ht="12.5" x14ac:dyDescent="0.25">
      <c r="A99" s="188"/>
      <c r="B99" s="188"/>
      <c r="C99" s="188"/>
      <c r="D99" s="188"/>
      <c r="E99" s="188"/>
      <c r="F99" s="189"/>
      <c r="G99" s="189"/>
      <c r="H99" s="142" t="str">
        <f t="shared" si="34"/>
        <v/>
      </c>
      <c r="I99" s="202"/>
      <c r="J99" s="201"/>
      <c r="K99" s="201">
        <f t="shared" si="25"/>
        <v>0</v>
      </c>
      <c r="L99" s="140"/>
      <c r="M99" s="193"/>
      <c r="N99" s="193"/>
      <c r="O99" s="209" t="str">
        <f t="shared" si="26"/>
        <v/>
      </c>
      <c r="P99" s="204"/>
      <c r="Q99" s="201"/>
      <c r="R99" s="201">
        <f t="shared" si="27"/>
        <v>0</v>
      </c>
      <c r="S99" s="140"/>
      <c r="T99" s="143"/>
      <c r="U99" s="143"/>
      <c r="V99" s="209" t="str">
        <f t="shared" si="28"/>
        <v/>
      </c>
      <c r="W99" s="207"/>
      <c r="X99" s="210">
        <f t="shared" si="29"/>
        <v>0</v>
      </c>
      <c r="Y99" s="201">
        <f t="shared" si="30"/>
        <v>0</v>
      </c>
      <c r="Z99" s="201"/>
      <c r="AA99" s="143"/>
      <c r="AB99" s="143"/>
      <c r="AC99" s="209" t="str">
        <f t="shared" si="31"/>
        <v/>
      </c>
      <c r="AD99" s="207"/>
      <c r="AE99" s="210">
        <f t="shared" si="32"/>
        <v>0</v>
      </c>
      <c r="AF99" s="201">
        <f t="shared" si="33"/>
        <v>0</v>
      </c>
    </row>
    <row r="100" spans="1:32" s="173" customFormat="1" ht="12.5" x14ac:dyDescent="0.25">
      <c r="A100" s="188"/>
      <c r="B100" s="188"/>
      <c r="C100" s="188"/>
      <c r="D100" s="188"/>
      <c r="E100" s="188"/>
      <c r="F100" s="189"/>
      <c r="G100" s="189"/>
      <c r="H100" s="142" t="str">
        <f t="shared" si="34"/>
        <v/>
      </c>
      <c r="I100" s="202"/>
      <c r="J100" s="201"/>
      <c r="K100" s="201">
        <f t="shared" si="25"/>
        <v>0</v>
      </c>
      <c r="L100" s="140"/>
      <c r="M100" s="193"/>
      <c r="N100" s="193"/>
      <c r="O100" s="209" t="str">
        <f t="shared" si="26"/>
        <v/>
      </c>
      <c r="P100" s="204"/>
      <c r="Q100" s="201"/>
      <c r="R100" s="201">
        <f t="shared" si="27"/>
        <v>0</v>
      </c>
      <c r="S100" s="140"/>
      <c r="T100" s="143"/>
      <c r="U100" s="143"/>
      <c r="V100" s="209" t="str">
        <f t="shared" si="28"/>
        <v/>
      </c>
      <c r="W100" s="207"/>
      <c r="X100" s="210">
        <f t="shared" si="29"/>
        <v>0</v>
      </c>
      <c r="Y100" s="201">
        <f t="shared" si="30"/>
        <v>0</v>
      </c>
      <c r="Z100" s="201"/>
      <c r="AA100" s="143"/>
      <c r="AB100" s="143"/>
      <c r="AC100" s="209" t="str">
        <f t="shared" si="31"/>
        <v/>
      </c>
      <c r="AD100" s="207"/>
      <c r="AE100" s="210">
        <f t="shared" si="32"/>
        <v>0</v>
      </c>
      <c r="AF100" s="201">
        <f t="shared" si="33"/>
        <v>0</v>
      </c>
    </row>
    <row r="101" spans="1:32" s="173" customFormat="1" ht="12.5" x14ac:dyDescent="0.25">
      <c r="A101" s="188"/>
      <c r="B101" s="188"/>
      <c r="C101" s="188"/>
      <c r="D101" s="188"/>
      <c r="E101" s="188"/>
      <c r="F101" s="189"/>
      <c r="G101" s="189"/>
      <c r="H101" s="142" t="str">
        <f t="shared" si="34"/>
        <v/>
      </c>
      <c r="I101" s="202"/>
      <c r="J101" s="201"/>
      <c r="K101" s="201">
        <f t="shared" si="25"/>
        <v>0</v>
      </c>
      <c r="L101" s="140"/>
      <c r="M101" s="193"/>
      <c r="N101" s="193"/>
      <c r="O101" s="209" t="str">
        <f t="shared" si="26"/>
        <v/>
      </c>
      <c r="P101" s="204"/>
      <c r="Q101" s="201"/>
      <c r="R101" s="201">
        <f t="shared" si="27"/>
        <v>0</v>
      </c>
      <c r="S101" s="140"/>
      <c r="T101" s="143"/>
      <c r="U101" s="143"/>
      <c r="V101" s="209" t="str">
        <f t="shared" si="28"/>
        <v/>
      </c>
      <c r="W101" s="207"/>
      <c r="X101" s="210">
        <f t="shared" si="29"/>
        <v>0</v>
      </c>
      <c r="Y101" s="201">
        <f t="shared" si="30"/>
        <v>0</v>
      </c>
      <c r="Z101" s="201"/>
      <c r="AA101" s="143"/>
      <c r="AB101" s="143"/>
      <c r="AC101" s="209" t="str">
        <f t="shared" si="31"/>
        <v/>
      </c>
      <c r="AD101" s="207"/>
      <c r="AE101" s="210">
        <f t="shared" si="32"/>
        <v>0</v>
      </c>
      <c r="AF101" s="201">
        <f t="shared" si="33"/>
        <v>0</v>
      </c>
    </row>
    <row r="102" spans="1:32" s="173" customFormat="1" ht="12.5" x14ac:dyDescent="0.25">
      <c r="A102" s="188"/>
      <c r="B102" s="188"/>
      <c r="C102" s="188"/>
      <c r="D102" s="188"/>
      <c r="E102" s="188"/>
      <c r="F102" s="189"/>
      <c r="G102" s="189"/>
      <c r="H102" s="142" t="str">
        <f t="shared" si="34"/>
        <v/>
      </c>
      <c r="I102" s="202"/>
      <c r="J102" s="201"/>
      <c r="K102" s="201">
        <f t="shared" si="25"/>
        <v>0</v>
      </c>
      <c r="L102" s="140"/>
      <c r="M102" s="193"/>
      <c r="N102" s="193"/>
      <c r="O102" s="209" t="str">
        <f t="shared" si="26"/>
        <v/>
      </c>
      <c r="P102" s="204"/>
      <c r="Q102" s="201"/>
      <c r="R102" s="201">
        <f t="shared" si="27"/>
        <v>0</v>
      </c>
      <c r="S102" s="140"/>
      <c r="T102" s="143"/>
      <c r="U102" s="143"/>
      <c r="V102" s="209" t="str">
        <f t="shared" si="28"/>
        <v/>
      </c>
      <c r="W102" s="207"/>
      <c r="X102" s="210">
        <f t="shared" si="29"/>
        <v>0</v>
      </c>
      <c r="Y102" s="201">
        <f t="shared" si="30"/>
        <v>0</v>
      </c>
      <c r="Z102" s="201"/>
      <c r="AA102" s="143"/>
      <c r="AB102" s="143"/>
      <c r="AC102" s="209" t="str">
        <f t="shared" si="31"/>
        <v/>
      </c>
      <c r="AD102" s="207"/>
      <c r="AE102" s="210">
        <f t="shared" si="32"/>
        <v>0</v>
      </c>
      <c r="AF102" s="201">
        <f t="shared" si="33"/>
        <v>0</v>
      </c>
    </row>
    <row r="103" spans="1:32" s="173" customFormat="1" ht="12.5" x14ac:dyDescent="0.25">
      <c r="A103" s="188"/>
      <c r="B103" s="188"/>
      <c r="C103" s="188"/>
      <c r="D103" s="188"/>
      <c r="E103" s="188"/>
      <c r="F103" s="189"/>
      <c r="G103" s="189"/>
      <c r="H103" s="142" t="str">
        <f t="shared" si="34"/>
        <v/>
      </c>
      <c r="I103" s="202"/>
      <c r="J103" s="201"/>
      <c r="K103" s="201">
        <f t="shared" si="25"/>
        <v>0</v>
      </c>
      <c r="L103" s="140"/>
      <c r="M103" s="193"/>
      <c r="N103" s="193"/>
      <c r="O103" s="209" t="str">
        <f t="shared" si="26"/>
        <v/>
      </c>
      <c r="P103" s="204"/>
      <c r="Q103" s="201"/>
      <c r="R103" s="201">
        <f t="shared" si="27"/>
        <v>0</v>
      </c>
      <c r="S103" s="140"/>
      <c r="T103" s="143"/>
      <c r="U103" s="143"/>
      <c r="V103" s="209" t="str">
        <f t="shared" si="28"/>
        <v/>
      </c>
      <c r="W103" s="207"/>
      <c r="X103" s="210">
        <f t="shared" si="29"/>
        <v>0</v>
      </c>
      <c r="Y103" s="201">
        <f t="shared" si="30"/>
        <v>0</v>
      </c>
      <c r="Z103" s="201"/>
      <c r="AA103" s="143"/>
      <c r="AB103" s="143"/>
      <c r="AC103" s="209" t="str">
        <f t="shared" si="31"/>
        <v/>
      </c>
      <c r="AD103" s="207"/>
      <c r="AE103" s="210">
        <f t="shared" si="32"/>
        <v>0</v>
      </c>
      <c r="AF103" s="201">
        <f t="shared" si="33"/>
        <v>0</v>
      </c>
    </row>
    <row r="104" spans="1:32" s="173" customFormat="1" ht="12.5" x14ac:dyDescent="0.25">
      <c r="A104" s="188"/>
      <c r="B104" s="188"/>
      <c r="C104" s="188"/>
      <c r="D104" s="188"/>
      <c r="E104" s="188"/>
      <c r="F104" s="189"/>
      <c r="G104" s="189"/>
      <c r="H104" s="142" t="str">
        <f t="shared" si="34"/>
        <v/>
      </c>
      <c r="I104" s="202"/>
      <c r="J104" s="201"/>
      <c r="K104" s="201">
        <f t="shared" si="25"/>
        <v>0</v>
      </c>
      <c r="L104" s="140"/>
      <c r="M104" s="193"/>
      <c r="N104" s="193"/>
      <c r="O104" s="209" t="str">
        <f t="shared" si="26"/>
        <v/>
      </c>
      <c r="P104" s="204"/>
      <c r="Q104" s="201"/>
      <c r="R104" s="201">
        <f t="shared" si="27"/>
        <v>0</v>
      </c>
      <c r="S104" s="140"/>
      <c r="T104" s="143"/>
      <c r="U104" s="143"/>
      <c r="V104" s="209" t="str">
        <f t="shared" si="28"/>
        <v/>
      </c>
      <c r="W104" s="207"/>
      <c r="X104" s="210">
        <f t="shared" si="29"/>
        <v>0</v>
      </c>
      <c r="Y104" s="201">
        <f t="shared" si="30"/>
        <v>0</v>
      </c>
      <c r="Z104" s="201"/>
      <c r="AA104" s="143"/>
      <c r="AB104" s="143"/>
      <c r="AC104" s="209" t="str">
        <f t="shared" si="31"/>
        <v/>
      </c>
      <c r="AD104" s="207"/>
      <c r="AE104" s="210">
        <f t="shared" si="32"/>
        <v>0</v>
      </c>
      <c r="AF104" s="201">
        <f t="shared" si="33"/>
        <v>0</v>
      </c>
    </row>
    <row r="105" spans="1:32" s="173" customFormat="1" ht="12.5" x14ac:dyDescent="0.25">
      <c r="A105" s="188"/>
      <c r="B105" s="188"/>
      <c r="C105" s="188"/>
      <c r="D105" s="188"/>
      <c r="E105" s="188"/>
      <c r="F105" s="189"/>
      <c r="G105" s="189"/>
      <c r="H105" s="142" t="str">
        <f t="shared" si="34"/>
        <v/>
      </c>
      <c r="I105" s="202"/>
      <c r="J105" s="201"/>
      <c r="K105" s="201">
        <f t="shared" si="25"/>
        <v>0</v>
      </c>
      <c r="L105" s="140"/>
      <c r="M105" s="193"/>
      <c r="N105" s="193"/>
      <c r="O105" s="209" t="str">
        <f t="shared" si="26"/>
        <v/>
      </c>
      <c r="P105" s="204"/>
      <c r="Q105" s="201"/>
      <c r="R105" s="201">
        <f t="shared" si="27"/>
        <v>0</v>
      </c>
      <c r="S105" s="140"/>
      <c r="T105" s="143"/>
      <c r="U105" s="143"/>
      <c r="V105" s="209" t="str">
        <f t="shared" si="28"/>
        <v/>
      </c>
      <c r="W105" s="207"/>
      <c r="X105" s="210">
        <f t="shared" si="29"/>
        <v>0</v>
      </c>
      <c r="Y105" s="201">
        <f t="shared" si="30"/>
        <v>0</v>
      </c>
      <c r="Z105" s="201"/>
      <c r="AA105" s="143"/>
      <c r="AB105" s="143"/>
      <c r="AC105" s="209" t="str">
        <f t="shared" si="31"/>
        <v/>
      </c>
      <c r="AD105" s="207"/>
      <c r="AE105" s="210">
        <f t="shared" si="32"/>
        <v>0</v>
      </c>
      <c r="AF105" s="201">
        <f t="shared" si="33"/>
        <v>0</v>
      </c>
    </row>
    <row r="106" spans="1:32" s="173" customFormat="1" ht="12.5" x14ac:dyDescent="0.25">
      <c r="A106" s="188"/>
      <c r="B106" s="188"/>
      <c r="C106" s="188"/>
      <c r="D106" s="188"/>
      <c r="E106" s="188"/>
      <c r="F106" s="189"/>
      <c r="G106" s="189"/>
      <c r="H106" s="142" t="str">
        <f t="shared" si="34"/>
        <v/>
      </c>
      <c r="I106" s="202"/>
      <c r="J106" s="201"/>
      <c r="K106" s="201">
        <f t="shared" si="25"/>
        <v>0</v>
      </c>
      <c r="L106" s="140"/>
      <c r="M106" s="193"/>
      <c r="N106" s="193"/>
      <c r="O106" s="209" t="str">
        <f t="shared" si="26"/>
        <v/>
      </c>
      <c r="P106" s="204"/>
      <c r="Q106" s="201"/>
      <c r="R106" s="201">
        <f t="shared" si="27"/>
        <v>0</v>
      </c>
      <c r="S106" s="140"/>
      <c r="T106" s="143"/>
      <c r="U106" s="143"/>
      <c r="V106" s="209" t="str">
        <f t="shared" si="28"/>
        <v/>
      </c>
      <c r="W106" s="207"/>
      <c r="X106" s="210">
        <f t="shared" si="29"/>
        <v>0</v>
      </c>
      <c r="Y106" s="201">
        <f t="shared" si="30"/>
        <v>0</v>
      </c>
      <c r="Z106" s="201"/>
      <c r="AA106" s="143"/>
      <c r="AB106" s="143"/>
      <c r="AC106" s="209" t="str">
        <f t="shared" si="31"/>
        <v/>
      </c>
      <c r="AD106" s="207"/>
      <c r="AE106" s="210">
        <f t="shared" si="32"/>
        <v>0</v>
      </c>
      <c r="AF106" s="201">
        <f t="shared" si="33"/>
        <v>0</v>
      </c>
    </row>
    <row r="107" spans="1:32" s="173" customFormat="1" ht="12.5" x14ac:dyDescent="0.25">
      <c r="A107" s="188"/>
      <c r="B107" s="188"/>
      <c r="C107" s="188"/>
      <c r="D107" s="188"/>
      <c r="E107" s="188"/>
      <c r="F107" s="189"/>
      <c r="G107" s="189"/>
      <c r="H107" s="142" t="str">
        <f t="shared" si="34"/>
        <v/>
      </c>
      <c r="I107" s="202"/>
      <c r="J107" s="201"/>
      <c r="K107" s="201">
        <f t="shared" si="25"/>
        <v>0</v>
      </c>
      <c r="L107" s="140"/>
      <c r="M107" s="193"/>
      <c r="N107" s="193"/>
      <c r="O107" s="209" t="str">
        <f t="shared" si="26"/>
        <v/>
      </c>
      <c r="P107" s="204"/>
      <c r="Q107" s="201"/>
      <c r="R107" s="201">
        <f t="shared" si="27"/>
        <v>0</v>
      </c>
      <c r="S107" s="140"/>
      <c r="T107" s="143"/>
      <c r="U107" s="143"/>
      <c r="V107" s="209" t="str">
        <f t="shared" si="28"/>
        <v/>
      </c>
      <c r="W107" s="207"/>
      <c r="X107" s="210">
        <f t="shared" si="29"/>
        <v>0</v>
      </c>
      <c r="Y107" s="201">
        <f t="shared" si="30"/>
        <v>0</v>
      </c>
      <c r="Z107" s="201"/>
      <c r="AA107" s="143"/>
      <c r="AB107" s="143"/>
      <c r="AC107" s="209" t="str">
        <f t="shared" si="31"/>
        <v/>
      </c>
      <c r="AD107" s="207"/>
      <c r="AE107" s="210">
        <f t="shared" si="32"/>
        <v>0</v>
      </c>
      <c r="AF107" s="201">
        <f t="shared" si="33"/>
        <v>0</v>
      </c>
    </row>
    <row r="108" spans="1:32" s="173" customFormat="1" ht="12.5" x14ac:dyDescent="0.25">
      <c r="A108" s="188"/>
      <c r="B108" s="188"/>
      <c r="C108" s="188"/>
      <c r="D108" s="188"/>
      <c r="E108" s="188"/>
      <c r="F108" s="189"/>
      <c r="G108" s="189"/>
      <c r="H108" s="142" t="str">
        <f t="shared" si="34"/>
        <v/>
      </c>
      <c r="I108" s="202"/>
      <c r="J108" s="201"/>
      <c r="K108" s="201">
        <f t="shared" si="25"/>
        <v>0</v>
      </c>
      <c r="L108" s="140"/>
      <c r="M108" s="193"/>
      <c r="N108" s="193"/>
      <c r="O108" s="209" t="str">
        <f t="shared" si="26"/>
        <v/>
      </c>
      <c r="P108" s="204"/>
      <c r="Q108" s="201"/>
      <c r="R108" s="201">
        <f t="shared" si="27"/>
        <v>0</v>
      </c>
      <c r="S108" s="140"/>
      <c r="T108" s="143"/>
      <c r="U108" s="143"/>
      <c r="V108" s="209" t="str">
        <f t="shared" si="28"/>
        <v/>
      </c>
      <c r="W108" s="207"/>
      <c r="X108" s="210">
        <f t="shared" si="29"/>
        <v>0</v>
      </c>
      <c r="Y108" s="201">
        <f t="shared" si="30"/>
        <v>0</v>
      </c>
      <c r="Z108" s="201"/>
      <c r="AA108" s="143"/>
      <c r="AB108" s="143"/>
      <c r="AC108" s="209" t="str">
        <f t="shared" si="31"/>
        <v/>
      </c>
      <c r="AD108" s="207"/>
      <c r="AE108" s="210">
        <f t="shared" si="32"/>
        <v>0</v>
      </c>
      <c r="AF108" s="201">
        <f t="shared" si="33"/>
        <v>0</v>
      </c>
    </row>
    <row r="109" spans="1:32" s="173" customFormat="1" ht="12.5" x14ac:dyDescent="0.25">
      <c r="A109" s="188"/>
      <c r="B109" s="188"/>
      <c r="C109" s="188"/>
      <c r="D109" s="188"/>
      <c r="E109" s="188"/>
      <c r="F109" s="189"/>
      <c r="G109" s="189"/>
      <c r="H109" s="142" t="str">
        <f t="shared" si="34"/>
        <v/>
      </c>
      <c r="I109" s="202"/>
      <c r="J109" s="201"/>
      <c r="K109" s="201">
        <f t="shared" si="25"/>
        <v>0</v>
      </c>
      <c r="L109" s="140"/>
      <c r="M109" s="193"/>
      <c r="N109" s="193"/>
      <c r="O109" s="209" t="str">
        <f t="shared" si="26"/>
        <v/>
      </c>
      <c r="P109" s="204"/>
      <c r="Q109" s="201"/>
      <c r="R109" s="201">
        <f t="shared" si="27"/>
        <v>0</v>
      </c>
      <c r="S109" s="140"/>
      <c r="T109" s="143"/>
      <c r="U109" s="143"/>
      <c r="V109" s="209" t="str">
        <f t="shared" si="28"/>
        <v/>
      </c>
      <c r="W109" s="207"/>
      <c r="X109" s="210">
        <f t="shared" si="29"/>
        <v>0</v>
      </c>
      <c r="Y109" s="201">
        <f t="shared" si="30"/>
        <v>0</v>
      </c>
      <c r="Z109" s="201"/>
      <c r="AA109" s="143"/>
      <c r="AB109" s="143"/>
      <c r="AC109" s="209" t="str">
        <f t="shared" si="31"/>
        <v/>
      </c>
      <c r="AD109" s="207"/>
      <c r="AE109" s="210">
        <f t="shared" si="32"/>
        <v>0</v>
      </c>
      <c r="AF109" s="201">
        <f t="shared" si="33"/>
        <v>0</v>
      </c>
    </row>
    <row r="110" spans="1:32" s="173" customFormat="1" ht="12.5" x14ac:dyDescent="0.25">
      <c r="A110" s="188"/>
      <c r="B110" s="188"/>
      <c r="C110" s="188"/>
      <c r="D110" s="188"/>
      <c r="E110" s="188"/>
      <c r="F110" s="189"/>
      <c r="G110" s="189"/>
      <c r="H110" s="142" t="str">
        <f t="shared" si="34"/>
        <v/>
      </c>
      <c r="I110" s="202"/>
      <c r="J110" s="201"/>
      <c r="K110" s="201">
        <f t="shared" si="25"/>
        <v>0</v>
      </c>
      <c r="L110" s="140"/>
      <c r="M110" s="193"/>
      <c r="N110" s="193"/>
      <c r="O110" s="209" t="str">
        <f t="shared" si="26"/>
        <v/>
      </c>
      <c r="P110" s="204"/>
      <c r="Q110" s="201"/>
      <c r="R110" s="201">
        <f t="shared" si="27"/>
        <v>0</v>
      </c>
      <c r="S110" s="140"/>
      <c r="T110" s="143"/>
      <c r="U110" s="143"/>
      <c r="V110" s="209" t="str">
        <f t="shared" si="28"/>
        <v/>
      </c>
      <c r="W110" s="207"/>
      <c r="X110" s="210">
        <f t="shared" si="29"/>
        <v>0</v>
      </c>
      <c r="Y110" s="201">
        <f t="shared" si="30"/>
        <v>0</v>
      </c>
      <c r="Z110" s="201"/>
      <c r="AA110" s="143"/>
      <c r="AB110" s="143"/>
      <c r="AC110" s="209" t="str">
        <f t="shared" si="31"/>
        <v/>
      </c>
      <c r="AD110" s="207"/>
      <c r="AE110" s="210">
        <f t="shared" si="32"/>
        <v>0</v>
      </c>
      <c r="AF110" s="201">
        <f t="shared" si="33"/>
        <v>0</v>
      </c>
    </row>
    <row r="111" spans="1:32" s="173" customFormat="1" ht="12.5" x14ac:dyDescent="0.25">
      <c r="A111" s="188"/>
      <c r="B111" s="188"/>
      <c r="C111" s="188"/>
      <c r="D111" s="188"/>
      <c r="E111" s="188"/>
      <c r="F111" s="189"/>
      <c r="G111" s="189"/>
      <c r="H111" s="142" t="str">
        <f t="shared" si="34"/>
        <v/>
      </c>
      <c r="I111" s="202"/>
      <c r="J111" s="201"/>
      <c r="K111" s="201">
        <f t="shared" si="25"/>
        <v>0</v>
      </c>
      <c r="L111" s="140"/>
      <c r="M111" s="193"/>
      <c r="N111" s="193"/>
      <c r="O111" s="209" t="str">
        <f t="shared" si="26"/>
        <v/>
      </c>
      <c r="P111" s="204"/>
      <c r="Q111" s="201"/>
      <c r="R111" s="201">
        <f t="shared" si="27"/>
        <v>0</v>
      </c>
      <c r="S111" s="140"/>
      <c r="T111" s="143"/>
      <c r="U111" s="143"/>
      <c r="V111" s="209" t="str">
        <f t="shared" si="28"/>
        <v/>
      </c>
      <c r="W111" s="207"/>
      <c r="X111" s="210">
        <f t="shared" si="29"/>
        <v>0</v>
      </c>
      <c r="Y111" s="201">
        <f t="shared" si="30"/>
        <v>0</v>
      </c>
      <c r="Z111" s="201"/>
      <c r="AA111" s="143"/>
      <c r="AB111" s="143"/>
      <c r="AC111" s="209" t="str">
        <f t="shared" si="31"/>
        <v/>
      </c>
      <c r="AD111" s="207"/>
      <c r="AE111" s="210">
        <f t="shared" si="32"/>
        <v>0</v>
      </c>
      <c r="AF111" s="201">
        <f t="shared" si="33"/>
        <v>0</v>
      </c>
    </row>
    <row r="112" spans="1:32" s="173" customFormat="1" ht="12.5" x14ac:dyDescent="0.25">
      <c r="A112" s="188"/>
      <c r="B112" s="188"/>
      <c r="C112" s="188"/>
      <c r="D112" s="188"/>
      <c r="E112" s="188"/>
      <c r="F112" s="189"/>
      <c r="G112" s="189"/>
      <c r="H112" s="142" t="str">
        <f t="shared" si="34"/>
        <v/>
      </c>
      <c r="I112" s="202"/>
      <c r="J112" s="201"/>
      <c r="K112" s="201">
        <f t="shared" si="25"/>
        <v>0</v>
      </c>
      <c r="L112" s="140"/>
      <c r="M112" s="193"/>
      <c r="N112" s="193"/>
      <c r="O112" s="209" t="str">
        <f t="shared" si="26"/>
        <v/>
      </c>
      <c r="P112" s="204"/>
      <c r="Q112" s="201"/>
      <c r="R112" s="201">
        <f t="shared" si="27"/>
        <v>0</v>
      </c>
      <c r="S112" s="140"/>
      <c r="T112" s="143"/>
      <c r="U112" s="143"/>
      <c r="V112" s="209" t="str">
        <f t="shared" si="28"/>
        <v/>
      </c>
      <c r="W112" s="207"/>
      <c r="X112" s="210">
        <f t="shared" si="29"/>
        <v>0</v>
      </c>
      <c r="Y112" s="201">
        <f t="shared" si="30"/>
        <v>0</v>
      </c>
      <c r="Z112" s="201"/>
      <c r="AA112" s="143"/>
      <c r="AB112" s="143"/>
      <c r="AC112" s="209" t="str">
        <f t="shared" si="31"/>
        <v/>
      </c>
      <c r="AD112" s="207"/>
      <c r="AE112" s="210">
        <f t="shared" si="32"/>
        <v>0</v>
      </c>
      <c r="AF112" s="201">
        <f t="shared" si="33"/>
        <v>0</v>
      </c>
    </row>
    <row r="113" spans="1:32" s="173" customFormat="1" ht="12.5" x14ac:dyDescent="0.25">
      <c r="A113" s="188"/>
      <c r="B113" s="188"/>
      <c r="C113" s="188"/>
      <c r="D113" s="188"/>
      <c r="E113" s="188"/>
      <c r="F113" s="189"/>
      <c r="G113" s="189"/>
      <c r="H113" s="142" t="str">
        <f t="shared" si="34"/>
        <v/>
      </c>
      <c r="I113" s="202"/>
      <c r="J113" s="201"/>
      <c r="K113" s="201">
        <f t="shared" si="25"/>
        <v>0</v>
      </c>
      <c r="L113" s="140"/>
      <c r="M113" s="193"/>
      <c r="N113" s="193"/>
      <c r="O113" s="209" t="str">
        <f t="shared" si="26"/>
        <v/>
      </c>
      <c r="P113" s="204"/>
      <c r="Q113" s="201"/>
      <c r="R113" s="201">
        <f t="shared" si="27"/>
        <v>0</v>
      </c>
      <c r="S113" s="140"/>
      <c r="T113" s="143"/>
      <c r="U113" s="143"/>
      <c r="V113" s="209" t="str">
        <f t="shared" si="28"/>
        <v/>
      </c>
      <c r="W113" s="207"/>
      <c r="X113" s="210">
        <f t="shared" si="29"/>
        <v>0</v>
      </c>
      <c r="Y113" s="201">
        <f t="shared" si="30"/>
        <v>0</v>
      </c>
      <c r="Z113" s="201"/>
      <c r="AA113" s="143"/>
      <c r="AB113" s="143"/>
      <c r="AC113" s="209" t="str">
        <f t="shared" si="31"/>
        <v/>
      </c>
      <c r="AD113" s="207"/>
      <c r="AE113" s="210">
        <f t="shared" si="32"/>
        <v>0</v>
      </c>
      <c r="AF113" s="201">
        <f t="shared" si="33"/>
        <v>0</v>
      </c>
    </row>
    <row r="114" spans="1:32" s="173" customFormat="1" ht="12.5" x14ac:dyDescent="0.25">
      <c r="A114" s="188"/>
      <c r="B114" s="188"/>
      <c r="C114" s="188"/>
      <c r="D114" s="188"/>
      <c r="E114" s="188"/>
      <c r="F114" s="189"/>
      <c r="G114" s="189"/>
      <c r="H114" s="142" t="str">
        <f t="shared" si="34"/>
        <v/>
      </c>
      <c r="I114" s="202"/>
      <c r="J114" s="201"/>
      <c r="K114" s="201">
        <f t="shared" si="25"/>
        <v>0</v>
      </c>
      <c r="L114" s="140"/>
      <c r="M114" s="193"/>
      <c r="N114" s="193"/>
      <c r="O114" s="209" t="str">
        <f t="shared" si="26"/>
        <v/>
      </c>
      <c r="P114" s="204"/>
      <c r="Q114" s="201"/>
      <c r="R114" s="201">
        <f t="shared" si="27"/>
        <v>0</v>
      </c>
      <c r="S114" s="140"/>
      <c r="T114" s="143"/>
      <c r="U114" s="143"/>
      <c r="V114" s="209" t="str">
        <f t="shared" si="28"/>
        <v/>
      </c>
      <c r="W114" s="207"/>
      <c r="X114" s="210">
        <f t="shared" si="29"/>
        <v>0</v>
      </c>
      <c r="Y114" s="201">
        <f t="shared" si="30"/>
        <v>0</v>
      </c>
      <c r="Z114" s="201"/>
      <c r="AA114" s="143"/>
      <c r="AB114" s="143"/>
      <c r="AC114" s="209" t="str">
        <f t="shared" si="31"/>
        <v/>
      </c>
      <c r="AD114" s="207"/>
      <c r="AE114" s="210">
        <f t="shared" si="32"/>
        <v>0</v>
      </c>
      <c r="AF114" s="201">
        <f t="shared" si="33"/>
        <v>0</v>
      </c>
    </row>
    <row r="115" spans="1:32" s="173" customFormat="1" ht="12.5" x14ac:dyDescent="0.25">
      <c r="A115" s="188"/>
      <c r="B115" s="188"/>
      <c r="C115" s="188"/>
      <c r="D115" s="188"/>
      <c r="E115" s="188"/>
      <c r="F115" s="189"/>
      <c r="G115" s="189"/>
      <c r="H115" s="142" t="str">
        <f t="shared" si="34"/>
        <v/>
      </c>
      <c r="I115" s="202"/>
      <c r="J115" s="201"/>
      <c r="K115" s="201">
        <f t="shared" si="25"/>
        <v>0</v>
      </c>
      <c r="L115" s="140"/>
      <c r="M115" s="193"/>
      <c r="N115" s="193"/>
      <c r="O115" s="209" t="str">
        <f t="shared" si="26"/>
        <v/>
      </c>
      <c r="P115" s="204"/>
      <c r="Q115" s="201"/>
      <c r="R115" s="201">
        <f t="shared" si="27"/>
        <v>0</v>
      </c>
      <c r="S115" s="140"/>
      <c r="T115" s="143"/>
      <c r="U115" s="143"/>
      <c r="V115" s="209" t="str">
        <f t="shared" si="28"/>
        <v/>
      </c>
      <c r="W115" s="207"/>
      <c r="X115" s="210">
        <f t="shared" si="29"/>
        <v>0</v>
      </c>
      <c r="Y115" s="201">
        <f t="shared" si="30"/>
        <v>0</v>
      </c>
      <c r="Z115" s="201"/>
      <c r="AA115" s="143"/>
      <c r="AB115" s="143"/>
      <c r="AC115" s="209" t="str">
        <f t="shared" si="31"/>
        <v/>
      </c>
      <c r="AD115" s="207"/>
      <c r="AE115" s="210">
        <f t="shared" si="32"/>
        <v>0</v>
      </c>
      <c r="AF115" s="201">
        <f t="shared" si="33"/>
        <v>0</v>
      </c>
    </row>
    <row r="116" spans="1:32" s="173" customFormat="1" ht="12.5" x14ac:dyDescent="0.25">
      <c r="A116" s="188"/>
      <c r="B116" s="188"/>
      <c r="C116" s="188"/>
      <c r="D116" s="188"/>
      <c r="E116" s="188"/>
      <c r="F116" s="189"/>
      <c r="G116" s="189"/>
      <c r="H116" s="142" t="str">
        <f t="shared" si="34"/>
        <v/>
      </c>
      <c r="I116" s="202"/>
      <c r="J116" s="201"/>
      <c r="K116" s="201">
        <f t="shared" si="25"/>
        <v>0</v>
      </c>
      <c r="L116" s="140"/>
      <c r="M116" s="193"/>
      <c r="N116" s="193"/>
      <c r="O116" s="209" t="str">
        <f t="shared" si="26"/>
        <v/>
      </c>
      <c r="P116" s="204"/>
      <c r="Q116" s="201"/>
      <c r="R116" s="201">
        <f t="shared" si="27"/>
        <v>0</v>
      </c>
      <c r="S116" s="140"/>
      <c r="T116" s="143"/>
      <c r="U116" s="143"/>
      <c r="V116" s="209" t="str">
        <f t="shared" si="28"/>
        <v/>
      </c>
      <c r="W116" s="207"/>
      <c r="X116" s="210">
        <f t="shared" si="29"/>
        <v>0</v>
      </c>
      <c r="Y116" s="201">
        <f t="shared" si="30"/>
        <v>0</v>
      </c>
      <c r="Z116" s="201"/>
      <c r="AA116" s="143"/>
      <c r="AB116" s="143"/>
      <c r="AC116" s="209" t="str">
        <f t="shared" si="31"/>
        <v/>
      </c>
      <c r="AD116" s="207"/>
      <c r="AE116" s="210">
        <f t="shared" si="32"/>
        <v>0</v>
      </c>
      <c r="AF116" s="201">
        <f t="shared" si="33"/>
        <v>0</v>
      </c>
    </row>
    <row r="117" spans="1:32" s="173" customFormat="1" ht="12.5" x14ac:dyDescent="0.25">
      <c r="A117" s="188"/>
      <c r="B117" s="188"/>
      <c r="C117" s="188"/>
      <c r="D117" s="188"/>
      <c r="E117" s="188"/>
      <c r="F117" s="189"/>
      <c r="G117" s="189"/>
      <c r="H117" s="142" t="str">
        <f t="shared" si="34"/>
        <v/>
      </c>
      <c r="I117" s="202"/>
      <c r="J117" s="201"/>
      <c r="K117" s="201">
        <f t="shared" si="25"/>
        <v>0</v>
      </c>
      <c r="L117" s="140"/>
      <c r="M117" s="193"/>
      <c r="N117" s="193"/>
      <c r="O117" s="209" t="str">
        <f t="shared" si="26"/>
        <v/>
      </c>
      <c r="P117" s="204"/>
      <c r="Q117" s="201"/>
      <c r="R117" s="201">
        <f t="shared" si="27"/>
        <v>0</v>
      </c>
      <c r="S117" s="140"/>
      <c r="T117" s="143"/>
      <c r="U117" s="143"/>
      <c r="V117" s="209" t="str">
        <f t="shared" si="28"/>
        <v/>
      </c>
      <c r="W117" s="207"/>
      <c r="X117" s="210">
        <f t="shared" si="29"/>
        <v>0</v>
      </c>
      <c r="Y117" s="201">
        <f t="shared" si="30"/>
        <v>0</v>
      </c>
      <c r="Z117" s="201"/>
      <c r="AA117" s="143"/>
      <c r="AB117" s="143"/>
      <c r="AC117" s="209" t="str">
        <f t="shared" si="31"/>
        <v/>
      </c>
      <c r="AD117" s="207"/>
      <c r="AE117" s="210">
        <f t="shared" si="32"/>
        <v>0</v>
      </c>
      <c r="AF117" s="201">
        <f t="shared" si="33"/>
        <v>0</v>
      </c>
    </row>
    <row r="118" spans="1:32" s="173" customFormat="1" ht="12.5" x14ac:dyDescent="0.25">
      <c r="A118" s="188"/>
      <c r="B118" s="188"/>
      <c r="C118" s="188"/>
      <c r="D118" s="188"/>
      <c r="E118" s="188"/>
      <c r="F118" s="189"/>
      <c r="G118" s="189"/>
      <c r="H118" s="142" t="str">
        <f t="shared" si="34"/>
        <v/>
      </c>
      <c r="I118" s="202"/>
      <c r="J118" s="201"/>
      <c r="K118" s="201">
        <f t="shared" si="25"/>
        <v>0</v>
      </c>
      <c r="L118" s="140"/>
      <c r="M118" s="193"/>
      <c r="N118" s="193"/>
      <c r="O118" s="209" t="str">
        <f t="shared" si="26"/>
        <v/>
      </c>
      <c r="P118" s="204"/>
      <c r="Q118" s="201"/>
      <c r="R118" s="201">
        <f t="shared" si="27"/>
        <v>0</v>
      </c>
      <c r="S118" s="140"/>
      <c r="T118" s="143"/>
      <c r="U118" s="143"/>
      <c r="V118" s="209" t="str">
        <f t="shared" si="28"/>
        <v/>
      </c>
      <c r="W118" s="207"/>
      <c r="X118" s="210">
        <f t="shared" si="29"/>
        <v>0</v>
      </c>
      <c r="Y118" s="201">
        <f t="shared" si="30"/>
        <v>0</v>
      </c>
      <c r="Z118" s="201"/>
      <c r="AA118" s="143"/>
      <c r="AB118" s="143"/>
      <c r="AC118" s="209" t="str">
        <f t="shared" si="31"/>
        <v/>
      </c>
      <c r="AD118" s="207"/>
      <c r="AE118" s="210">
        <f t="shared" si="32"/>
        <v>0</v>
      </c>
      <c r="AF118" s="201">
        <f t="shared" si="33"/>
        <v>0</v>
      </c>
    </row>
    <row r="119" spans="1:32" s="173" customFormat="1" ht="12.5" x14ac:dyDescent="0.25">
      <c r="A119" s="188"/>
      <c r="B119" s="188"/>
      <c r="C119" s="188"/>
      <c r="D119" s="188"/>
      <c r="E119" s="188"/>
      <c r="F119" s="189"/>
      <c r="G119" s="189"/>
      <c r="H119" s="142" t="str">
        <f t="shared" si="34"/>
        <v/>
      </c>
      <c r="I119" s="202"/>
      <c r="J119" s="201"/>
      <c r="K119" s="201">
        <f t="shared" si="25"/>
        <v>0</v>
      </c>
      <c r="L119" s="140"/>
      <c r="M119" s="193"/>
      <c r="N119" s="193"/>
      <c r="O119" s="209" t="str">
        <f t="shared" si="26"/>
        <v/>
      </c>
      <c r="P119" s="204"/>
      <c r="Q119" s="201"/>
      <c r="R119" s="201">
        <f t="shared" si="27"/>
        <v>0</v>
      </c>
      <c r="S119" s="140"/>
      <c r="T119" s="143"/>
      <c r="U119" s="143"/>
      <c r="V119" s="209" t="str">
        <f t="shared" si="28"/>
        <v/>
      </c>
      <c r="W119" s="207"/>
      <c r="X119" s="210">
        <f t="shared" si="29"/>
        <v>0</v>
      </c>
      <c r="Y119" s="201">
        <f t="shared" si="30"/>
        <v>0</v>
      </c>
      <c r="Z119" s="201"/>
      <c r="AA119" s="143"/>
      <c r="AB119" s="143"/>
      <c r="AC119" s="209" t="str">
        <f t="shared" si="31"/>
        <v/>
      </c>
      <c r="AD119" s="207"/>
      <c r="AE119" s="210">
        <f t="shared" si="32"/>
        <v>0</v>
      </c>
      <c r="AF119" s="201">
        <f t="shared" si="33"/>
        <v>0</v>
      </c>
    </row>
    <row r="120" spans="1:32" s="173" customFormat="1" ht="12.5" x14ac:dyDescent="0.25">
      <c r="A120" s="188"/>
      <c r="B120" s="188"/>
      <c r="C120" s="188"/>
      <c r="D120" s="188"/>
      <c r="E120" s="188"/>
      <c r="F120" s="189"/>
      <c r="G120" s="189"/>
      <c r="H120" s="142" t="str">
        <f t="shared" si="34"/>
        <v/>
      </c>
      <c r="I120" s="202"/>
      <c r="J120" s="201"/>
      <c r="K120" s="201">
        <f t="shared" si="25"/>
        <v>0</v>
      </c>
      <c r="L120" s="140"/>
      <c r="M120" s="193"/>
      <c r="N120" s="193"/>
      <c r="O120" s="209" t="str">
        <f t="shared" si="26"/>
        <v/>
      </c>
      <c r="P120" s="204"/>
      <c r="Q120" s="201"/>
      <c r="R120" s="201">
        <f t="shared" si="27"/>
        <v>0</v>
      </c>
      <c r="S120" s="140"/>
      <c r="T120" s="143"/>
      <c r="U120" s="143"/>
      <c r="V120" s="209" t="str">
        <f t="shared" si="28"/>
        <v/>
      </c>
      <c r="W120" s="207"/>
      <c r="X120" s="210">
        <f t="shared" si="29"/>
        <v>0</v>
      </c>
      <c r="Y120" s="201">
        <f t="shared" si="30"/>
        <v>0</v>
      </c>
      <c r="Z120" s="201"/>
      <c r="AA120" s="143"/>
      <c r="AB120" s="143"/>
      <c r="AC120" s="209" t="str">
        <f t="shared" si="31"/>
        <v/>
      </c>
      <c r="AD120" s="207"/>
      <c r="AE120" s="210">
        <f t="shared" si="32"/>
        <v>0</v>
      </c>
      <c r="AF120" s="201">
        <f t="shared" si="33"/>
        <v>0</v>
      </c>
    </row>
    <row r="121" spans="1:32" s="173" customFormat="1" ht="12.5" x14ac:dyDescent="0.25">
      <c r="A121" s="188"/>
      <c r="B121" s="188"/>
      <c r="C121" s="188"/>
      <c r="D121" s="188"/>
      <c r="E121" s="188"/>
      <c r="F121" s="189"/>
      <c r="G121" s="189"/>
      <c r="H121" s="142" t="str">
        <f t="shared" si="34"/>
        <v/>
      </c>
      <c r="I121" s="202"/>
      <c r="J121" s="201"/>
      <c r="K121" s="201">
        <f t="shared" si="25"/>
        <v>0</v>
      </c>
      <c r="L121" s="140"/>
      <c r="M121" s="193"/>
      <c r="N121" s="193"/>
      <c r="O121" s="209" t="str">
        <f t="shared" si="26"/>
        <v/>
      </c>
      <c r="P121" s="204"/>
      <c r="Q121" s="201"/>
      <c r="R121" s="201">
        <f t="shared" si="27"/>
        <v>0</v>
      </c>
      <c r="S121" s="140"/>
      <c r="T121" s="143"/>
      <c r="U121" s="143"/>
      <c r="V121" s="209" t="str">
        <f t="shared" si="28"/>
        <v/>
      </c>
      <c r="W121" s="207"/>
      <c r="X121" s="210">
        <f t="shared" si="29"/>
        <v>0</v>
      </c>
      <c r="Y121" s="201">
        <f t="shared" si="30"/>
        <v>0</v>
      </c>
      <c r="Z121" s="201"/>
      <c r="AA121" s="143"/>
      <c r="AB121" s="143"/>
      <c r="AC121" s="209" t="str">
        <f t="shared" si="31"/>
        <v/>
      </c>
      <c r="AD121" s="207"/>
      <c r="AE121" s="210">
        <f t="shared" si="32"/>
        <v>0</v>
      </c>
      <c r="AF121" s="201">
        <f t="shared" si="33"/>
        <v>0</v>
      </c>
    </row>
    <row r="122" spans="1:32" s="173" customFormat="1" ht="12.5" x14ac:dyDescent="0.25">
      <c r="A122" s="188"/>
      <c r="B122" s="188"/>
      <c r="C122" s="188"/>
      <c r="D122" s="188"/>
      <c r="E122" s="188"/>
      <c r="F122" s="189"/>
      <c r="G122" s="189"/>
      <c r="H122" s="142" t="str">
        <f t="shared" si="34"/>
        <v/>
      </c>
      <c r="I122" s="202"/>
      <c r="J122" s="201"/>
      <c r="K122" s="201">
        <f t="shared" si="25"/>
        <v>0</v>
      </c>
      <c r="L122" s="140"/>
      <c r="M122" s="193"/>
      <c r="N122" s="193"/>
      <c r="O122" s="209" t="str">
        <f t="shared" si="26"/>
        <v/>
      </c>
      <c r="P122" s="204"/>
      <c r="Q122" s="201"/>
      <c r="R122" s="201">
        <f t="shared" si="27"/>
        <v>0</v>
      </c>
      <c r="S122" s="140"/>
      <c r="T122" s="143"/>
      <c r="U122" s="143"/>
      <c r="V122" s="209" t="str">
        <f t="shared" si="28"/>
        <v/>
      </c>
      <c r="W122" s="207"/>
      <c r="X122" s="210">
        <f t="shared" si="29"/>
        <v>0</v>
      </c>
      <c r="Y122" s="201">
        <f t="shared" si="30"/>
        <v>0</v>
      </c>
      <c r="Z122" s="201"/>
      <c r="AA122" s="143"/>
      <c r="AB122" s="143"/>
      <c r="AC122" s="209" t="str">
        <f t="shared" si="31"/>
        <v/>
      </c>
      <c r="AD122" s="207"/>
      <c r="AE122" s="210">
        <f t="shared" si="32"/>
        <v>0</v>
      </c>
      <c r="AF122" s="201">
        <f t="shared" si="33"/>
        <v>0</v>
      </c>
    </row>
    <row r="123" spans="1:32" s="173" customFormat="1" ht="12.5" x14ac:dyDescent="0.25">
      <c r="A123" s="188"/>
      <c r="B123" s="188"/>
      <c r="C123" s="188"/>
      <c r="D123" s="188"/>
      <c r="E123" s="188"/>
      <c r="F123" s="189"/>
      <c r="G123" s="189"/>
      <c r="H123" s="142" t="str">
        <f t="shared" si="34"/>
        <v/>
      </c>
      <c r="I123" s="202"/>
      <c r="J123" s="201"/>
      <c r="K123" s="201">
        <f t="shared" si="25"/>
        <v>0</v>
      </c>
      <c r="L123" s="140"/>
      <c r="M123" s="193"/>
      <c r="N123" s="193"/>
      <c r="O123" s="209" t="str">
        <f t="shared" si="26"/>
        <v/>
      </c>
      <c r="P123" s="204"/>
      <c r="Q123" s="201"/>
      <c r="R123" s="201">
        <f t="shared" si="27"/>
        <v>0</v>
      </c>
      <c r="S123" s="140"/>
      <c r="T123" s="143"/>
      <c r="U123" s="143"/>
      <c r="V123" s="209" t="str">
        <f t="shared" si="28"/>
        <v/>
      </c>
      <c r="W123" s="207"/>
      <c r="X123" s="210">
        <f t="shared" si="29"/>
        <v>0</v>
      </c>
      <c r="Y123" s="201">
        <f t="shared" si="30"/>
        <v>0</v>
      </c>
      <c r="Z123" s="201"/>
      <c r="AA123" s="143"/>
      <c r="AB123" s="143"/>
      <c r="AC123" s="209" t="str">
        <f t="shared" si="31"/>
        <v/>
      </c>
      <c r="AD123" s="207"/>
      <c r="AE123" s="210">
        <f t="shared" si="32"/>
        <v>0</v>
      </c>
      <c r="AF123" s="201">
        <f t="shared" si="33"/>
        <v>0</v>
      </c>
    </row>
    <row r="124" spans="1:32" s="173" customFormat="1" ht="12.5" x14ac:dyDescent="0.25">
      <c r="A124" s="188"/>
      <c r="B124" s="190"/>
      <c r="C124" s="188"/>
      <c r="D124" s="191"/>
      <c r="E124" s="188"/>
      <c r="F124" s="192"/>
      <c r="G124" s="192"/>
      <c r="H124" s="142" t="str">
        <f t="shared" si="34"/>
        <v/>
      </c>
      <c r="I124" s="203"/>
      <c r="J124" s="125"/>
      <c r="K124" s="201">
        <f t="shared" si="25"/>
        <v>0</v>
      </c>
      <c r="L124" s="123"/>
      <c r="M124" s="192"/>
      <c r="N124" s="194"/>
      <c r="O124" s="209" t="str">
        <f t="shared" si="26"/>
        <v/>
      </c>
      <c r="P124" s="205"/>
      <c r="Q124" s="125"/>
      <c r="R124" s="201">
        <f t="shared" si="27"/>
        <v>0</v>
      </c>
      <c r="S124" s="125"/>
      <c r="T124" s="125"/>
      <c r="U124" s="125"/>
      <c r="V124" s="209" t="str">
        <f t="shared" si="28"/>
        <v/>
      </c>
      <c r="W124" s="208"/>
      <c r="X124" s="210">
        <f t="shared" si="29"/>
        <v>0</v>
      </c>
      <c r="Y124" s="201">
        <f t="shared" si="30"/>
        <v>0</v>
      </c>
      <c r="Z124" s="201"/>
      <c r="AA124" s="125"/>
      <c r="AB124" s="125"/>
      <c r="AC124" s="209" t="str">
        <f t="shared" si="31"/>
        <v/>
      </c>
      <c r="AD124" s="208"/>
      <c r="AE124" s="210">
        <f t="shared" si="32"/>
        <v>0</v>
      </c>
      <c r="AF124" s="201">
        <f t="shared" si="33"/>
        <v>0</v>
      </c>
    </row>
    <row r="125" spans="1:32" s="177" customFormat="1" ht="13.5" thickBot="1" x14ac:dyDescent="0.35">
      <c r="A125" s="174"/>
      <c r="B125" s="173"/>
      <c r="C125" s="174"/>
      <c r="D125" s="175">
        <f>SUM(D15:D124)</f>
        <v>0</v>
      </c>
      <c r="E125" s="174"/>
      <c r="F125" s="123"/>
      <c r="G125" s="123"/>
      <c r="H125" s="124"/>
      <c r="I125" s="154"/>
      <c r="J125" s="155" t="s">
        <v>144</v>
      </c>
      <c r="K125" s="156">
        <f>SUM(K15:K65)</f>
        <v>0</v>
      </c>
      <c r="L125" s="157"/>
      <c r="M125" s="123"/>
      <c r="N125" s="127"/>
      <c r="O125" s="124"/>
      <c r="P125" s="176"/>
      <c r="Q125" s="155" t="s">
        <v>144</v>
      </c>
      <c r="R125" s="156">
        <f>SUM(R15:R65)</f>
        <v>0</v>
      </c>
      <c r="S125" s="125"/>
      <c r="T125" s="125"/>
      <c r="U125" s="125"/>
      <c r="V125" s="125"/>
      <c r="W125" s="176"/>
      <c r="X125" s="155" t="s">
        <v>144</v>
      </c>
      <c r="Y125" s="156">
        <f>SUM(Y15:Y65)</f>
        <v>0</v>
      </c>
      <c r="Z125" s="236"/>
      <c r="AA125" s="125"/>
      <c r="AB125" s="125"/>
      <c r="AC125" s="125"/>
      <c r="AD125" s="176"/>
      <c r="AE125" s="155" t="s">
        <v>144</v>
      </c>
      <c r="AF125" s="156">
        <f>SUM(AF15:AF65)</f>
        <v>0</v>
      </c>
    </row>
    <row r="126" spans="1:32" ht="14.5" thickTop="1" x14ac:dyDescent="0.3">
      <c r="C126" s="126"/>
      <c r="F126" s="123"/>
      <c r="G126" s="123"/>
      <c r="H126" s="123"/>
      <c r="I126" s="123"/>
      <c r="J126" s="123"/>
      <c r="K126" s="123"/>
      <c r="L126" s="123"/>
      <c r="M126" s="123"/>
      <c r="N126" s="127"/>
      <c r="O126" s="123"/>
      <c r="P126" s="128"/>
      <c r="Q126" s="125"/>
      <c r="R126" s="129"/>
      <c r="S126" s="125"/>
      <c r="T126" s="125"/>
      <c r="U126" s="125"/>
      <c r="V126" s="125"/>
      <c r="W126" s="125"/>
      <c r="X126" s="125"/>
      <c r="Y126" s="125"/>
      <c r="Z126" s="125"/>
    </row>
    <row r="128" spans="1:32" s="131" customFormat="1" ht="15" customHeight="1" x14ac:dyDescent="0.35">
      <c r="A128" s="130"/>
      <c r="B128" s="327"/>
      <c r="C128" s="327"/>
      <c r="D128" s="327"/>
      <c r="E128" s="327"/>
      <c r="F128" s="327"/>
      <c r="G128" s="327"/>
      <c r="H128" s="327"/>
      <c r="I128" s="327"/>
      <c r="J128" s="327"/>
      <c r="K128" s="327"/>
      <c r="L128" s="327"/>
      <c r="M128" s="327"/>
    </row>
    <row r="129" spans="4:21" x14ac:dyDescent="0.3">
      <c r="D129" s="137"/>
    </row>
    <row r="130" spans="4:21" x14ac:dyDescent="0.3">
      <c r="D130" s="126" t="s">
        <v>121</v>
      </c>
      <c r="F130" s="122" t="s">
        <v>145</v>
      </c>
    </row>
    <row r="131" spans="4:21" ht="13.5" customHeight="1" x14ac:dyDescent="0.3">
      <c r="D131" s="137"/>
    </row>
    <row r="132" spans="4:21" ht="68.25" customHeight="1" x14ac:dyDescent="0.3">
      <c r="D132" s="137"/>
      <c r="F132" s="326" t="s">
        <v>186</v>
      </c>
      <c r="G132" s="326"/>
      <c r="H132" s="326"/>
      <c r="I132" s="326"/>
      <c r="J132" s="326"/>
      <c r="K132" s="326"/>
      <c r="L132" s="326"/>
      <c r="M132" s="326"/>
    </row>
    <row r="133" spans="4:21" ht="18.75" customHeight="1" x14ac:dyDescent="0.3">
      <c r="D133" s="137"/>
      <c r="F133" s="132"/>
      <c r="G133" s="132"/>
      <c r="H133" s="132"/>
      <c r="I133" s="132"/>
      <c r="J133" s="132"/>
      <c r="K133" s="132"/>
      <c r="L133" s="132"/>
      <c r="M133" s="132"/>
    </row>
    <row r="134" spans="4:21" x14ac:dyDescent="0.3">
      <c r="D134" s="137"/>
      <c r="F134" s="122" t="s">
        <v>189</v>
      </c>
    </row>
    <row r="135" spans="4:21" x14ac:dyDescent="0.3">
      <c r="D135" s="137"/>
      <c r="F135" s="133" t="s">
        <v>187</v>
      </c>
    </row>
    <row r="136" spans="4:21" x14ac:dyDescent="0.3">
      <c r="D136" s="137"/>
      <c r="F136" s="133" t="s">
        <v>188</v>
      </c>
    </row>
    <row r="137" spans="4:21" x14ac:dyDescent="0.3">
      <c r="D137" s="137"/>
      <c r="F137" s="133" t="s">
        <v>146</v>
      </c>
    </row>
    <row r="138" spans="4:21" x14ac:dyDescent="0.3">
      <c r="D138" s="137"/>
      <c r="F138" s="133" t="s">
        <v>147</v>
      </c>
    </row>
    <row r="139" spans="4:21" x14ac:dyDescent="0.3">
      <c r="D139" s="137"/>
      <c r="F139" s="133" t="s">
        <v>148</v>
      </c>
    </row>
    <row r="140" spans="4:21" x14ac:dyDescent="0.3">
      <c r="D140" s="137"/>
      <c r="G140" s="134"/>
    </row>
    <row r="141" spans="4:21" x14ac:dyDescent="0.3">
      <c r="D141" s="137" t="s">
        <v>183</v>
      </c>
      <c r="F141" s="199" t="str">
        <f>F9</f>
        <v>Select Utility Type</v>
      </c>
      <c r="G141" s="196">
        <f>K125</f>
        <v>0</v>
      </c>
      <c r="I141" s="199" t="str">
        <f>M9</f>
        <v>Select Utility Type</v>
      </c>
      <c r="J141" s="197">
        <f>R125</f>
        <v>0</v>
      </c>
      <c r="M141" s="217" t="str">
        <f>T9</f>
        <v>Select Utility Type</v>
      </c>
      <c r="N141" s="197">
        <f>Y125</f>
        <v>0</v>
      </c>
      <c r="P141" s="199" t="str">
        <f>AA9</f>
        <v>Select Utility Type</v>
      </c>
      <c r="Q141" s="197">
        <f>AF125</f>
        <v>0</v>
      </c>
      <c r="T141" s="199" t="s">
        <v>185</v>
      </c>
      <c r="U141" s="197">
        <f>G141+J141+N141</f>
        <v>0</v>
      </c>
    </row>
    <row r="142" spans="4:21" x14ac:dyDescent="0.3">
      <c r="D142" s="137" t="s">
        <v>184</v>
      </c>
      <c r="F142" s="199" t="str">
        <f>F9</f>
        <v>Select Utility Type</v>
      </c>
      <c r="G142" s="196">
        <f>G141*12</f>
        <v>0</v>
      </c>
      <c r="I142" s="199" t="str">
        <f>M9</f>
        <v>Select Utility Type</v>
      </c>
      <c r="J142" s="196">
        <f>J141*12</f>
        <v>0</v>
      </c>
      <c r="M142" s="217" t="str">
        <f>T9</f>
        <v>Select Utility Type</v>
      </c>
      <c r="N142" s="197">
        <f>N141*12</f>
        <v>0</v>
      </c>
      <c r="P142" s="199" t="str">
        <f>AA9</f>
        <v>Select Utility Type</v>
      </c>
      <c r="Q142" s="197">
        <f>Q141*12</f>
        <v>0</v>
      </c>
      <c r="T142" s="218" t="s">
        <v>185</v>
      </c>
      <c r="U142" s="198">
        <f>G142+J142+N142</f>
        <v>0</v>
      </c>
    </row>
    <row r="143" spans="4:21" x14ac:dyDescent="0.3">
      <c r="D143" s="137"/>
      <c r="F143" s="133"/>
    </row>
    <row r="144" spans="4:21" x14ac:dyDescent="0.3">
      <c r="D144" s="126" t="s">
        <v>129</v>
      </c>
      <c r="F144" s="122" t="s">
        <v>190</v>
      </c>
    </row>
    <row r="145" spans="1:16" x14ac:dyDescent="0.3">
      <c r="D145" s="137"/>
      <c r="F145" s="133"/>
      <c r="G145" s="135" t="s">
        <v>194</v>
      </c>
    </row>
    <row r="146" spans="1:16" x14ac:dyDescent="0.3">
      <c r="D146" s="137"/>
      <c r="F146" s="133"/>
      <c r="G146" s="163" t="s">
        <v>185</v>
      </c>
      <c r="H146" s="198">
        <f>U142</f>
        <v>0</v>
      </c>
    </row>
    <row r="147" spans="1:16" x14ac:dyDescent="0.3">
      <c r="D147" s="137"/>
      <c r="F147" s="133"/>
      <c r="G147" s="161"/>
      <c r="H147" s="162"/>
    </row>
    <row r="148" spans="1:16" x14ac:dyDescent="0.3">
      <c r="D148" s="137"/>
      <c r="F148" s="133"/>
      <c r="G148" s="122" t="s">
        <v>193</v>
      </c>
    </row>
    <row r="149" spans="1:16" x14ac:dyDescent="0.3">
      <c r="D149" s="137"/>
      <c r="F149" s="133"/>
      <c r="G149" s="159" t="s">
        <v>192</v>
      </c>
      <c r="H149" s="159"/>
      <c r="I149" s="200">
        <v>3288</v>
      </c>
    </row>
    <row r="150" spans="1:16" x14ac:dyDescent="0.3">
      <c r="D150" s="137"/>
      <c r="F150" s="133"/>
      <c r="G150" s="160"/>
      <c r="H150" s="160"/>
      <c r="I150" s="164"/>
    </row>
    <row r="151" spans="1:16" x14ac:dyDescent="0.3">
      <c r="D151" s="137"/>
      <c r="F151" s="133"/>
      <c r="G151" s="122" t="s">
        <v>199</v>
      </c>
      <c r="H151" s="160"/>
      <c r="I151" s="160"/>
    </row>
    <row r="152" spans="1:16" x14ac:dyDescent="0.3">
      <c r="D152" s="137"/>
      <c r="F152" s="122" t="s">
        <v>149</v>
      </c>
      <c r="G152" s="166">
        <f>(H146/I149)*-1</f>
        <v>0</v>
      </c>
    </row>
    <row r="153" spans="1:16" x14ac:dyDescent="0.3">
      <c r="D153" s="137"/>
      <c r="G153" s="165"/>
    </row>
    <row r="154" spans="1:16" x14ac:dyDescent="0.3">
      <c r="D154" s="137"/>
      <c r="G154" s="135" t="s">
        <v>200</v>
      </c>
    </row>
    <row r="155" spans="1:16" s="131" customFormat="1" x14ac:dyDescent="0.3">
      <c r="A155" s="136"/>
      <c r="D155" s="137"/>
      <c r="E155" s="126"/>
      <c r="F155" s="122"/>
      <c r="G155" s="122"/>
      <c r="H155" s="122"/>
      <c r="I155" s="122"/>
      <c r="J155" s="122"/>
      <c r="K155" s="122"/>
      <c r="L155" s="122"/>
      <c r="M155" s="122"/>
      <c r="N155" s="122"/>
      <c r="O155" s="122"/>
      <c r="P155" s="122"/>
    </row>
    <row r="156" spans="1:16" s="131" customFormat="1" x14ac:dyDescent="0.3">
      <c r="A156" s="136"/>
      <c r="D156" s="126" t="s">
        <v>150</v>
      </c>
      <c r="E156" s="126"/>
      <c r="F156" s="122" t="s">
        <v>191</v>
      </c>
      <c r="G156" s="122"/>
      <c r="H156" s="122"/>
      <c r="I156" s="122"/>
      <c r="J156" s="122"/>
      <c r="K156" s="122"/>
      <c r="L156" s="122"/>
      <c r="M156" s="122"/>
      <c r="N156" s="122"/>
      <c r="O156" s="122"/>
      <c r="P156" s="122"/>
    </row>
    <row r="157" spans="1:16" s="131" customFormat="1" x14ac:dyDescent="0.3">
      <c r="A157" s="136"/>
      <c r="D157" s="137"/>
      <c r="E157" s="126"/>
      <c r="F157" s="122"/>
      <c r="G157" s="122"/>
      <c r="H157" s="122"/>
      <c r="I157" s="122"/>
      <c r="J157" s="122"/>
      <c r="K157" s="122"/>
      <c r="L157" s="122"/>
      <c r="M157" s="122"/>
      <c r="N157" s="122"/>
      <c r="O157" s="122"/>
      <c r="P157" s="122"/>
    </row>
    <row r="158" spans="1:16" x14ac:dyDescent="0.3">
      <c r="A158" s="136"/>
      <c r="B158" s="131"/>
      <c r="C158" s="131"/>
      <c r="D158" s="137"/>
    </row>
    <row r="159" spans="1:16" x14ac:dyDescent="0.3">
      <c r="A159" s="136"/>
      <c r="B159" s="131"/>
      <c r="C159" s="131"/>
    </row>
    <row r="160" spans="1:16" x14ac:dyDescent="0.3">
      <c r="A160" s="136"/>
      <c r="B160" s="131"/>
      <c r="C160" s="131"/>
    </row>
    <row r="164" spans="4:5" x14ac:dyDescent="0.3">
      <c r="D164" s="138"/>
      <c r="E164" s="122"/>
    </row>
    <row r="165" spans="4:5" x14ac:dyDescent="0.3">
      <c r="D165" s="138"/>
      <c r="E165" s="122"/>
    </row>
    <row r="166" spans="4:5" x14ac:dyDescent="0.3">
      <c r="D166" s="158"/>
      <c r="E166" s="122"/>
    </row>
  </sheetData>
  <mergeCells count="46">
    <mergeCell ref="A1:AF1"/>
    <mergeCell ref="F132:M132"/>
    <mergeCell ref="T9:Y9"/>
    <mergeCell ref="F9:K9"/>
    <mergeCell ref="M9:R9"/>
    <mergeCell ref="B128:M128"/>
    <mergeCell ref="I10:I11"/>
    <mergeCell ref="P10:P11"/>
    <mergeCell ref="R10:R13"/>
    <mergeCell ref="AC10:AC13"/>
    <mergeCell ref="AE10:AE13"/>
    <mergeCell ref="AF10:AF13"/>
    <mergeCell ref="W10:W11"/>
    <mergeCell ref="A2:AF2"/>
    <mergeCell ref="AA12:AB13"/>
    <mergeCell ref="K4:T6"/>
    <mergeCell ref="A10:A13"/>
    <mergeCell ref="B10:B13"/>
    <mergeCell ref="C10:C13"/>
    <mergeCell ref="D10:D13"/>
    <mergeCell ref="F12:G13"/>
    <mergeCell ref="AA9:AF9"/>
    <mergeCell ref="AD10:AD11"/>
    <mergeCell ref="Q3:R3"/>
    <mergeCell ref="T12:U13"/>
    <mergeCell ref="V10:V13"/>
    <mergeCell ref="X10:X13"/>
    <mergeCell ref="Y10:Y13"/>
    <mergeCell ref="T10:T11"/>
    <mergeCell ref="U10:U11"/>
    <mergeCell ref="AA10:AA11"/>
    <mergeCell ref="AB10:AB11"/>
    <mergeCell ref="Q10:Q13"/>
    <mergeCell ref="T14:V14"/>
    <mergeCell ref="AA14:AC14"/>
    <mergeCell ref="F14:H14"/>
    <mergeCell ref="F10:F11"/>
    <mergeCell ref="G10:G11"/>
    <mergeCell ref="M14:O14"/>
    <mergeCell ref="M10:M11"/>
    <mergeCell ref="N10:N11"/>
    <mergeCell ref="H10:H13"/>
    <mergeCell ref="J10:J13"/>
    <mergeCell ref="K10:K13"/>
    <mergeCell ref="M12:N13"/>
    <mergeCell ref="O10:O13"/>
  </mergeCells>
  <pageMargins left="0.7" right="0.7" top="0.75" bottom="0.75" header="0.3" footer="0.3"/>
  <pageSetup paperSize="17" scale="82"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6C79C3BD-35DC-46F3-8DA6-AC06F76EC0EA}">
          <x14:formula1>
            <xm:f>Units!$A$16:$A$27</xm:f>
          </x14:formula1>
          <xm:sqref>F9:K9 M9:R9 T9:Y9 AA9:AF9</xm:sqref>
        </x14:dataValidation>
        <x14:dataValidation type="list" allowBlank="1" showInputMessage="1" showErrorMessage="1" xr:uid="{4EBE61AE-8048-4CAF-83BE-3154D5005E93}">
          <x14:formula1>
            <xm:f>Units!$B$16:$B$28</xm:f>
          </x14:formula1>
          <xm:sqref>F14:H14 AA14:AC14 T14:V14 M14:O14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950C7-DB5A-4FC7-A368-8EA524BC530E}">
  <sheetPr>
    <pageSetUpPr fitToPage="1"/>
  </sheetPr>
  <dimension ref="A1:AF166"/>
  <sheetViews>
    <sheetView zoomScaleNormal="100" workbookViewId="0">
      <pane xSplit="4" ySplit="14" topLeftCell="E141" activePane="bottomRight" state="frozen"/>
      <selection pane="topRight" activeCell="E1" sqref="E1"/>
      <selection pane="bottomLeft" activeCell="A7" sqref="A7"/>
      <selection pane="bottomRight" activeCell="G152" sqref="G152"/>
    </sheetView>
  </sheetViews>
  <sheetFormatPr defaultColWidth="9.1796875" defaultRowHeight="14" x14ac:dyDescent="0.3"/>
  <cols>
    <col min="1" max="1" width="13.1796875" style="126" customWidth="1"/>
    <col min="2" max="2" width="23" style="122" bestFit="1" customWidth="1"/>
    <col min="3" max="3" width="13.26953125" style="122" customWidth="1"/>
    <col min="4" max="4" width="18" style="126" customWidth="1"/>
    <col min="5" max="5" width="2.453125" style="126" customWidth="1"/>
    <col min="6" max="6" width="17.7265625" style="122" customWidth="1"/>
    <col min="7" max="7" width="12.81640625" style="122" bestFit="1" customWidth="1"/>
    <col min="8" max="8" width="13.453125" style="122" bestFit="1" customWidth="1"/>
    <col min="9" max="9" width="17.7265625" style="122" customWidth="1"/>
    <col min="10" max="10" width="12" style="122" bestFit="1" customWidth="1"/>
    <col min="11" max="11" width="13.453125" style="122" bestFit="1" customWidth="1"/>
    <col min="12" max="12" width="2.1796875" style="122" customWidth="1"/>
    <col min="13" max="13" width="17.7265625" style="122" customWidth="1"/>
    <col min="14" max="14" width="13.54296875" style="122" customWidth="1"/>
    <col min="15" max="15" width="13.453125" style="122" customWidth="1"/>
    <col min="16" max="16" width="17.7265625" style="122" customWidth="1"/>
    <col min="17" max="17" width="12.7265625" style="122" bestFit="1" customWidth="1"/>
    <col min="18" max="18" width="14" style="122" bestFit="1" customWidth="1"/>
    <col min="19" max="19" width="1.81640625" style="122" customWidth="1"/>
    <col min="20" max="25" width="13.81640625" style="122" customWidth="1"/>
    <col min="26" max="26" width="1.81640625" style="122" customWidth="1"/>
    <col min="27" max="32" width="13.81640625" style="121" customWidth="1"/>
    <col min="33" max="16384" width="9.1796875" style="121"/>
  </cols>
  <sheetData>
    <row r="1" spans="1:32" s="170" customFormat="1" ht="22.5" x14ac:dyDescent="0.45">
      <c r="A1" s="325" t="s">
        <v>236</v>
      </c>
      <c r="B1" s="325"/>
      <c r="C1" s="325"/>
      <c r="D1" s="325"/>
      <c r="E1" s="325"/>
      <c r="F1" s="325"/>
      <c r="G1" s="325"/>
      <c r="H1" s="325"/>
      <c r="I1" s="325"/>
      <c r="J1" s="325"/>
      <c r="K1" s="325"/>
      <c r="L1" s="325"/>
      <c r="M1" s="325"/>
      <c r="N1" s="325"/>
      <c r="O1" s="325"/>
      <c r="P1" s="325"/>
      <c r="Q1" s="325"/>
      <c r="R1" s="325"/>
      <c r="S1" s="325"/>
      <c r="T1" s="325"/>
      <c r="U1" s="325"/>
      <c r="V1" s="325"/>
      <c r="W1" s="325"/>
      <c r="X1" s="325"/>
      <c r="Y1" s="325"/>
      <c r="Z1" s="325"/>
      <c r="AA1" s="325"/>
      <c r="AB1" s="325"/>
      <c r="AC1" s="325"/>
      <c r="AD1" s="325"/>
      <c r="AE1" s="325"/>
      <c r="AF1" s="325"/>
    </row>
    <row r="2" spans="1:32" s="170" customFormat="1" ht="23" thickBot="1" x14ac:dyDescent="0.5">
      <c r="A2" s="325" t="s">
        <v>181</v>
      </c>
      <c r="B2" s="325"/>
      <c r="C2" s="325"/>
      <c r="D2" s="325"/>
      <c r="E2" s="325"/>
      <c r="F2" s="325"/>
      <c r="G2" s="325"/>
      <c r="H2" s="325"/>
      <c r="I2" s="325"/>
      <c r="J2" s="325"/>
      <c r="K2" s="325"/>
      <c r="L2" s="325"/>
      <c r="M2" s="325"/>
      <c r="N2" s="325"/>
      <c r="O2" s="325"/>
      <c r="P2" s="325"/>
      <c r="Q2" s="325"/>
      <c r="R2" s="325"/>
      <c r="S2" s="325"/>
      <c r="T2" s="325"/>
      <c r="U2" s="325"/>
      <c r="V2" s="325"/>
      <c r="W2" s="325"/>
      <c r="X2" s="325"/>
      <c r="Y2" s="325"/>
      <c r="Z2" s="325"/>
      <c r="AA2" s="325"/>
      <c r="AB2" s="325"/>
      <c r="AC2" s="325"/>
      <c r="AD2" s="325"/>
      <c r="AE2" s="325"/>
      <c r="AF2" s="325"/>
    </row>
    <row r="3" spans="1:32" s="170" customFormat="1" ht="23" thickBot="1" x14ac:dyDescent="0.5">
      <c r="A3" s="211"/>
      <c r="B3" s="211"/>
      <c r="C3" s="211"/>
      <c r="D3" s="211"/>
      <c r="E3" s="211"/>
      <c r="F3" s="211"/>
      <c r="G3" s="211"/>
      <c r="H3" s="211"/>
      <c r="I3" s="211"/>
      <c r="J3" s="211"/>
      <c r="K3" s="211"/>
      <c r="L3" s="211"/>
      <c r="M3" s="211"/>
      <c r="N3" s="211" t="s">
        <v>237</v>
      </c>
      <c r="O3" s="211"/>
      <c r="P3" s="213" t="s">
        <v>238</v>
      </c>
      <c r="Q3" s="314">
        <f>'Tab 1 Savings Calculator'!B5-1</f>
        <v>2022</v>
      </c>
      <c r="R3" s="315"/>
      <c r="S3" s="211"/>
      <c r="T3" s="211"/>
      <c r="U3" s="211"/>
      <c r="V3" s="211"/>
      <c r="W3" s="211"/>
      <c r="X3" s="211"/>
      <c r="Y3" s="211"/>
      <c r="Z3" s="211"/>
      <c r="AA3" s="214"/>
      <c r="AB3" s="214"/>
      <c r="AC3" s="214"/>
      <c r="AD3" s="214"/>
      <c r="AE3" s="214"/>
      <c r="AF3" s="214"/>
    </row>
    <row r="4" spans="1:32" ht="18" customHeight="1" x14ac:dyDescent="0.35">
      <c r="A4" s="168"/>
      <c r="B4" s="168"/>
      <c r="C4" s="168"/>
      <c r="D4" s="168"/>
      <c r="E4" s="168"/>
      <c r="F4" s="168"/>
      <c r="G4" s="171"/>
      <c r="H4" s="212"/>
      <c r="I4" s="212"/>
      <c r="J4" s="212"/>
      <c r="K4" s="328" t="s">
        <v>204</v>
      </c>
      <c r="L4" s="328"/>
      <c r="M4" s="328"/>
      <c r="N4" s="328"/>
      <c r="O4" s="328"/>
      <c r="P4" s="328"/>
      <c r="Q4" s="328"/>
      <c r="R4" s="328"/>
      <c r="S4" s="328"/>
      <c r="T4" s="328"/>
      <c r="U4" s="212"/>
      <c r="V4" s="212"/>
      <c r="W4" s="212"/>
      <c r="X4" s="168"/>
      <c r="Y4" s="168"/>
      <c r="Z4" s="168"/>
      <c r="AA4" s="215"/>
      <c r="AB4" s="215"/>
      <c r="AC4" s="215"/>
      <c r="AD4" s="215"/>
      <c r="AE4" s="215"/>
      <c r="AF4" s="215"/>
    </row>
    <row r="5" spans="1:32" ht="18" customHeight="1" x14ac:dyDescent="0.35">
      <c r="A5" s="169"/>
      <c r="B5" s="169"/>
      <c r="C5" s="169"/>
      <c r="D5" s="169"/>
      <c r="E5" s="167"/>
      <c r="F5" s="167"/>
      <c r="G5" s="171"/>
      <c r="H5" s="212"/>
      <c r="I5" s="212"/>
      <c r="J5" s="212"/>
      <c r="K5" s="328"/>
      <c r="L5" s="328"/>
      <c r="M5" s="328"/>
      <c r="N5" s="328"/>
      <c r="O5" s="328"/>
      <c r="P5" s="328"/>
      <c r="Q5" s="328"/>
      <c r="R5" s="328"/>
      <c r="S5" s="328"/>
      <c r="T5" s="328"/>
      <c r="U5" s="212"/>
      <c r="V5" s="212"/>
      <c r="W5" s="212"/>
      <c r="X5" s="167"/>
      <c r="Y5" s="167"/>
      <c r="Z5" s="167"/>
      <c r="AA5" s="215"/>
      <c r="AB5" s="215"/>
      <c r="AC5" s="215"/>
      <c r="AD5" s="215"/>
      <c r="AE5" s="215"/>
      <c r="AF5" s="215"/>
    </row>
    <row r="6" spans="1:32" ht="25.5" customHeight="1" x14ac:dyDescent="0.35">
      <c r="A6" s="169"/>
      <c r="B6" s="169"/>
      <c r="C6" s="169"/>
      <c r="D6" s="169"/>
      <c r="E6" s="167"/>
      <c r="F6" s="167"/>
      <c r="G6" s="171"/>
      <c r="H6" s="212"/>
      <c r="I6" s="212"/>
      <c r="J6" s="212"/>
      <c r="K6" s="328"/>
      <c r="L6" s="328"/>
      <c r="M6" s="328"/>
      <c r="N6" s="328"/>
      <c r="O6" s="328"/>
      <c r="P6" s="328"/>
      <c r="Q6" s="328"/>
      <c r="R6" s="328"/>
      <c r="S6" s="328"/>
      <c r="T6" s="328"/>
      <c r="U6" s="212"/>
      <c r="V6" s="212"/>
      <c r="W6" s="212"/>
      <c r="X6" s="167"/>
      <c r="Y6" s="167"/>
      <c r="Z6" s="167"/>
      <c r="AA6" s="215"/>
      <c r="AB6" s="215"/>
      <c r="AC6" s="215"/>
      <c r="AD6" s="215"/>
      <c r="AE6" s="215"/>
      <c r="AF6" s="215"/>
    </row>
    <row r="7" spans="1:32" ht="17.5" x14ac:dyDescent="0.35">
      <c r="A7" s="230"/>
      <c r="B7" s="230"/>
      <c r="C7" s="230"/>
      <c r="D7" s="230"/>
      <c r="E7" s="231"/>
      <c r="F7" s="231"/>
      <c r="G7" s="232"/>
      <c r="H7" s="233"/>
      <c r="I7" s="233"/>
      <c r="J7" s="233"/>
      <c r="K7" s="234"/>
      <c r="L7" s="234"/>
      <c r="M7" s="234"/>
      <c r="N7" s="234"/>
      <c r="O7" s="234"/>
      <c r="P7" s="234"/>
      <c r="Q7" s="234"/>
      <c r="R7" s="234"/>
      <c r="S7" s="234"/>
      <c r="T7" s="234"/>
      <c r="U7" s="233"/>
      <c r="V7" s="233"/>
      <c r="W7" s="233"/>
      <c r="X7" s="231"/>
      <c r="Y7" s="231"/>
      <c r="Z7" s="231"/>
    </row>
    <row r="9" spans="1:32" s="173" customFormat="1" ht="14.25" customHeight="1" x14ac:dyDescent="0.25">
      <c r="A9" s="153"/>
      <c r="B9" s="195"/>
      <c r="C9" s="195"/>
      <c r="D9" s="153"/>
      <c r="E9" s="153"/>
      <c r="F9" s="312" t="s">
        <v>292</v>
      </c>
      <c r="G9" s="312"/>
      <c r="H9" s="312"/>
      <c r="I9" s="312"/>
      <c r="J9" s="312"/>
      <c r="K9" s="312"/>
      <c r="L9" s="195"/>
      <c r="M9" s="312" t="s">
        <v>292</v>
      </c>
      <c r="N9" s="312"/>
      <c r="O9" s="312"/>
      <c r="P9" s="312"/>
      <c r="Q9" s="312"/>
      <c r="R9" s="312"/>
      <c r="S9" s="153"/>
      <c r="T9" s="312" t="s">
        <v>292</v>
      </c>
      <c r="U9" s="312"/>
      <c r="V9" s="312"/>
      <c r="W9" s="312"/>
      <c r="X9" s="312"/>
      <c r="Y9" s="312"/>
      <c r="Z9" s="153"/>
      <c r="AA9" s="312" t="s">
        <v>292</v>
      </c>
      <c r="AB9" s="312"/>
      <c r="AC9" s="312"/>
      <c r="AD9" s="312"/>
      <c r="AE9" s="312"/>
      <c r="AF9" s="312"/>
    </row>
    <row r="10" spans="1:32" s="173" customFormat="1" ht="27" customHeight="1" x14ac:dyDescent="0.25">
      <c r="A10" s="319" t="s">
        <v>201</v>
      </c>
      <c r="B10" s="319" t="s">
        <v>202</v>
      </c>
      <c r="C10" s="319" t="s">
        <v>134</v>
      </c>
      <c r="D10" s="322" t="s">
        <v>198</v>
      </c>
      <c r="E10" s="216"/>
      <c r="F10" s="305" t="s">
        <v>264</v>
      </c>
      <c r="G10" s="305" t="s">
        <v>265</v>
      </c>
      <c r="H10" s="305" t="s">
        <v>266</v>
      </c>
      <c r="I10" s="313" t="s">
        <v>133</v>
      </c>
      <c r="J10" s="305" t="s">
        <v>166</v>
      </c>
      <c r="K10" s="305" t="s">
        <v>180</v>
      </c>
      <c r="L10" s="172"/>
      <c r="M10" s="305" t="s">
        <v>264</v>
      </c>
      <c r="N10" s="305" t="s">
        <v>265</v>
      </c>
      <c r="O10" s="305" t="s">
        <v>266</v>
      </c>
      <c r="P10" s="313" t="s">
        <v>133</v>
      </c>
      <c r="Q10" s="305" t="s">
        <v>166</v>
      </c>
      <c r="R10" s="305" t="s">
        <v>180</v>
      </c>
      <c r="S10" s="172"/>
      <c r="T10" s="305" t="s">
        <v>264</v>
      </c>
      <c r="U10" s="305" t="s">
        <v>265</v>
      </c>
      <c r="V10" s="305" t="s">
        <v>266</v>
      </c>
      <c r="W10" s="313" t="s">
        <v>133</v>
      </c>
      <c r="X10" s="316" t="s">
        <v>166</v>
      </c>
      <c r="Y10" s="305" t="s">
        <v>180</v>
      </c>
      <c r="Z10" s="172"/>
      <c r="AA10" s="305" t="s">
        <v>264</v>
      </c>
      <c r="AB10" s="305" t="s">
        <v>265</v>
      </c>
      <c r="AC10" s="305" t="s">
        <v>266</v>
      </c>
      <c r="AD10" s="313" t="s">
        <v>133</v>
      </c>
      <c r="AE10" s="316" t="s">
        <v>166</v>
      </c>
      <c r="AF10" s="305" t="s">
        <v>180</v>
      </c>
    </row>
    <row r="11" spans="1:32" s="173" customFormat="1" ht="24.75" customHeight="1" x14ac:dyDescent="0.25">
      <c r="A11" s="320"/>
      <c r="B11" s="320"/>
      <c r="C11" s="320"/>
      <c r="D11" s="323"/>
      <c r="E11" s="216"/>
      <c r="F11" s="306"/>
      <c r="G11" s="306"/>
      <c r="H11" s="307"/>
      <c r="I11" s="313"/>
      <c r="J11" s="307"/>
      <c r="K11" s="307"/>
      <c r="L11" s="172"/>
      <c r="M11" s="306"/>
      <c r="N11" s="306"/>
      <c r="O11" s="307"/>
      <c r="P11" s="313"/>
      <c r="Q11" s="307"/>
      <c r="R11" s="307"/>
      <c r="S11" s="172"/>
      <c r="T11" s="306"/>
      <c r="U11" s="306"/>
      <c r="V11" s="307"/>
      <c r="W11" s="313"/>
      <c r="X11" s="317"/>
      <c r="Y11" s="307"/>
      <c r="Z11" s="172"/>
      <c r="AA11" s="306"/>
      <c r="AB11" s="306"/>
      <c r="AC11" s="307"/>
      <c r="AD11" s="313"/>
      <c r="AE11" s="317"/>
      <c r="AF11" s="307"/>
    </row>
    <row r="12" spans="1:32" s="173" customFormat="1" ht="35.25" customHeight="1" x14ac:dyDescent="0.25">
      <c r="A12" s="320"/>
      <c r="B12" s="320"/>
      <c r="C12" s="320"/>
      <c r="D12" s="323"/>
      <c r="E12" s="216"/>
      <c r="F12" s="308" t="s">
        <v>179</v>
      </c>
      <c r="G12" s="309"/>
      <c r="H12" s="307"/>
      <c r="I12" s="172" t="str">
        <f>P3</f>
        <v xml:space="preserve">June 30, </v>
      </c>
      <c r="J12" s="307"/>
      <c r="K12" s="307"/>
      <c r="L12" s="172"/>
      <c r="M12" s="308" t="s">
        <v>179</v>
      </c>
      <c r="N12" s="309"/>
      <c r="O12" s="307"/>
      <c r="P12" s="172" t="str">
        <f>P3</f>
        <v xml:space="preserve">June 30, </v>
      </c>
      <c r="Q12" s="307"/>
      <c r="R12" s="307"/>
      <c r="S12" s="172"/>
      <c r="T12" s="308" t="s">
        <v>179</v>
      </c>
      <c r="U12" s="309"/>
      <c r="V12" s="307"/>
      <c r="W12" s="172" t="str">
        <f>P3</f>
        <v xml:space="preserve">June 30, </v>
      </c>
      <c r="X12" s="317"/>
      <c r="Y12" s="307"/>
      <c r="Z12" s="172"/>
      <c r="AA12" s="308" t="s">
        <v>179</v>
      </c>
      <c r="AB12" s="309"/>
      <c r="AC12" s="307"/>
      <c r="AD12" s="172" t="str">
        <f>P3</f>
        <v xml:space="preserve">June 30, </v>
      </c>
      <c r="AE12" s="317"/>
      <c r="AF12" s="307"/>
    </row>
    <row r="13" spans="1:32" s="173" customFormat="1" ht="12.5" x14ac:dyDescent="0.25">
      <c r="A13" s="321"/>
      <c r="B13" s="321"/>
      <c r="C13" s="321"/>
      <c r="D13" s="324"/>
      <c r="E13" s="216"/>
      <c r="F13" s="310"/>
      <c r="G13" s="311"/>
      <c r="H13" s="306"/>
      <c r="I13" s="216">
        <f>Q3</f>
        <v>2022</v>
      </c>
      <c r="J13" s="306"/>
      <c r="K13" s="306"/>
      <c r="L13" s="172"/>
      <c r="M13" s="310"/>
      <c r="N13" s="311"/>
      <c r="O13" s="306"/>
      <c r="P13" s="216">
        <f>Q3</f>
        <v>2022</v>
      </c>
      <c r="Q13" s="306"/>
      <c r="R13" s="306"/>
      <c r="S13" s="172"/>
      <c r="T13" s="310"/>
      <c r="U13" s="311"/>
      <c r="V13" s="306"/>
      <c r="W13" s="216">
        <f>Q3</f>
        <v>2022</v>
      </c>
      <c r="X13" s="318"/>
      <c r="Y13" s="306"/>
      <c r="Z13" s="172"/>
      <c r="AA13" s="310"/>
      <c r="AB13" s="311"/>
      <c r="AC13" s="306"/>
      <c r="AD13" s="216">
        <f>Q3</f>
        <v>2022</v>
      </c>
      <c r="AE13" s="318"/>
      <c r="AF13" s="306"/>
    </row>
    <row r="14" spans="1:32" s="173" customFormat="1" ht="12.5" x14ac:dyDescent="0.25">
      <c r="A14" s="153" t="s">
        <v>203</v>
      </c>
      <c r="B14" s="153" t="s">
        <v>135</v>
      </c>
      <c r="C14" s="153" t="s">
        <v>136</v>
      </c>
      <c r="D14" s="153" t="s">
        <v>137</v>
      </c>
      <c r="E14" s="153"/>
      <c r="F14" s="302" t="s">
        <v>294</v>
      </c>
      <c r="G14" s="303"/>
      <c r="H14" s="304"/>
      <c r="I14" s="172" t="s">
        <v>138</v>
      </c>
      <c r="J14" s="172" t="s">
        <v>139</v>
      </c>
      <c r="K14" s="172" t="s">
        <v>138</v>
      </c>
      <c r="L14" s="172"/>
      <c r="M14" s="302" t="s">
        <v>294</v>
      </c>
      <c r="N14" s="303"/>
      <c r="O14" s="304"/>
      <c r="P14" s="172" t="s">
        <v>138</v>
      </c>
      <c r="Q14" s="172" t="s">
        <v>139</v>
      </c>
      <c r="R14" s="172" t="s">
        <v>138</v>
      </c>
      <c r="S14" s="172"/>
      <c r="T14" s="302" t="s">
        <v>293</v>
      </c>
      <c r="U14" s="303"/>
      <c r="V14" s="304"/>
      <c r="W14" s="172" t="s">
        <v>138</v>
      </c>
      <c r="X14" s="172" t="s">
        <v>139</v>
      </c>
      <c r="Y14" s="172" t="s">
        <v>138</v>
      </c>
      <c r="Z14" s="172"/>
      <c r="AA14" s="302" t="s">
        <v>294</v>
      </c>
      <c r="AB14" s="303"/>
      <c r="AC14" s="304"/>
      <c r="AD14" s="172" t="s">
        <v>138</v>
      </c>
      <c r="AE14" s="172" t="s">
        <v>139</v>
      </c>
      <c r="AF14" s="172" t="s">
        <v>138</v>
      </c>
    </row>
    <row r="15" spans="1:32" s="173" customFormat="1" ht="12.5" x14ac:dyDescent="0.25">
      <c r="A15" s="188" t="s">
        <v>205</v>
      </c>
      <c r="B15" s="188" t="s">
        <v>220</v>
      </c>
      <c r="C15" s="188" t="s">
        <v>141</v>
      </c>
      <c r="D15" s="188">
        <v>0</v>
      </c>
      <c r="E15" s="188"/>
      <c r="F15" s="189">
        <v>5.867</v>
      </c>
      <c r="G15" s="189">
        <v>5.2916666666666696</v>
      </c>
      <c r="H15" s="142">
        <f>IF(F15-G15=0,"",F15-G15)</f>
        <v>0.57533333333333037</v>
      </c>
      <c r="I15" s="202">
        <v>7.5410000000000004</v>
      </c>
      <c r="J15" s="201">
        <f>H15*I15</f>
        <v>4.3385886666666442</v>
      </c>
      <c r="K15" s="201">
        <f>D15*J15</f>
        <v>0</v>
      </c>
      <c r="L15" s="140"/>
      <c r="M15" s="193">
        <v>381.14583333333331</v>
      </c>
      <c r="N15" s="193">
        <v>302.67083333333341</v>
      </c>
      <c r="O15" s="209">
        <f>IF(M15-N15=0,"",M15-N15)</f>
        <v>78.474999999999909</v>
      </c>
      <c r="P15" s="204">
        <v>0.129</v>
      </c>
      <c r="Q15" s="201">
        <f>O15*P15</f>
        <v>10.123274999999989</v>
      </c>
      <c r="R15" s="201">
        <f>D15*Q15</f>
        <v>0</v>
      </c>
      <c r="S15" s="140"/>
      <c r="T15" s="141"/>
      <c r="U15" s="141"/>
      <c r="V15" s="209" t="str">
        <f>IF(T15-U15=0,"",T15-U15)</f>
        <v/>
      </c>
      <c r="W15" s="206"/>
      <c r="X15" s="210">
        <f>IFERROR(V15*W15,0)</f>
        <v>0</v>
      </c>
      <c r="Y15" s="201">
        <f>D15*X15</f>
        <v>0</v>
      </c>
      <c r="Z15" s="201"/>
      <c r="AA15" s="141"/>
      <c r="AB15" s="141"/>
      <c r="AC15" s="209" t="str">
        <f>IF(AA15-AB15=0,"",AA15-AB15)</f>
        <v/>
      </c>
      <c r="AD15" s="206"/>
      <c r="AE15" s="210">
        <f>IFERROR(AC15*AD15,0)</f>
        <v>0</v>
      </c>
      <c r="AF15" s="201">
        <f>D15*AE15</f>
        <v>0</v>
      </c>
    </row>
    <row r="16" spans="1:32" s="173" customFormat="1" ht="12.5" x14ac:dyDescent="0.25">
      <c r="A16" s="188"/>
      <c r="B16" s="188"/>
      <c r="C16" s="188" t="s">
        <v>142</v>
      </c>
      <c r="D16" s="188">
        <v>0</v>
      </c>
      <c r="E16" s="188"/>
      <c r="F16" s="189">
        <v>6.9580000000000002</v>
      </c>
      <c r="G16" s="189">
        <v>6.19166666666667</v>
      </c>
      <c r="H16" s="142">
        <f>IF(F16-G16=0,"",F16-G16)</f>
        <v>0.7663333333333302</v>
      </c>
      <c r="I16" s="202">
        <v>7.3620000000000001</v>
      </c>
      <c r="J16" s="201">
        <f t="shared" ref="J16:J65" si="0">H16*I16</f>
        <v>5.6417459999999773</v>
      </c>
      <c r="K16" s="201">
        <f t="shared" ref="K16:K79" si="1">D16*J16</f>
        <v>0</v>
      </c>
      <c r="L16" s="140"/>
      <c r="M16" s="193">
        <v>486.00166666666672</v>
      </c>
      <c r="N16" s="193">
        <v>405.80305555555555</v>
      </c>
      <c r="O16" s="209">
        <f t="shared" ref="O16:O79" si="2">IF(M16-N16=0,"",M16-N16)</f>
        <v>80.198611111111177</v>
      </c>
      <c r="P16" s="204">
        <v>0.125</v>
      </c>
      <c r="Q16" s="201">
        <f t="shared" ref="Q16:Q17" si="3">O16*P16</f>
        <v>10.024826388888897</v>
      </c>
      <c r="R16" s="201">
        <f t="shared" ref="R16:R79" si="4">D16*Q16</f>
        <v>0</v>
      </c>
      <c r="S16" s="140"/>
      <c r="T16" s="141"/>
      <c r="U16" s="141"/>
      <c r="V16" s="209" t="str">
        <f t="shared" ref="V16:V79" si="5">IF(T16-U16=0,"",T16-U16)</f>
        <v/>
      </c>
      <c r="W16" s="206"/>
      <c r="X16" s="210">
        <f t="shared" ref="X16:X79" si="6">IFERROR(V16*W16,0)</f>
        <v>0</v>
      </c>
      <c r="Y16" s="201">
        <f t="shared" ref="Y16:Y79" si="7">D16*X16</f>
        <v>0</v>
      </c>
      <c r="Z16" s="201"/>
      <c r="AA16" s="141"/>
      <c r="AB16" s="141"/>
      <c r="AC16" s="209" t="str">
        <f t="shared" ref="AC16:AC79" si="8">IF(AA16-AB16=0,"",AA16-AB16)</f>
        <v/>
      </c>
      <c r="AD16" s="206"/>
      <c r="AE16" s="210">
        <f t="shared" ref="AE16:AE79" si="9">IFERROR(AC16*AD16,0)</f>
        <v>0</v>
      </c>
      <c r="AF16" s="201">
        <f t="shared" ref="AF16:AF79" si="10">D16*AE16</f>
        <v>0</v>
      </c>
    </row>
    <row r="17" spans="1:32" s="173" customFormat="1" ht="12.5" x14ac:dyDescent="0.25">
      <c r="A17" s="188"/>
      <c r="B17" s="188"/>
      <c r="C17" s="188" t="s">
        <v>143</v>
      </c>
      <c r="D17" s="188">
        <v>0</v>
      </c>
      <c r="E17" s="188"/>
      <c r="F17" s="189">
        <v>8.0169999999999995</v>
      </c>
      <c r="G17" s="189">
        <v>7.05833333333333</v>
      </c>
      <c r="H17" s="142">
        <f>IF(F17-G17=0,"",F17-G17)</f>
        <v>0.95866666666666944</v>
      </c>
      <c r="I17" s="202">
        <v>7.2329999999999997</v>
      </c>
      <c r="J17" s="201">
        <f t="shared" si="0"/>
        <v>6.9340360000000194</v>
      </c>
      <c r="K17" s="201">
        <f t="shared" si="1"/>
        <v>0</v>
      </c>
      <c r="L17" s="140"/>
      <c r="M17" s="193">
        <v>619.30833333333339</v>
      </c>
      <c r="N17" s="193">
        <v>499.22333333333336</v>
      </c>
      <c r="O17" s="209">
        <f t="shared" si="2"/>
        <v>120.08500000000004</v>
      </c>
      <c r="P17" s="204">
        <v>0.123</v>
      </c>
      <c r="Q17" s="201">
        <f t="shared" si="3"/>
        <v>14.770455000000004</v>
      </c>
      <c r="R17" s="201">
        <f t="shared" si="4"/>
        <v>0</v>
      </c>
      <c r="S17" s="140"/>
      <c r="T17" s="141"/>
      <c r="U17" s="141"/>
      <c r="V17" s="209" t="str">
        <f t="shared" si="5"/>
        <v/>
      </c>
      <c r="W17" s="206"/>
      <c r="X17" s="210">
        <f t="shared" si="6"/>
        <v>0</v>
      </c>
      <c r="Y17" s="201">
        <f t="shared" si="7"/>
        <v>0</v>
      </c>
      <c r="Z17" s="201"/>
      <c r="AA17" s="141"/>
      <c r="AB17" s="141"/>
      <c r="AC17" s="209" t="str">
        <f t="shared" si="8"/>
        <v/>
      </c>
      <c r="AD17" s="206"/>
      <c r="AE17" s="210">
        <f t="shared" si="9"/>
        <v>0</v>
      </c>
      <c r="AF17" s="201">
        <f t="shared" si="10"/>
        <v>0</v>
      </c>
    </row>
    <row r="18" spans="1:32" s="173" customFormat="1" ht="12.5" x14ac:dyDescent="0.25">
      <c r="A18" s="188"/>
      <c r="B18" s="188"/>
      <c r="C18" s="188"/>
      <c r="D18" s="188"/>
      <c r="E18" s="188"/>
      <c r="F18" s="189"/>
      <c r="G18" s="189"/>
      <c r="H18" s="142" t="str">
        <f t="shared" ref="H18:H81" si="11">IF(F18-G18=0,"",F18-G18)</f>
        <v/>
      </c>
      <c r="I18" s="202"/>
      <c r="J18" s="201"/>
      <c r="K18" s="201">
        <f t="shared" si="1"/>
        <v>0</v>
      </c>
      <c r="L18" s="140"/>
      <c r="M18" s="193"/>
      <c r="N18" s="193"/>
      <c r="O18" s="209" t="str">
        <f t="shared" si="2"/>
        <v/>
      </c>
      <c r="P18" s="204"/>
      <c r="Q18" s="201"/>
      <c r="R18" s="201">
        <f t="shared" si="4"/>
        <v>0</v>
      </c>
      <c r="S18" s="140"/>
      <c r="T18" s="141"/>
      <c r="U18" s="141"/>
      <c r="V18" s="209" t="str">
        <f t="shared" si="5"/>
        <v/>
      </c>
      <c r="W18" s="206"/>
      <c r="X18" s="210">
        <f t="shared" si="6"/>
        <v>0</v>
      </c>
      <c r="Y18" s="201">
        <f t="shared" si="7"/>
        <v>0</v>
      </c>
      <c r="Z18" s="201"/>
      <c r="AA18" s="141"/>
      <c r="AB18" s="141"/>
      <c r="AC18" s="209" t="str">
        <f t="shared" si="8"/>
        <v/>
      </c>
      <c r="AD18" s="206"/>
      <c r="AE18" s="210">
        <f t="shared" si="9"/>
        <v>0</v>
      </c>
      <c r="AF18" s="201">
        <f t="shared" si="10"/>
        <v>0</v>
      </c>
    </row>
    <row r="19" spans="1:32" s="173" customFormat="1" ht="12.5" x14ac:dyDescent="0.25">
      <c r="A19" s="188"/>
      <c r="B19" s="188"/>
      <c r="C19" s="188"/>
      <c r="D19" s="188"/>
      <c r="E19" s="188"/>
      <c r="F19" s="189"/>
      <c r="G19" s="189"/>
      <c r="H19" s="142" t="str">
        <f t="shared" si="11"/>
        <v/>
      </c>
      <c r="I19" s="202"/>
      <c r="J19" s="201"/>
      <c r="K19" s="201">
        <f t="shared" si="1"/>
        <v>0</v>
      </c>
      <c r="L19" s="140"/>
      <c r="M19" s="193"/>
      <c r="N19" s="193"/>
      <c r="O19" s="209" t="str">
        <f t="shared" si="2"/>
        <v/>
      </c>
      <c r="P19" s="204"/>
      <c r="Q19" s="201"/>
      <c r="R19" s="201">
        <f t="shared" si="4"/>
        <v>0</v>
      </c>
      <c r="S19" s="140"/>
      <c r="T19" s="141"/>
      <c r="U19" s="141"/>
      <c r="V19" s="209" t="str">
        <f t="shared" si="5"/>
        <v/>
      </c>
      <c r="W19" s="206"/>
      <c r="X19" s="210">
        <f t="shared" si="6"/>
        <v>0</v>
      </c>
      <c r="Y19" s="201">
        <f t="shared" si="7"/>
        <v>0</v>
      </c>
      <c r="Z19" s="201"/>
      <c r="AA19" s="141"/>
      <c r="AB19" s="141"/>
      <c r="AC19" s="209" t="str">
        <f t="shared" si="8"/>
        <v/>
      </c>
      <c r="AD19" s="206"/>
      <c r="AE19" s="210">
        <f t="shared" si="9"/>
        <v>0</v>
      </c>
      <c r="AF19" s="201">
        <f t="shared" si="10"/>
        <v>0</v>
      </c>
    </row>
    <row r="20" spans="1:32" s="173" customFormat="1" ht="12.5" x14ac:dyDescent="0.25">
      <c r="A20" s="188" t="s">
        <v>206</v>
      </c>
      <c r="B20" s="188" t="s">
        <v>221</v>
      </c>
      <c r="C20" s="188" t="s">
        <v>140</v>
      </c>
      <c r="D20" s="188">
        <v>0</v>
      </c>
      <c r="E20" s="188"/>
      <c r="F20" s="189">
        <v>4.8583333333333298</v>
      </c>
      <c r="G20" s="189">
        <v>4.7</v>
      </c>
      <c r="H20" s="142">
        <f t="shared" si="11"/>
        <v>0.15833333333332966</v>
      </c>
      <c r="I20" s="202">
        <v>7.6950000000000003</v>
      </c>
      <c r="J20" s="201">
        <f t="shared" si="0"/>
        <v>1.2183749999999718</v>
      </c>
      <c r="K20" s="201">
        <f t="shared" si="1"/>
        <v>0</v>
      </c>
      <c r="L20" s="140"/>
      <c r="M20" s="193">
        <v>300.17500000000007</v>
      </c>
      <c r="N20" s="193">
        <v>229.42583333333326</v>
      </c>
      <c r="O20" s="209">
        <f t="shared" si="2"/>
        <v>70.74916666666681</v>
      </c>
      <c r="P20" s="204">
        <v>0.13400000000000001</v>
      </c>
      <c r="Q20" s="201">
        <f t="shared" ref="Q20:Q22" si="12">O20*P20</f>
        <v>9.4803883333333534</v>
      </c>
      <c r="R20" s="201">
        <f t="shared" si="4"/>
        <v>0</v>
      </c>
      <c r="S20" s="140"/>
      <c r="T20" s="141"/>
      <c r="U20" s="141"/>
      <c r="V20" s="209" t="str">
        <f t="shared" si="5"/>
        <v/>
      </c>
      <c r="W20" s="206"/>
      <c r="X20" s="210">
        <f t="shared" si="6"/>
        <v>0</v>
      </c>
      <c r="Y20" s="201">
        <f t="shared" si="7"/>
        <v>0</v>
      </c>
      <c r="Z20" s="201"/>
      <c r="AA20" s="141"/>
      <c r="AB20" s="141"/>
      <c r="AC20" s="209" t="str">
        <f t="shared" si="8"/>
        <v/>
      </c>
      <c r="AD20" s="206"/>
      <c r="AE20" s="210">
        <f t="shared" si="9"/>
        <v>0</v>
      </c>
      <c r="AF20" s="201">
        <f t="shared" si="10"/>
        <v>0</v>
      </c>
    </row>
    <row r="21" spans="1:32" s="173" customFormat="1" ht="12.5" x14ac:dyDescent="0.25">
      <c r="A21" s="188"/>
      <c r="B21" s="188"/>
      <c r="C21" s="188" t="s">
        <v>141</v>
      </c>
      <c r="D21" s="188">
        <v>0</v>
      </c>
      <c r="E21" s="188"/>
      <c r="F21" s="189">
        <v>6.8250000000000002</v>
      </c>
      <c r="G21" s="189">
        <v>6.35</v>
      </c>
      <c r="H21" s="142">
        <f t="shared" si="11"/>
        <v>0.47500000000000053</v>
      </c>
      <c r="I21" s="202">
        <v>7.3360000000000003</v>
      </c>
      <c r="J21" s="201">
        <f t="shared" si="0"/>
        <v>3.4846000000000039</v>
      </c>
      <c r="K21" s="201">
        <f t="shared" si="1"/>
        <v>0</v>
      </c>
      <c r="L21" s="140"/>
      <c r="M21" s="193">
        <v>373.05000000000013</v>
      </c>
      <c r="N21" s="193">
        <v>293.35833333333323</v>
      </c>
      <c r="O21" s="209">
        <f t="shared" si="2"/>
        <v>79.69166666666689</v>
      </c>
      <c r="P21" s="204">
        <v>0.129</v>
      </c>
      <c r="Q21" s="201">
        <f t="shared" si="12"/>
        <v>10.28022500000003</v>
      </c>
      <c r="R21" s="201">
        <f t="shared" si="4"/>
        <v>0</v>
      </c>
      <c r="S21" s="140"/>
      <c r="T21" s="141"/>
      <c r="U21" s="141"/>
      <c r="V21" s="209" t="str">
        <f t="shared" si="5"/>
        <v/>
      </c>
      <c r="W21" s="206"/>
      <c r="X21" s="210">
        <f t="shared" si="6"/>
        <v>0</v>
      </c>
      <c r="Y21" s="201">
        <f t="shared" si="7"/>
        <v>0</v>
      </c>
      <c r="Z21" s="201"/>
      <c r="AA21" s="141"/>
      <c r="AB21" s="141"/>
      <c r="AC21" s="209" t="str">
        <f t="shared" si="8"/>
        <v/>
      </c>
      <c r="AD21" s="206"/>
      <c r="AE21" s="210">
        <f t="shared" si="9"/>
        <v>0</v>
      </c>
      <c r="AF21" s="201">
        <f t="shared" si="10"/>
        <v>0</v>
      </c>
    </row>
    <row r="22" spans="1:32" s="173" customFormat="1" ht="12.5" x14ac:dyDescent="0.25">
      <c r="A22" s="188"/>
      <c r="B22" s="188"/>
      <c r="C22" s="188" t="s">
        <v>142</v>
      </c>
      <c r="D22" s="188">
        <v>0</v>
      </c>
      <c r="E22" s="188"/>
      <c r="F22" s="189">
        <v>7.2083333333333304</v>
      </c>
      <c r="G22" s="189">
        <v>6.5750000000000002</v>
      </c>
      <c r="H22" s="142">
        <f t="shared" si="11"/>
        <v>0.6333333333333302</v>
      </c>
      <c r="I22" s="202">
        <v>7.3010000000000002</v>
      </c>
      <c r="J22" s="201">
        <f t="shared" si="0"/>
        <v>4.6239666666666439</v>
      </c>
      <c r="K22" s="201">
        <f t="shared" si="1"/>
        <v>0</v>
      </c>
      <c r="L22" s="140"/>
      <c r="M22" s="193">
        <v>474.92500000000013</v>
      </c>
      <c r="N22" s="193">
        <v>387.93333333333334</v>
      </c>
      <c r="O22" s="209">
        <f t="shared" si="2"/>
        <v>86.991666666666788</v>
      </c>
      <c r="P22" s="204">
        <v>0.126</v>
      </c>
      <c r="Q22" s="201">
        <f t="shared" si="12"/>
        <v>10.960950000000015</v>
      </c>
      <c r="R22" s="201">
        <f t="shared" si="4"/>
        <v>0</v>
      </c>
      <c r="S22" s="140"/>
      <c r="T22" s="141"/>
      <c r="U22" s="141"/>
      <c r="V22" s="209" t="str">
        <f t="shared" si="5"/>
        <v/>
      </c>
      <c r="W22" s="206"/>
      <c r="X22" s="210">
        <f t="shared" si="6"/>
        <v>0</v>
      </c>
      <c r="Y22" s="201">
        <f t="shared" si="7"/>
        <v>0</v>
      </c>
      <c r="Z22" s="201"/>
      <c r="AA22" s="141"/>
      <c r="AB22" s="141"/>
      <c r="AC22" s="209" t="str">
        <f t="shared" si="8"/>
        <v/>
      </c>
      <c r="AD22" s="206"/>
      <c r="AE22" s="210">
        <f t="shared" si="9"/>
        <v>0</v>
      </c>
      <c r="AF22" s="201">
        <f t="shared" si="10"/>
        <v>0</v>
      </c>
    </row>
    <row r="23" spans="1:32" s="173" customFormat="1" ht="12.5" x14ac:dyDescent="0.25">
      <c r="A23" s="188"/>
      <c r="B23" s="188"/>
      <c r="C23" s="188"/>
      <c r="D23" s="188"/>
      <c r="E23" s="188"/>
      <c r="F23" s="189"/>
      <c r="G23" s="189"/>
      <c r="H23" s="142" t="str">
        <f t="shared" si="11"/>
        <v/>
      </c>
      <c r="I23" s="202"/>
      <c r="J23" s="201"/>
      <c r="K23" s="201">
        <f t="shared" si="1"/>
        <v>0</v>
      </c>
      <c r="L23" s="140"/>
      <c r="M23" s="193"/>
      <c r="N23" s="193"/>
      <c r="O23" s="209" t="str">
        <f t="shared" si="2"/>
        <v/>
      </c>
      <c r="P23" s="204"/>
      <c r="Q23" s="201"/>
      <c r="R23" s="201">
        <f t="shared" si="4"/>
        <v>0</v>
      </c>
      <c r="S23" s="140"/>
      <c r="T23" s="141"/>
      <c r="U23" s="141"/>
      <c r="V23" s="209" t="str">
        <f t="shared" si="5"/>
        <v/>
      </c>
      <c r="W23" s="206"/>
      <c r="X23" s="210">
        <f t="shared" si="6"/>
        <v>0</v>
      </c>
      <c r="Y23" s="201">
        <f t="shared" si="7"/>
        <v>0</v>
      </c>
      <c r="Z23" s="201"/>
      <c r="AA23" s="141"/>
      <c r="AB23" s="141"/>
      <c r="AC23" s="209" t="str">
        <f t="shared" si="8"/>
        <v/>
      </c>
      <c r="AD23" s="206"/>
      <c r="AE23" s="210">
        <f t="shared" si="9"/>
        <v>0</v>
      </c>
      <c r="AF23" s="201">
        <f t="shared" si="10"/>
        <v>0</v>
      </c>
    </row>
    <row r="24" spans="1:32" s="173" customFormat="1" ht="12.5" x14ac:dyDescent="0.25">
      <c r="A24" s="188" t="s">
        <v>213</v>
      </c>
      <c r="B24" s="188" t="s">
        <v>222</v>
      </c>
      <c r="C24" s="188"/>
      <c r="D24" s="188">
        <v>0</v>
      </c>
      <c r="E24" s="188"/>
      <c r="F24" s="189"/>
      <c r="G24" s="189"/>
      <c r="H24" s="142" t="str">
        <f t="shared" si="11"/>
        <v/>
      </c>
      <c r="I24" s="202"/>
      <c r="J24" s="201"/>
      <c r="K24" s="201">
        <f t="shared" si="1"/>
        <v>0</v>
      </c>
      <c r="L24" s="140"/>
      <c r="M24" s="193"/>
      <c r="N24" s="193"/>
      <c r="O24" s="209" t="str">
        <f t="shared" si="2"/>
        <v/>
      </c>
      <c r="P24" s="204"/>
      <c r="Q24" s="201"/>
      <c r="R24" s="201">
        <f t="shared" si="4"/>
        <v>0</v>
      </c>
      <c r="S24" s="140"/>
      <c r="T24" s="141"/>
      <c r="U24" s="141"/>
      <c r="V24" s="209" t="str">
        <f t="shared" si="5"/>
        <v/>
      </c>
      <c r="W24" s="206"/>
      <c r="X24" s="210">
        <f t="shared" si="6"/>
        <v>0</v>
      </c>
      <c r="Y24" s="201">
        <f t="shared" si="7"/>
        <v>0</v>
      </c>
      <c r="Z24" s="201"/>
      <c r="AA24" s="141"/>
      <c r="AB24" s="141"/>
      <c r="AC24" s="209" t="str">
        <f t="shared" si="8"/>
        <v/>
      </c>
      <c r="AD24" s="206"/>
      <c r="AE24" s="210">
        <f t="shared" si="9"/>
        <v>0</v>
      </c>
      <c r="AF24" s="201">
        <f t="shared" si="10"/>
        <v>0</v>
      </c>
    </row>
    <row r="25" spans="1:32" s="173" customFormat="1" ht="12.5" x14ac:dyDescent="0.25">
      <c r="A25" s="188"/>
      <c r="B25" s="188"/>
      <c r="C25" s="188"/>
      <c r="D25" s="188"/>
      <c r="E25" s="188"/>
      <c r="F25" s="189"/>
      <c r="G25" s="189"/>
      <c r="H25" s="142" t="str">
        <f t="shared" si="11"/>
        <v/>
      </c>
      <c r="I25" s="202"/>
      <c r="J25" s="201"/>
      <c r="K25" s="201">
        <f t="shared" si="1"/>
        <v>0</v>
      </c>
      <c r="L25" s="140"/>
      <c r="M25" s="193"/>
      <c r="N25" s="193"/>
      <c r="O25" s="209" t="str">
        <f t="shared" si="2"/>
        <v/>
      </c>
      <c r="P25" s="204"/>
      <c r="Q25" s="201"/>
      <c r="R25" s="201">
        <f t="shared" si="4"/>
        <v>0</v>
      </c>
      <c r="S25" s="140"/>
      <c r="T25" s="141"/>
      <c r="U25" s="141"/>
      <c r="V25" s="209" t="str">
        <f t="shared" si="5"/>
        <v/>
      </c>
      <c r="W25" s="206"/>
      <c r="X25" s="210">
        <f t="shared" si="6"/>
        <v>0</v>
      </c>
      <c r="Y25" s="201">
        <f t="shared" si="7"/>
        <v>0</v>
      </c>
      <c r="Z25" s="201"/>
      <c r="AA25" s="141"/>
      <c r="AB25" s="141"/>
      <c r="AC25" s="209" t="str">
        <f t="shared" si="8"/>
        <v/>
      </c>
      <c r="AD25" s="206"/>
      <c r="AE25" s="210">
        <f t="shared" si="9"/>
        <v>0</v>
      </c>
      <c r="AF25" s="201">
        <f t="shared" si="10"/>
        <v>0</v>
      </c>
    </row>
    <row r="26" spans="1:32" s="173" customFormat="1" ht="12.5" x14ac:dyDescent="0.25">
      <c r="A26" s="188" t="s">
        <v>207</v>
      </c>
      <c r="B26" s="188" t="s">
        <v>223</v>
      </c>
      <c r="C26" s="188" t="s">
        <v>141</v>
      </c>
      <c r="D26" s="188">
        <v>0</v>
      </c>
      <c r="E26" s="188"/>
      <c r="F26" s="189">
        <v>5.9833333333333298</v>
      </c>
      <c r="G26" s="189">
        <v>5.6166666666666698</v>
      </c>
      <c r="H26" s="142">
        <f t="shared" si="11"/>
        <v>0.36666666666666003</v>
      </c>
      <c r="I26" s="202">
        <v>7.47</v>
      </c>
      <c r="J26" s="201">
        <f t="shared" si="0"/>
        <v>2.7389999999999506</v>
      </c>
      <c r="K26" s="201">
        <f t="shared" si="1"/>
        <v>0</v>
      </c>
      <c r="L26" s="140"/>
      <c r="M26" s="193">
        <v>460.22916666666674</v>
      </c>
      <c r="N26" s="193">
        <v>317.41277777777771</v>
      </c>
      <c r="O26" s="209">
        <f t="shared" si="2"/>
        <v>142.81638888888904</v>
      </c>
      <c r="P26" s="204">
        <v>0.128</v>
      </c>
      <c r="Q26" s="201">
        <f t="shared" ref="Q26:Q27" si="13">O26*P26</f>
        <v>18.280497777777796</v>
      </c>
      <c r="R26" s="201">
        <f t="shared" si="4"/>
        <v>0</v>
      </c>
      <c r="S26" s="140"/>
      <c r="T26" s="141"/>
      <c r="U26" s="141"/>
      <c r="V26" s="209" t="str">
        <f t="shared" si="5"/>
        <v/>
      </c>
      <c r="W26" s="206"/>
      <c r="X26" s="210">
        <f t="shared" si="6"/>
        <v>0</v>
      </c>
      <c r="Y26" s="201">
        <f t="shared" si="7"/>
        <v>0</v>
      </c>
      <c r="Z26" s="201"/>
      <c r="AA26" s="141"/>
      <c r="AB26" s="141"/>
      <c r="AC26" s="209" t="str">
        <f t="shared" si="8"/>
        <v/>
      </c>
      <c r="AD26" s="206"/>
      <c r="AE26" s="210">
        <f t="shared" si="9"/>
        <v>0</v>
      </c>
      <c r="AF26" s="201">
        <f t="shared" si="10"/>
        <v>0</v>
      </c>
    </row>
    <row r="27" spans="1:32" s="173" customFormat="1" ht="12.5" x14ac:dyDescent="0.25">
      <c r="A27" s="188"/>
      <c r="B27" s="188"/>
      <c r="C27" s="188" t="s">
        <v>142</v>
      </c>
      <c r="D27" s="188">
        <v>0</v>
      </c>
      <c r="E27" s="188"/>
      <c r="F27" s="189">
        <v>8.9166666666666696</v>
      </c>
      <c r="G27" s="189">
        <v>8.4250000000000007</v>
      </c>
      <c r="H27" s="142">
        <f t="shared" si="11"/>
        <v>0.49166666666666892</v>
      </c>
      <c r="I27" s="202">
        <v>7.0839999999999996</v>
      </c>
      <c r="J27" s="201">
        <f t="shared" si="0"/>
        <v>3.4829666666666825</v>
      </c>
      <c r="K27" s="201">
        <f t="shared" si="1"/>
        <v>0</v>
      </c>
      <c r="L27" s="140"/>
      <c r="M27" s="193">
        <v>577.00833333333333</v>
      </c>
      <c r="N27" s="193">
        <v>414.82666666666677</v>
      </c>
      <c r="O27" s="209">
        <f t="shared" si="2"/>
        <v>162.18166666666656</v>
      </c>
      <c r="P27" s="204">
        <v>0.125</v>
      </c>
      <c r="Q27" s="201">
        <f t="shared" si="13"/>
        <v>20.27270833333332</v>
      </c>
      <c r="R27" s="201">
        <f t="shared" si="4"/>
        <v>0</v>
      </c>
      <c r="S27" s="140"/>
      <c r="T27" s="141"/>
      <c r="U27" s="141"/>
      <c r="V27" s="209" t="str">
        <f t="shared" si="5"/>
        <v/>
      </c>
      <c r="W27" s="206"/>
      <c r="X27" s="210">
        <f t="shared" si="6"/>
        <v>0</v>
      </c>
      <c r="Y27" s="201">
        <f t="shared" si="7"/>
        <v>0</v>
      </c>
      <c r="Z27" s="201"/>
      <c r="AA27" s="141"/>
      <c r="AB27" s="141"/>
      <c r="AC27" s="209" t="str">
        <f t="shared" si="8"/>
        <v/>
      </c>
      <c r="AD27" s="206"/>
      <c r="AE27" s="210">
        <f t="shared" si="9"/>
        <v>0</v>
      </c>
      <c r="AF27" s="201">
        <f t="shared" si="10"/>
        <v>0</v>
      </c>
    </row>
    <row r="28" spans="1:32" s="173" customFormat="1" ht="12.5" x14ac:dyDescent="0.25">
      <c r="A28" s="188"/>
      <c r="B28" s="188"/>
      <c r="C28" s="188"/>
      <c r="D28" s="188"/>
      <c r="E28" s="188"/>
      <c r="F28" s="189"/>
      <c r="G28" s="189"/>
      <c r="H28" s="142" t="str">
        <f t="shared" si="11"/>
        <v/>
      </c>
      <c r="I28" s="202"/>
      <c r="J28" s="201"/>
      <c r="K28" s="201">
        <f t="shared" si="1"/>
        <v>0</v>
      </c>
      <c r="L28" s="140"/>
      <c r="M28" s="193"/>
      <c r="N28" s="193"/>
      <c r="O28" s="209" t="str">
        <f t="shared" si="2"/>
        <v/>
      </c>
      <c r="P28" s="204"/>
      <c r="Q28" s="201"/>
      <c r="R28" s="201">
        <f t="shared" si="4"/>
        <v>0</v>
      </c>
      <c r="S28" s="140"/>
      <c r="T28" s="141"/>
      <c r="U28" s="141"/>
      <c r="V28" s="209" t="str">
        <f t="shared" si="5"/>
        <v/>
      </c>
      <c r="W28" s="206"/>
      <c r="X28" s="210">
        <f t="shared" si="6"/>
        <v>0</v>
      </c>
      <c r="Y28" s="201">
        <f t="shared" si="7"/>
        <v>0</v>
      </c>
      <c r="Z28" s="201"/>
      <c r="AA28" s="141"/>
      <c r="AB28" s="141"/>
      <c r="AC28" s="209" t="str">
        <f t="shared" si="8"/>
        <v/>
      </c>
      <c r="AD28" s="206"/>
      <c r="AE28" s="210">
        <f t="shared" si="9"/>
        <v>0</v>
      </c>
      <c r="AF28" s="201">
        <f t="shared" si="10"/>
        <v>0</v>
      </c>
    </row>
    <row r="29" spans="1:32" s="173" customFormat="1" ht="12.5" x14ac:dyDescent="0.25">
      <c r="A29" s="188"/>
      <c r="B29" s="188"/>
      <c r="C29" s="188"/>
      <c r="D29" s="188"/>
      <c r="E29" s="188"/>
      <c r="F29" s="189"/>
      <c r="G29" s="189"/>
      <c r="H29" s="142" t="str">
        <f t="shared" si="11"/>
        <v/>
      </c>
      <c r="I29" s="202"/>
      <c r="J29" s="201"/>
      <c r="K29" s="201">
        <f t="shared" si="1"/>
        <v>0</v>
      </c>
      <c r="L29" s="140"/>
      <c r="M29" s="193"/>
      <c r="N29" s="193"/>
      <c r="O29" s="209" t="str">
        <f t="shared" si="2"/>
        <v/>
      </c>
      <c r="P29" s="204"/>
      <c r="Q29" s="201"/>
      <c r="R29" s="201">
        <f t="shared" si="4"/>
        <v>0</v>
      </c>
      <c r="S29" s="140"/>
      <c r="T29" s="141"/>
      <c r="U29" s="141"/>
      <c r="V29" s="209" t="str">
        <f t="shared" si="5"/>
        <v/>
      </c>
      <c r="W29" s="206"/>
      <c r="X29" s="210">
        <f t="shared" si="6"/>
        <v>0</v>
      </c>
      <c r="Y29" s="201">
        <f t="shared" si="7"/>
        <v>0</v>
      </c>
      <c r="Z29" s="201"/>
      <c r="AA29" s="141"/>
      <c r="AB29" s="141"/>
      <c r="AC29" s="209" t="str">
        <f t="shared" si="8"/>
        <v/>
      </c>
      <c r="AD29" s="206"/>
      <c r="AE29" s="210">
        <f t="shared" si="9"/>
        <v>0</v>
      </c>
      <c r="AF29" s="201">
        <f t="shared" si="10"/>
        <v>0</v>
      </c>
    </row>
    <row r="30" spans="1:32" s="173" customFormat="1" ht="12.5" x14ac:dyDescent="0.25">
      <c r="A30" s="188" t="s">
        <v>208</v>
      </c>
      <c r="B30" s="188" t="s">
        <v>224</v>
      </c>
      <c r="C30" s="188" t="s">
        <v>141</v>
      </c>
      <c r="D30" s="188">
        <v>0</v>
      </c>
      <c r="E30" s="188"/>
      <c r="F30" s="189">
        <v>6.9166666666666696</v>
      </c>
      <c r="G30" s="189">
        <v>6.1666666666666696</v>
      </c>
      <c r="H30" s="142">
        <f t="shared" si="11"/>
        <v>0.75</v>
      </c>
      <c r="I30" s="202">
        <v>7.3659999999999997</v>
      </c>
      <c r="J30" s="201">
        <f t="shared" si="0"/>
        <v>5.5244999999999997</v>
      </c>
      <c r="K30" s="201">
        <f t="shared" si="1"/>
        <v>0</v>
      </c>
      <c r="L30" s="140"/>
      <c r="M30" s="193">
        <v>387.6165789473684</v>
      </c>
      <c r="N30" s="193">
        <v>306.81870614035091</v>
      </c>
      <c r="O30" s="209">
        <f t="shared" si="2"/>
        <v>80.797872807017484</v>
      </c>
      <c r="P30" s="204">
        <v>0.129</v>
      </c>
      <c r="Q30" s="201">
        <f t="shared" ref="Q30:Q31" si="14">O30*P30</f>
        <v>10.422925592105255</v>
      </c>
      <c r="R30" s="201">
        <f t="shared" si="4"/>
        <v>0</v>
      </c>
      <c r="S30" s="140"/>
      <c r="T30" s="141"/>
      <c r="U30" s="141"/>
      <c r="V30" s="209" t="str">
        <f t="shared" si="5"/>
        <v/>
      </c>
      <c r="W30" s="206"/>
      <c r="X30" s="210">
        <f t="shared" si="6"/>
        <v>0</v>
      </c>
      <c r="Y30" s="201">
        <f t="shared" si="7"/>
        <v>0</v>
      </c>
      <c r="Z30" s="201"/>
      <c r="AA30" s="141"/>
      <c r="AB30" s="141"/>
      <c r="AC30" s="209" t="str">
        <f t="shared" si="8"/>
        <v/>
      </c>
      <c r="AD30" s="206"/>
      <c r="AE30" s="210">
        <f t="shared" si="9"/>
        <v>0</v>
      </c>
      <c r="AF30" s="201">
        <f t="shared" si="10"/>
        <v>0</v>
      </c>
    </row>
    <row r="31" spans="1:32" s="173" customFormat="1" ht="12.5" x14ac:dyDescent="0.25">
      <c r="A31" s="188"/>
      <c r="B31" s="188"/>
      <c r="C31" s="188" t="s">
        <v>142</v>
      </c>
      <c r="D31" s="188">
        <v>0</v>
      </c>
      <c r="E31" s="188"/>
      <c r="F31" s="189">
        <v>9.43333333333333</v>
      </c>
      <c r="G31" s="189">
        <v>8.4166666666666696</v>
      </c>
      <c r="H31" s="142">
        <f t="shared" si="11"/>
        <v>1.0166666666666604</v>
      </c>
      <c r="I31" s="202">
        <v>7.085</v>
      </c>
      <c r="J31" s="201">
        <f t="shared" si="0"/>
        <v>7.2030833333332884</v>
      </c>
      <c r="K31" s="201">
        <f t="shared" si="1"/>
        <v>0</v>
      </c>
      <c r="L31" s="140"/>
      <c r="M31" s="193">
        <v>490.50333333333316</v>
      </c>
      <c r="N31" s="193">
        <v>409.8383333333332</v>
      </c>
      <c r="O31" s="209">
        <f t="shared" si="2"/>
        <v>80.664999999999964</v>
      </c>
      <c r="P31" s="204">
        <v>0.125</v>
      </c>
      <c r="Q31" s="201">
        <f t="shared" si="14"/>
        <v>10.083124999999995</v>
      </c>
      <c r="R31" s="201">
        <f t="shared" si="4"/>
        <v>0</v>
      </c>
      <c r="S31" s="140"/>
      <c r="T31" s="141"/>
      <c r="U31" s="141"/>
      <c r="V31" s="209" t="str">
        <f t="shared" si="5"/>
        <v/>
      </c>
      <c r="W31" s="206"/>
      <c r="X31" s="210">
        <f t="shared" si="6"/>
        <v>0</v>
      </c>
      <c r="Y31" s="201">
        <f t="shared" si="7"/>
        <v>0</v>
      </c>
      <c r="Z31" s="201"/>
      <c r="AA31" s="141"/>
      <c r="AB31" s="141"/>
      <c r="AC31" s="209" t="str">
        <f t="shared" si="8"/>
        <v/>
      </c>
      <c r="AD31" s="206"/>
      <c r="AE31" s="210">
        <f t="shared" si="9"/>
        <v>0</v>
      </c>
      <c r="AF31" s="201">
        <f t="shared" si="10"/>
        <v>0</v>
      </c>
    </row>
    <row r="32" spans="1:32" s="173" customFormat="1" ht="12.5" x14ac:dyDescent="0.25">
      <c r="A32" s="188"/>
      <c r="B32" s="188"/>
      <c r="C32" s="188"/>
      <c r="D32" s="188"/>
      <c r="E32" s="188"/>
      <c r="F32" s="189"/>
      <c r="G32" s="189"/>
      <c r="H32" s="142" t="str">
        <f t="shared" si="11"/>
        <v/>
      </c>
      <c r="I32" s="202"/>
      <c r="J32" s="201"/>
      <c r="K32" s="201">
        <f t="shared" si="1"/>
        <v>0</v>
      </c>
      <c r="L32" s="140"/>
      <c r="M32" s="193"/>
      <c r="N32" s="193"/>
      <c r="O32" s="209" t="str">
        <f t="shared" si="2"/>
        <v/>
      </c>
      <c r="P32" s="204"/>
      <c r="Q32" s="201"/>
      <c r="R32" s="201">
        <f t="shared" si="4"/>
        <v>0</v>
      </c>
      <c r="S32" s="140"/>
      <c r="T32" s="141"/>
      <c r="U32" s="141"/>
      <c r="V32" s="209" t="str">
        <f t="shared" si="5"/>
        <v/>
      </c>
      <c r="W32" s="206"/>
      <c r="X32" s="210">
        <f t="shared" si="6"/>
        <v>0</v>
      </c>
      <c r="Y32" s="201">
        <f t="shared" si="7"/>
        <v>0</v>
      </c>
      <c r="Z32" s="201"/>
      <c r="AA32" s="141"/>
      <c r="AB32" s="141"/>
      <c r="AC32" s="209" t="str">
        <f t="shared" si="8"/>
        <v/>
      </c>
      <c r="AD32" s="206"/>
      <c r="AE32" s="210">
        <f t="shared" si="9"/>
        <v>0</v>
      </c>
      <c r="AF32" s="201">
        <f t="shared" si="10"/>
        <v>0</v>
      </c>
    </row>
    <row r="33" spans="1:32" s="173" customFormat="1" ht="12.5" x14ac:dyDescent="0.25">
      <c r="A33" s="188"/>
      <c r="B33" s="188"/>
      <c r="C33" s="188"/>
      <c r="D33" s="188"/>
      <c r="E33" s="188"/>
      <c r="F33" s="189"/>
      <c r="G33" s="189"/>
      <c r="H33" s="142" t="str">
        <f t="shared" si="11"/>
        <v/>
      </c>
      <c r="I33" s="202"/>
      <c r="J33" s="201"/>
      <c r="K33" s="201">
        <f t="shared" si="1"/>
        <v>0</v>
      </c>
      <c r="L33" s="140"/>
      <c r="M33" s="193"/>
      <c r="N33" s="193"/>
      <c r="O33" s="209" t="str">
        <f t="shared" si="2"/>
        <v/>
      </c>
      <c r="P33" s="204"/>
      <c r="Q33" s="201"/>
      <c r="R33" s="201">
        <f t="shared" si="4"/>
        <v>0</v>
      </c>
      <c r="S33" s="140"/>
      <c r="T33" s="141"/>
      <c r="U33" s="141"/>
      <c r="V33" s="209" t="str">
        <f t="shared" si="5"/>
        <v/>
      </c>
      <c r="W33" s="206"/>
      <c r="X33" s="210">
        <f t="shared" si="6"/>
        <v>0</v>
      </c>
      <c r="Y33" s="201">
        <f t="shared" si="7"/>
        <v>0</v>
      </c>
      <c r="Z33" s="201"/>
      <c r="AA33" s="141"/>
      <c r="AB33" s="141"/>
      <c r="AC33" s="209" t="str">
        <f t="shared" si="8"/>
        <v/>
      </c>
      <c r="AD33" s="206"/>
      <c r="AE33" s="210">
        <f t="shared" si="9"/>
        <v>0</v>
      </c>
      <c r="AF33" s="201">
        <f t="shared" si="10"/>
        <v>0</v>
      </c>
    </row>
    <row r="34" spans="1:32" s="173" customFormat="1" ht="12.5" x14ac:dyDescent="0.25">
      <c r="A34" s="188" t="s">
        <v>209</v>
      </c>
      <c r="B34" s="188" t="s">
        <v>225</v>
      </c>
      <c r="C34" s="188" t="s">
        <v>140</v>
      </c>
      <c r="D34" s="188">
        <v>0</v>
      </c>
      <c r="E34" s="188"/>
      <c r="F34" s="189">
        <v>4.1666666666666696</v>
      </c>
      <c r="G34" s="189">
        <v>3.708333333333333</v>
      </c>
      <c r="H34" s="142">
        <f t="shared" si="11"/>
        <v>0.45833333333333659</v>
      </c>
      <c r="I34" s="202">
        <v>8.0649999999999995</v>
      </c>
      <c r="J34" s="201">
        <f t="shared" si="0"/>
        <v>3.6964583333333594</v>
      </c>
      <c r="K34" s="201">
        <f t="shared" si="1"/>
        <v>0</v>
      </c>
      <c r="L34" s="140"/>
      <c r="M34" s="193">
        <v>256.09999999999997</v>
      </c>
      <c r="N34" s="193">
        <v>202.38416666666669</v>
      </c>
      <c r="O34" s="209">
        <f t="shared" si="2"/>
        <v>53.715833333333279</v>
      </c>
      <c r="P34" s="204">
        <v>0.13600000000000001</v>
      </c>
      <c r="Q34" s="201">
        <f t="shared" ref="Q34" si="15">O34*P34</f>
        <v>7.3053533333333265</v>
      </c>
      <c r="R34" s="201">
        <f t="shared" si="4"/>
        <v>0</v>
      </c>
      <c r="S34" s="140"/>
      <c r="T34" s="141"/>
      <c r="U34" s="141"/>
      <c r="V34" s="209" t="str">
        <f t="shared" si="5"/>
        <v/>
      </c>
      <c r="W34" s="206"/>
      <c r="X34" s="210">
        <f t="shared" si="6"/>
        <v>0</v>
      </c>
      <c r="Y34" s="201">
        <f t="shared" si="7"/>
        <v>0</v>
      </c>
      <c r="Z34" s="201"/>
      <c r="AA34" s="141"/>
      <c r="AB34" s="141"/>
      <c r="AC34" s="209" t="str">
        <f t="shared" si="8"/>
        <v/>
      </c>
      <c r="AD34" s="206"/>
      <c r="AE34" s="210">
        <f t="shared" si="9"/>
        <v>0</v>
      </c>
      <c r="AF34" s="201">
        <f t="shared" si="10"/>
        <v>0</v>
      </c>
    </row>
    <row r="35" spans="1:32" s="173" customFormat="1" ht="12.5" x14ac:dyDescent="0.25">
      <c r="A35" s="188"/>
      <c r="B35" s="188"/>
      <c r="C35" s="188"/>
      <c r="D35" s="188"/>
      <c r="E35" s="188"/>
      <c r="F35" s="189"/>
      <c r="G35" s="189"/>
      <c r="H35" s="142" t="str">
        <f t="shared" si="11"/>
        <v/>
      </c>
      <c r="I35" s="202"/>
      <c r="J35" s="201"/>
      <c r="K35" s="201">
        <f t="shared" si="1"/>
        <v>0</v>
      </c>
      <c r="L35" s="140"/>
      <c r="M35" s="193"/>
      <c r="N35" s="193"/>
      <c r="O35" s="209" t="str">
        <f t="shared" si="2"/>
        <v/>
      </c>
      <c r="P35" s="204"/>
      <c r="Q35" s="201"/>
      <c r="R35" s="201">
        <f t="shared" si="4"/>
        <v>0</v>
      </c>
      <c r="S35" s="140"/>
      <c r="T35" s="141"/>
      <c r="U35" s="141"/>
      <c r="V35" s="209" t="str">
        <f t="shared" si="5"/>
        <v/>
      </c>
      <c r="W35" s="206"/>
      <c r="X35" s="210">
        <f t="shared" si="6"/>
        <v>0</v>
      </c>
      <c r="Y35" s="201">
        <f t="shared" si="7"/>
        <v>0</v>
      </c>
      <c r="Z35" s="201"/>
      <c r="AA35" s="141"/>
      <c r="AB35" s="141"/>
      <c r="AC35" s="209" t="str">
        <f t="shared" si="8"/>
        <v/>
      </c>
      <c r="AD35" s="206"/>
      <c r="AE35" s="210">
        <f t="shared" si="9"/>
        <v>0</v>
      </c>
      <c r="AF35" s="201">
        <f t="shared" si="10"/>
        <v>0</v>
      </c>
    </row>
    <row r="36" spans="1:32" s="173" customFormat="1" ht="12.5" x14ac:dyDescent="0.25">
      <c r="A36" s="188"/>
      <c r="B36" s="188"/>
      <c r="C36" s="188"/>
      <c r="D36" s="188"/>
      <c r="E36" s="188"/>
      <c r="F36" s="189"/>
      <c r="G36" s="189"/>
      <c r="H36" s="142" t="str">
        <f t="shared" si="11"/>
        <v/>
      </c>
      <c r="I36" s="202"/>
      <c r="J36" s="201"/>
      <c r="K36" s="201">
        <f t="shared" si="1"/>
        <v>0</v>
      </c>
      <c r="L36" s="140"/>
      <c r="M36" s="193"/>
      <c r="N36" s="193"/>
      <c r="O36" s="209" t="str">
        <f t="shared" si="2"/>
        <v/>
      </c>
      <c r="P36" s="204"/>
      <c r="Q36" s="201"/>
      <c r="R36" s="201">
        <f t="shared" si="4"/>
        <v>0</v>
      </c>
      <c r="S36" s="140"/>
      <c r="T36" s="141"/>
      <c r="U36" s="141"/>
      <c r="V36" s="209" t="str">
        <f t="shared" si="5"/>
        <v/>
      </c>
      <c r="W36" s="206"/>
      <c r="X36" s="210">
        <f t="shared" si="6"/>
        <v>0</v>
      </c>
      <c r="Y36" s="201">
        <f t="shared" si="7"/>
        <v>0</v>
      </c>
      <c r="Z36" s="201"/>
      <c r="AA36" s="141"/>
      <c r="AB36" s="141"/>
      <c r="AC36" s="209" t="str">
        <f t="shared" si="8"/>
        <v/>
      </c>
      <c r="AD36" s="206"/>
      <c r="AE36" s="210">
        <f t="shared" si="9"/>
        <v>0</v>
      </c>
      <c r="AF36" s="201">
        <f t="shared" si="10"/>
        <v>0</v>
      </c>
    </row>
    <row r="37" spans="1:32" s="173" customFormat="1" ht="12.5" x14ac:dyDescent="0.25">
      <c r="A37" s="188" t="s">
        <v>210</v>
      </c>
      <c r="B37" s="188" t="s">
        <v>226</v>
      </c>
      <c r="C37" s="188" t="s">
        <v>141</v>
      </c>
      <c r="D37" s="188">
        <v>0</v>
      </c>
      <c r="E37" s="188"/>
      <c r="F37" s="189">
        <v>6.19166666666667</v>
      </c>
      <c r="G37" s="189">
        <v>5.7166666666666703</v>
      </c>
      <c r="H37" s="142">
        <f t="shared" si="11"/>
        <v>0.47499999999999964</v>
      </c>
      <c r="I37" s="202">
        <v>7.4489999999999998</v>
      </c>
      <c r="J37" s="201">
        <f t="shared" si="0"/>
        <v>3.5382749999999974</v>
      </c>
      <c r="K37" s="201">
        <f t="shared" si="1"/>
        <v>0</v>
      </c>
      <c r="L37" s="140"/>
      <c r="M37" s="193">
        <v>358.27249999999998</v>
      </c>
      <c r="N37" s="193">
        <v>308.02416666666664</v>
      </c>
      <c r="O37" s="209">
        <f t="shared" si="2"/>
        <v>50.248333333333335</v>
      </c>
      <c r="P37" s="204">
        <v>0.129</v>
      </c>
      <c r="Q37" s="201">
        <f t="shared" ref="Q37:Q38" si="16">O37*P37</f>
        <v>6.4820350000000007</v>
      </c>
      <c r="R37" s="201">
        <f t="shared" si="4"/>
        <v>0</v>
      </c>
      <c r="S37" s="140"/>
      <c r="T37" s="141"/>
      <c r="U37" s="141"/>
      <c r="V37" s="209" t="str">
        <f t="shared" si="5"/>
        <v/>
      </c>
      <c r="W37" s="206"/>
      <c r="X37" s="210">
        <f t="shared" si="6"/>
        <v>0</v>
      </c>
      <c r="Y37" s="201">
        <f t="shared" si="7"/>
        <v>0</v>
      </c>
      <c r="Z37" s="201"/>
      <c r="AA37" s="141"/>
      <c r="AB37" s="141"/>
      <c r="AC37" s="209" t="str">
        <f t="shared" si="8"/>
        <v/>
      </c>
      <c r="AD37" s="206"/>
      <c r="AE37" s="210">
        <f t="shared" si="9"/>
        <v>0</v>
      </c>
      <c r="AF37" s="201">
        <f t="shared" si="10"/>
        <v>0</v>
      </c>
    </row>
    <row r="38" spans="1:32" s="173" customFormat="1" ht="12.5" x14ac:dyDescent="0.25">
      <c r="A38" s="188"/>
      <c r="B38" s="188"/>
      <c r="C38" s="188" t="s">
        <v>142</v>
      </c>
      <c r="D38" s="188">
        <v>0</v>
      </c>
      <c r="E38" s="188"/>
      <c r="F38" s="189">
        <v>6.8916666666666702</v>
      </c>
      <c r="G38" s="189">
        <v>6.2583333333333302</v>
      </c>
      <c r="H38" s="142">
        <f t="shared" si="11"/>
        <v>0.63333333333333997</v>
      </c>
      <c r="I38" s="202">
        <v>7.351</v>
      </c>
      <c r="J38" s="201">
        <f t="shared" si="0"/>
        <v>4.6556333333333821</v>
      </c>
      <c r="K38" s="201">
        <f t="shared" si="1"/>
        <v>0</v>
      </c>
      <c r="L38" s="140"/>
      <c r="M38" s="193">
        <v>453.6991666666666</v>
      </c>
      <c r="N38" s="193">
        <v>403.32916666666659</v>
      </c>
      <c r="O38" s="209">
        <f t="shared" si="2"/>
        <v>50.370000000000005</v>
      </c>
      <c r="P38" s="204">
        <v>0.126</v>
      </c>
      <c r="Q38" s="201">
        <f t="shared" si="16"/>
        <v>6.3466200000000006</v>
      </c>
      <c r="R38" s="201">
        <f t="shared" si="4"/>
        <v>0</v>
      </c>
      <c r="S38" s="140"/>
      <c r="T38" s="141"/>
      <c r="U38" s="141"/>
      <c r="V38" s="209" t="str">
        <f t="shared" si="5"/>
        <v/>
      </c>
      <c r="W38" s="206"/>
      <c r="X38" s="210">
        <f t="shared" si="6"/>
        <v>0</v>
      </c>
      <c r="Y38" s="201">
        <f t="shared" si="7"/>
        <v>0</v>
      </c>
      <c r="Z38" s="201"/>
      <c r="AA38" s="141"/>
      <c r="AB38" s="141"/>
      <c r="AC38" s="209" t="str">
        <f t="shared" si="8"/>
        <v/>
      </c>
      <c r="AD38" s="206"/>
      <c r="AE38" s="210">
        <f t="shared" si="9"/>
        <v>0</v>
      </c>
      <c r="AF38" s="201">
        <f t="shared" si="10"/>
        <v>0</v>
      </c>
    </row>
    <row r="39" spans="1:32" s="173" customFormat="1" ht="12.5" x14ac:dyDescent="0.25">
      <c r="A39" s="188"/>
      <c r="B39" s="188"/>
      <c r="C39" s="188"/>
      <c r="D39" s="188"/>
      <c r="E39" s="188"/>
      <c r="F39" s="189"/>
      <c r="G39" s="189"/>
      <c r="H39" s="142" t="str">
        <f t="shared" si="11"/>
        <v/>
      </c>
      <c r="I39" s="202"/>
      <c r="J39" s="201"/>
      <c r="K39" s="201">
        <f t="shared" si="1"/>
        <v>0</v>
      </c>
      <c r="L39" s="140"/>
      <c r="M39" s="193"/>
      <c r="N39" s="193"/>
      <c r="O39" s="209" t="str">
        <f t="shared" si="2"/>
        <v/>
      </c>
      <c r="P39" s="204"/>
      <c r="Q39" s="201"/>
      <c r="R39" s="201">
        <f t="shared" si="4"/>
        <v>0</v>
      </c>
      <c r="S39" s="140"/>
      <c r="T39" s="141"/>
      <c r="U39" s="141"/>
      <c r="V39" s="209" t="str">
        <f t="shared" si="5"/>
        <v/>
      </c>
      <c r="W39" s="206"/>
      <c r="X39" s="210">
        <f t="shared" si="6"/>
        <v>0</v>
      </c>
      <c r="Y39" s="201">
        <f t="shared" si="7"/>
        <v>0</v>
      </c>
      <c r="Z39" s="201"/>
      <c r="AA39" s="141"/>
      <c r="AB39" s="141"/>
      <c r="AC39" s="209" t="str">
        <f t="shared" si="8"/>
        <v/>
      </c>
      <c r="AD39" s="206"/>
      <c r="AE39" s="210">
        <f t="shared" si="9"/>
        <v>0</v>
      </c>
      <c r="AF39" s="201">
        <f t="shared" si="10"/>
        <v>0</v>
      </c>
    </row>
    <row r="40" spans="1:32" s="173" customFormat="1" ht="12.5" x14ac:dyDescent="0.25">
      <c r="A40" s="188"/>
      <c r="B40" s="188"/>
      <c r="C40" s="188"/>
      <c r="D40" s="188"/>
      <c r="E40" s="188"/>
      <c r="F40" s="189"/>
      <c r="G40" s="189"/>
      <c r="H40" s="142" t="str">
        <f t="shared" si="11"/>
        <v/>
      </c>
      <c r="I40" s="202"/>
      <c r="J40" s="201"/>
      <c r="K40" s="201">
        <f t="shared" si="1"/>
        <v>0</v>
      </c>
      <c r="L40" s="140"/>
      <c r="M40" s="193"/>
      <c r="N40" s="193"/>
      <c r="O40" s="209" t="str">
        <f t="shared" si="2"/>
        <v/>
      </c>
      <c r="P40" s="204"/>
      <c r="Q40" s="201"/>
      <c r="R40" s="201">
        <f t="shared" si="4"/>
        <v>0</v>
      </c>
      <c r="S40" s="140"/>
      <c r="T40" s="141"/>
      <c r="U40" s="141"/>
      <c r="V40" s="209" t="str">
        <f t="shared" si="5"/>
        <v/>
      </c>
      <c r="W40" s="206"/>
      <c r="X40" s="210">
        <f t="shared" si="6"/>
        <v>0</v>
      </c>
      <c r="Y40" s="201">
        <f t="shared" si="7"/>
        <v>0</v>
      </c>
      <c r="Z40" s="201"/>
      <c r="AA40" s="141"/>
      <c r="AB40" s="141"/>
      <c r="AC40" s="209" t="str">
        <f t="shared" si="8"/>
        <v/>
      </c>
      <c r="AD40" s="206"/>
      <c r="AE40" s="210">
        <f t="shared" si="9"/>
        <v>0</v>
      </c>
      <c r="AF40" s="201">
        <f t="shared" si="10"/>
        <v>0</v>
      </c>
    </row>
    <row r="41" spans="1:32" s="173" customFormat="1" ht="12.5" x14ac:dyDescent="0.25">
      <c r="A41" s="188" t="s">
        <v>214</v>
      </c>
      <c r="B41" s="188" t="s">
        <v>227</v>
      </c>
      <c r="C41" s="188" t="s">
        <v>142</v>
      </c>
      <c r="D41" s="188">
        <v>0</v>
      </c>
      <c r="E41" s="188"/>
      <c r="F41" s="189">
        <v>8.6666666666666696</v>
      </c>
      <c r="G41" s="189">
        <v>7.4749999999999996</v>
      </c>
      <c r="H41" s="142">
        <f t="shared" si="11"/>
        <v>1.19166666666667</v>
      </c>
      <c r="I41" s="202">
        <v>7.1820000000000004</v>
      </c>
      <c r="J41" s="201">
        <f t="shared" si="0"/>
        <v>8.5585500000000234</v>
      </c>
      <c r="K41" s="201">
        <f t="shared" si="1"/>
        <v>0</v>
      </c>
      <c r="L41" s="140"/>
      <c r="M41" s="193">
        <v>620.4041666666667</v>
      </c>
      <c r="N41" s="193">
        <v>440.09416666666675</v>
      </c>
      <c r="O41" s="209">
        <f t="shared" si="2"/>
        <v>180.30999999999995</v>
      </c>
      <c r="P41" s="204">
        <v>0.125</v>
      </c>
      <c r="Q41" s="201">
        <f t="shared" ref="Q41" si="17">O41*P41</f>
        <v>22.538749999999993</v>
      </c>
      <c r="R41" s="201">
        <f t="shared" si="4"/>
        <v>0</v>
      </c>
      <c r="S41" s="140"/>
      <c r="T41" s="143">
        <v>21.39329601158645</v>
      </c>
      <c r="U41" s="143">
        <v>17.978943850267378</v>
      </c>
      <c r="V41" s="209">
        <f t="shared" si="5"/>
        <v>3.4143521613190728</v>
      </c>
      <c r="W41" s="207">
        <v>6.1349999999999998</v>
      </c>
      <c r="X41" s="210">
        <f t="shared" si="6"/>
        <v>20.947050509692509</v>
      </c>
      <c r="Y41" s="201">
        <f>D41*X41</f>
        <v>0</v>
      </c>
      <c r="Z41" s="201"/>
      <c r="AA41" s="143">
        <v>21.39329601158645</v>
      </c>
      <c r="AB41" s="143">
        <v>17.978943850267378</v>
      </c>
      <c r="AC41" s="209">
        <f t="shared" si="8"/>
        <v>3.4143521613190728</v>
      </c>
      <c r="AD41" s="207">
        <v>6.1349999999999998</v>
      </c>
      <c r="AE41" s="210">
        <f t="shared" si="9"/>
        <v>20.947050509692509</v>
      </c>
      <c r="AF41" s="201">
        <f t="shared" si="10"/>
        <v>0</v>
      </c>
    </row>
    <row r="42" spans="1:32" s="173" customFormat="1" ht="12.5" x14ac:dyDescent="0.25">
      <c r="A42" s="188"/>
      <c r="B42" s="188"/>
      <c r="C42" s="188"/>
      <c r="D42" s="188"/>
      <c r="E42" s="188"/>
      <c r="F42" s="189"/>
      <c r="G42" s="189"/>
      <c r="H42" s="142" t="str">
        <f t="shared" si="11"/>
        <v/>
      </c>
      <c r="I42" s="202"/>
      <c r="J42" s="201"/>
      <c r="K42" s="201">
        <f t="shared" si="1"/>
        <v>0</v>
      </c>
      <c r="L42" s="140"/>
      <c r="M42" s="193"/>
      <c r="N42" s="193"/>
      <c r="O42" s="209" t="str">
        <f t="shared" si="2"/>
        <v/>
      </c>
      <c r="P42" s="204"/>
      <c r="Q42" s="201"/>
      <c r="R42" s="201">
        <f t="shared" si="4"/>
        <v>0</v>
      </c>
      <c r="S42" s="140"/>
      <c r="T42" s="143"/>
      <c r="U42" s="143"/>
      <c r="V42" s="209" t="str">
        <f t="shared" si="5"/>
        <v/>
      </c>
      <c r="W42" s="207"/>
      <c r="X42" s="210">
        <f t="shared" si="6"/>
        <v>0</v>
      </c>
      <c r="Y42" s="201">
        <f t="shared" si="7"/>
        <v>0</v>
      </c>
      <c r="Z42" s="201"/>
      <c r="AA42" s="143"/>
      <c r="AB42" s="143"/>
      <c r="AC42" s="209" t="str">
        <f t="shared" si="8"/>
        <v/>
      </c>
      <c r="AD42" s="207"/>
      <c r="AE42" s="210">
        <f t="shared" si="9"/>
        <v>0</v>
      </c>
      <c r="AF42" s="201">
        <f t="shared" si="10"/>
        <v>0</v>
      </c>
    </row>
    <row r="43" spans="1:32" s="173" customFormat="1" ht="12.5" x14ac:dyDescent="0.25">
      <c r="A43" s="188"/>
      <c r="B43" s="188"/>
      <c r="C43" s="188"/>
      <c r="D43" s="188"/>
      <c r="E43" s="188"/>
      <c r="F43" s="189"/>
      <c r="G43" s="189"/>
      <c r="H43" s="142" t="str">
        <f t="shared" si="11"/>
        <v/>
      </c>
      <c r="I43" s="202"/>
      <c r="J43" s="201"/>
      <c r="K43" s="201">
        <f t="shared" si="1"/>
        <v>0</v>
      </c>
      <c r="L43" s="140"/>
      <c r="M43" s="193"/>
      <c r="N43" s="193"/>
      <c r="O43" s="209" t="str">
        <f t="shared" si="2"/>
        <v/>
      </c>
      <c r="P43" s="204"/>
      <c r="Q43" s="201"/>
      <c r="R43" s="201">
        <f t="shared" si="4"/>
        <v>0</v>
      </c>
      <c r="S43" s="140"/>
      <c r="T43" s="143"/>
      <c r="U43" s="143"/>
      <c r="V43" s="209" t="str">
        <f t="shared" si="5"/>
        <v/>
      </c>
      <c r="W43" s="207"/>
      <c r="X43" s="210">
        <f t="shared" si="6"/>
        <v>0</v>
      </c>
      <c r="Y43" s="201">
        <f t="shared" si="7"/>
        <v>0</v>
      </c>
      <c r="Z43" s="201"/>
      <c r="AA43" s="143"/>
      <c r="AB43" s="143"/>
      <c r="AC43" s="209" t="str">
        <f t="shared" si="8"/>
        <v/>
      </c>
      <c r="AD43" s="207"/>
      <c r="AE43" s="210">
        <f t="shared" si="9"/>
        <v>0</v>
      </c>
      <c r="AF43" s="201">
        <f t="shared" si="10"/>
        <v>0</v>
      </c>
    </row>
    <row r="44" spans="1:32" s="173" customFormat="1" ht="12.5" x14ac:dyDescent="0.25">
      <c r="A44" s="188" t="s">
        <v>215</v>
      </c>
      <c r="B44" s="188" t="s">
        <v>228</v>
      </c>
      <c r="C44" s="188" t="s">
        <v>142</v>
      </c>
      <c r="D44" s="188">
        <v>0</v>
      </c>
      <c r="E44" s="188"/>
      <c r="F44" s="189">
        <v>7.9666666666666668</v>
      </c>
      <c r="G44" s="189">
        <v>7.4749999999999996</v>
      </c>
      <c r="H44" s="142">
        <f t="shared" si="11"/>
        <v>0.49166666666666714</v>
      </c>
      <c r="I44" s="202">
        <v>7.1820000000000004</v>
      </c>
      <c r="J44" s="201">
        <f t="shared" si="0"/>
        <v>3.5311500000000038</v>
      </c>
      <c r="K44" s="201">
        <f t="shared" si="1"/>
        <v>0</v>
      </c>
      <c r="L44" s="140"/>
      <c r="M44" s="193">
        <v>620.4041666666667</v>
      </c>
      <c r="N44" s="193">
        <v>440.09416666666675</v>
      </c>
      <c r="O44" s="209">
        <f t="shared" si="2"/>
        <v>180.30999999999995</v>
      </c>
      <c r="P44" s="204">
        <v>0.125</v>
      </c>
      <c r="Q44" s="201">
        <f t="shared" ref="Q44:Q45" si="18">O44*P44</f>
        <v>22.538749999999993</v>
      </c>
      <c r="R44" s="201">
        <f t="shared" si="4"/>
        <v>0</v>
      </c>
      <c r="S44" s="140"/>
      <c r="T44" s="143">
        <v>21.39329601158645</v>
      </c>
      <c r="U44" s="143">
        <v>17.978943850267378</v>
      </c>
      <c r="V44" s="209">
        <f t="shared" si="5"/>
        <v>3.4143521613190728</v>
      </c>
      <c r="W44" s="207">
        <v>6.1349999999999998</v>
      </c>
      <c r="X44" s="210">
        <f t="shared" si="6"/>
        <v>20.947050509692509</v>
      </c>
      <c r="Y44" s="201">
        <f t="shared" si="7"/>
        <v>0</v>
      </c>
      <c r="Z44" s="201"/>
      <c r="AA44" s="143">
        <v>21.39329601158645</v>
      </c>
      <c r="AB44" s="143">
        <v>17.978943850267378</v>
      </c>
      <c r="AC44" s="209">
        <f t="shared" si="8"/>
        <v>3.4143521613190728</v>
      </c>
      <c r="AD44" s="207">
        <v>6.1349999999999998</v>
      </c>
      <c r="AE44" s="210">
        <f t="shared" si="9"/>
        <v>20.947050509692509</v>
      </c>
      <c r="AF44" s="201">
        <f t="shared" si="10"/>
        <v>0</v>
      </c>
    </row>
    <row r="45" spans="1:32" s="173" customFormat="1" ht="12.5" x14ac:dyDescent="0.25">
      <c r="A45" s="188"/>
      <c r="B45" s="188"/>
      <c r="C45" s="188" t="s">
        <v>143</v>
      </c>
      <c r="D45" s="188">
        <v>0</v>
      </c>
      <c r="E45" s="188"/>
      <c r="F45" s="189">
        <v>9.1166666666666671</v>
      </c>
      <c r="G45" s="189">
        <v>8.5</v>
      </c>
      <c r="H45" s="142">
        <f t="shared" si="11"/>
        <v>0.61666666666666714</v>
      </c>
      <c r="I45" s="202">
        <v>7.077</v>
      </c>
      <c r="J45" s="201">
        <f t="shared" si="0"/>
        <v>4.3641500000000031</v>
      </c>
      <c r="K45" s="201">
        <f t="shared" si="1"/>
        <v>0</v>
      </c>
      <c r="L45" s="140"/>
      <c r="M45" s="193">
        <v>724.4375</v>
      </c>
      <c r="N45" s="193">
        <v>535.36749999999995</v>
      </c>
      <c r="O45" s="209">
        <f t="shared" si="2"/>
        <v>189.07000000000005</v>
      </c>
      <c r="P45" s="204">
        <v>0.123</v>
      </c>
      <c r="Q45" s="201">
        <f t="shared" si="18"/>
        <v>23.255610000000004</v>
      </c>
      <c r="R45" s="201">
        <f t="shared" si="4"/>
        <v>0</v>
      </c>
      <c r="S45" s="140"/>
      <c r="T45" s="143">
        <v>23.600995014483061</v>
      </c>
      <c r="U45" s="143">
        <v>19.33305481283422</v>
      </c>
      <c r="V45" s="209">
        <f t="shared" si="5"/>
        <v>4.267940201648841</v>
      </c>
      <c r="W45" s="207">
        <v>6.1630000000000003</v>
      </c>
      <c r="X45" s="210">
        <f t="shared" si="6"/>
        <v>26.303315462761809</v>
      </c>
      <c r="Y45" s="201">
        <f t="shared" si="7"/>
        <v>0</v>
      </c>
      <c r="Z45" s="201"/>
      <c r="AA45" s="143">
        <v>23.600995014483061</v>
      </c>
      <c r="AB45" s="143">
        <v>19.33305481283422</v>
      </c>
      <c r="AC45" s="209">
        <f t="shared" si="8"/>
        <v>4.267940201648841</v>
      </c>
      <c r="AD45" s="207">
        <v>6.1630000000000003</v>
      </c>
      <c r="AE45" s="210">
        <f t="shared" si="9"/>
        <v>26.303315462761809</v>
      </c>
      <c r="AF45" s="201">
        <f t="shared" si="10"/>
        <v>0</v>
      </c>
    </row>
    <row r="46" spans="1:32" s="173" customFormat="1" ht="12.5" x14ac:dyDescent="0.25">
      <c r="A46" s="188"/>
      <c r="B46" s="188"/>
      <c r="C46" s="188"/>
      <c r="D46" s="188"/>
      <c r="E46" s="188"/>
      <c r="F46" s="189"/>
      <c r="G46" s="189"/>
      <c r="H46" s="142" t="str">
        <f t="shared" si="11"/>
        <v/>
      </c>
      <c r="I46" s="202"/>
      <c r="J46" s="201"/>
      <c r="K46" s="201">
        <f t="shared" si="1"/>
        <v>0</v>
      </c>
      <c r="L46" s="140"/>
      <c r="M46" s="193"/>
      <c r="N46" s="193"/>
      <c r="O46" s="209" t="str">
        <f t="shared" si="2"/>
        <v/>
      </c>
      <c r="P46" s="204"/>
      <c r="Q46" s="201"/>
      <c r="R46" s="201">
        <f t="shared" si="4"/>
        <v>0</v>
      </c>
      <c r="S46" s="140"/>
      <c r="T46" s="143"/>
      <c r="U46" s="143"/>
      <c r="V46" s="209" t="str">
        <f t="shared" si="5"/>
        <v/>
      </c>
      <c r="W46" s="207"/>
      <c r="X46" s="210">
        <f t="shared" si="6"/>
        <v>0</v>
      </c>
      <c r="Y46" s="201">
        <f t="shared" si="7"/>
        <v>0</v>
      </c>
      <c r="Z46" s="201"/>
      <c r="AA46" s="143"/>
      <c r="AB46" s="143"/>
      <c r="AC46" s="209" t="str">
        <f t="shared" si="8"/>
        <v/>
      </c>
      <c r="AD46" s="207"/>
      <c r="AE46" s="210">
        <f t="shared" si="9"/>
        <v>0</v>
      </c>
      <c r="AF46" s="201">
        <f t="shared" si="10"/>
        <v>0</v>
      </c>
    </row>
    <row r="47" spans="1:32" s="173" customFormat="1" ht="12.5" x14ac:dyDescent="0.25">
      <c r="A47" s="188"/>
      <c r="B47" s="188"/>
      <c r="C47" s="188"/>
      <c r="D47" s="188"/>
      <c r="E47" s="188"/>
      <c r="F47" s="189"/>
      <c r="G47" s="189"/>
      <c r="H47" s="142" t="str">
        <f t="shared" si="11"/>
        <v/>
      </c>
      <c r="I47" s="202"/>
      <c r="J47" s="201"/>
      <c r="K47" s="201">
        <f t="shared" si="1"/>
        <v>0</v>
      </c>
      <c r="L47" s="140"/>
      <c r="M47" s="193"/>
      <c r="N47" s="193"/>
      <c r="O47" s="209" t="str">
        <f t="shared" si="2"/>
        <v/>
      </c>
      <c r="P47" s="204"/>
      <c r="Q47" s="201"/>
      <c r="R47" s="201">
        <f t="shared" si="4"/>
        <v>0</v>
      </c>
      <c r="S47" s="140"/>
      <c r="T47" s="143"/>
      <c r="U47" s="143"/>
      <c r="V47" s="209" t="str">
        <f t="shared" si="5"/>
        <v/>
      </c>
      <c r="W47" s="207"/>
      <c r="X47" s="210">
        <f t="shared" si="6"/>
        <v>0</v>
      </c>
      <c r="Y47" s="201">
        <f t="shared" si="7"/>
        <v>0</v>
      </c>
      <c r="Z47" s="201"/>
      <c r="AA47" s="143"/>
      <c r="AB47" s="143"/>
      <c r="AC47" s="209" t="str">
        <f t="shared" si="8"/>
        <v/>
      </c>
      <c r="AD47" s="207"/>
      <c r="AE47" s="210">
        <f t="shared" si="9"/>
        <v>0</v>
      </c>
      <c r="AF47" s="201">
        <f t="shared" si="10"/>
        <v>0</v>
      </c>
    </row>
    <row r="48" spans="1:32" s="173" customFormat="1" ht="12.5" x14ac:dyDescent="0.25">
      <c r="A48" s="188" t="s">
        <v>216</v>
      </c>
      <c r="B48" s="188" t="s">
        <v>229</v>
      </c>
      <c r="C48" s="188" t="s">
        <v>142</v>
      </c>
      <c r="D48" s="188">
        <v>0</v>
      </c>
      <c r="E48" s="188"/>
      <c r="F48" s="189">
        <v>8.6666666666666696</v>
      </c>
      <c r="G48" s="189">
        <v>7.4749999999999996</v>
      </c>
      <c r="H48" s="142">
        <f t="shared" si="11"/>
        <v>1.19166666666667</v>
      </c>
      <c r="I48" s="202">
        <v>7.1820000000000004</v>
      </c>
      <c r="J48" s="201">
        <f t="shared" si="0"/>
        <v>8.5585500000000234</v>
      </c>
      <c r="K48" s="201">
        <f t="shared" si="1"/>
        <v>0</v>
      </c>
      <c r="L48" s="140"/>
      <c r="M48" s="193">
        <v>620.4041666666667</v>
      </c>
      <c r="N48" s="193">
        <v>440.09416666666675</v>
      </c>
      <c r="O48" s="209">
        <f t="shared" si="2"/>
        <v>180.30999999999995</v>
      </c>
      <c r="P48" s="204">
        <v>0.125</v>
      </c>
      <c r="Q48" s="201">
        <f t="shared" ref="Q48" si="19">O48*P48</f>
        <v>22.538749999999993</v>
      </c>
      <c r="R48" s="201">
        <f t="shared" si="4"/>
        <v>0</v>
      </c>
      <c r="S48" s="140"/>
      <c r="T48" s="143">
        <v>21.39329601158645</v>
      </c>
      <c r="U48" s="143">
        <v>17.978943850267378</v>
      </c>
      <c r="V48" s="209">
        <f t="shared" si="5"/>
        <v>3.4143521613190728</v>
      </c>
      <c r="W48" s="207">
        <v>6.1349999999999998</v>
      </c>
      <c r="X48" s="210">
        <f t="shared" si="6"/>
        <v>20.947050509692509</v>
      </c>
      <c r="Y48" s="201">
        <f t="shared" si="7"/>
        <v>0</v>
      </c>
      <c r="Z48" s="201"/>
      <c r="AA48" s="143">
        <v>21.39329601158645</v>
      </c>
      <c r="AB48" s="143">
        <v>17.978943850267378</v>
      </c>
      <c r="AC48" s="209">
        <f t="shared" si="8"/>
        <v>3.4143521613190728</v>
      </c>
      <c r="AD48" s="207">
        <v>6.1349999999999998</v>
      </c>
      <c r="AE48" s="210">
        <f t="shared" si="9"/>
        <v>20.947050509692509</v>
      </c>
      <c r="AF48" s="201">
        <f t="shared" si="10"/>
        <v>0</v>
      </c>
    </row>
    <row r="49" spans="1:32" s="173" customFormat="1" ht="12.5" x14ac:dyDescent="0.25">
      <c r="A49" s="188"/>
      <c r="B49" s="188"/>
      <c r="C49" s="188"/>
      <c r="D49" s="188"/>
      <c r="E49" s="188"/>
      <c r="F49" s="189"/>
      <c r="G49" s="189"/>
      <c r="H49" s="142" t="str">
        <f t="shared" si="11"/>
        <v/>
      </c>
      <c r="I49" s="202"/>
      <c r="J49" s="201"/>
      <c r="K49" s="201">
        <f t="shared" si="1"/>
        <v>0</v>
      </c>
      <c r="L49" s="140"/>
      <c r="M49" s="193"/>
      <c r="N49" s="193"/>
      <c r="O49" s="209" t="str">
        <f t="shared" si="2"/>
        <v/>
      </c>
      <c r="P49" s="204"/>
      <c r="Q49" s="201"/>
      <c r="R49" s="201">
        <f t="shared" si="4"/>
        <v>0</v>
      </c>
      <c r="S49" s="140"/>
      <c r="T49" s="143"/>
      <c r="U49" s="143"/>
      <c r="V49" s="209" t="str">
        <f t="shared" si="5"/>
        <v/>
      </c>
      <c r="W49" s="207"/>
      <c r="X49" s="210">
        <f t="shared" si="6"/>
        <v>0</v>
      </c>
      <c r="Y49" s="201">
        <f t="shared" si="7"/>
        <v>0</v>
      </c>
      <c r="Z49" s="201"/>
      <c r="AA49" s="143"/>
      <c r="AB49" s="143"/>
      <c r="AC49" s="209" t="str">
        <f t="shared" si="8"/>
        <v/>
      </c>
      <c r="AD49" s="207"/>
      <c r="AE49" s="210">
        <f t="shared" si="9"/>
        <v>0</v>
      </c>
      <c r="AF49" s="201">
        <f t="shared" si="10"/>
        <v>0</v>
      </c>
    </row>
    <row r="50" spans="1:32" s="173" customFormat="1" ht="12.5" x14ac:dyDescent="0.25">
      <c r="A50" s="188"/>
      <c r="B50" s="188"/>
      <c r="C50" s="188"/>
      <c r="D50" s="188"/>
      <c r="E50" s="188"/>
      <c r="F50" s="189"/>
      <c r="G50" s="189"/>
      <c r="H50" s="142" t="str">
        <f t="shared" si="11"/>
        <v/>
      </c>
      <c r="I50" s="202"/>
      <c r="J50" s="201"/>
      <c r="K50" s="201">
        <f t="shared" si="1"/>
        <v>0</v>
      </c>
      <c r="L50" s="140"/>
      <c r="M50" s="193"/>
      <c r="N50" s="193"/>
      <c r="O50" s="209" t="str">
        <f t="shared" si="2"/>
        <v/>
      </c>
      <c r="P50" s="204"/>
      <c r="Q50" s="201"/>
      <c r="R50" s="201">
        <f t="shared" si="4"/>
        <v>0</v>
      </c>
      <c r="S50" s="140"/>
      <c r="T50" s="143"/>
      <c r="U50" s="143"/>
      <c r="V50" s="209" t="str">
        <f t="shared" si="5"/>
        <v/>
      </c>
      <c r="W50" s="207"/>
      <c r="X50" s="210">
        <f t="shared" si="6"/>
        <v>0</v>
      </c>
      <c r="Y50" s="201">
        <f t="shared" si="7"/>
        <v>0</v>
      </c>
      <c r="Z50" s="201"/>
      <c r="AA50" s="143"/>
      <c r="AB50" s="143"/>
      <c r="AC50" s="209" t="str">
        <f t="shared" si="8"/>
        <v/>
      </c>
      <c r="AD50" s="207"/>
      <c r="AE50" s="210">
        <f t="shared" si="9"/>
        <v>0</v>
      </c>
      <c r="AF50" s="201">
        <f t="shared" si="10"/>
        <v>0</v>
      </c>
    </row>
    <row r="51" spans="1:32" s="173" customFormat="1" ht="12.5" x14ac:dyDescent="0.25">
      <c r="A51" s="188" t="s">
        <v>217</v>
      </c>
      <c r="B51" s="188" t="s">
        <v>230</v>
      </c>
      <c r="C51" s="188" t="s">
        <v>142</v>
      </c>
      <c r="D51" s="188">
        <v>0</v>
      </c>
      <c r="E51" s="188"/>
      <c r="F51" s="189">
        <v>7.9666666666666668</v>
      </c>
      <c r="G51" s="189">
        <v>7.4749999999999996</v>
      </c>
      <c r="H51" s="142">
        <f t="shared" si="11"/>
        <v>0.49166666666666714</v>
      </c>
      <c r="I51" s="202">
        <v>7.1280000000000001</v>
      </c>
      <c r="J51" s="201">
        <f t="shared" si="0"/>
        <v>3.5046000000000035</v>
      </c>
      <c r="K51" s="201">
        <f t="shared" si="1"/>
        <v>0</v>
      </c>
      <c r="L51" s="140"/>
      <c r="M51" s="193">
        <v>620.4041666666667</v>
      </c>
      <c r="N51" s="193">
        <v>440.09416666666675</v>
      </c>
      <c r="O51" s="209">
        <f t="shared" si="2"/>
        <v>180.30999999999995</v>
      </c>
      <c r="P51" s="204">
        <v>0.125</v>
      </c>
      <c r="Q51" s="201">
        <f t="shared" ref="Q51:Q52" si="20">O51*P51</f>
        <v>22.538749999999993</v>
      </c>
      <c r="R51" s="201">
        <f t="shared" si="4"/>
        <v>0</v>
      </c>
      <c r="S51" s="140"/>
      <c r="T51" s="143">
        <v>21.39329601158645</v>
      </c>
      <c r="U51" s="143">
        <v>17.978943850267378</v>
      </c>
      <c r="V51" s="209">
        <f t="shared" si="5"/>
        <v>3.4143521613190728</v>
      </c>
      <c r="W51" s="207">
        <v>6.1349999999999998</v>
      </c>
      <c r="X51" s="210">
        <f t="shared" si="6"/>
        <v>20.947050509692509</v>
      </c>
      <c r="Y51" s="201">
        <f t="shared" si="7"/>
        <v>0</v>
      </c>
      <c r="Z51" s="201"/>
      <c r="AA51" s="143">
        <v>21.39329601158645</v>
      </c>
      <c r="AB51" s="143">
        <v>17.978943850267378</v>
      </c>
      <c r="AC51" s="209">
        <f t="shared" si="8"/>
        <v>3.4143521613190728</v>
      </c>
      <c r="AD51" s="207">
        <v>6.1349999999999998</v>
      </c>
      <c r="AE51" s="210">
        <f t="shared" si="9"/>
        <v>20.947050509692509</v>
      </c>
      <c r="AF51" s="201">
        <f t="shared" si="10"/>
        <v>0</v>
      </c>
    </row>
    <row r="52" spans="1:32" s="173" customFormat="1" ht="12.5" x14ac:dyDescent="0.25">
      <c r="A52" s="188"/>
      <c r="B52" s="188"/>
      <c r="C52" s="188" t="s">
        <v>143</v>
      </c>
      <c r="D52" s="188">
        <v>0</v>
      </c>
      <c r="E52" s="188"/>
      <c r="F52" s="189">
        <v>9.1166666666666671</v>
      </c>
      <c r="G52" s="189">
        <v>8.5</v>
      </c>
      <c r="H52" s="142">
        <f t="shared" si="11"/>
        <v>0.61666666666666714</v>
      </c>
      <c r="I52" s="202">
        <v>7.077</v>
      </c>
      <c r="J52" s="201">
        <f t="shared" si="0"/>
        <v>4.3641500000000031</v>
      </c>
      <c r="K52" s="201">
        <f t="shared" si="1"/>
        <v>0</v>
      </c>
      <c r="L52" s="140"/>
      <c r="M52" s="193">
        <v>724.4375</v>
      </c>
      <c r="N52" s="193">
        <v>535.36749999999995</v>
      </c>
      <c r="O52" s="209">
        <f t="shared" si="2"/>
        <v>189.07000000000005</v>
      </c>
      <c r="P52" s="204">
        <v>0.123</v>
      </c>
      <c r="Q52" s="201">
        <f t="shared" si="20"/>
        <v>23.255610000000004</v>
      </c>
      <c r="R52" s="201">
        <f t="shared" si="4"/>
        <v>0</v>
      </c>
      <c r="S52" s="140"/>
      <c r="T52" s="143">
        <v>23.600995014483061</v>
      </c>
      <c r="U52" s="143">
        <v>19.33305481283422</v>
      </c>
      <c r="V52" s="209">
        <f t="shared" si="5"/>
        <v>4.267940201648841</v>
      </c>
      <c r="W52" s="207">
        <v>6.1630000000000003</v>
      </c>
      <c r="X52" s="210">
        <f t="shared" si="6"/>
        <v>26.303315462761809</v>
      </c>
      <c r="Y52" s="201">
        <f t="shared" si="7"/>
        <v>0</v>
      </c>
      <c r="Z52" s="201"/>
      <c r="AA52" s="143">
        <v>23.600995014483061</v>
      </c>
      <c r="AB52" s="143">
        <v>19.33305481283422</v>
      </c>
      <c r="AC52" s="209">
        <f t="shared" si="8"/>
        <v>4.267940201648841</v>
      </c>
      <c r="AD52" s="207">
        <v>6.1630000000000003</v>
      </c>
      <c r="AE52" s="210">
        <f t="shared" si="9"/>
        <v>26.303315462761809</v>
      </c>
      <c r="AF52" s="201">
        <f t="shared" si="10"/>
        <v>0</v>
      </c>
    </row>
    <row r="53" spans="1:32" s="173" customFormat="1" ht="12.5" x14ac:dyDescent="0.25">
      <c r="A53" s="188"/>
      <c r="B53" s="188"/>
      <c r="C53" s="188"/>
      <c r="D53" s="188"/>
      <c r="E53" s="188"/>
      <c r="F53" s="189"/>
      <c r="G53" s="189"/>
      <c r="H53" s="142" t="str">
        <f t="shared" si="11"/>
        <v/>
      </c>
      <c r="I53" s="202"/>
      <c r="J53" s="201"/>
      <c r="K53" s="201">
        <f t="shared" si="1"/>
        <v>0</v>
      </c>
      <c r="L53" s="140"/>
      <c r="M53" s="193"/>
      <c r="N53" s="193"/>
      <c r="O53" s="209" t="str">
        <f t="shared" si="2"/>
        <v/>
      </c>
      <c r="P53" s="204"/>
      <c r="Q53" s="201"/>
      <c r="R53" s="201">
        <f t="shared" si="4"/>
        <v>0</v>
      </c>
      <c r="S53" s="140"/>
      <c r="T53" s="143"/>
      <c r="U53" s="143"/>
      <c r="V53" s="209" t="str">
        <f t="shared" si="5"/>
        <v/>
      </c>
      <c r="W53" s="207"/>
      <c r="X53" s="210">
        <f t="shared" si="6"/>
        <v>0</v>
      </c>
      <c r="Y53" s="201">
        <f t="shared" si="7"/>
        <v>0</v>
      </c>
      <c r="Z53" s="201"/>
      <c r="AA53" s="143"/>
      <c r="AB53" s="143"/>
      <c r="AC53" s="209" t="str">
        <f t="shared" si="8"/>
        <v/>
      </c>
      <c r="AD53" s="207"/>
      <c r="AE53" s="210">
        <f t="shared" si="9"/>
        <v>0</v>
      </c>
      <c r="AF53" s="201">
        <f t="shared" si="10"/>
        <v>0</v>
      </c>
    </row>
    <row r="54" spans="1:32" s="173" customFormat="1" ht="12.5" x14ac:dyDescent="0.25">
      <c r="A54" s="188"/>
      <c r="B54" s="188"/>
      <c r="C54" s="188"/>
      <c r="D54" s="188"/>
      <c r="E54" s="188"/>
      <c r="F54" s="189"/>
      <c r="G54" s="189"/>
      <c r="H54" s="142" t="str">
        <f t="shared" si="11"/>
        <v/>
      </c>
      <c r="I54" s="202"/>
      <c r="J54" s="201"/>
      <c r="K54" s="201">
        <f t="shared" si="1"/>
        <v>0</v>
      </c>
      <c r="L54" s="140"/>
      <c r="M54" s="193"/>
      <c r="N54" s="193"/>
      <c r="O54" s="209" t="str">
        <f t="shared" si="2"/>
        <v/>
      </c>
      <c r="P54" s="204"/>
      <c r="Q54" s="201"/>
      <c r="R54" s="201">
        <f t="shared" si="4"/>
        <v>0</v>
      </c>
      <c r="S54" s="140"/>
      <c r="T54" s="143"/>
      <c r="U54" s="143"/>
      <c r="V54" s="209" t="str">
        <f t="shared" si="5"/>
        <v/>
      </c>
      <c r="W54" s="207"/>
      <c r="X54" s="210">
        <f t="shared" si="6"/>
        <v>0</v>
      </c>
      <c r="Y54" s="201">
        <f t="shared" si="7"/>
        <v>0</v>
      </c>
      <c r="Z54" s="201"/>
      <c r="AA54" s="143"/>
      <c r="AB54" s="143"/>
      <c r="AC54" s="209" t="str">
        <f t="shared" si="8"/>
        <v/>
      </c>
      <c r="AD54" s="207"/>
      <c r="AE54" s="210">
        <f t="shared" si="9"/>
        <v>0</v>
      </c>
      <c r="AF54" s="201">
        <f t="shared" si="10"/>
        <v>0</v>
      </c>
    </row>
    <row r="55" spans="1:32" s="173" customFormat="1" ht="12.5" x14ac:dyDescent="0.25">
      <c r="A55" s="188" t="s">
        <v>211</v>
      </c>
      <c r="B55" s="188" t="s">
        <v>231</v>
      </c>
      <c r="C55" s="188" t="s">
        <v>142</v>
      </c>
      <c r="D55" s="188">
        <v>0</v>
      </c>
      <c r="E55" s="188" t="s">
        <v>128</v>
      </c>
      <c r="F55" s="189">
        <v>8.6666666666666696</v>
      </c>
      <c r="G55" s="189">
        <v>7.4749999999999996</v>
      </c>
      <c r="H55" s="142">
        <f t="shared" si="11"/>
        <v>1.19166666666667</v>
      </c>
      <c r="I55" s="202">
        <v>7.1820000000000004</v>
      </c>
      <c r="J55" s="201">
        <f t="shared" si="0"/>
        <v>8.5585500000000234</v>
      </c>
      <c r="K55" s="201">
        <f t="shared" si="1"/>
        <v>0</v>
      </c>
      <c r="L55" s="140"/>
      <c r="M55" s="193">
        <v>620.4041666666667</v>
      </c>
      <c r="N55" s="193">
        <v>440.09416666666675</v>
      </c>
      <c r="O55" s="209">
        <f t="shared" si="2"/>
        <v>180.30999999999995</v>
      </c>
      <c r="P55" s="204">
        <v>0.125</v>
      </c>
      <c r="Q55" s="201">
        <f t="shared" ref="Q55" si="21">O55*P55</f>
        <v>22.538749999999993</v>
      </c>
      <c r="R55" s="201">
        <f t="shared" si="4"/>
        <v>0</v>
      </c>
      <c r="S55" s="140"/>
      <c r="T55" s="143">
        <v>21.39329601158645</v>
      </c>
      <c r="U55" s="143">
        <v>17.978943850267378</v>
      </c>
      <c r="V55" s="209">
        <f t="shared" si="5"/>
        <v>3.4143521613190728</v>
      </c>
      <c r="W55" s="207">
        <v>6.1349999999999998</v>
      </c>
      <c r="X55" s="210">
        <f t="shared" si="6"/>
        <v>20.947050509692509</v>
      </c>
      <c r="Y55" s="201">
        <f t="shared" si="7"/>
        <v>0</v>
      </c>
      <c r="Z55" s="201"/>
      <c r="AA55" s="143">
        <v>21.39329601158645</v>
      </c>
      <c r="AB55" s="143">
        <v>17.978943850267378</v>
      </c>
      <c r="AC55" s="209">
        <f t="shared" si="8"/>
        <v>3.4143521613190728</v>
      </c>
      <c r="AD55" s="207">
        <v>6.1349999999999998</v>
      </c>
      <c r="AE55" s="210">
        <f t="shared" si="9"/>
        <v>20.947050509692509</v>
      </c>
      <c r="AF55" s="201">
        <f t="shared" si="10"/>
        <v>0</v>
      </c>
    </row>
    <row r="56" spans="1:32" s="173" customFormat="1" ht="12.5" x14ac:dyDescent="0.25">
      <c r="A56" s="188"/>
      <c r="B56" s="188"/>
      <c r="C56" s="188"/>
      <c r="D56" s="188"/>
      <c r="E56" s="188"/>
      <c r="F56" s="189"/>
      <c r="G56" s="189"/>
      <c r="H56" s="142" t="str">
        <f t="shared" si="11"/>
        <v/>
      </c>
      <c r="I56" s="202"/>
      <c r="J56" s="201"/>
      <c r="K56" s="201">
        <f t="shared" si="1"/>
        <v>0</v>
      </c>
      <c r="L56" s="140"/>
      <c r="M56" s="193"/>
      <c r="N56" s="193"/>
      <c r="O56" s="209" t="str">
        <f t="shared" si="2"/>
        <v/>
      </c>
      <c r="P56" s="204"/>
      <c r="Q56" s="201"/>
      <c r="R56" s="201">
        <f t="shared" si="4"/>
        <v>0</v>
      </c>
      <c r="S56" s="140"/>
      <c r="T56" s="143"/>
      <c r="U56" s="143"/>
      <c r="V56" s="209" t="str">
        <f t="shared" si="5"/>
        <v/>
      </c>
      <c r="W56" s="207"/>
      <c r="X56" s="210">
        <f t="shared" si="6"/>
        <v>0</v>
      </c>
      <c r="Y56" s="201">
        <f t="shared" si="7"/>
        <v>0</v>
      </c>
      <c r="Z56" s="201"/>
      <c r="AA56" s="143"/>
      <c r="AB56" s="143"/>
      <c r="AC56" s="209" t="str">
        <f t="shared" si="8"/>
        <v/>
      </c>
      <c r="AD56" s="207"/>
      <c r="AE56" s="210">
        <f t="shared" si="9"/>
        <v>0</v>
      </c>
      <c r="AF56" s="201">
        <f t="shared" si="10"/>
        <v>0</v>
      </c>
    </row>
    <row r="57" spans="1:32" s="173" customFormat="1" ht="12.5" x14ac:dyDescent="0.25">
      <c r="A57" s="188"/>
      <c r="B57" s="188"/>
      <c r="C57" s="188"/>
      <c r="D57" s="188"/>
      <c r="E57" s="188"/>
      <c r="F57" s="189"/>
      <c r="G57" s="189"/>
      <c r="H57" s="142" t="str">
        <f t="shared" si="11"/>
        <v/>
      </c>
      <c r="I57" s="202"/>
      <c r="J57" s="201"/>
      <c r="K57" s="201">
        <f t="shared" si="1"/>
        <v>0</v>
      </c>
      <c r="L57" s="140"/>
      <c r="M57" s="193"/>
      <c r="N57" s="193"/>
      <c r="O57" s="209" t="str">
        <f t="shared" si="2"/>
        <v/>
      </c>
      <c r="P57" s="204"/>
      <c r="Q57" s="201"/>
      <c r="R57" s="201">
        <f t="shared" si="4"/>
        <v>0</v>
      </c>
      <c r="S57" s="140"/>
      <c r="T57" s="143"/>
      <c r="U57" s="143"/>
      <c r="V57" s="209" t="str">
        <f t="shared" si="5"/>
        <v/>
      </c>
      <c r="W57" s="207"/>
      <c r="X57" s="210">
        <f t="shared" si="6"/>
        <v>0</v>
      </c>
      <c r="Y57" s="201">
        <f t="shared" si="7"/>
        <v>0</v>
      </c>
      <c r="Z57" s="201"/>
      <c r="AA57" s="143"/>
      <c r="AB57" s="143"/>
      <c r="AC57" s="209" t="str">
        <f t="shared" si="8"/>
        <v/>
      </c>
      <c r="AD57" s="207"/>
      <c r="AE57" s="210">
        <f t="shared" si="9"/>
        <v>0</v>
      </c>
      <c r="AF57" s="201">
        <f t="shared" si="10"/>
        <v>0</v>
      </c>
    </row>
    <row r="58" spans="1:32" s="173" customFormat="1" ht="12.5" x14ac:dyDescent="0.25">
      <c r="A58" s="188" t="s">
        <v>218</v>
      </c>
      <c r="B58" s="188" t="s">
        <v>232</v>
      </c>
      <c r="C58" s="188" t="s">
        <v>142</v>
      </c>
      <c r="D58" s="188">
        <v>0</v>
      </c>
      <c r="E58" s="188"/>
      <c r="F58" s="189">
        <v>7.9666666666666668</v>
      </c>
      <c r="G58" s="189">
        <v>7.4749999999999996</v>
      </c>
      <c r="H58" s="142">
        <f t="shared" si="11"/>
        <v>0.49166666666666714</v>
      </c>
      <c r="I58" s="202">
        <v>7.1820000000000004</v>
      </c>
      <c r="J58" s="201">
        <f t="shared" si="0"/>
        <v>3.5311500000000038</v>
      </c>
      <c r="K58" s="201">
        <f t="shared" si="1"/>
        <v>0</v>
      </c>
      <c r="L58" s="140"/>
      <c r="M58" s="193">
        <v>620.4041666666667</v>
      </c>
      <c r="N58" s="193">
        <v>440.09416666666675</v>
      </c>
      <c r="O58" s="209">
        <f t="shared" si="2"/>
        <v>180.30999999999995</v>
      </c>
      <c r="P58" s="204">
        <v>0.125</v>
      </c>
      <c r="Q58" s="201">
        <f t="shared" ref="Q58" si="22">O58*P58</f>
        <v>22.538749999999993</v>
      </c>
      <c r="R58" s="201">
        <f t="shared" si="4"/>
        <v>0</v>
      </c>
      <c r="S58" s="140"/>
      <c r="T58" s="143">
        <v>21.39329601158645</v>
      </c>
      <c r="U58" s="143">
        <v>17.978943850267378</v>
      </c>
      <c r="V58" s="209">
        <f t="shared" si="5"/>
        <v>3.4143521613190728</v>
      </c>
      <c r="W58" s="207">
        <v>6.1349999999999998</v>
      </c>
      <c r="X58" s="210">
        <f t="shared" si="6"/>
        <v>20.947050509692509</v>
      </c>
      <c r="Y58" s="201">
        <f t="shared" si="7"/>
        <v>0</v>
      </c>
      <c r="Z58" s="201"/>
      <c r="AA58" s="143">
        <v>21.39329601158645</v>
      </c>
      <c r="AB58" s="143">
        <v>17.978943850267378</v>
      </c>
      <c r="AC58" s="209">
        <f t="shared" si="8"/>
        <v>3.4143521613190728</v>
      </c>
      <c r="AD58" s="207">
        <v>6.1349999999999998</v>
      </c>
      <c r="AE58" s="210">
        <f t="shared" si="9"/>
        <v>20.947050509692509</v>
      </c>
      <c r="AF58" s="201">
        <f t="shared" si="10"/>
        <v>0</v>
      </c>
    </row>
    <row r="59" spans="1:32" s="173" customFormat="1" ht="12.5" x14ac:dyDescent="0.25">
      <c r="A59" s="188"/>
      <c r="B59" s="188"/>
      <c r="C59" s="188"/>
      <c r="D59" s="188"/>
      <c r="E59" s="188"/>
      <c r="F59" s="189"/>
      <c r="G59" s="189"/>
      <c r="H59" s="142" t="str">
        <f t="shared" si="11"/>
        <v/>
      </c>
      <c r="I59" s="202"/>
      <c r="J59" s="201"/>
      <c r="K59" s="201">
        <f t="shared" si="1"/>
        <v>0</v>
      </c>
      <c r="L59" s="140"/>
      <c r="M59" s="193"/>
      <c r="N59" s="193"/>
      <c r="O59" s="209" t="str">
        <f t="shared" si="2"/>
        <v/>
      </c>
      <c r="P59" s="204"/>
      <c r="Q59" s="201"/>
      <c r="R59" s="201">
        <f t="shared" si="4"/>
        <v>0</v>
      </c>
      <c r="S59" s="140"/>
      <c r="T59" s="143"/>
      <c r="U59" s="143"/>
      <c r="V59" s="209" t="str">
        <f t="shared" si="5"/>
        <v/>
      </c>
      <c r="W59" s="207"/>
      <c r="X59" s="210">
        <f t="shared" si="6"/>
        <v>0</v>
      </c>
      <c r="Y59" s="201">
        <f t="shared" si="7"/>
        <v>0</v>
      </c>
      <c r="Z59" s="201"/>
      <c r="AA59" s="143"/>
      <c r="AB59" s="143"/>
      <c r="AC59" s="209" t="str">
        <f t="shared" si="8"/>
        <v/>
      </c>
      <c r="AD59" s="207"/>
      <c r="AE59" s="210">
        <f t="shared" si="9"/>
        <v>0</v>
      </c>
      <c r="AF59" s="201">
        <f t="shared" si="10"/>
        <v>0</v>
      </c>
    </row>
    <row r="60" spans="1:32" s="173" customFormat="1" ht="12.5" x14ac:dyDescent="0.25">
      <c r="A60" s="188"/>
      <c r="B60" s="188"/>
      <c r="C60" s="188"/>
      <c r="D60" s="188"/>
      <c r="E60" s="188"/>
      <c r="F60" s="189"/>
      <c r="G60" s="189"/>
      <c r="H60" s="142" t="str">
        <f t="shared" si="11"/>
        <v/>
      </c>
      <c r="I60" s="202"/>
      <c r="J60" s="201"/>
      <c r="K60" s="201">
        <f t="shared" si="1"/>
        <v>0</v>
      </c>
      <c r="L60" s="140"/>
      <c r="M60" s="193"/>
      <c r="N60" s="193"/>
      <c r="O60" s="209" t="str">
        <f t="shared" si="2"/>
        <v/>
      </c>
      <c r="P60" s="204"/>
      <c r="Q60" s="201"/>
      <c r="R60" s="201">
        <f t="shared" si="4"/>
        <v>0</v>
      </c>
      <c r="S60" s="140"/>
      <c r="T60" s="143"/>
      <c r="U60" s="143"/>
      <c r="V60" s="209" t="str">
        <f t="shared" si="5"/>
        <v/>
      </c>
      <c r="W60" s="207"/>
      <c r="X60" s="210">
        <f t="shared" si="6"/>
        <v>0</v>
      </c>
      <c r="Y60" s="201">
        <f t="shared" si="7"/>
        <v>0</v>
      </c>
      <c r="Z60" s="201"/>
      <c r="AA60" s="143"/>
      <c r="AB60" s="143"/>
      <c r="AC60" s="209" t="str">
        <f t="shared" si="8"/>
        <v/>
      </c>
      <c r="AD60" s="207"/>
      <c r="AE60" s="210">
        <f t="shared" si="9"/>
        <v>0</v>
      </c>
      <c r="AF60" s="201">
        <f t="shared" si="10"/>
        <v>0</v>
      </c>
    </row>
    <row r="61" spans="1:32" s="173" customFormat="1" ht="12.5" x14ac:dyDescent="0.25">
      <c r="A61" s="188" t="s">
        <v>212</v>
      </c>
      <c r="B61" s="188" t="s">
        <v>233</v>
      </c>
      <c r="C61" s="188" t="s">
        <v>142</v>
      </c>
      <c r="D61" s="188">
        <v>0</v>
      </c>
      <c r="E61" s="188"/>
      <c r="F61" s="189">
        <v>8.6666666666666696</v>
      </c>
      <c r="G61" s="189">
        <v>7.4749999999999996</v>
      </c>
      <c r="H61" s="142">
        <f t="shared" si="11"/>
        <v>1.19166666666667</v>
      </c>
      <c r="I61" s="202">
        <v>7.1820000000000004</v>
      </c>
      <c r="J61" s="201">
        <f t="shared" si="0"/>
        <v>8.5585500000000234</v>
      </c>
      <c r="K61" s="201">
        <f t="shared" si="1"/>
        <v>0</v>
      </c>
      <c r="L61" s="140"/>
      <c r="M61" s="193">
        <v>620.4041666666667</v>
      </c>
      <c r="N61" s="193">
        <v>440.09416666666675</v>
      </c>
      <c r="O61" s="209">
        <f t="shared" si="2"/>
        <v>180.30999999999995</v>
      </c>
      <c r="P61" s="204">
        <v>0.125</v>
      </c>
      <c r="Q61" s="201">
        <f t="shared" ref="Q61" si="23">O61*P61</f>
        <v>22.538749999999993</v>
      </c>
      <c r="R61" s="201">
        <f t="shared" si="4"/>
        <v>0</v>
      </c>
      <c r="S61" s="140"/>
      <c r="T61" s="143">
        <v>21.39329601158645</v>
      </c>
      <c r="U61" s="143">
        <v>17.978943850267378</v>
      </c>
      <c r="V61" s="209">
        <f t="shared" si="5"/>
        <v>3.4143521613190728</v>
      </c>
      <c r="W61" s="207">
        <v>6.1349999999999998</v>
      </c>
      <c r="X61" s="210">
        <f t="shared" si="6"/>
        <v>20.947050509692509</v>
      </c>
      <c r="Y61" s="201">
        <f t="shared" si="7"/>
        <v>0</v>
      </c>
      <c r="Z61" s="201"/>
      <c r="AA61" s="143">
        <v>21.39329601158645</v>
      </c>
      <c r="AB61" s="143">
        <v>17.978943850267378</v>
      </c>
      <c r="AC61" s="209">
        <f t="shared" si="8"/>
        <v>3.4143521613190728</v>
      </c>
      <c r="AD61" s="207">
        <v>6.1349999999999998</v>
      </c>
      <c r="AE61" s="210">
        <f t="shared" si="9"/>
        <v>20.947050509692509</v>
      </c>
      <c r="AF61" s="201">
        <f t="shared" si="10"/>
        <v>0</v>
      </c>
    </row>
    <row r="62" spans="1:32" s="173" customFormat="1" ht="12.5" x14ac:dyDescent="0.25">
      <c r="A62" s="188"/>
      <c r="B62" s="188"/>
      <c r="C62" s="188"/>
      <c r="D62" s="188"/>
      <c r="E62" s="188"/>
      <c r="F62" s="189"/>
      <c r="G62" s="189"/>
      <c r="H62" s="142" t="str">
        <f t="shared" si="11"/>
        <v/>
      </c>
      <c r="I62" s="202"/>
      <c r="J62" s="201"/>
      <c r="K62" s="201">
        <f t="shared" si="1"/>
        <v>0</v>
      </c>
      <c r="L62" s="140"/>
      <c r="M62" s="193"/>
      <c r="N62" s="193"/>
      <c r="O62" s="209" t="str">
        <f t="shared" si="2"/>
        <v/>
      </c>
      <c r="P62" s="204"/>
      <c r="Q62" s="201"/>
      <c r="R62" s="201">
        <f t="shared" si="4"/>
        <v>0</v>
      </c>
      <c r="S62" s="140"/>
      <c r="T62" s="143"/>
      <c r="U62" s="143"/>
      <c r="V62" s="209" t="str">
        <f t="shared" si="5"/>
        <v/>
      </c>
      <c r="W62" s="207"/>
      <c r="X62" s="210">
        <f t="shared" si="6"/>
        <v>0</v>
      </c>
      <c r="Y62" s="201">
        <f t="shared" si="7"/>
        <v>0</v>
      </c>
      <c r="Z62" s="201"/>
      <c r="AA62" s="143"/>
      <c r="AB62" s="143"/>
      <c r="AC62" s="209" t="str">
        <f t="shared" si="8"/>
        <v/>
      </c>
      <c r="AD62" s="207"/>
      <c r="AE62" s="210">
        <f t="shared" si="9"/>
        <v>0</v>
      </c>
      <c r="AF62" s="201">
        <f t="shared" si="10"/>
        <v>0</v>
      </c>
    </row>
    <row r="63" spans="1:32" s="173" customFormat="1" ht="12.5" x14ac:dyDescent="0.25">
      <c r="A63" s="188"/>
      <c r="B63" s="188"/>
      <c r="C63" s="188"/>
      <c r="D63" s="188"/>
      <c r="E63" s="188"/>
      <c r="F63" s="189"/>
      <c r="G63" s="189"/>
      <c r="H63" s="142" t="str">
        <f t="shared" si="11"/>
        <v/>
      </c>
      <c r="I63" s="202"/>
      <c r="J63" s="201"/>
      <c r="K63" s="201">
        <f t="shared" si="1"/>
        <v>0</v>
      </c>
      <c r="L63" s="140"/>
      <c r="M63" s="193"/>
      <c r="N63" s="193"/>
      <c r="O63" s="209" t="str">
        <f t="shared" si="2"/>
        <v/>
      </c>
      <c r="P63" s="204"/>
      <c r="Q63" s="201"/>
      <c r="R63" s="201">
        <f t="shared" si="4"/>
        <v>0</v>
      </c>
      <c r="S63" s="140"/>
      <c r="T63" s="143"/>
      <c r="U63" s="143"/>
      <c r="V63" s="209" t="str">
        <f t="shared" si="5"/>
        <v/>
      </c>
      <c r="W63" s="207"/>
      <c r="X63" s="210">
        <f t="shared" si="6"/>
        <v>0</v>
      </c>
      <c r="Y63" s="201">
        <f t="shared" si="7"/>
        <v>0</v>
      </c>
      <c r="Z63" s="201"/>
      <c r="AA63" s="143"/>
      <c r="AB63" s="143"/>
      <c r="AC63" s="209" t="str">
        <f t="shared" si="8"/>
        <v/>
      </c>
      <c r="AD63" s="207"/>
      <c r="AE63" s="210">
        <f t="shared" si="9"/>
        <v>0</v>
      </c>
      <c r="AF63" s="201">
        <f t="shared" si="10"/>
        <v>0</v>
      </c>
    </row>
    <row r="64" spans="1:32" s="173" customFormat="1" ht="12.5" x14ac:dyDescent="0.25">
      <c r="A64" s="188" t="s">
        <v>219</v>
      </c>
      <c r="B64" s="188" t="s">
        <v>234</v>
      </c>
      <c r="C64" s="188" t="s">
        <v>142</v>
      </c>
      <c r="D64" s="188">
        <v>0</v>
      </c>
      <c r="E64" s="188"/>
      <c r="F64" s="189">
        <v>7.9666666666666668</v>
      </c>
      <c r="G64" s="189">
        <v>7.4749999999999996</v>
      </c>
      <c r="H64" s="142">
        <f t="shared" si="11"/>
        <v>0.49166666666666714</v>
      </c>
      <c r="I64" s="202">
        <v>7.1820000000000004</v>
      </c>
      <c r="J64" s="201">
        <f t="shared" si="0"/>
        <v>3.5311500000000038</v>
      </c>
      <c r="K64" s="201">
        <f t="shared" si="1"/>
        <v>0</v>
      </c>
      <c r="L64" s="140"/>
      <c r="M64" s="193">
        <v>620.4041666666667</v>
      </c>
      <c r="N64" s="193">
        <v>440.09416666666675</v>
      </c>
      <c r="O64" s="209">
        <f t="shared" si="2"/>
        <v>180.30999999999995</v>
      </c>
      <c r="P64" s="204">
        <v>0.125</v>
      </c>
      <c r="Q64" s="201">
        <f>O64*P64</f>
        <v>22.538749999999993</v>
      </c>
      <c r="R64" s="201">
        <f t="shared" si="4"/>
        <v>0</v>
      </c>
      <c r="S64" s="140"/>
      <c r="T64" s="143">
        <v>21.39329601158645</v>
      </c>
      <c r="U64" s="143">
        <v>17.978943850267378</v>
      </c>
      <c r="V64" s="209">
        <f t="shared" si="5"/>
        <v>3.4143521613190728</v>
      </c>
      <c r="W64" s="207">
        <v>6.1349999999999998</v>
      </c>
      <c r="X64" s="210">
        <f t="shared" si="6"/>
        <v>20.947050509692509</v>
      </c>
      <c r="Y64" s="201">
        <f t="shared" si="7"/>
        <v>0</v>
      </c>
      <c r="Z64" s="201"/>
      <c r="AA64" s="143">
        <v>21.39329601158645</v>
      </c>
      <c r="AB64" s="143">
        <v>17.978943850267378</v>
      </c>
      <c r="AC64" s="209">
        <f t="shared" si="8"/>
        <v>3.4143521613190728</v>
      </c>
      <c r="AD64" s="207">
        <v>6.1349999999999998</v>
      </c>
      <c r="AE64" s="210">
        <f t="shared" si="9"/>
        <v>20.947050509692509</v>
      </c>
      <c r="AF64" s="201">
        <f t="shared" si="10"/>
        <v>0</v>
      </c>
    </row>
    <row r="65" spans="1:32" s="173" customFormat="1" ht="12.5" x14ac:dyDescent="0.25">
      <c r="A65" s="188"/>
      <c r="B65" s="188"/>
      <c r="C65" s="188" t="s">
        <v>143</v>
      </c>
      <c r="D65" s="188">
        <v>0</v>
      </c>
      <c r="E65" s="188"/>
      <c r="F65" s="189">
        <v>9.1166666666666671</v>
      </c>
      <c r="G65" s="189">
        <v>8.5</v>
      </c>
      <c r="H65" s="142">
        <f t="shared" si="11"/>
        <v>0.61666666666666714</v>
      </c>
      <c r="I65" s="202">
        <v>7.077</v>
      </c>
      <c r="J65" s="201">
        <f t="shared" si="0"/>
        <v>4.3641500000000031</v>
      </c>
      <c r="K65" s="201">
        <f t="shared" si="1"/>
        <v>0</v>
      </c>
      <c r="L65" s="140"/>
      <c r="M65" s="193">
        <v>724.4375</v>
      </c>
      <c r="N65" s="193">
        <v>535.36749999999995</v>
      </c>
      <c r="O65" s="209">
        <f t="shared" si="2"/>
        <v>189.07000000000005</v>
      </c>
      <c r="P65" s="204">
        <v>0.123</v>
      </c>
      <c r="Q65" s="201">
        <f t="shared" ref="Q65" si="24">O65*P65</f>
        <v>23.255610000000004</v>
      </c>
      <c r="R65" s="201">
        <f t="shared" si="4"/>
        <v>0</v>
      </c>
      <c r="S65" s="140"/>
      <c r="T65" s="143">
        <v>23.600995014483061</v>
      </c>
      <c r="U65" s="143">
        <v>19.33305481283422</v>
      </c>
      <c r="V65" s="209">
        <f t="shared" si="5"/>
        <v>4.267940201648841</v>
      </c>
      <c r="W65" s="207">
        <v>6.1360000000000001</v>
      </c>
      <c r="X65" s="210">
        <f t="shared" si="6"/>
        <v>26.188081077317289</v>
      </c>
      <c r="Y65" s="201">
        <f t="shared" si="7"/>
        <v>0</v>
      </c>
      <c r="Z65" s="201"/>
      <c r="AA65" s="143">
        <v>23.600995014483061</v>
      </c>
      <c r="AB65" s="143">
        <v>19.33305481283422</v>
      </c>
      <c r="AC65" s="209">
        <f t="shared" si="8"/>
        <v>4.267940201648841</v>
      </c>
      <c r="AD65" s="207">
        <v>6.1360000000000001</v>
      </c>
      <c r="AE65" s="210">
        <f t="shared" si="9"/>
        <v>26.188081077317289</v>
      </c>
      <c r="AF65" s="201">
        <f t="shared" si="10"/>
        <v>0</v>
      </c>
    </row>
    <row r="66" spans="1:32" s="173" customFormat="1" ht="12.5" x14ac:dyDescent="0.25">
      <c r="A66" s="188"/>
      <c r="B66" s="188"/>
      <c r="C66" s="188"/>
      <c r="D66" s="188"/>
      <c r="E66" s="188"/>
      <c r="F66" s="189"/>
      <c r="G66" s="189"/>
      <c r="H66" s="142" t="str">
        <f t="shared" si="11"/>
        <v/>
      </c>
      <c r="I66" s="202"/>
      <c r="J66" s="201"/>
      <c r="K66" s="201">
        <f t="shared" si="1"/>
        <v>0</v>
      </c>
      <c r="L66" s="140"/>
      <c r="M66" s="193"/>
      <c r="N66" s="193"/>
      <c r="O66" s="209" t="str">
        <f t="shared" si="2"/>
        <v/>
      </c>
      <c r="P66" s="204"/>
      <c r="Q66" s="201"/>
      <c r="R66" s="201">
        <f t="shared" si="4"/>
        <v>0</v>
      </c>
      <c r="S66" s="140"/>
      <c r="T66" s="143"/>
      <c r="U66" s="143"/>
      <c r="V66" s="209" t="str">
        <f t="shared" si="5"/>
        <v/>
      </c>
      <c r="W66" s="207"/>
      <c r="X66" s="210">
        <f t="shared" si="6"/>
        <v>0</v>
      </c>
      <c r="Y66" s="201">
        <f t="shared" si="7"/>
        <v>0</v>
      </c>
      <c r="Z66" s="201"/>
      <c r="AA66" s="143"/>
      <c r="AB66" s="143"/>
      <c r="AC66" s="209" t="str">
        <f t="shared" si="8"/>
        <v/>
      </c>
      <c r="AD66" s="207"/>
      <c r="AE66" s="210">
        <f t="shared" si="9"/>
        <v>0</v>
      </c>
      <c r="AF66" s="201">
        <f t="shared" si="10"/>
        <v>0</v>
      </c>
    </row>
    <row r="67" spans="1:32" s="173" customFormat="1" ht="12.5" x14ac:dyDescent="0.25">
      <c r="A67" s="188"/>
      <c r="B67" s="188"/>
      <c r="C67" s="188"/>
      <c r="D67" s="188"/>
      <c r="E67" s="188"/>
      <c r="F67" s="189"/>
      <c r="G67" s="189"/>
      <c r="H67" s="142" t="str">
        <f t="shared" si="11"/>
        <v/>
      </c>
      <c r="I67" s="202"/>
      <c r="J67" s="201"/>
      <c r="K67" s="201">
        <f t="shared" si="1"/>
        <v>0</v>
      </c>
      <c r="L67" s="140"/>
      <c r="M67" s="193"/>
      <c r="N67" s="193"/>
      <c r="O67" s="209" t="str">
        <f t="shared" si="2"/>
        <v/>
      </c>
      <c r="P67" s="204"/>
      <c r="Q67" s="201"/>
      <c r="R67" s="201">
        <f t="shared" si="4"/>
        <v>0</v>
      </c>
      <c r="S67" s="140"/>
      <c r="T67" s="143"/>
      <c r="U67" s="143"/>
      <c r="V67" s="209" t="str">
        <f t="shared" si="5"/>
        <v/>
      </c>
      <c r="W67" s="207"/>
      <c r="X67" s="210">
        <f t="shared" si="6"/>
        <v>0</v>
      </c>
      <c r="Y67" s="201">
        <f t="shared" si="7"/>
        <v>0</v>
      </c>
      <c r="Z67" s="201"/>
      <c r="AA67" s="143"/>
      <c r="AB67" s="143"/>
      <c r="AC67" s="209" t="str">
        <f t="shared" si="8"/>
        <v/>
      </c>
      <c r="AD67" s="207"/>
      <c r="AE67" s="210">
        <f t="shared" si="9"/>
        <v>0</v>
      </c>
      <c r="AF67" s="201">
        <f t="shared" si="10"/>
        <v>0</v>
      </c>
    </row>
    <row r="68" spans="1:32" s="173" customFormat="1" ht="12.5" x14ac:dyDescent="0.25">
      <c r="A68" s="188"/>
      <c r="B68" s="188"/>
      <c r="C68" s="188"/>
      <c r="D68" s="188"/>
      <c r="E68" s="188"/>
      <c r="F68" s="189"/>
      <c r="G68" s="189"/>
      <c r="H68" s="142" t="str">
        <f t="shared" si="11"/>
        <v/>
      </c>
      <c r="I68" s="202"/>
      <c r="J68" s="201"/>
      <c r="K68" s="201">
        <f t="shared" si="1"/>
        <v>0</v>
      </c>
      <c r="L68" s="140"/>
      <c r="M68" s="193"/>
      <c r="N68" s="193"/>
      <c r="O68" s="209" t="str">
        <f t="shared" si="2"/>
        <v/>
      </c>
      <c r="P68" s="204"/>
      <c r="Q68" s="201"/>
      <c r="R68" s="201">
        <f t="shared" si="4"/>
        <v>0</v>
      </c>
      <c r="S68" s="140"/>
      <c r="T68" s="143"/>
      <c r="U68" s="143"/>
      <c r="V68" s="209" t="str">
        <f t="shared" si="5"/>
        <v/>
      </c>
      <c r="W68" s="207"/>
      <c r="X68" s="210">
        <f t="shared" si="6"/>
        <v>0</v>
      </c>
      <c r="Y68" s="201">
        <f t="shared" si="7"/>
        <v>0</v>
      </c>
      <c r="Z68" s="201"/>
      <c r="AA68" s="143"/>
      <c r="AB68" s="143"/>
      <c r="AC68" s="209" t="str">
        <f t="shared" si="8"/>
        <v/>
      </c>
      <c r="AD68" s="207"/>
      <c r="AE68" s="210">
        <f t="shared" si="9"/>
        <v>0</v>
      </c>
      <c r="AF68" s="201">
        <f t="shared" si="10"/>
        <v>0</v>
      </c>
    </row>
    <row r="69" spans="1:32" s="173" customFormat="1" ht="12.5" x14ac:dyDescent="0.25">
      <c r="A69" s="188"/>
      <c r="B69" s="188"/>
      <c r="C69" s="188"/>
      <c r="D69" s="188"/>
      <c r="E69" s="188"/>
      <c r="F69" s="189"/>
      <c r="G69" s="189"/>
      <c r="H69" s="142" t="str">
        <f t="shared" si="11"/>
        <v/>
      </c>
      <c r="I69" s="202"/>
      <c r="J69" s="201"/>
      <c r="K69" s="201">
        <f t="shared" si="1"/>
        <v>0</v>
      </c>
      <c r="L69" s="140"/>
      <c r="M69" s="193"/>
      <c r="N69" s="193"/>
      <c r="O69" s="209" t="str">
        <f t="shared" si="2"/>
        <v/>
      </c>
      <c r="P69" s="204"/>
      <c r="Q69" s="201"/>
      <c r="R69" s="201">
        <f t="shared" si="4"/>
        <v>0</v>
      </c>
      <c r="S69" s="140"/>
      <c r="T69" s="143"/>
      <c r="U69" s="143"/>
      <c r="V69" s="209" t="str">
        <f t="shared" si="5"/>
        <v/>
      </c>
      <c r="W69" s="207"/>
      <c r="X69" s="210">
        <f t="shared" si="6"/>
        <v>0</v>
      </c>
      <c r="Y69" s="201">
        <f t="shared" si="7"/>
        <v>0</v>
      </c>
      <c r="Z69" s="201"/>
      <c r="AA69" s="143"/>
      <c r="AB69" s="143"/>
      <c r="AC69" s="209" t="str">
        <f t="shared" si="8"/>
        <v/>
      </c>
      <c r="AD69" s="207"/>
      <c r="AE69" s="210">
        <f t="shared" si="9"/>
        <v>0</v>
      </c>
      <c r="AF69" s="201">
        <f t="shared" si="10"/>
        <v>0</v>
      </c>
    </row>
    <row r="70" spans="1:32" s="173" customFormat="1" ht="12.5" x14ac:dyDescent="0.25">
      <c r="A70" s="188"/>
      <c r="B70" s="188"/>
      <c r="C70" s="188"/>
      <c r="D70" s="188"/>
      <c r="E70" s="188"/>
      <c r="F70" s="189"/>
      <c r="G70" s="189"/>
      <c r="H70" s="142" t="str">
        <f t="shared" si="11"/>
        <v/>
      </c>
      <c r="I70" s="202"/>
      <c r="J70" s="201"/>
      <c r="K70" s="201">
        <f t="shared" si="1"/>
        <v>0</v>
      </c>
      <c r="L70" s="140"/>
      <c r="M70" s="193"/>
      <c r="N70" s="193"/>
      <c r="O70" s="209" t="str">
        <f t="shared" si="2"/>
        <v/>
      </c>
      <c r="P70" s="204"/>
      <c r="Q70" s="201"/>
      <c r="R70" s="201">
        <f t="shared" si="4"/>
        <v>0</v>
      </c>
      <c r="S70" s="140"/>
      <c r="T70" s="143"/>
      <c r="U70" s="143"/>
      <c r="V70" s="209" t="str">
        <f t="shared" si="5"/>
        <v/>
      </c>
      <c r="W70" s="207"/>
      <c r="X70" s="210">
        <f t="shared" si="6"/>
        <v>0</v>
      </c>
      <c r="Y70" s="201">
        <f t="shared" si="7"/>
        <v>0</v>
      </c>
      <c r="Z70" s="201"/>
      <c r="AA70" s="143"/>
      <c r="AB70" s="143"/>
      <c r="AC70" s="209" t="str">
        <f t="shared" si="8"/>
        <v/>
      </c>
      <c r="AD70" s="207"/>
      <c r="AE70" s="210">
        <f t="shared" si="9"/>
        <v>0</v>
      </c>
      <c r="AF70" s="201">
        <f t="shared" si="10"/>
        <v>0</v>
      </c>
    </row>
    <row r="71" spans="1:32" s="173" customFormat="1" ht="12.5" x14ac:dyDescent="0.25">
      <c r="A71" s="188"/>
      <c r="B71" s="188"/>
      <c r="C71" s="188"/>
      <c r="D71" s="188"/>
      <c r="E71" s="188"/>
      <c r="F71" s="189"/>
      <c r="G71" s="189"/>
      <c r="H71" s="142" t="str">
        <f t="shared" si="11"/>
        <v/>
      </c>
      <c r="I71" s="202"/>
      <c r="J71" s="201"/>
      <c r="K71" s="201">
        <f t="shared" si="1"/>
        <v>0</v>
      </c>
      <c r="L71" s="140"/>
      <c r="M71" s="193"/>
      <c r="N71" s="193"/>
      <c r="O71" s="209" t="str">
        <f t="shared" si="2"/>
        <v/>
      </c>
      <c r="P71" s="204"/>
      <c r="Q71" s="201"/>
      <c r="R71" s="201">
        <f t="shared" si="4"/>
        <v>0</v>
      </c>
      <c r="S71" s="140"/>
      <c r="T71" s="143"/>
      <c r="U71" s="143"/>
      <c r="V71" s="209" t="str">
        <f t="shared" si="5"/>
        <v/>
      </c>
      <c r="W71" s="207"/>
      <c r="X71" s="210">
        <f t="shared" si="6"/>
        <v>0</v>
      </c>
      <c r="Y71" s="201">
        <f t="shared" si="7"/>
        <v>0</v>
      </c>
      <c r="Z71" s="201"/>
      <c r="AA71" s="143"/>
      <c r="AB71" s="143"/>
      <c r="AC71" s="209" t="str">
        <f t="shared" si="8"/>
        <v/>
      </c>
      <c r="AD71" s="207"/>
      <c r="AE71" s="210">
        <f t="shared" si="9"/>
        <v>0</v>
      </c>
      <c r="AF71" s="201">
        <f t="shared" si="10"/>
        <v>0</v>
      </c>
    </row>
    <row r="72" spans="1:32" s="173" customFormat="1" ht="12.5" x14ac:dyDescent="0.25">
      <c r="A72" s="188"/>
      <c r="B72" s="188"/>
      <c r="C72" s="188"/>
      <c r="D72" s="188"/>
      <c r="E72" s="188"/>
      <c r="F72" s="189"/>
      <c r="G72" s="189"/>
      <c r="H72" s="142" t="str">
        <f t="shared" si="11"/>
        <v/>
      </c>
      <c r="I72" s="202"/>
      <c r="J72" s="201"/>
      <c r="K72" s="201">
        <f t="shared" si="1"/>
        <v>0</v>
      </c>
      <c r="L72" s="140"/>
      <c r="M72" s="193"/>
      <c r="N72" s="193"/>
      <c r="O72" s="209" t="str">
        <f t="shared" si="2"/>
        <v/>
      </c>
      <c r="P72" s="204"/>
      <c r="Q72" s="201"/>
      <c r="R72" s="201">
        <f t="shared" si="4"/>
        <v>0</v>
      </c>
      <c r="S72" s="140"/>
      <c r="T72" s="143"/>
      <c r="U72" s="143"/>
      <c r="V72" s="209" t="str">
        <f t="shared" si="5"/>
        <v/>
      </c>
      <c r="W72" s="207"/>
      <c r="X72" s="210">
        <f t="shared" si="6"/>
        <v>0</v>
      </c>
      <c r="Y72" s="201">
        <f t="shared" si="7"/>
        <v>0</v>
      </c>
      <c r="Z72" s="201"/>
      <c r="AA72" s="143"/>
      <c r="AB72" s="143"/>
      <c r="AC72" s="209" t="str">
        <f t="shared" si="8"/>
        <v/>
      </c>
      <c r="AD72" s="207"/>
      <c r="AE72" s="210">
        <f t="shared" si="9"/>
        <v>0</v>
      </c>
      <c r="AF72" s="201">
        <f t="shared" si="10"/>
        <v>0</v>
      </c>
    </row>
    <row r="73" spans="1:32" s="173" customFormat="1" ht="12.5" x14ac:dyDescent="0.25">
      <c r="A73" s="188"/>
      <c r="B73" s="188"/>
      <c r="C73" s="188"/>
      <c r="D73" s="188"/>
      <c r="E73" s="188"/>
      <c r="F73" s="189"/>
      <c r="G73" s="189"/>
      <c r="H73" s="142" t="str">
        <f t="shared" si="11"/>
        <v/>
      </c>
      <c r="I73" s="202"/>
      <c r="J73" s="201"/>
      <c r="K73" s="201">
        <f t="shared" si="1"/>
        <v>0</v>
      </c>
      <c r="L73" s="140"/>
      <c r="M73" s="193"/>
      <c r="N73" s="193"/>
      <c r="O73" s="209" t="str">
        <f t="shared" si="2"/>
        <v/>
      </c>
      <c r="P73" s="204"/>
      <c r="Q73" s="201"/>
      <c r="R73" s="201">
        <f t="shared" si="4"/>
        <v>0</v>
      </c>
      <c r="S73" s="140"/>
      <c r="T73" s="143"/>
      <c r="U73" s="143"/>
      <c r="V73" s="209" t="str">
        <f t="shared" si="5"/>
        <v/>
      </c>
      <c r="W73" s="207"/>
      <c r="X73" s="210">
        <f t="shared" si="6"/>
        <v>0</v>
      </c>
      <c r="Y73" s="201">
        <f t="shared" si="7"/>
        <v>0</v>
      </c>
      <c r="Z73" s="201"/>
      <c r="AA73" s="143"/>
      <c r="AB73" s="143"/>
      <c r="AC73" s="209" t="str">
        <f t="shared" si="8"/>
        <v/>
      </c>
      <c r="AD73" s="207"/>
      <c r="AE73" s="210">
        <f t="shared" si="9"/>
        <v>0</v>
      </c>
      <c r="AF73" s="201">
        <f t="shared" si="10"/>
        <v>0</v>
      </c>
    </row>
    <row r="74" spans="1:32" s="173" customFormat="1" ht="12.5" x14ac:dyDescent="0.25">
      <c r="A74" s="188"/>
      <c r="B74" s="188"/>
      <c r="C74" s="188"/>
      <c r="D74" s="188"/>
      <c r="E74" s="188"/>
      <c r="F74" s="189"/>
      <c r="G74" s="189"/>
      <c r="H74" s="142" t="str">
        <f t="shared" si="11"/>
        <v/>
      </c>
      <c r="I74" s="202"/>
      <c r="J74" s="201"/>
      <c r="K74" s="201">
        <f t="shared" si="1"/>
        <v>0</v>
      </c>
      <c r="L74" s="140"/>
      <c r="M74" s="193"/>
      <c r="N74" s="193"/>
      <c r="O74" s="209" t="str">
        <f t="shared" si="2"/>
        <v/>
      </c>
      <c r="P74" s="204"/>
      <c r="Q74" s="201"/>
      <c r="R74" s="201">
        <f t="shared" si="4"/>
        <v>0</v>
      </c>
      <c r="S74" s="140"/>
      <c r="T74" s="143"/>
      <c r="U74" s="143"/>
      <c r="V74" s="209" t="str">
        <f t="shared" si="5"/>
        <v/>
      </c>
      <c r="W74" s="207"/>
      <c r="X74" s="210">
        <f t="shared" si="6"/>
        <v>0</v>
      </c>
      <c r="Y74" s="201">
        <f t="shared" si="7"/>
        <v>0</v>
      </c>
      <c r="Z74" s="201"/>
      <c r="AA74" s="143"/>
      <c r="AB74" s="143"/>
      <c r="AC74" s="209" t="str">
        <f t="shared" si="8"/>
        <v/>
      </c>
      <c r="AD74" s="207"/>
      <c r="AE74" s="210">
        <f t="shared" si="9"/>
        <v>0</v>
      </c>
      <c r="AF74" s="201">
        <f t="shared" si="10"/>
        <v>0</v>
      </c>
    </row>
    <row r="75" spans="1:32" s="173" customFormat="1" ht="12.5" x14ac:dyDescent="0.25">
      <c r="A75" s="188"/>
      <c r="B75" s="188"/>
      <c r="C75" s="188"/>
      <c r="D75" s="188"/>
      <c r="E75" s="188"/>
      <c r="F75" s="189"/>
      <c r="G75" s="189"/>
      <c r="H75" s="142" t="str">
        <f t="shared" si="11"/>
        <v/>
      </c>
      <c r="I75" s="202"/>
      <c r="J75" s="201"/>
      <c r="K75" s="201">
        <f t="shared" si="1"/>
        <v>0</v>
      </c>
      <c r="L75" s="140"/>
      <c r="M75" s="193"/>
      <c r="N75" s="193"/>
      <c r="O75" s="209" t="str">
        <f t="shared" si="2"/>
        <v/>
      </c>
      <c r="P75" s="204"/>
      <c r="Q75" s="201"/>
      <c r="R75" s="201">
        <f t="shared" si="4"/>
        <v>0</v>
      </c>
      <c r="S75" s="140"/>
      <c r="T75" s="143"/>
      <c r="U75" s="143"/>
      <c r="V75" s="209" t="str">
        <f t="shared" si="5"/>
        <v/>
      </c>
      <c r="W75" s="207"/>
      <c r="X75" s="210">
        <f t="shared" si="6"/>
        <v>0</v>
      </c>
      <c r="Y75" s="201">
        <f t="shared" si="7"/>
        <v>0</v>
      </c>
      <c r="Z75" s="201"/>
      <c r="AA75" s="143"/>
      <c r="AB75" s="143"/>
      <c r="AC75" s="209" t="str">
        <f t="shared" si="8"/>
        <v/>
      </c>
      <c r="AD75" s="207"/>
      <c r="AE75" s="210">
        <f t="shared" si="9"/>
        <v>0</v>
      </c>
      <c r="AF75" s="201">
        <f t="shared" si="10"/>
        <v>0</v>
      </c>
    </row>
    <row r="76" spans="1:32" s="173" customFormat="1" ht="12.5" x14ac:dyDescent="0.25">
      <c r="A76" s="188"/>
      <c r="B76" s="188"/>
      <c r="C76" s="188"/>
      <c r="D76" s="188"/>
      <c r="E76" s="188"/>
      <c r="F76" s="189"/>
      <c r="G76" s="189"/>
      <c r="H76" s="142" t="str">
        <f t="shared" si="11"/>
        <v/>
      </c>
      <c r="I76" s="202"/>
      <c r="J76" s="201"/>
      <c r="K76" s="201">
        <f t="shared" si="1"/>
        <v>0</v>
      </c>
      <c r="L76" s="140"/>
      <c r="M76" s="193"/>
      <c r="N76" s="193"/>
      <c r="O76" s="209" t="str">
        <f t="shared" si="2"/>
        <v/>
      </c>
      <c r="P76" s="204"/>
      <c r="Q76" s="201"/>
      <c r="R76" s="201">
        <f t="shared" si="4"/>
        <v>0</v>
      </c>
      <c r="S76" s="140"/>
      <c r="T76" s="143"/>
      <c r="U76" s="143"/>
      <c r="V76" s="209" t="str">
        <f t="shared" si="5"/>
        <v/>
      </c>
      <c r="W76" s="207"/>
      <c r="X76" s="210">
        <f t="shared" si="6"/>
        <v>0</v>
      </c>
      <c r="Y76" s="201">
        <f t="shared" si="7"/>
        <v>0</v>
      </c>
      <c r="Z76" s="201"/>
      <c r="AA76" s="143"/>
      <c r="AB76" s="143"/>
      <c r="AC76" s="209" t="str">
        <f t="shared" si="8"/>
        <v/>
      </c>
      <c r="AD76" s="207"/>
      <c r="AE76" s="210">
        <f t="shared" si="9"/>
        <v>0</v>
      </c>
      <c r="AF76" s="201">
        <f t="shared" si="10"/>
        <v>0</v>
      </c>
    </row>
    <row r="77" spans="1:32" s="173" customFormat="1" ht="12.5" x14ac:dyDescent="0.25">
      <c r="A77" s="188"/>
      <c r="B77" s="188"/>
      <c r="C77" s="188"/>
      <c r="D77" s="188"/>
      <c r="E77" s="188"/>
      <c r="F77" s="189"/>
      <c r="G77" s="189"/>
      <c r="H77" s="142" t="str">
        <f t="shared" si="11"/>
        <v/>
      </c>
      <c r="I77" s="202"/>
      <c r="J77" s="201"/>
      <c r="K77" s="201">
        <f t="shared" si="1"/>
        <v>0</v>
      </c>
      <c r="L77" s="140"/>
      <c r="M77" s="193"/>
      <c r="N77" s="193"/>
      <c r="O77" s="209" t="str">
        <f t="shared" si="2"/>
        <v/>
      </c>
      <c r="P77" s="204"/>
      <c r="Q77" s="201"/>
      <c r="R77" s="201">
        <f t="shared" si="4"/>
        <v>0</v>
      </c>
      <c r="S77" s="140"/>
      <c r="T77" s="143"/>
      <c r="U77" s="143"/>
      <c r="V77" s="209" t="str">
        <f t="shared" si="5"/>
        <v/>
      </c>
      <c r="W77" s="207"/>
      <c r="X77" s="210">
        <f t="shared" si="6"/>
        <v>0</v>
      </c>
      <c r="Y77" s="201">
        <f t="shared" si="7"/>
        <v>0</v>
      </c>
      <c r="Z77" s="201"/>
      <c r="AA77" s="143"/>
      <c r="AB77" s="143"/>
      <c r="AC77" s="209" t="str">
        <f t="shared" si="8"/>
        <v/>
      </c>
      <c r="AD77" s="207"/>
      <c r="AE77" s="210">
        <f t="shared" si="9"/>
        <v>0</v>
      </c>
      <c r="AF77" s="201">
        <f t="shared" si="10"/>
        <v>0</v>
      </c>
    </row>
    <row r="78" spans="1:32" s="173" customFormat="1" ht="12.5" x14ac:dyDescent="0.25">
      <c r="A78" s="188"/>
      <c r="B78" s="188"/>
      <c r="C78" s="188"/>
      <c r="D78" s="188"/>
      <c r="E78" s="188"/>
      <c r="F78" s="189"/>
      <c r="G78" s="189"/>
      <c r="H78" s="142" t="str">
        <f t="shared" si="11"/>
        <v/>
      </c>
      <c r="I78" s="202"/>
      <c r="J78" s="201"/>
      <c r="K78" s="201">
        <f t="shared" si="1"/>
        <v>0</v>
      </c>
      <c r="L78" s="140"/>
      <c r="M78" s="193"/>
      <c r="N78" s="193"/>
      <c r="O78" s="209" t="str">
        <f t="shared" si="2"/>
        <v/>
      </c>
      <c r="P78" s="204"/>
      <c r="Q78" s="201"/>
      <c r="R78" s="201">
        <f t="shared" si="4"/>
        <v>0</v>
      </c>
      <c r="S78" s="140"/>
      <c r="T78" s="143"/>
      <c r="U78" s="143"/>
      <c r="V78" s="209" t="str">
        <f t="shared" si="5"/>
        <v/>
      </c>
      <c r="W78" s="207"/>
      <c r="X78" s="210">
        <f t="shared" si="6"/>
        <v>0</v>
      </c>
      <c r="Y78" s="201">
        <f t="shared" si="7"/>
        <v>0</v>
      </c>
      <c r="Z78" s="201"/>
      <c r="AA78" s="143"/>
      <c r="AB78" s="143"/>
      <c r="AC78" s="209" t="str">
        <f t="shared" si="8"/>
        <v/>
      </c>
      <c r="AD78" s="207"/>
      <c r="AE78" s="210">
        <f t="shared" si="9"/>
        <v>0</v>
      </c>
      <c r="AF78" s="201">
        <f t="shared" si="10"/>
        <v>0</v>
      </c>
    </row>
    <row r="79" spans="1:32" s="173" customFormat="1" ht="12.5" x14ac:dyDescent="0.25">
      <c r="A79" s="188"/>
      <c r="B79" s="188"/>
      <c r="C79" s="188"/>
      <c r="D79" s="188"/>
      <c r="E79" s="188"/>
      <c r="F79" s="189"/>
      <c r="G79" s="189"/>
      <c r="H79" s="142" t="str">
        <f t="shared" si="11"/>
        <v/>
      </c>
      <c r="I79" s="202"/>
      <c r="J79" s="201"/>
      <c r="K79" s="201">
        <f t="shared" si="1"/>
        <v>0</v>
      </c>
      <c r="L79" s="140"/>
      <c r="M79" s="193"/>
      <c r="N79" s="193"/>
      <c r="O79" s="209" t="str">
        <f t="shared" si="2"/>
        <v/>
      </c>
      <c r="P79" s="204"/>
      <c r="Q79" s="201"/>
      <c r="R79" s="201">
        <f t="shared" si="4"/>
        <v>0</v>
      </c>
      <c r="S79" s="140"/>
      <c r="T79" s="143"/>
      <c r="U79" s="143"/>
      <c r="V79" s="209" t="str">
        <f t="shared" si="5"/>
        <v/>
      </c>
      <c r="W79" s="207"/>
      <c r="X79" s="210">
        <f t="shared" si="6"/>
        <v>0</v>
      </c>
      <c r="Y79" s="201">
        <f t="shared" si="7"/>
        <v>0</v>
      </c>
      <c r="Z79" s="201"/>
      <c r="AA79" s="143"/>
      <c r="AB79" s="143"/>
      <c r="AC79" s="209" t="str">
        <f t="shared" si="8"/>
        <v/>
      </c>
      <c r="AD79" s="207"/>
      <c r="AE79" s="210">
        <f t="shared" si="9"/>
        <v>0</v>
      </c>
      <c r="AF79" s="201">
        <f t="shared" si="10"/>
        <v>0</v>
      </c>
    </row>
    <row r="80" spans="1:32" s="173" customFormat="1" ht="12.5" x14ac:dyDescent="0.25">
      <c r="A80" s="188"/>
      <c r="B80" s="188"/>
      <c r="C80" s="188"/>
      <c r="D80" s="188"/>
      <c r="E80" s="188"/>
      <c r="F80" s="189"/>
      <c r="G80" s="189"/>
      <c r="H80" s="142" t="str">
        <f t="shared" si="11"/>
        <v/>
      </c>
      <c r="I80" s="202"/>
      <c r="J80" s="201"/>
      <c r="K80" s="201">
        <f t="shared" ref="K80:K124" si="25">D80*J80</f>
        <v>0</v>
      </c>
      <c r="L80" s="140"/>
      <c r="M80" s="193"/>
      <c r="N80" s="193"/>
      <c r="O80" s="209" t="str">
        <f t="shared" ref="O80:O124" si="26">IF(M80-N80=0,"",M80-N80)</f>
        <v/>
      </c>
      <c r="P80" s="204"/>
      <c r="Q80" s="201"/>
      <c r="R80" s="201">
        <f t="shared" ref="R80:R124" si="27">D80*Q80</f>
        <v>0</v>
      </c>
      <c r="S80" s="140"/>
      <c r="T80" s="143"/>
      <c r="U80" s="143"/>
      <c r="V80" s="209" t="str">
        <f t="shared" ref="V80:V124" si="28">IF(T80-U80=0,"",T80-U80)</f>
        <v/>
      </c>
      <c r="W80" s="207"/>
      <c r="X80" s="210">
        <f t="shared" ref="X80:X124" si="29">IFERROR(V80*W80,0)</f>
        <v>0</v>
      </c>
      <c r="Y80" s="201">
        <f t="shared" ref="Y80:Y124" si="30">D80*X80</f>
        <v>0</v>
      </c>
      <c r="Z80" s="201"/>
      <c r="AA80" s="143"/>
      <c r="AB80" s="143"/>
      <c r="AC80" s="209" t="str">
        <f t="shared" ref="AC80:AC124" si="31">IF(AA80-AB80=0,"",AA80-AB80)</f>
        <v/>
      </c>
      <c r="AD80" s="207"/>
      <c r="AE80" s="210">
        <f t="shared" ref="AE80:AE124" si="32">IFERROR(AC80*AD80,0)</f>
        <v>0</v>
      </c>
      <c r="AF80" s="201">
        <f t="shared" ref="AF80:AF124" si="33">D80*AE80</f>
        <v>0</v>
      </c>
    </row>
    <row r="81" spans="1:32" s="173" customFormat="1" ht="12.5" x14ac:dyDescent="0.25">
      <c r="A81" s="188"/>
      <c r="B81" s="188"/>
      <c r="C81" s="188"/>
      <c r="D81" s="188"/>
      <c r="E81" s="188"/>
      <c r="F81" s="189"/>
      <c r="G81" s="189"/>
      <c r="H81" s="142" t="str">
        <f t="shared" si="11"/>
        <v/>
      </c>
      <c r="I81" s="202"/>
      <c r="J81" s="201"/>
      <c r="K81" s="201">
        <f t="shared" si="25"/>
        <v>0</v>
      </c>
      <c r="L81" s="140"/>
      <c r="M81" s="193"/>
      <c r="N81" s="193"/>
      <c r="O81" s="209" t="str">
        <f t="shared" si="26"/>
        <v/>
      </c>
      <c r="P81" s="204"/>
      <c r="Q81" s="201"/>
      <c r="R81" s="201">
        <f t="shared" si="27"/>
        <v>0</v>
      </c>
      <c r="S81" s="140"/>
      <c r="T81" s="143"/>
      <c r="U81" s="143"/>
      <c r="V81" s="209" t="str">
        <f t="shared" si="28"/>
        <v/>
      </c>
      <c r="W81" s="207"/>
      <c r="X81" s="210">
        <f t="shared" si="29"/>
        <v>0</v>
      </c>
      <c r="Y81" s="201">
        <f t="shared" si="30"/>
        <v>0</v>
      </c>
      <c r="Z81" s="201"/>
      <c r="AA81" s="143"/>
      <c r="AB81" s="143"/>
      <c r="AC81" s="209" t="str">
        <f t="shared" si="31"/>
        <v/>
      </c>
      <c r="AD81" s="207"/>
      <c r="AE81" s="210">
        <f t="shared" si="32"/>
        <v>0</v>
      </c>
      <c r="AF81" s="201">
        <f t="shared" si="33"/>
        <v>0</v>
      </c>
    </row>
    <row r="82" spans="1:32" s="173" customFormat="1" ht="12.5" x14ac:dyDescent="0.25">
      <c r="A82" s="188"/>
      <c r="B82" s="188"/>
      <c r="C82" s="188"/>
      <c r="D82" s="188"/>
      <c r="E82" s="188"/>
      <c r="F82" s="189"/>
      <c r="G82" s="189"/>
      <c r="H82" s="142" t="str">
        <f t="shared" ref="H82:H124" si="34">IF(F82-G82=0,"",F82-G82)</f>
        <v/>
      </c>
      <c r="I82" s="202"/>
      <c r="J82" s="201"/>
      <c r="K82" s="201">
        <f t="shared" si="25"/>
        <v>0</v>
      </c>
      <c r="L82" s="140"/>
      <c r="M82" s="193"/>
      <c r="N82" s="193"/>
      <c r="O82" s="209" t="str">
        <f t="shared" si="26"/>
        <v/>
      </c>
      <c r="P82" s="204"/>
      <c r="Q82" s="201"/>
      <c r="R82" s="201">
        <f t="shared" si="27"/>
        <v>0</v>
      </c>
      <c r="S82" s="140"/>
      <c r="T82" s="143"/>
      <c r="U82" s="143"/>
      <c r="V82" s="209" t="str">
        <f t="shared" si="28"/>
        <v/>
      </c>
      <c r="W82" s="207"/>
      <c r="X82" s="210">
        <f t="shared" si="29"/>
        <v>0</v>
      </c>
      <c r="Y82" s="201">
        <f t="shared" si="30"/>
        <v>0</v>
      </c>
      <c r="Z82" s="201"/>
      <c r="AA82" s="143"/>
      <c r="AB82" s="143"/>
      <c r="AC82" s="209" t="str">
        <f t="shared" si="31"/>
        <v/>
      </c>
      <c r="AD82" s="207"/>
      <c r="AE82" s="210">
        <f t="shared" si="32"/>
        <v>0</v>
      </c>
      <c r="AF82" s="201">
        <f t="shared" si="33"/>
        <v>0</v>
      </c>
    </row>
    <row r="83" spans="1:32" s="173" customFormat="1" ht="12.5" x14ac:dyDescent="0.25">
      <c r="A83" s="188"/>
      <c r="B83" s="188"/>
      <c r="C83" s="188"/>
      <c r="D83" s="188"/>
      <c r="E83" s="188"/>
      <c r="F83" s="189"/>
      <c r="G83" s="189"/>
      <c r="H83" s="142" t="str">
        <f t="shared" si="34"/>
        <v/>
      </c>
      <c r="I83" s="202"/>
      <c r="J83" s="201"/>
      <c r="K83" s="201">
        <f t="shared" si="25"/>
        <v>0</v>
      </c>
      <c r="L83" s="140"/>
      <c r="M83" s="193"/>
      <c r="N83" s="193"/>
      <c r="O83" s="209" t="str">
        <f t="shared" si="26"/>
        <v/>
      </c>
      <c r="P83" s="204"/>
      <c r="Q83" s="201"/>
      <c r="R83" s="201">
        <f t="shared" si="27"/>
        <v>0</v>
      </c>
      <c r="S83" s="140"/>
      <c r="T83" s="143"/>
      <c r="U83" s="143"/>
      <c r="V83" s="209" t="str">
        <f t="shared" si="28"/>
        <v/>
      </c>
      <c r="W83" s="207"/>
      <c r="X83" s="210">
        <f t="shared" si="29"/>
        <v>0</v>
      </c>
      <c r="Y83" s="201">
        <f t="shared" si="30"/>
        <v>0</v>
      </c>
      <c r="Z83" s="201"/>
      <c r="AA83" s="143"/>
      <c r="AB83" s="143"/>
      <c r="AC83" s="209" t="str">
        <f t="shared" si="31"/>
        <v/>
      </c>
      <c r="AD83" s="207"/>
      <c r="AE83" s="210">
        <f t="shared" si="32"/>
        <v>0</v>
      </c>
      <c r="AF83" s="201">
        <f t="shared" si="33"/>
        <v>0</v>
      </c>
    </row>
    <row r="84" spans="1:32" s="173" customFormat="1" ht="12.5" x14ac:dyDescent="0.25">
      <c r="A84" s="188"/>
      <c r="B84" s="188"/>
      <c r="C84" s="188"/>
      <c r="D84" s="188"/>
      <c r="E84" s="188"/>
      <c r="F84" s="189"/>
      <c r="G84" s="189"/>
      <c r="H84" s="142" t="str">
        <f t="shared" si="34"/>
        <v/>
      </c>
      <c r="I84" s="202"/>
      <c r="J84" s="201"/>
      <c r="K84" s="201">
        <f t="shared" si="25"/>
        <v>0</v>
      </c>
      <c r="L84" s="140"/>
      <c r="M84" s="193"/>
      <c r="N84" s="193"/>
      <c r="O84" s="209" t="str">
        <f t="shared" si="26"/>
        <v/>
      </c>
      <c r="P84" s="204"/>
      <c r="Q84" s="201"/>
      <c r="R84" s="201">
        <f t="shared" si="27"/>
        <v>0</v>
      </c>
      <c r="S84" s="140"/>
      <c r="T84" s="143"/>
      <c r="U84" s="143"/>
      <c r="V84" s="209" t="str">
        <f t="shared" si="28"/>
        <v/>
      </c>
      <c r="W84" s="207"/>
      <c r="X84" s="210">
        <f t="shared" si="29"/>
        <v>0</v>
      </c>
      <c r="Y84" s="201">
        <f t="shared" si="30"/>
        <v>0</v>
      </c>
      <c r="Z84" s="201"/>
      <c r="AA84" s="143"/>
      <c r="AB84" s="143"/>
      <c r="AC84" s="209" t="str">
        <f t="shared" si="31"/>
        <v/>
      </c>
      <c r="AD84" s="207"/>
      <c r="AE84" s="210">
        <f t="shared" si="32"/>
        <v>0</v>
      </c>
      <c r="AF84" s="201">
        <f t="shared" si="33"/>
        <v>0</v>
      </c>
    </row>
    <row r="85" spans="1:32" s="173" customFormat="1" ht="12.5" x14ac:dyDescent="0.25">
      <c r="A85" s="188"/>
      <c r="B85" s="188"/>
      <c r="C85" s="188"/>
      <c r="D85" s="188"/>
      <c r="E85" s="188"/>
      <c r="F85" s="189"/>
      <c r="G85" s="189"/>
      <c r="H85" s="142" t="str">
        <f t="shared" si="34"/>
        <v/>
      </c>
      <c r="I85" s="202"/>
      <c r="J85" s="201"/>
      <c r="K85" s="201">
        <f t="shared" si="25"/>
        <v>0</v>
      </c>
      <c r="L85" s="140"/>
      <c r="M85" s="193"/>
      <c r="N85" s="193"/>
      <c r="O85" s="209" t="str">
        <f t="shared" si="26"/>
        <v/>
      </c>
      <c r="P85" s="204"/>
      <c r="Q85" s="201"/>
      <c r="R85" s="201">
        <f t="shared" si="27"/>
        <v>0</v>
      </c>
      <c r="S85" s="140"/>
      <c r="T85" s="143"/>
      <c r="U85" s="143"/>
      <c r="V85" s="209" t="str">
        <f t="shared" si="28"/>
        <v/>
      </c>
      <c r="W85" s="207"/>
      <c r="X85" s="210">
        <f t="shared" si="29"/>
        <v>0</v>
      </c>
      <c r="Y85" s="201">
        <f t="shared" si="30"/>
        <v>0</v>
      </c>
      <c r="Z85" s="201"/>
      <c r="AA85" s="143"/>
      <c r="AB85" s="143"/>
      <c r="AC85" s="209" t="str">
        <f t="shared" si="31"/>
        <v/>
      </c>
      <c r="AD85" s="207"/>
      <c r="AE85" s="210">
        <f t="shared" si="32"/>
        <v>0</v>
      </c>
      <c r="AF85" s="201">
        <f t="shared" si="33"/>
        <v>0</v>
      </c>
    </row>
    <row r="86" spans="1:32" s="173" customFormat="1" ht="12.5" x14ac:dyDescent="0.25">
      <c r="A86" s="188"/>
      <c r="B86" s="188"/>
      <c r="C86" s="188"/>
      <c r="D86" s="188"/>
      <c r="E86" s="188"/>
      <c r="F86" s="189"/>
      <c r="G86" s="189"/>
      <c r="H86" s="142" t="str">
        <f t="shared" si="34"/>
        <v/>
      </c>
      <c r="I86" s="202"/>
      <c r="J86" s="201"/>
      <c r="K86" s="201">
        <f t="shared" si="25"/>
        <v>0</v>
      </c>
      <c r="L86" s="140"/>
      <c r="M86" s="193"/>
      <c r="N86" s="193"/>
      <c r="O86" s="209" t="str">
        <f t="shared" si="26"/>
        <v/>
      </c>
      <c r="P86" s="204"/>
      <c r="Q86" s="201"/>
      <c r="R86" s="201">
        <f t="shared" si="27"/>
        <v>0</v>
      </c>
      <c r="S86" s="140"/>
      <c r="T86" s="143"/>
      <c r="U86" s="143"/>
      <c r="V86" s="209" t="str">
        <f t="shared" si="28"/>
        <v/>
      </c>
      <c r="W86" s="207"/>
      <c r="X86" s="210">
        <f t="shared" si="29"/>
        <v>0</v>
      </c>
      <c r="Y86" s="201">
        <f t="shared" si="30"/>
        <v>0</v>
      </c>
      <c r="Z86" s="201"/>
      <c r="AA86" s="143"/>
      <c r="AB86" s="143"/>
      <c r="AC86" s="209" t="str">
        <f t="shared" si="31"/>
        <v/>
      </c>
      <c r="AD86" s="207"/>
      <c r="AE86" s="210">
        <f t="shared" si="32"/>
        <v>0</v>
      </c>
      <c r="AF86" s="201">
        <f t="shared" si="33"/>
        <v>0</v>
      </c>
    </row>
    <row r="87" spans="1:32" s="173" customFormat="1" ht="12.5" x14ac:dyDescent="0.25">
      <c r="A87" s="188"/>
      <c r="B87" s="188"/>
      <c r="C87" s="188"/>
      <c r="D87" s="188"/>
      <c r="E87" s="188"/>
      <c r="F87" s="189"/>
      <c r="G87" s="189"/>
      <c r="H87" s="142" t="str">
        <f t="shared" si="34"/>
        <v/>
      </c>
      <c r="I87" s="202"/>
      <c r="J87" s="201"/>
      <c r="K87" s="201">
        <f t="shared" si="25"/>
        <v>0</v>
      </c>
      <c r="L87" s="140"/>
      <c r="M87" s="193"/>
      <c r="N87" s="193"/>
      <c r="O87" s="209" t="str">
        <f t="shared" si="26"/>
        <v/>
      </c>
      <c r="P87" s="204"/>
      <c r="Q87" s="201"/>
      <c r="R87" s="201">
        <f t="shared" si="27"/>
        <v>0</v>
      </c>
      <c r="S87" s="140"/>
      <c r="T87" s="143"/>
      <c r="U87" s="143"/>
      <c r="V87" s="209" t="str">
        <f t="shared" si="28"/>
        <v/>
      </c>
      <c r="W87" s="207"/>
      <c r="X87" s="210">
        <f t="shared" si="29"/>
        <v>0</v>
      </c>
      <c r="Y87" s="201">
        <f t="shared" si="30"/>
        <v>0</v>
      </c>
      <c r="Z87" s="201"/>
      <c r="AA87" s="143"/>
      <c r="AB87" s="143"/>
      <c r="AC87" s="209" t="str">
        <f t="shared" si="31"/>
        <v/>
      </c>
      <c r="AD87" s="207"/>
      <c r="AE87" s="210">
        <f t="shared" si="32"/>
        <v>0</v>
      </c>
      <c r="AF87" s="201">
        <f t="shared" si="33"/>
        <v>0</v>
      </c>
    </row>
    <row r="88" spans="1:32" s="173" customFormat="1" ht="12.5" x14ac:dyDescent="0.25">
      <c r="A88" s="188"/>
      <c r="B88" s="188"/>
      <c r="C88" s="188"/>
      <c r="D88" s="188"/>
      <c r="E88" s="188"/>
      <c r="F88" s="189"/>
      <c r="G88" s="189"/>
      <c r="H88" s="142" t="str">
        <f t="shared" si="34"/>
        <v/>
      </c>
      <c r="I88" s="202"/>
      <c r="J88" s="201"/>
      <c r="K88" s="201">
        <f t="shared" si="25"/>
        <v>0</v>
      </c>
      <c r="L88" s="140"/>
      <c r="M88" s="193"/>
      <c r="N88" s="193"/>
      <c r="O88" s="209" t="str">
        <f t="shared" si="26"/>
        <v/>
      </c>
      <c r="P88" s="204"/>
      <c r="Q88" s="201"/>
      <c r="R88" s="201">
        <f t="shared" si="27"/>
        <v>0</v>
      </c>
      <c r="S88" s="140"/>
      <c r="T88" s="143"/>
      <c r="U88" s="143"/>
      <c r="V88" s="209" t="str">
        <f t="shared" si="28"/>
        <v/>
      </c>
      <c r="W88" s="207"/>
      <c r="X88" s="210">
        <f t="shared" si="29"/>
        <v>0</v>
      </c>
      <c r="Y88" s="201">
        <f t="shared" si="30"/>
        <v>0</v>
      </c>
      <c r="Z88" s="201"/>
      <c r="AA88" s="143"/>
      <c r="AB88" s="143"/>
      <c r="AC88" s="209" t="str">
        <f t="shared" si="31"/>
        <v/>
      </c>
      <c r="AD88" s="207"/>
      <c r="AE88" s="210">
        <f t="shared" si="32"/>
        <v>0</v>
      </c>
      <c r="AF88" s="201">
        <f t="shared" si="33"/>
        <v>0</v>
      </c>
    </row>
    <row r="89" spans="1:32" s="173" customFormat="1" ht="12.5" x14ac:dyDescent="0.25">
      <c r="A89" s="188"/>
      <c r="B89" s="188"/>
      <c r="C89" s="188"/>
      <c r="D89" s="188"/>
      <c r="E89" s="188"/>
      <c r="F89" s="189"/>
      <c r="G89" s="189"/>
      <c r="H89" s="142" t="str">
        <f t="shared" si="34"/>
        <v/>
      </c>
      <c r="I89" s="202"/>
      <c r="J89" s="201"/>
      <c r="K89" s="201">
        <f t="shared" si="25"/>
        <v>0</v>
      </c>
      <c r="L89" s="140"/>
      <c r="M89" s="193"/>
      <c r="N89" s="193"/>
      <c r="O89" s="209" t="str">
        <f t="shared" si="26"/>
        <v/>
      </c>
      <c r="P89" s="204"/>
      <c r="Q89" s="201"/>
      <c r="R89" s="201">
        <f t="shared" si="27"/>
        <v>0</v>
      </c>
      <c r="S89" s="140"/>
      <c r="T89" s="143"/>
      <c r="U89" s="143"/>
      <c r="V89" s="209" t="str">
        <f t="shared" si="28"/>
        <v/>
      </c>
      <c r="W89" s="207"/>
      <c r="X89" s="210">
        <f t="shared" si="29"/>
        <v>0</v>
      </c>
      <c r="Y89" s="201">
        <f t="shared" si="30"/>
        <v>0</v>
      </c>
      <c r="Z89" s="201"/>
      <c r="AA89" s="143"/>
      <c r="AB89" s="143"/>
      <c r="AC89" s="209" t="str">
        <f t="shared" si="31"/>
        <v/>
      </c>
      <c r="AD89" s="207"/>
      <c r="AE89" s="210">
        <f t="shared" si="32"/>
        <v>0</v>
      </c>
      <c r="AF89" s="201">
        <f t="shared" si="33"/>
        <v>0</v>
      </c>
    </row>
    <row r="90" spans="1:32" s="173" customFormat="1" ht="12.5" x14ac:dyDescent="0.25">
      <c r="A90" s="188"/>
      <c r="B90" s="188"/>
      <c r="C90" s="188"/>
      <c r="D90" s="188"/>
      <c r="E90" s="188"/>
      <c r="F90" s="189"/>
      <c r="G90" s="189"/>
      <c r="H90" s="142" t="str">
        <f t="shared" si="34"/>
        <v/>
      </c>
      <c r="I90" s="202"/>
      <c r="J90" s="201"/>
      <c r="K90" s="201">
        <f t="shared" si="25"/>
        <v>0</v>
      </c>
      <c r="L90" s="140"/>
      <c r="M90" s="193"/>
      <c r="N90" s="193"/>
      <c r="O90" s="209" t="str">
        <f t="shared" si="26"/>
        <v/>
      </c>
      <c r="P90" s="204"/>
      <c r="Q90" s="201"/>
      <c r="R90" s="201">
        <f t="shared" si="27"/>
        <v>0</v>
      </c>
      <c r="S90" s="140"/>
      <c r="T90" s="143"/>
      <c r="U90" s="143"/>
      <c r="V90" s="209" t="str">
        <f t="shared" si="28"/>
        <v/>
      </c>
      <c r="W90" s="207"/>
      <c r="X90" s="210">
        <f t="shared" si="29"/>
        <v>0</v>
      </c>
      <c r="Y90" s="201">
        <f t="shared" si="30"/>
        <v>0</v>
      </c>
      <c r="Z90" s="201"/>
      <c r="AA90" s="143"/>
      <c r="AB90" s="143"/>
      <c r="AC90" s="209" t="str">
        <f t="shared" si="31"/>
        <v/>
      </c>
      <c r="AD90" s="207"/>
      <c r="AE90" s="210">
        <f t="shared" si="32"/>
        <v>0</v>
      </c>
      <c r="AF90" s="201">
        <f t="shared" si="33"/>
        <v>0</v>
      </c>
    </row>
    <row r="91" spans="1:32" s="173" customFormat="1" ht="12.5" x14ac:dyDescent="0.25">
      <c r="A91" s="188"/>
      <c r="B91" s="188"/>
      <c r="C91" s="188"/>
      <c r="D91" s="188"/>
      <c r="E91" s="188"/>
      <c r="F91" s="189"/>
      <c r="G91" s="189"/>
      <c r="H91" s="142" t="str">
        <f t="shared" si="34"/>
        <v/>
      </c>
      <c r="I91" s="202"/>
      <c r="J91" s="201"/>
      <c r="K91" s="201">
        <f t="shared" si="25"/>
        <v>0</v>
      </c>
      <c r="L91" s="140"/>
      <c r="M91" s="193"/>
      <c r="N91" s="193"/>
      <c r="O91" s="209" t="str">
        <f t="shared" si="26"/>
        <v/>
      </c>
      <c r="P91" s="204"/>
      <c r="Q91" s="201"/>
      <c r="R91" s="201">
        <f t="shared" si="27"/>
        <v>0</v>
      </c>
      <c r="S91" s="140"/>
      <c r="T91" s="143"/>
      <c r="U91" s="143"/>
      <c r="V91" s="209" t="str">
        <f t="shared" si="28"/>
        <v/>
      </c>
      <c r="W91" s="207"/>
      <c r="X91" s="210">
        <f t="shared" si="29"/>
        <v>0</v>
      </c>
      <c r="Y91" s="201">
        <f t="shared" si="30"/>
        <v>0</v>
      </c>
      <c r="Z91" s="201"/>
      <c r="AA91" s="143"/>
      <c r="AB91" s="143"/>
      <c r="AC91" s="209" t="str">
        <f t="shared" si="31"/>
        <v/>
      </c>
      <c r="AD91" s="207"/>
      <c r="AE91" s="210">
        <f t="shared" si="32"/>
        <v>0</v>
      </c>
      <c r="AF91" s="201">
        <f t="shared" si="33"/>
        <v>0</v>
      </c>
    </row>
    <row r="92" spans="1:32" s="173" customFormat="1" ht="12.5" x14ac:dyDescent="0.25">
      <c r="A92" s="188"/>
      <c r="B92" s="188"/>
      <c r="C92" s="188"/>
      <c r="D92" s="188"/>
      <c r="E92" s="188"/>
      <c r="F92" s="189"/>
      <c r="G92" s="189"/>
      <c r="H92" s="142" t="str">
        <f t="shared" si="34"/>
        <v/>
      </c>
      <c r="I92" s="202"/>
      <c r="J92" s="201"/>
      <c r="K92" s="201">
        <f t="shared" si="25"/>
        <v>0</v>
      </c>
      <c r="L92" s="140"/>
      <c r="M92" s="193"/>
      <c r="N92" s="193"/>
      <c r="O92" s="209" t="str">
        <f t="shared" si="26"/>
        <v/>
      </c>
      <c r="P92" s="204"/>
      <c r="Q92" s="201"/>
      <c r="R92" s="201">
        <f t="shared" si="27"/>
        <v>0</v>
      </c>
      <c r="S92" s="140"/>
      <c r="T92" s="143"/>
      <c r="U92" s="143"/>
      <c r="V92" s="209" t="str">
        <f t="shared" si="28"/>
        <v/>
      </c>
      <c r="W92" s="207"/>
      <c r="X92" s="210">
        <f t="shared" si="29"/>
        <v>0</v>
      </c>
      <c r="Y92" s="201">
        <f t="shared" si="30"/>
        <v>0</v>
      </c>
      <c r="Z92" s="201"/>
      <c r="AA92" s="143"/>
      <c r="AB92" s="143"/>
      <c r="AC92" s="209" t="str">
        <f t="shared" si="31"/>
        <v/>
      </c>
      <c r="AD92" s="207"/>
      <c r="AE92" s="210">
        <f t="shared" si="32"/>
        <v>0</v>
      </c>
      <c r="AF92" s="201">
        <f t="shared" si="33"/>
        <v>0</v>
      </c>
    </row>
    <row r="93" spans="1:32" s="173" customFormat="1" ht="12.5" x14ac:dyDescent="0.25">
      <c r="A93" s="188"/>
      <c r="B93" s="188"/>
      <c r="C93" s="188"/>
      <c r="D93" s="188"/>
      <c r="E93" s="188"/>
      <c r="F93" s="189"/>
      <c r="G93" s="189"/>
      <c r="H93" s="142" t="str">
        <f t="shared" si="34"/>
        <v/>
      </c>
      <c r="I93" s="202"/>
      <c r="J93" s="201"/>
      <c r="K93" s="201">
        <f t="shared" si="25"/>
        <v>0</v>
      </c>
      <c r="L93" s="140"/>
      <c r="M93" s="193"/>
      <c r="N93" s="193"/>
      <c r="O93" s="209" t="str">
        <f t="shared" si="26"/>
        <v/>
      </c>
      <c r="P93" s="204"/>
      <c r="Q93" s="201"/>
      <c r="R93" s="201">
        <f t="shared" si="27"/>
        <v>0</v>
      </c>
      <c r="S93" s="140"/>
      <c r="T93" s="143"/>
      <c r="U93" s="143"/>
      <c r="V93" s="209" t="str">
        <f t="shared" si="28"/>
        <v/>
      </c>
      <c r="W93" s="207"/>
      <c r="X93" s="210">
        <f t="shared" si="29"/>
        <v>0</v>
      </c>
      <c r="Y93" s="201">
        <f t="shared" si="30"/>
        <v>0</v>
      </c>
      <c r="Z93" s="201"/>
      <c r="AA93" s="143"/>
      <c r="AB93" s="143"/>
      <c r="AC93" s="209" t="str">
        <f t="shared" si="31"/>
        <v/>
      </c>
      <c r="AD93" s="207"/>
      <c r="AE93" s="210">
        <f t="shared" si="32"/>
        <v>0</v>
      </c>
      <c r="AF93" s="201">
        <f t="shared" si="33"/>
        <v>0</v>
      </c>
    </row>
    <row r="94" spans="1:32" s="173" customFormat="1" ht="12.5" x14ac:dyDescent="0.25">
      <c r="A94" s="188"/>
      <c r="B94" s="188"/>
      <c r="C94" s="188"/>
      <c r="D94" s="188"/>
      <c r="E94" s="188"/>
      <c r="F94" s="189"/>
      <c r="G94" s="189"/>
      <c r="H94" s="142" t="str">
        <f t="shared" si="34"/>
        <v/>
      </c>
      <c r="I94" s="202"/>
      <c r="J94" s="201"/>
      <c r="K94" s="201">
        <f t="shared" si="25"/>
        <v>0</v>
      </c>
      <c r="L94" s="140"/>
      <c r="M94" s="193"/>
      <c r="N94" s="193"/>
      <c r="O94" s="209" t="str">
        <f t="shared" si="26"/>
        <v/>
      </c>
      <c r="P94" s="204"/>
      <c r="Q94" s="201"/>
      <c r="R94" s="201">
        <f t="shared" si="27"/>
        <v>0</v>
      </c>
      <c r="S94" s="140"/>
      <c r="T94" s="143"/>
      <c r="U94" s="143"/>
      <c r="V94" s="209" t="str">
        <f t="shared" si="28"/>
        <v/>
      </c>
      <c r="W94" s="207"/>
      <c r="X94" s="210">
        <f t="shared" si="29"/>
        <v>0</v>
      </c>
      <c r="Y94" s="201">
        <f t="shared" si="30"/>
        <v>0</v>
      </c>
      <c r="Z94" s="201"/>
      <c r="AA94" s="143"/>
      <c r="AB94" s="143"/>
      <c r="AC94" s="209" t="str">
        <f t="shared" si="31"/>
        <v/>
      </c>
      <c r="AD94" s="207"/>
      <c r="AE94" s="210">
        <f t="shared" si="32"/>
        <v>0</v>
      </c>
      <c r="AF94" s="201">
        <f t="shared" si="33"/>
        <v>0</v>
      </c>
    </row>
    <row r="95" spans="1:32" s="173" customFormat="1" ht="12.5" x14ac:dyDescent="0.25">
      <c r="A95" s="188"/>
      <c r="B95" s="188"/>
      <c r="C95" s="188"/>
      <c r="D95" s="188"/>
      <c r="E95" s="188"/>
      <c r="F95" s="189"/>
      <c r="G95" s="189"/>
      <c r="H95" s="142" t="str">
        <f t="shared" si="34"/>
        <v/>
      </c>
      <c r="I95" s="202"/>
      <c r="J95" s="201"/>
      <c r="K95" s="201">
        <f t="shared" si="25"/>
        <v>0</v>
      </c>
      <c r="L95" s="140"/>
      <c r="M95" s="193"/>
      <c r="N95" s="193"/>
      <c r="O95" s="209" t="str">
        <f t="shared" si="26"/>
        <v/>
      </c>
      <c r="P95" s="204"/>
      <c r="Q95" s="201"/>
      <c r="R95" s="201">
        <f t="shared" si="27"/>
        <v>0</v>
      </c>
      <c r="S95" s="140"/>
      <c r="T95" s="143"/>
      <c r="U95" s="143"/>
      <c r="V95" s="209" t="str">
        <f t="shared" si="28"/>
        <v/>
      </c>
      <c r="W95" s="207"/>
      <c r="X95" s="210">
        <f t="shared" si="29"/>
        <v>0</v>
      </c>
      <c r="Y95" s="201">
        <f t="shared" si="30"/>
        <v>0</v>
      </c>
      <c r="Z95" s="201"/>
      <c r="AA95" s="143"/>
      <c r="AB95" s="143"/>
      <c r="AC95" s="209" t="str">
        <f t="shared" si="31"/>
        <v/>
      </c>
      <c r="AD95" s="207"/>
      <c r="AE95" s="210">
        <f t="shared" si="32"/>
        <v>0</v>
      </c>
      <c r="AF95" s="201">
        <f t="shared" si="33"/>
        <v>0</v>
      </c>
    </row>
    <row r="96" spans="1:32" s="173" customFormat="1" ht="12.5" x14ac:dyDescent="0.25">
      <c r="A96" s="188"/>
      <c r="B96" s="188"/>
      <c r="C96" s="188"/>
      <c r="D96" s="188"/>
      <c r="E96" s="188"/>
      <c r="F96" s="189"/>
      <c r="G96" s="189"/>
      <c r="H96" s="142" t="str">
        <f t="shared" si="34"/>
        <v/>
      </c>
      <c r="I96" s="202"/>
      <c r="J96" s="201"/>
      <c r="K96" s="201">
        <f t="shared" si="25"/>
        <v>0</v>
      </c>
      <c r="L96" s="140"/>
      <c r="M96" s="193"/>
      <c r="N96" s="193"/>
      <c r="O96" s="209" t="str">
        <f t="shared" si="26"/>
        <v/>
      </c>
      <c r="P96" s="204"/>
      <c r="Q96" s="201"/>
      <c r="R96" s="201">
        <f t="shared" si="27"/>
        <v>0</v>
      </c>
      <c r="S96" s="140"/>
      <c r="T96" s="143"/>
      <c r="U96" s="143"/>
      <c r="V96" s="209" t="str">
        <f t="shared" si="28"/>
        <v/>
      </c>
      <c r="W96" s="207"/>
      <c r="X96" s="210">
        <f t="shared" si="29"/>
        <v>0</v>
      </c>
      <c r="Y96" s="201">
        <f t="shared" si="30"/>
        <v>0</v>
      </c>
      <c r="Z96" s="201"/>
      <c r="AA96" s="143"/>
      <c r="AB96" s="143"/>
      <c r="AC96" s="209" t="str">
        <f t="shared" si="31"/>
        <v/>
      </c>
      <c r="AD96" s="207"/>
      <c r="AE96" s="210">
        <f t="shared" si="32"/>
        <v>0</v>
      </c>
      <c r="AF96" s="201">
        <f t="shared" si="33"/>
        <v>0</v>
      </c>
    </row>
    <row r="97" spans="1:32" s="173" customFormat="1" ht="12.5" x14ac:dyDescent="0.25">
      <c r="A97" s="188"/>
      <c r="B97" s="188"/>
      <c r="C97" s="188"/>
      <c r="D97" s="188"/>
      <c r="E97" s="188"/>
      <c r="F97" s="189"/>
      <c r="G97" s="189"/>
      <c r="H97" s="142" t="str">
        <f t="shared" si="34"/>
        <v/>
      </c>
      <c r="I97" s="202"/>
      <c r="J97" s="201"/>
      <c r="K97" s="201">
        <f t="shared" si="25"/>
        <v>0</v>
      </c>
      <c r="L97" s="140"/>
      <c r="M97" s="193"/>
      <c r="N97" s="193"/>
      <c r="O97" s="209" t="str">
        <f t="shared" si="26"/>
        <v/>
      </c>
      <c r="P97" s="204"/>
      <c r="Q97" s="201"/>
      <c r="R97" s="201">
        <f t="shared" si="27"/>
        <v>0</v>
      </c>
      <c r="S97" s="140"/>
      <c r="T97" s="143"/>
      <c r="U97" s="143"/>
      <c r="V97" s="209" t="str">
        <f t="shared" si="28"/>
        <v/>
      </c>
      <c r="W97" s="207"/>
      <c r="X97" s="210">
        <f t="shared" si="29"/>
        <v>0</v>
      </c>
      <c r="Y97" s="201">
        <f t="shared" si="30"/>
        <v>0</v>
      </c>
      <c r="Z97" s="201"/>
      <c r="AA97" s="143"/>
      <c r="AB97" s="143"/>
      <c r="AC97" s="209" t="str">
        <f t="shared" si="31"/>
        <v/>
      </c>
      <c r="AD97" s="207"/>
      <c r="AE97" s="210">
        <f t="shared" si="32"/>
        <v>0</v>
      </c>
      <c r="AF97" s="201">
        <f t="shared" si="33"/>
        <v>0</v>
      </c>
    </row>
    <row r="98" spans="1:32" s="173" customFormat="1" ht="12.5" x14ac:dyDescent="0.25">
      <c r="A98" s="188"/>
      <c r="B98" s="188"/>
      <c r="C98" s="188"/>
      <c r="D98" s="188"/>
      <c r="E98" s="188"/>
      <c r="F98" s="189"/>
      <c r="G98" s="189"/>
      <c r="H98" s="142" t="str">
        <f t="shared" si="34"/>
        <v/>
      </c>
      <c r="I98" s="202"/>
      <c r="J98" s="201"/>
      <c r="K98" s="201">
        <f t="shared" si="25"/>
        <v>0</v>
      </c>
      <c r="L98" s="140"/>
      <c r="M98" s="193"/>
      <c r="N98" s="193"/>
      <c r="O98" s="209" t="str">
        <f t="shared" si="26"/>
        <v/>
      </c>
      <c r="P98" s="204"/>
      <c r="Q98" s="201"/>
      <c r="R98" s="201">
        <f t="shared" si="27"/>
        <v>0</v>
      </c>
      <c r="S98" s="140"/>
      <c r="T98" s="143"/>
      <c r="U98" s="143"/>
      <c r="V98" s="209" t="str">
        <f t="shared" si="28"/>
        <v/>
      </c>
      <c r="W98" s="207"/>
      <c r="X98" s="210">
        <f t="shared" si="29"/>
        <v>0</v>
      </c>
      <c r="Y98" s="201">
        <f t="shared" si="30"/>
        <v>0</v>
      </c>
      <c r="Z98" s="201"/>
      <c r="AA98" s="143"/>
      <c r="AB98" s="143"/>
      <c r="AC98" s="209" t="str">
        <f t="shared" si="31"/>
        <v/>
      </c>
      <c r="AD98" s="207"/>
      <c r="AE98" s="210">
        <f t="shared" si="32"/>
        <v>0</v>
      </c>
      <c r="AF98" s="201">
        <f t="shared" si="33"/>
        <v>0</v>
      </c>
    </row>
    <row r="99" spans="1:32" s="173" customFormat="1" ht="12.5" x14ac:dyDescent="0.25">
      <c r="A99" s="188"/>
      <c r="B99" s="188"/>
      <c r="C99" s="188"/>
      <c r="D99" s="188"/>
      <c r="E99" s="188"/>
      <c r="F99" s="189"/>
      <c r="G99" s="189"/>
      <c r="H99" s="142" t="str">
        <f t="shared" si="34"/>
        <v/>
      </c>
      <c r="I99" s="202"/>
      <c r="J99" s="201"/>
      <c r="K99" s="201">
        <f t="shared" si="25"/>
        <v>0</v>
      </c>
      <c r="L99" s="140"/>
      <c r="M99" s="193"/>
      <c r="N99" s="193"/>
      <c r="O99" s="209" t="str">
        <f t="shared" si="26"/>
        <v/>
      </c>
      <c r="P99" s="204"/>
      <c r="Q99" s="201"/>
      <c r="R99" s="201">
        <f t="shared" si="27"/>
        <v>0</v>
      </c>
      <c r="S99" s="140"/>
      <c r="T99" s="143"/>
      <c r="U99" s="143"/>
      <c r="V99" s="209" t="str">
        <f t="shared" si="28"/>
        <v/>
      </c>
      <c r="W99" s="207"/>
      <c r="X99" s="210">
        <f t="shared" si="29"/>
        <v>0</v>
      </c>
      <c r="Y99" s="201">
        <f t="shared" si="30"/>
        <v>0</v>
      </c>
      <c r="Z99" s="201"/>
      <c r="AA99" s="143"/>
      <c r="AB99" s="143"/>
      <c r="AC99" s="209" t="str">
        <f t="shared" si="31"/>
        <v/>
      </c>
      <c r="AD99" s="207"/>
      <c r="AE99" s="210">
        <f t="shared" si="32"/>
        <v>0</v>
      </c>
      <c r="AF99" s="201">
        <f t="shared" si="33"/>
        <v>0</v>
      </c>
    </row>
    <row r="100" spans="1:32" s="173" customFormat="1" ht="12.5" x14ac:dyDescent="0.25">
      <c r="A100" s="188"/>
      <c r="B100" s="188"/>
      <c r="C100" s="188"/>
      <c r="D100" s="188"/>
      <c r="E100" s="188"/>
      <c r="F100" s="189"/>
      <c r="G100" s="189"/>
      <c r="H100" s="142" t="str">
        <f t="shared" si="34"/>
        <v/>
      </c>
      <c r="I100" s="202"/>
      <c r="J100" s="201"/>
      <c r="K100" s="201">
        <f t="shared" si="25"/>
        <v>0</v>
      </c>
      <c r="L100" s="140"/>
      <c r="M100" s="193"/>
      <c r="N100" s="193"/>
      <c r="O100" s="209" t="str">
        <f t="shared" si="26"/>
        <v/>
      </c>
      <c r="P100" s="204"/>
      <c r="Q100" s="201"/>
      <c r="R100" s="201">
        <f t="shared" si="27"/>
        <v>0</v>
      </c>
      <c r="S100" s="140"/>
      <c r="T100" s="143"/>
      <c r="U100" s="143"/>
      <c r="V100" s="209" t="str">
        <f t="shared" si="28"/>
        <v/>
      </c>
      <c r="W100" s="207"/>
      <c r="X100" s="210">
        <f t="shared" si="29"/>
        <v>0</v>
      </c>
      <c r="Y100" s="201">
        <f t="shared" si="30"/>
        <v>0</v>
      </c>
      <c r="Z100" s="201"/>
      <c r="AA100" s="143"/>
      <c r="AB100" s="143"/>
      <c r="AC100" s="209" t="str">
        <f t="shared" si="31"/>
        <v/>
      </c>
      <c r="AD100" s="207"/>
      <c r="AE100" s="210">
        <f t="shared" si="32"/>
        <v>0</v>
      </c>
      <c r="AF100" s="201">
        <f t="shared" si="33"/>
        <v>0</v>
      </c>
    </row>
    <row r="101" spans="1:32" s="173" customFormat="1" ht="12.5" x14ac:dyDescent="0.25">
      <c r="A101" s="188"/>
      <c r="B101" s="188"/>
      <c r="C101" s="188"/>
      <c r="D101" s="188"/>
      <c r="E101" s="188"/>
      <c r="F101" s="189"/>
      <c r="G101" s="189"/>
      <c r="H101" s="142" t="str">
        <f t="shared" si="34"/>
        <v/>
      </c>
      <c r="I101" s="202"/>
      <c r="J101" s="201"/>
      <c r="K101" s="201">
        <f t="shared" si="25"/>
        <v>0</v>
      </c>
      <c r="L101" s="140"/>
      <c r="M101" s="193"/>
      <c r="N101" s="193"/>
      <c r="O101" s="209" t="str">
        <f t="shared" si="26"/>
        <v/>
      </c>
      <c r="P101" s="204"/>
      <c r="Q101" s="201"/>
      <c r="R101" s="201">
        <f t="shared" si="27"/>
        <v>0</v>
      </c>
      <c r="S101" s="140"/>
      <c r="T101" s="143"/>
      <c r="U101" s="143"/>
      <c r="V101" s="209" t="str">
        <f t="shared" si="28"/>
        <v/>
      </c>
      <c r="W101" s="207"/>
      <c r="X101" s="210">
        <f t="shared" si="29"/>
        <v>0</v>
      </c>
      <c r="Y101" s="201">
        <f t="shared" si="30"/>
        <v>0</v>
      </c>
      <c r="Z101" s="201"/>
      <c r="AA101" s="143"/>
      <c r="AB101" s="143"/>
      <c r="AC101" s="209" t="str">
        <f t="shared" si="31"/>
        <v/>
      </c>
      <c r="AD101" s="207"/>
      <c r="AE101" s="210">
        <f t="shared" si="32"/>
        <v>0</v>
      </c>
      <c r="AF101" s="201">
        <f t="shared" si="33"/>
        <v>0</v>
      </c>
    </row>
    <row r="102" spans="1:32" s="173" customFormat="1" ht="12.5" x14ac:dyDescent="0.25">
      <c r="A102" s="188"/>
      <c r="B102" s="188"/>
      <c r="C102" s="188"/>
      <c r="D102" s="188"/>
      <c r="E102" s="188"/>
      <c r="F102" s="189"/>
      <c r="G102" s="189"/>
      <c r="H102" s="142" t="str">
        <f t="shared" si="34"/>
        <v/>
      </c>
      <c r="I102" s="202"/>
      <c r="J102" s="201"/>
      <c r="K102" s="201">
        <f t="shared" si="25"/>
        <v>0</v>
      </c>
      <c r="L102" s="140"/>
      <c r="M102" s="193"/>
      <c r="N102" s="193"/>
      <c r="O102" s="209" t="str">
        <f t="shared" si="26"/>
        <v/>
      </c>
      <c r="P102" s="204"/>
      <c r="Q102" s="201"/>
      <c r="R102" s="201">
        <f t="shared" si="27"/>
        <v>0</v>
      </c>
      <c r="S102" s="140"/>
      <c r="T102" s="143"/>
      <c r="U102" s="143"/>
      <c r="V102" s="209" t="str">
        <f t="shared" si="28"/>
        <v/>
      </c>
      <c r="W102" s="207"/>
      <c r="X102" s="210">
        <f t="shared" si="29"/>
        <v>0</v>
      </c>
      <c r="Y102" s="201">
        <f t="shared" si="30"/>
        <v>0</v>
      </c>
      <c r="Z102" s="201"/>
      <c r="AA102" s="143"/>
      <c r="AB102" s="143"/>
      <c r="AC102" s="209" t="str">
        <f t="shared" si="31"/>
        <v/>
      </c>
      <c r="AD102" s="207"/>
      <c r="AE102" s="210">
        <f t="shared" si="32"/>
        <v>0</v>
      </c>
      <c r="AF102" s="201">
        <f t="shared" si="33"/>
        <v>0</v>
      </c>
    </row>
    <row r="103" spans="1:32" s="173" customFormat="1" ht="12.5" x14ac:dyDescent="0.25">
      <c r="A103" s="188"/>
      <c r="B103" s="188"/>
      <c r="C103" s="188"/>
      <c r="D103" s="188"/>
      <c r="E103" s="188"/>
      <c r="F103" s="189"/>
      <c r="G103" s="189"/>
      <c r="H103" s="142" t="str">
        <f t="shared" si="34"/>
        <v/>
      </c>
      <c r="I103" s="202"/>
      <c r="J103" s="201"/>
      <c r="K103" s="201">
        <f t="shared" si="25"/>
        <v>0</v>
      </c>
      <c r="L103" s="140"/>
      <c r="M103" s="193"/>
      <c r="N103" s="193"/>
      <c r="O103" s="209" t="str">
        <f t="shared" si="26"/>
        <v/>
      </c>
      <c r="P103" s="204"/>
      <c r="Q103" s="201"/>
      <c r="R103" s="201">
        <f t="shared" si="27"/>
        <v>0</v>
      </c>
      <c r="S103" s="140"/>
      <c r="T103" s="143"/>
      <c r="U103" s="143"/>
      <c r="V103" s="209" t="str">
        <f t="shared" si="28"/>
        <v/>
      </c>
      <c r="W103" s="207"/>
      <c r="X103" s="210">
        <f t="shared" si="29"/>
        <v>0</v>
      </c>
      <c r="Y103" s="201">
        <f t="shared" si="30"/>
        <v>0</v>
      </c>
      <c r="Z103" s="201"/>
      <c r="AA103" s="143"/>
      <c r="AB103" s="143"/>
      <c r="AC103" s="209" t="str">
        <f t="shared" si="31"/>
        <v/>
      </c>
      <c r="AD103" s="207"/>
      <c r="AE103" s="210">
        <f t="shared" si="32"/>
        <v>0</v>
      </c>
      <c r="AF103" s="201">
        <f t="shared" si="33"/>
        <v>0</v>
      </c>
    </row>
    <row r="104" spans="1:32" s="173" customFormat="1" ht="12.5" x14ac:dyDescent="0.25">
      <c r="A104" s="188"/>
      <c r="B104" s="188"/>
      <c r="C104" s="188"/>
      <c r="D104" s="188"/>
      <c r="E104" s="188"/>
      <c r="F104" s="189"/>
      <c r="G104" s="189"/>
      <c r="H104" s="142" t="str">
        <f t="shared" si="34"/>
        <v/>
      </c>
      <c r="I104" s="202"/>
      <c r="J104" s="201"/>
      <c r="K104" s="201">
        <f t="shared" si="25"/>
        <v>0</v>
      </c>
      <c r="L104" s="140"/>
      <c r="M104" s="193"/>
      <c r="N104" s="193"/>
      <c r="O104" s="209" t="str">
        <f t="shared" si="26"/>
        <v/>
      </c>
      <c r="P104" s="204"/>
      <c r="Q104" s="201"/>
      <c r="R104" s="201">
        <f t="shared" si="27"/>
        <v>0</v>
      </c>
      <c r="S104" s="140"/>
      <c r="T104" s="143"/>
      <c r="U104" s="143"/>
      <c r="V104" s="209" t="str">
        <f t="shared" si="28"/>
        <v/>
      </c>
      <c r="W104" s="207"/>
      <c r="X104" s="210">
        <f t="shared" si="29"/>
        <v>0</v>
      </c>
      <c r="Y104" s="201">
        <f t="shared" si="30"/>
        <v>0</v>
      </c>
      <c r="Z104" s="201"/>
      <c r="AA104" s="143"/>
      <c r="AB104" s="143"/>
      <c r="AC104" s="209" t="str">
        <f t="shared" si="31"/>
        <v/>
      </c>
      <c r="AD104" s="207"/>
      <c r="AE104" s="210">
        <f t="shared" si="32"/>
        <v>0</v>
      </c>
      <c r="AF104" s="201">
        <f t="shared" si="33"/>
        <v>0</v>
      </c>
    </row>
    <row r="105" spans="1:32" s="173" customFormat="1" ht="12.5" x14ac:dyDescent="0.25">
      <c r="A105" s="188"/>
      <c r="B105" s="188"/>
      <c r="C105" s="188"/>
      <c r="D105" s="188"/>
      <c r="E105" s="188"/>
      <c r="F105" s="189"/>
      <c r="G105" s="189"/>
      <c r="H105" s="142" t="str">
        <f t="shared" si="34"/>
        <v/>
      </c>
      <c r="I105" s="202"/>
      <c r="J105" s="201"/>
      <c r="K105" s="201">
        <f t="shared" si="25"/>
        <v>0</v>
      </c>
      <c r="L105" s="140"/>
      <c r="M105" s="193"/>
      <c r="N105" s="193"/>
      <c r="O105" s="209" t="str">
        <f t="shared" si="26"/>
        <v/>
      </c>
      <c r="P105" s="204"/>
      <c r="Q105" s="201"/>
      <c r="R105" s="201">
        <f t="shared" si="27"/>
        <v>0</v>
      </c>
      <c r="S105" s="140"/>
      <c r="T105" s="143"/>
      <c r="U105" s="143"/>
      <c r="V105" s="209" t="str">
        <f t="shared" si="28"/>
        <v/>
      </c>
      <c r="W105" s="207"/>
      <c r="X105" s="210">
        <f t="shared" si="29"/>
        <v>0</v>
      </c>
      <c r="Y105" s="201">
        <f t="shared" si="30"/>
        <v>0</v>
      </c>
      <c r="Z105" s="201"/>
      <c r="AA105" s="143"/>
      <c r="AB105" s="143"/>
      <c r="AC105" s="209" t="str">
        <f t="shared" si="31"/>
        <v/>
      </c>
      <c r="AD105" s="207"/>
      <c r="AE105" s="210">
        <f t="shared" si="32"/>
        <v>0</v>
      </c>
      <c r="AF105" s="201">
        <f t="shared" si="33"/>
        <v>0</v>
      </c>
    </row>
    <row r="106" spans="1:32" s="173" customFormat="1" ht="12.5" x14ac:dyDescent="0.25">
      <c r="A106" s="188"/>
      <c r="B106" s="188"/>
      <c r="C106" s="188"/>
      <c r="D106" s="188"/>
      <c r="E106" s="188"/>
      <c r="F106" s="189"/>
      <c r="G106" s="189"/>
      <c r="H106" s="142" t="str">
        <f t="shared" si="34"/>
        <v/>
      </c>
      <c r="I106" s="202"/>
      <c r="J106" s="201"/>
      <c r="K106" s="201">
        <f t="shared" si="25"/>
        <v>0</v>
      </c>
      <c r="L106" s="140"/>
      <c r="M106" s="193"/>
      <c r="N106" s="193"/>
      <c r="O106" s="209" t="str">
        <f t="shared" si="26"/>
        <v/>
      </c>
      <c r="P106" s="204"/>
      <c r="Q106" s="201"/>
      <c r="R106" s="201">
        <f t="shared" si="27"/>
        <v>0</v>
      </c>
      <c r="S106" s="140"/>
      <c r="T106" s="143"/>
      <c r="U106" s="143"/>
      <c r="V106" s="209" t="str">
        <f t="shared" si="28"/>
        <v/>
      </c>
      <c r="W106" s="207"/>
      <c r="X106" s="210">
        <f t="shared" si="29"/>
        <v>0</v>
      </c>
      <c r="Y106" s="201">
        <f t="shared" si="30"/>
        <v>0</v>
      </c>
      <c r="Z106" s="201"/>
      <c r="AA106" s="143"/>
      <c r="AB106" s="143"/>
      <c r="AC106" s="209" t="str">
        <f t="shared" si="31"/>
        <v/>
      </c>
      <c r="AD106" s="207"/>
      <c r="AE106" s="210">
        <f t="shared" si="32"/>
        <v>0</v>
      </c>
      <c r="AF106" s="201">
        <f t="shared" si="33"/>
        <v>0</v>
      </c>
    </row>
    <row r="107" spans="1:32" s="173" customFormat="1" ht="12.5" x14ac:dyDescent="0.25">
      <c r="A107" s="188"/>
      <c r="B107" s="188"/>
      <c r="C107" s="188"/>
      <c r="D107" s="188"/>
      <c r="E107" s="188"/>
      <c r="F107" s="189"/>
      <c r="G107" s="189"/>
      <c r="H107" s="142" t="str">
        <f t="shared" si="34"/>
        <v/>
      </c>
      <c r="I107" s="202"/>
      <c r="J107" s="201"/>
      <c r="K107" s="201">
        <f t="shared" si="25"/>
        <v>0</v>
      </c>
      <c r="L107" s="140"/>
      <c r="M107" s="193"/>
      <c r="N107" s="193"/>
      <c r="O107" s="209" t="str">
        <f t="shared" si="26"/>
        <v/>
      </c>
      <c r="P107" s="204"/>
      <c r="Q107" s="201"/>
      <c r="R107" s="201">
        <f t="shared" si="27"/>
        <v>0</v>
      </c>
      <c r="S107" s="140"/>
      <c r="T107" s="143"/>
      <c r="U107" s="143"/>
      <c r="V107" s="209" t="str">
        <f t="shared" si="28"/>
        <v/>
      </c>
      <c r="W107" s="207"/>
      <c r="X107" s="210">
        <f t="shared" si="29"/>
        <v>0</v>
      </c>
      <c r="Y107" s="201">
        <f t="shared" si="30"/>
        <v>0</v>
      </c>
      <c r="Z107" s="201"/>
      <c r="AA107" s="143"/>
      <c r="AB107" s="143"/>
      <c r="AC107" s="209" t="str">
        <f t="shared" si="31"/>
        <v/>
      </c>
      <c r="AD107" s="207"/>
      <c r="AE107" s="210">
        <f t="shared" si="32"/>
        <v>0</v>
      </c>
      <c r="AF107" s="201">
        <f t="shared" si="33"/>
        <v>0</v>
      </c>
    </row>
    <row r="108" spans="1:32" s="173" customFormat="1" ht="12.5" x14ac:dyDescent="0.25">
      <c r="A108" s="188"/>
      <c r="B108" s="188"/>
      <c r="C108" s="188"/>
      <c r="D108" s="188"/>
      <c r="E108" s="188"/>
      <c r="F108" s="189"/>
      <c r="G108" s="189"/>
      <c r="H108" s="142" t="str">
        <f t="shared" si="34"/>
        <v/>
      </c>
      <c r="I108" s="202"/>
      <c r="J108" s="201"/>
      <c r="K108" s="201">
        <f t="shared" si="25"/>
        <v>0</v>
      </c>
      <c r="L108" s="140"/>
      <c r="M108" s="193"/>
      <c r="N108" s="193"/>
      <c r="O108" s="209" t="str">
        <f t="shared" si="26"/>
        <v/>
      </c>
      <c r="P108" s="204"/>
      <c r="Q108" s="201"/>
      <c r="R108" s="201">
        <f t="shared" si="27"/>
        <v>0</v>
      </c>
      <c r="S108" s="140"/>
      <c r="T108" s="143"/>
      <c r="U108" s="143"/>
      <c r="V108" s="209" t="str">
        <f t="shared" si="28"/>
        <v/>
      </c>
      <c r="W108" s="207"/>
      <c r="X108" s="210">
        <f t="shared" si="29"/>
        <v>0</v>
      </c>
      <c r="Y108" s="201">
        <f t="shared" si="30"/>
        <v>0</v>
      </c>
      <c r="Z108" s="201"/>
      <c r="AA108" s="143"/>
      <c r="AB108" s="143"/>
      <c r="AC108" s="209" t="str">
        <f t="shared" si="31"/>
        <v/>
      </c>
      <c r="AD108" s="207"/>
      <c r="AE108" s="210">
        <f t="shared" si="32"/>
        <v>0</v>
      </c>
      <c r="AF108" s="201">
        <f t="shared" si="33"/>
        <v>0</v>
      </c>
    </row>
    <row r="109" spans="1:32" s="173" customFormat="1" ht="12.5" x14ac:dyDescent="0.25">
      <c r="A109" s="188"/>
      <c r="B109" s="188"/>
      <c r="C109" s="188"/>
      <c r="D109" s="188"/>
      <c r="E109" s="188"/>
      <c r="F109" s="189"/>
      <c r="G109" s="189"/>
      <c r="H109" s="142" t="str">
        <f t="shared" si="34"/>
        <v/>
      </c>
      <c r="I109" s="202"/>
      <c r="J109" s="201"/>
      <c r="K109" s="201">
        <f t="shared" si="25"/>
        <v>0</v>
      </c>
      <c r="L109" s="140"/>
      <c r="M109" s="193"/>
      <c r="N109" s="193"/>
      <c r="O109" s="209" t="str">
        <f t="shared" si="26"/>
        <v/>
      </c>
      <c r="P109" s="204"/>
      <c r="Q109" s="201"/>
      <c r="R109" s="201">
        <f t="shared" si="27"/>
        <v>0</v>
      </c>
      <c r="S109" s="140"/>
      <c r="T109" s="143"/>
      <c r="U109" s="143"/>
      <c r="V109" s="209" t="str">
        <f t="shared" si="28"/>
        <v/>
      </c>
      <c r="W109" s="207"/>
      <c r="X109" s="210">
        <f t="shared" si="29"/>
        <v>0</v>
      </c>
      <c r="Y109" s="201">
        <f t="shared" si="30"/>
        <v>0</v>
      </c>
      <c r="Z109" s="201"/>
      <c r="AA109" s="143"/>
      <c r="AB109" s="143"/>
      <c r="AC109" s="209" t="str">
        <f t="shared" si="31"/>
        <v/>
      </c>
      <c r="AD109" s="207"/>
      <c r="AE109" s="210">
        <f t="shared" si="32"/>
        <v>0</v>
      </c>
      <c r="AF109" s="201">
        <f t="shared" si="33"/>
        <v>0</v>
      </c>
    </row>
    <row r="110" spans="1:32" s="173" customFormat="1" ht="12.5" x14ac:dyDescent="0.25">
      <c r="A110" s="188"/>
      <c r="B110" s="188"/>
      <c r="C110" s="188"/>
      <c r="D110" s="188"/>
      <c r="E110" s="188"/>
      <c r="F110" s="189"/>
      <c r="G110" s="189"/>
      <c r="H110" s="142" t="str">
        <f t="shared" si="34"/>
        <v/>
      </c>
      <c r="I110" s="202"/>
      <c r="J110" s="201"/>
      <c r="K110" s="201">
        <f t="shared" si="25"/>
        <v>0</v>
      </c>
      <c r="L110" s="140"/>
      <c r="M110" s="193"/>
      <c r="N110" s="193"/>
      <c r="O110" s="209" t="str">
        <f t="shared" si="26"/>
        <v/>
      </c>
      <c r="P110" s="204"/>
      <c r="Q110" s="201"/>
      <c r="R110" s="201">
        <f t="shared" si="27"/>
        <v>0</v>
      </c>
      <c r="S110" s="140"/>
      <c r="T110" s="143"/>
      <c r="U110" s="143"/>
      <c r="V110" s="209" t="str">
        <f t="shared" si="28"/>
        <v/>
      </c>
      <c r="W110" s="207"/>
      <c r="X110" s="210">
        <f t="shared" si="29"/>
        <v>0</v>
      </c>
      <c r="Y110" s="201">
        <f t="shared" si="30"/>
        <v>0</v>
      </c>
      <c r="Z110" s="201"/>
      <c r="AA110" s="143"/>
      <c r="AB110" s="143"/>
      <c r="AC110" s="209" t="str">
        <f t="shared" si="31"/>
        <v/>
      </c>
      <c r="AD110" s="207"/>
      <c r="AE110" s="210">
        <f t="shared" si="32"/>
        <v>0</v>
      </c>
      <c r="AF110" s="201">
        <f t="shared" si="33"/>
        <v>0</v>
      </c>
    </row>
    <row r="111" spans="1:32" s="173" customFormat="1" ht="12.5" x14ac:dyDescent="0.25">
      <c r="A111" s="188"/>
      <c r="B111" s="188"/>
      <c r="C111" s="188"/>
      <c r="D111" s="188"/>
      <c r="E111" s="188"/>
      <c r="F111" s="189"/>
      <c r="G111" s="189"/>
      <c r="H111" s="142" t="str">
        <f t="shared" si="34"/>
        <v/>
      </c>
      <c r="I111" s="202"/>
      <c r="J111" s="201"/>
      <c r="K111" s="201">
        <f t="shared" si="25"/>
        <v>0</v>
      </c>
      <c r="L111" s="140"/>
      <c r="M111" s="193"/>
      <c r="N111" s="193"/>
      <c r="O111" s="209" t="str">
        <f t="shared" si="26"/>
        <v/>
      </c>
      <c r="P111" s="204"/>
      <c r="Q111" s="201"/>
      <c r="R111" s="201">
        <f t="shared" si="27"/>
        <v>0</v>
      </c>
      <c r="S111" s="140"/>
      <c r="T111" s="143"/>
      <c r="U111" s="143"/>
      <c r="V111" s="209" t="str">
        <f t="shared" si="28"/>
        <v/>
      </c>
      <c r="W111" s="207"/>
      <c r="X111" s="210">
        <f t="shared" si="29"/>
        <v>0</v>
      </c>
      <c r="Y111" s="201">
        <f t="shared" si="30"/>
        <v>0</v>
      </c>
      <c r="Z111" s="201"/>
      <c r="AA111" s="143"/>
      <c r="AB111" s="143"/>
      <c r="AC111" s="209" t="str">
        <f t="shared" si="31"/>
        <v/>
      </c>
      <c r="AD111" s="207"/>
      <c r="AE111" s="210">
        <f t="shared" si="32"/>
        <v>0</v>
      </c>
      <c r="AF111" s="201">
        <f t="shared" si="33"/>
        <v>0</v>
      </c>
    </row>
    <row r="112" spans="1:32" s="173" customFormat="1" ht="12.5" x14ac:dyDescent="0.25">
      <c r="A112" s="188"/>
      <c r="B112" s="188"/>
      <c r="C112" s="188"/>
      <c r="D112" s="188"/>
      <c r="E112" s="188"/>
      <c r="F112" s="189"/>
      <c r="G112" s="189"/>
      <c r="H112" s="142" t="str">
        <f t="shared" si="34"/>
        <v/>
      </c>
      <c r="I112" s="202"/>
      <c r="J112" s="201"/>
      <c r="K112" s="201">
        <f t="shared" si="25"/>
        <v>0</v>
      </c>
      <c r="L112" s="140"/>
      <c r="M112" s="193"/>
      <c r="N112" s="193"/>
      <c r="O112" s="209" t="str">
        <f t="shared" si="26"/>
        <v/>
      </c>
      <c r="P112" s="204"/>
      <c r="Q112" s="201"/>
      <c r="R112" s="201">
        <f t="shared" si="27"/>
        <v>0</v>
      </c>
      <c r="S112" s="140"/>
      <c r="T112" s="143"/>
      <c r="U112" s="143"/>
      <c r="V112" s="209" t="str">
        <f t="shared" si="28"/>
        <v/>
      </c>
      <c r="W112" s="207"/>
      <c r="X112" s="210">
        <f t="shared" si="29"/>
        <v>0</v>
      </c>
      <c r="Y112" s="201">
        <f t="shared" si="30"/>
        <v>0</v>
      </c>
      <c r="Z112" s="201"/>
      <c r="AA112" s="143"/>
      <c r="AB112" s="143"/>
      <c r="AC112" s="209" t="str">
        <f t="shared" si="31"/>
        <v/>
      </c>
      <c r="AD112" s="207"/>
      <c r="AE112" s="210">
        <f t="shared" si="32"/>
        <v>0</v>
      </c>
      <c r="AF112" s="201">
        <f t="shared" si="33"/>
        <v>0</v>
      </c>
    </row>
    <row r="113" spans="1:32" s="173" customFormat="1" ht="12.5" x14ac:dyDescent="0.25">
      <c r="A113" s="188"/>
      <c r="B113" s="188"/>
      <c r="C113" s="188"/>
      <c r="D113" s="188"/>
      <c r="E113" s="188"/>
      <c r="F113" s="189"/>
      <c r="G113" s="189"/>
      <c r="H113" s="142" t="str">
        <f t="shared" si="34"/>
        <v/>
      </c>
      <c r="I113" s="202"/>
      <c r="J113" s="201"/>
      <c r="K113" s="201">
        <f t="shared" si="25"/>
        <v>0</v>
      </c>
      <c r="L113" s="140"/>
      <c r="M113" s="193"/>
      <c r="N113" s="193"/>
      <c r="O113" s="209" t="str">
        <f t="shared" si="26"/>
        <v/>
      </c>
      <c r="P113" s="204"/>
      <c r="Q113" s="201"/>
      <c r="R113" s="201">
        <f t="shared" si="27"/>
        <v>0</v>
      </c>
      <c r="S113" s="140"/>
      <c r="T113" s="143"/>
      <c r="U113" s="143"/>
      <c r="V113" s="209" t="str">
        <f t="shared" si="28"/>
        <v/>
      </c>
      <c r="W113" s="207"/>
      <c r="X113" s="210">
        <f t="shared" si="29"/>
        <v>0</v>
      </c>
      <c r="Y113" s="201">
        <f t="shared" si="30"/>
        <v>0</v>
      </c>
      <c r="Z113" s="201"/>
      <c r="AA113" s="143"/>
      <c r="AB113" s="143"/>
      <c r="AC113" s="209" t="str">
        <f t="shared" si="31"/>
        <v/>
      </c>
      <c r="AD113" s="207"/>
      <c r="AE113" s="210">
        <f t="shared" si="32"/>
        <v>0</v>
      </c>
      <c r="AF113" s="201">
        <f t="shared" si="33"/>
        <v>0</v>
      </c>
    </row>
    <row r="114" spans="1:32" s="173" customFormat="1" ht="12.5" x14ac:dyDescent="0.25">
      <c r="A114" s="188"/>
      <c r="B114" s="188"/>
      <c r="C114" s="188"/>
      <c r="D114" s="188"/>
      <c r="E114" s="188"/>
      <c r="F114" s="189"/>
      <c r="G114" s="189"/>
      <c r="H114" s="142" t="str">
        <f t="shared" si="34"/>
        <v/>
      </c>
      <c r="I114" s="202"/>
      <c r="J114" s="201"/>
      <c r="K114" s="201">
        <f t="shared" si="25"/>
        <v>0</v>
      </c>
      <c r="L114" s="140"/>
      <c r="M114" s="193"/>
      <c r="N114" s="193"/>
      <c r="O114" s="209" t="str">
        <f t="shared" si="26"/>
        <v/>
      </c>
      <c r="P114" s="204"/>
      <c r="Q114" s="201"/>
      <c r="R114" s="201">
        <f t="shared" si="27"/>
        <v>0</v>
      </c>
      <c r="S114" s="140"/>
      <c r="T114" s="143"/>
      <c r="U114" s="143"/>
      <c r="V114" s="209" t="str">
        <f t="shared" si="28"/>
        <v/>
      </c>
      <c r="W114" s="207"/>
      <c r="X114" s="210">
        <f t="shared" si="29"/>
        <v>0</v>
      </c>
      <c r="Y114" s="201">
        <f t="shared" si="30"/>
        <v>0</v>
      </c>
      <c r="Z114" s="201"/>
      <c r="AA114" s="143"/>
      <c r="AB114" s="143"/>
      <c r="AC114" s="209" t="str">
        <f t="shared" si="31"/>
        <v/>
      </c>
      <c r="AD114" s="207"/>
      <c r="AE114" s="210">
        <f t="shared" si="32"/>
        <v>0</v>
      </c>
      <c r="AF114" s="201">
        <f t="shared" si="33"/>
        <v>0</v>
      </c>
    </row>
    <row r="115" spans="1:32" s="173" customFormat="1" ht="12.5" x14ac:dyDescent="0.25">
      <c r="A115" s="188"/>
      <c r="B115" s="188"/>
      <c r="C115" s="188"/>
      <c r="D115" s="188"/>
      <c r="E115" s="188"/>
      <c r="F115" s="189"/>
      <c r="G115" s="189"/>
      <c r="H115" s="142" t="str">
        <f t="shared" si="34"/>
        <v/>
      </c>
      <c r="I115" s="202"/>
      <c r="J115" s="201"/>
      <c r="K115" s="201">
        <f t="shared" si="25"/>
        <v>0</v>
      </c>
      <c r="L115" s="140"/>
      <c r="M115" s="193"/>
      <c r="N115" s="193"/>
      <c r="O115" s="209" t="str">
        <f t="shared" si="26"/>
        <v/>
      </c>
      <c r="P115" s="204"/>
      <c r="Q115" s="201"/>
      <c r="R115" s="201">
        <f t="shared" si="27"/>
        <v>0</v>
      </c>
      <c r="S115" s="140"/>
      <c r="T115" s="143"/>
      <c r="U115" s="143"/>
      <c r="V115" s="209" t="str">
        <f t="shared" si="28"/>
        <v/>
      </c>
      <c r="W115" s="207"/>
      <c r="X115" s="210">
        <f t="shared" si="29"/>
        <v>0</v>
      </c>
      <c r="Y115" s="201">
        <f t="shared" si="30"/>
        <v>0</v>
      </c>
      <c r="Z115" s="201"/>
      <c r="AA115" s="143"/>
      <c r="AB115" s="143"/>
      <c r="AC115" s="209" t="str">
        <f t="shared" si="31"/>
        <v/>
      </c>
      <c r="AD115" s="207"/>
      <c r="AE115" s="210">
        <f t="shared" si="32"/>
        <v>0</v>
      </c>
      <c r="AF115" s="201">
        <f t="shared" si="33"/>
        <v>0</v>
      </c>
    </row>
    <row r="116" spans="1:32" s="173" customFormat="1" ht="12.5" x14ac:dyDescent="0.25">
      <c r="A116" s="188"/>
      <c r="B116" s="188"/>
      <c r="C116" s="188"/>
      <c r="D116" s="188"/>
      <c r="E116" s="188"/>
      <c r="F116" s="189"/>
      <c r="G116" s="189"/>
      <c r="H116" s="142" t="str">
        <f t="shared" si="34"/>
        <v/>
      </c>
      <c r="I116" s="202"/>
      <c r="J116" s="201"/>
      <c r="K116" s="201">
        <f t="shared" si="25"/>
        <v>0</v>
      </c>
      <c r="L116" s="140"/>
      <c r="M116" s="193"/>
      <c r="N116" s="193"/>
      <c r="O116" s="209" t="str">
        <f t="shared" si="26"/>
        <v/>
      </c>
      <c r="P116" s="204"/>
      <c r="Q116" s="201"/>
      <c r="R116" s="201">
        <f t="shared" si="27"/>
        <v>0</v>
      </c>
      <c r="S116" s="140"/>
      <c r="T116" s="143"/>
      <c r="U116" s="143"/>
      <c r="V116" s="209" t="str">
        <f t="shared" si="28"/>
        <v/>
      </c>
      <c r="W116" s="207"/>
      <c r="X116" s="210">
        <f t="shared" si="29"/>
        <v>0</v>
      </c>
      <c r="Y116" s="201">
        <f t="shared" si="30"/>
        <v>0</v>
      </c>
      <c r="Z116" s="201"/>
      <c r="AA116" s="143"/>
      <c r="AB116" s="143"/>
      <c r="AC116" s="209" t="str">
        <f t="shared" si="31"/>
        <v/>
      </c>
      <c r="AD116" s="207"/>
      <c r="AE116" s="210">
        <f t="shared" si="32"/>
        <v>0</v>
      </c>
      <c r="AF116" s="201">
        <f t="shared" si="33"/>
        <v>0</v>
      </c>
    </row>
    <row r="117" spans="1:32" s="173" customFormat="1" ht="12.5" x14ac:dyDescent="0.25">
      <c r="A117" s="188"/>
      <c r="B117" s="188"/>
      <c r="C117" s="188"/>
      <c r="D117" s="188"/>
      <c r="E117" s="188"/>
      <c r="F117" s="189"/>
      <c r="G117" s="189"/>
      <c r="H117" s="142" t="str">
        <f t="shared" si="34"/>
        <v/>
      </c>
      <c r="I117" s="202"/>
      <c r="J117" s="201"/>
      <c r="K117" s="201">
        <f t="shared" si="25"/>
        <v>0</v>
      </c>
      <c r="L117" s="140"/>
      <c r="M117" s="193"/>
      <c r="N117" s="193"/>
      <c r="O117" s="209" t="str">
        <f t="shared" si="26"/>
        <v/>
      </c>
      <c r="P117" s="204"/>
      <c r="Q117" s="201"/>
      <c r="R117" s="201">
        <f t="shared" si="27"/>
        <v>0</v>
      </c>
      <c r="S117" s="140"/>
      <c r="T117" s="143"/>
      <c r="U117" s="143"/>
      <c r="V117" s="209" t="str">
        <f t="shared" si="28"/>
        <v/>
      </c>
      <c r="W117" s="207"/>
      <c r="X117" s="210">
        <f t="shared" si="29"/>
        <v>0</v>
      </c>
      <c r="Y117" s="201">
        <f t="shared" si="30"/>
        <v>0</v>
      </c>
      <c r="Z117" s="201"/>
      <c r="AA117" s="143"/>
      <c r="AB117" s="143"/>
      <c r="AC117" s="209" t="str">
        <f t="shared" si="31"/>
        <v/>
      </c>
      <c r="AD117" s="207"/>
      <c r="AE117" s="210">
        <f t="shared" si="32"/>
        <v>0</v>
      </c>
      <c r="AF117" s="201">
        <f t="shared" si="33"/>
        <v>0</v>
      </c>
    </row>
    <row r="118" spans="1:32" s="173" customFormat="1" ht="12.5" x14ac:dyDescent="0.25">
      <c r="A118" s="188"/>
      <c r="B118" s="188"/>
      <c r="C118" s="188"/>
      <c r="D118" s="188"/>
      <c r="E118" s="188"/>
      <c r="F118" s="189"/>
      <c r="G118" s="189"/>
      <c r="H118" s="142" t="str">
        <f t="shared" si="34"/>
        <v/>
      </c>
      <c r="I118" s="202"/>
      <c r="J118" s="201"/>
      <c r="K118" s="201">
        <f t="shared" si="25"/>
        <v>0</v>
      </c>
      <c r="L118" s="140"/>
      <c r="M118" s="193"/>
      <c r="N118" s="193"/>
      <c r="O118" s="209" t="str">
        <f t="shared" si="26"/>
        <v/>
      </c>
      <c r="P118" s="204"/>
      <c r="Q118" s="201"/>
      <c r="R118" s="201">
        <f t="shared" si="27"/>
        <v>0</v>
      </c>
      <c r="S118" s="140"/>
      <c r="T118" s="143"/>
      <c r="U118" s="143"/>
      <c r="V118" s="209" t="str">
        <f t="shared" si="28"/>
        <v/>
      </c>
      <c r="W118" s="207"/>
      <c r="X118" s="210">
        <f t="shared" si="29"/>
        <v>0</v>
      </c>
      <c r="Y118" s="201">
        <f t="shared" si="30"/>
        <v>0</v>
      </c>
      <c r="Z118" s="201"/>
      <c r="AA118" s="143"/>
      <c r="AB118" s="143"/>
      <c r="AC118" s="209" t="str">
        <f t="shared" si="31"/>
        <v/>
      </c>
      <c r="AD118" s="207"/>
      <c r="AE118" s="210">
        <f t="shared" si="32"/>
        <v>0</v>
      </c>
      <c r="AF118" s="201">
        <f t="shared" si="33"/>
        <v>0</v>
      </c>
    </row>
    <row r="119" spans="1:32" s="173" customFormat="1" ht="12.5" x14ac:dyDescent="0.25">
      <c r="A119" s="188"/>
      <c r="B119" s="188"/>
      <c r="C119" s="188"/>
      <c r="D119" s="188"/>
      <c r="E119" s="188"/>
      <c r="F119" s="189"/>
      <c r="G119" s="189"/>
      <c r="H119" s="142" t="str">
        <f t="shared" si="34"/>
        <v/>
      </c>
      <c r="I119" s="202"/>
      <c r="J119" s="201"/>
      <c r="K119" s="201">
        <f t="shared" si="25"/>
        <v>0</v>
      </c>
      <c r="L119" s="140"/>
      <c r="M119" s="193"/>
      <c r="N119" s="193"/>
      <c r="O119" s="209" t="str">
        <f t="shared" si="26"/>
        <v/>
      </c>
      <c r="P119" s="204"/>
      <c r="Q119" s="201"/>
      <c r="R119" s="201">
        <f t="shared" si="27"/>
        <v>0</v>
      </c>
      <c r="S119" s="140"/>
      <c r="T119" s="143"/>
      <c r="U119" s="143"/>
      <c r="V119" s="209" t="str">
        <f t="shared" si="28"/>
        <v/>
      </c>
      <c r="W119" s="207"/>
      <c r="X119" s="210">
        <f t="shared" si="29"/>
        <v>0</v>
      </c>
      <c r="Y119" s="201">
        <f t="shared" si="30"/>
        <v>0</v>
      </c>
      <c r="Z119" s="201"/>
      <c r="AA119" s="143"/>
      <c r="AB119" s="143"/>
      <c r="AC119" s="209" t="str">
        <f t="shared" si="31"/>
        <v/>
      </c>
      <c r="AD119" s="207"/>
      <c r="AE119" s="210">
        <f t="shared" si="32"/>
        <v>0</v>
      </c>
      <c r="AF119" s="201">
        <f t="shared" si="33"/>
        <v>0</v>
      </c>
    </row>
    <row r="120" spans="1:32" s="173" customFormat="1" ht="12.5" x14ac:dyDescent="0.25">
      <c r="A120" s="188"/>
      <c r="B120" s="188"/>
      <c r="C120" s="188"/>
      <c r="D120" s="188"/>
      <c r="E120" s="188"/>
      <c r="F120" s="189"/>
      <c r="G120" s="189"/>
      <c r="H120" s="142" t="str">
        <f t="shared" si="34"/>
        <v/>
      </c>
      <c r="I120" s="202"/>
      <c r="J120" s="201"/>
      <c r="K120" s="201">
        <f t="shared" si="25"/>
        <v>0</v>
      </c>
      <c r="L120" s="140"/>
      <c r="M120" s="193"/>
      <c r="N120" s="193"/>
      <c r="O120" s="209" t="str">
        <f t="shared" si="26"/>
        <v/>
      </c>
      <c r="P120" s="204"/>
      <c r="Q120" s="201"/>
      <c r="R120" s="201">
        <f t="shared" si="27"/>
        <v>0</v>
      </c>
      <c r="S120" s="140"/>
      <c r="T120" s="143"/>
      <c r="U120" s="143"/>
      <c r="V120" s="209" t="str">
        <f t="shared" si="28"/>
        <v/>
      </c>
      <c r="W120" s="207"/>
      <c r="X120" s="210">
        <f t="shared" si="29"/>
        <v>0</v>
      </c>
      <c r="Y120" s="201">
        <f t="shared" si="30"/>
        <v>0</v>
      </c>
      <c r="Z120" s="201"/>
      <c r="AA120" s="143"/>
      <c r="AB120" s="143"/>
      <c r="AC120" s="209" t="str">
        <f t="shared" si="31"/>
        <v/>
      </c>
      <c r="AD120" s="207"/>
      <c r="AE120" s="210">
        <f t="shared" si="32"/>
        <v>0</v>
      </c>
      <c r="AF120" s="201">
        <f t="shared" si="33"/>
        <v>0</v>
      </c>
    </row>
    <row r="121" spans="1:32" s="173" customFormat="1" ht="12.5" x14ac:dyDescent="0.25">
      <c r="A121" s="188"/>
      <c r="B121" s="188"/>
      <c r="C121" s="188"/>
      <c r="D121" s="188"/>
      <c r="E121" s="188"/>
      <c r="F121" s="189"/>
      <c r="G121" s="189"/>
      <c r="H121" s="142" t="str">
        <f t="shared" si="34"/>
        <v/>
      </c>
      <c r="I121" s="202"/>
      <c r="J121" s="201"/>
      <c r="K121" s="201">
        <f t="shared" si="25"/>
        <v>0</v>
      </c>
      <c r="L121" s="140"/>
      <c r="M121" s="193"/>
      <c r="N121" s="193"/>
      <c r="O121" s="209" t="str">
        <f t="shared" si="26"/>
        <v/>
      </c>
      <c r="P121" s="204"/>
      <c r="Q121" s="201"/>
      <c r="R121" s="201">
        <f t="shared" si="27"/>
        <v>0</v>
      </c>
      <c r="S121" s="140"/>
      <c r="T121" s="143"/>
      <c r="U121" s="143"/>
      <c r="V121" s="209" t="str">
        <f t="shared" si="28"/>
        <v/>
      </c>
      <c r="W121" s="207"/>
      <c r="X121" s="210">
        <f t="shared" si="29"/>
        <v>0</v>
      </c>
      <c r="Y121" s="201">
        <f t="shared" si="30"/>
        <v>0</v>
      </c>
      <c r="Z121" s="201"/>
      <c r="AA121" s="143"/>
      <c r="AB121" s="143"/>
      <c r="AC121" s="209" t="str">
        <f t="shared" si="31"/>
        <v/>
      </c>
      <c r="AD121" s="207"/>
      <c r="AE121" s="210">
        <f t="shared" si="32"/>
        <v>0</v>
      </c>
      <c r="AF121" s="201">
        <f t="shared" si="33"/>
        <v>0</v>
      </c>
    </row>
    <row r="122" spans="1:32" s="173" customFormat="1" ht="12.5" x14ac:dyDescent="0.25">
      <c r="A122" s="188"/>
      <c r="B122" s="188"/>
      <c r="C122" s="188"/>
      <c r="D122" s="188"/>
      <c r="E122" s="188"/>
      <c r="F122" s="189"/>
      <c r="G122" s="189"/>
      <c r="H122" s="142" t="str">
        <f t="shared" si="34"/>
        <v/>
      </c>
      <c r="I122" s="202"/>
      <c r="J122" s="201"/>
      <c r="K122" s="201">
        <f t="shared" si="25"/>
        <v>0</v>
      </c>
      <c r="L122" s="140"/>
      <c r="M122" s="193"/>
      <c r="N122" s="193"/>
      <c r="O122" s="209" t="str">
        <f t="shared" si="26"/>
        <v/>
      </c>
      <c r="P122" s="204"/>
      <c r="Q122" s="201"/>
      <c r="R122" s="201">
        <f t="shared" si="27"/>
        <v>0</v>
      </c>
      <c r="S122" s="140"/>
      <c r="T122" s="143"/>
      <c r="U122" s="143"/>
      <c r="V122" s="209" t="str">
        <f t="shared" si="28"/>
        <v/>
      </c>
      <c r="W122" s="207"/>
      <c r="X122" s="210">
        <f t="shared" si="29"/>
        <v>0</v>
      </c>
      <c r="Y122" s="201">
        <f t="shared" si="30"/>
        <v>0</v>
      </c>
      <c r="Z122" s="201"/>
      <c r="AA122" s="143"/>
      <c r="AB122" s="143"/>
      <c r="AC122" s="209" t="str">
        <f t="shared" si="31"/>
        <v/>
      </c>
      <c r="AD122" s="207"/>
      <c r="AE122" s="210">
        <f t="shared" si="32"/>
        <v>0</v>
      </c>
      <c r="AF122" s="201">
        <f t="shared" si="33"/>
        <v>0</v>
      </c>
    </row>
    <row r="123" spans="1:32" s="173" customFormat="1" ht="12.5" x14ac:dyDescent="0.25">
      <c r="A123" s="188"/>
      <c r="B123" s="188"/>
      <c r="C123" s="188"/>
      <c r="D123" s="188"/>
      <c r="E123" s="188"/>
      <c r="F123" s="189"/>
      <c r="G123" s="189"/>
      <c r="H123" s="142" t="str">
        <f t="shared" si="34"/>
        <v/>
      </c>
      <c r="I123" s="202"/>
      <c r="J123" s="201"/>
      <c r="K123" s="201">
        <f t="shared" si="25"/>
        <v>0</v>
      </c>
      <c r="L123" s="140"/>
      <c r="M123" s="193"/>
      <c r="N123" s="193"/>
      <c r="O123" s="209" t="str">
        <f t="shared" si="26"/>
        <v/>
      </c>
      <c r="P123" s="204"/>
      <c r="Q123" s="201"/>
      <c r="R123" s="201">
        <f t="shared" si="27"/>
        <v>0</v>
      </c>
      <c r="S123" s="140"/>
      <c r="T123" s="143"/>
      <c r="U123" s="143"/>
      <c r="V123" s="209" t="str">
        <f t="shared" si="28"/>
        <v/>
      </c>
      <c r="W123" s="207"/>
      <c r="X123" s="210">
        <f t="shared" si="29"/>
        <v>0</v>
      </c>
      <c r="Y123" s="201">
        <f t="shared" si="30"/>
        <v>0</v>
      </c>
      <c r="Z123" s="201"/>
      <c r="AA123" s="143"/>
      <c r="AB123" s="143"/>
      <c r="AC123" s="209" t="str">
        <f t="shared" si="31"/>
        <v/>
      </c>
      <c r="AD123" s="207"/>
      <c r="AE123" s="210">
        <f t="shared" si="32"/>
        <v>0</v>
      </c>
      <c r="AF123" s="201">
        <f t="shared" si="33"/>
        <v>0</v>
      </c>
    </row>
    <row r="124" spans="1:32" s="173" customFormat="1" ht="12.5" x14ac:dyDescent="0.25">
      <c r="A124" s="188"/>
      <c r="B124" s="190"/>
      <c r="C124" s="188"/>
      <c r="D124" s="191"/>
      <c r="E124" s="188"/>
      <c r="F124" s="192"/>
      <c r="G124" s="192"/>
      <c r="H124" s="142" t="str">
        <f t="shared" si="34"/>
        <v/>
      </c>
      <c r="I124" s="203"/>
      <c r="J124" s="125"/>
      <c r="K124" s="201">
        <f t="shared" si="25"/>
        <v>0</v>
      </c>
      <c r="L124" s="123"/>
      <c r="M124" s="192"/>
      <c r="N124" s="194"/>
      <c r="O124" s="209" t="str">
        <f t="shared" si="26"/>
        <v/>
      </c>
      <c r="P124" s="205"/>
      <c r="Q124" s="125"/>
      <c r="R124" s="201">
        <f t="shared" si="27"/>
        <v>0</v>
      </c>
      <c r="S124" s="125"/>
      <c r="T124" s="125"/>
      <c r="U124" s="125"/>
      <c r="V124" s="209" t="str">
        <f t="shared" si="28"/>
        <v/>
      </c>
      <c r="W124" s="208"/>
      <c r="X124" s="210">
        <f t="shared" si="29"/>
        <v>0</v>
      </c>
      <c r="Y124" s="201">
        <f t="shared" si="30"/>
        <v>0</v>
      </c>
      <c r="Z124" s="201"/>
      <c r="AA124" s="125"/>
      <c r="AB124" s="125"/>
      <c r="AC124" s="209" t="str">
        <f t="shared" si="31"/>
        <v/>
      </c>
      <c r="AD124" s="208"/>
      <c r="AE124" s="210">
        <f t="shared" si="32"/>
        <v>0</v>
      </c>
      <c r="AF124" s="201">
        <f t="shared" si="33"/>
        <v>0</v>
      </c>
    </row>
    <row r="125" spans="1:32" s="177" customFormat="1" ht="13.5" thickBot="1" x14ac:dyDescent="0.35">
      <c r="A125" s="174"/>
      <c r="B125" s="173"/>
      <c r="C125" s="174"/>
      <c r="D125" s="175">
        <f>SUM(D15:D124)</f>
        <v>0</v>
      </c>
      <c r="E125" s="174"/>
      <c r="F125" s="123"/>
      <c r="G125" s="123"/>
      <c r="H125" s="124"/>
      <c r="I125" s="154"/>
      <c r="J125" s="155" t="s">
        <v>144</v>
      </c>
      <c r="K125" s="156">
        <f>SUM(K15:K65)</f>
        <v>0</v>
      </c>
      <c r="L125" s="157"/>
      <c r="M125" s="123"/>
      <c r="N125" s="127"/>
      <c r="O125" s="124"/>
      <c r="P125" s="176"/>
      <c r="Q125" s="155" t="s">
        <v>144</v>
      </c>
      <c r="R125" s="156">
        <f>SUM(R15:R65)</f>
        <v>0</v>
      </c>
      <c r="S125" s="125"/>
      <c r="T125" s="125"/>
      <c r="U125" s="125"/>
      <c r="V125" s="125"/>
      <c r="W125" s="176"/>
      <c r="X125" s="155" t="s">
        <v>144</v>
      </c>
      <c r="Y125" s="156">
        <f>SUM(Y15:Y65)</f>
        <v>0</v>
      </c>
      <c r="Z125" s="236"/>
      <c r="AA125" s="125"/>
      <c r="AB125" s="125"/>
      <c r="AC125" s="125"/>
      <c r="AD125" s="176"/>
      <c r="AE125" s="155" t="s">
        <v>144</v>
      </c>
      <c r="AF125" s="156">
        <f>SUM(AF15:AF65)</f>
        <v>0</v>
      </c>
    </row>
    <row r="126" spans="1:32" ht="14.5" thickTop="1" x14ac:dyDescent="0.3">
      <c r="C126" s="126"/>
      <c r="F126" s="123"/>
      <c r="G126" s="123"/>
      <c r="H126" s="123"/>
      <c r="I126" s="123"/>
      <c r="J126" s="123"/>
      <c r="K126" s="123"/>
      <c r="L126" s="123"/>
      <c r="M126" s="123"/>
      <c r="N126" s="127"/>
      <c r="O126" s="123"/>
      <c r="P126" s="128"/>
      <c r="Q126" s="125"/>
      <c r="R126" s="129"/>
      <c r="S126" s="125"/>
      <c r="T126" s="125"/>
      <c r="U126" s="125"/>
      <c r="V126" s="125"/>
      <c r="W126" s="125"/>
      <c r="X126" s="125"/>
      <c r="Y126" s="125"/>
      <c r="Z126" s="125"/>
    </row>
    <row r="128" spans="1:32" s="131" customFormat="1" ht="15" customHeight="1" x14ac:dyDescent="0.35">
      <c r="A128" s="130"/>
      <c r="B128" s="327"/>
      <c r="C128" s="327"/>
      <c r="D128" s="327"/>
      <c r="E128" s="327"/>
      <c r="F128" s="327"/>
      <c r="G128" s="327"/>
      <c r="H128" s="327"/>
      <c r="I128" s="327"/>
      <c r="J128" s="327"/>
      <c r="K128" s="327"/>
      <c r="L128" s="327"/>
      <c r="M128" s="327"/>
    </row>
    <row r="129" spans="4:21" x14ac:dyDescent="0.3">
      <c r="D129" s="137"/>
    </row>
    <row r="130" spans="4:21" x14ac:dyDescent="0.3">
      <c r="D130" s="126" t="s">
        <v>121</v>
      </c>
      <c r="F130" s="122" t="s">
        <v>145</v>
      </c>
    </row>
    <row r="131" spans="4:21" ht="13.5" customHeight="1" x14ac:dyDescent="0.3">
      <c r="D131" s="137"/>
    </row>
    <row r="132" spans="4:21" ht="68.25" customHeight="1" x14ac:dyDescent="0.3">
      <c r="D132" s="137"/>
      <c r="F132" s="326" t="s">
        <v>186</v>
      </c>
      <c r="G132" s="326"/>
      <c r="H132" s="326"/>
      <c r="I132" s="326"/>
      <c r="J132" s="326"/>
      <c r="K132" s="326"/>
      <c r="L132" s="326"/>
      <c r="M132" s="326"/>
    </row>
    <row r="133" spans="4:21" ht="18.75" customHeight="1" x14ac:dyDescent="0.3">
      <c r="D133" s="137"/>
      <c r="F133" s="132"/>
      <c r="G133" s="132"/>
      <c r="H133" s="132"/>
      <c r="I133" s="132"/>
      <c r="J133" s="132"/>
      <c r="K133" s="132"/>
      <c r="L133" s="132"/>
      <c r="M133" s="132"/>
    </row>
    <row r="134" spans="4:21" x14ac:dyDescent="0.3">
      <c r="D134" s="137"/>
      <c r="F134" s="122" t="s">
        <v>189</v>
      </c>
    </row>
    <row r="135" spans="4:21" x14ac:dyDescent="0.3">
      <c r="D135" s="137"/>
      <c r="F135" s="133" t="s">
        <v>187</v>
      </c>
    </row>
    <row r="136" spans="4:21" x14ac:dyDescent="0.3">
      <c r="D136" s="137"/>
      <c r="F136" s="133" t="s">
        <v>188</v>
      </c>
    </row>
    <row r="137" spans="4:21" x14ac:dyDescent="0.3">
      <c r="D137" s="137"/>
      <c r="F137" s="133" t="s">
        <v>146</v>
      </c>
    </row>
    <row r="138" spans="4:21" x14ac:dyDescent="0.3">
      <c r="D138" s="137"/>
      <c r="F138" s="133" t="s">
        <v>147</v>
      </c>
    </row>
    <row r="139" spans="4:21" x14ac:dyDescent="0.3">
      <c r="D139" s="137"/>
      <c r="F139" s="133" t="s">
        <v>148</v>
      </c>
    </row>
    <row r="140" spans="4:21" x14ac:dyDescent="0.3">
      <c r="D140" s="137"/>
      <c r="G140" s="134"/>
    </row>
    <row r="141" spans="4:21" x14ac:dyDescent="0.3">
      <c r="D141" s="137" t="s">
        <v>183</v>
      </c>
      <c r="F141" s="199" t="str">
        <f>F9</f>
        <v>Select Utility Type</v>
      </c>
      <c r="G141" s="196">
        <f>K125</f>
        <v>0</v>
      </c>
      <c r="I141" s="199" t="str">
        <f>M9</f>
        <v>Select Utility Type</v>
      </c>
      <c r="J141" s="197">
        <f>R125</f>
        <v>0</v>
      </c>
      <c r="M141" s="217" t="str">
        <f>T9</f>
        <v>Select Utility Type</v>
      </c>
      <c r="N141" s="197">
        <f>Y125</f>
        <v>0</v>
      </c>
      <c r="P141" s="199" t="str">
        <f>AA9</f>
        <v>Select Utility Type</v>
      </c>
      <c r="Q141" s="197">
        <f>AF125</f>
        <v>0</v>
      </c>
      <c r="T141" s="199" t="s">
        <v>185</v>
      </c>
      <c r="U141" s="197">
        <f>G141+J141+N141</f>
        <v>0</v>
      </c>
    </row>
    <row r="142" spans="4:21" x14ac:dyDescent="0.3">
      <c r="D142" s="137" t="s">
        <v>184</v>
      </c>
      <c r="F142" s="199" t="str">
        <f>F9</f>
        <v>Select Utility Type</v>
      </c>
      <c r="G142" s="196">
        <f>G141*12</f>
        <v>0</v>
      </c>
      <c r="I142" s="199" t="str">
        <f>M9</f>
        <v>Select Utility Type</v>
      </c>
      <c r="J142" s="196">
        <f>J141*12</f>
        <v>0</v>
      </c>
      <c r="M142" s="217" t="str">
        <f>T9</f>
        <v>Select Utility Type</v>
      </c>
      <c r="N142" s="197">
        <f>N141*12</f>
        <v>0</v>
      </c>
      <c r="P142" s="199" t="str">
        <f>AA9</f>
        <v>Select Utility Type</v>
      </c>
      <c r="Q142" s="197">
        <f>Q141*12</f>
        <v>0</v>
      </c>
      <c r="T142" s="218" t="s">
        <v>185</v>
      </c>
      <c r="U142" s="198">
        <f>G142+J142+N142</f>
        <v>0</v>
      </c>
    </row>
    <row r="143" spans="4:21" x14ac:dyDescent="0.3">
      <c r="D143" s="137"/>
      <c r="F143" s="133"/>
    </row>
    <row r="144" spans="4:21" x14ac:dyDescent="0.3">
      <c r="D144" s="126" t="s">
        <v>129</v>
      </c>
      <c r="F144" s="122" t="s">
        <v>190</v>
      </c>
    </row>
    <row r="145" spans="1:16" x14ac:dyDescent="0.3">
      <c r="D145" s="137"/>
      <c r="F145" s="133"/>
      <c r="G145" s="135" t="s">
        <v>194</v>
      </c>
    </row>
    <row r="146" spans="1:16" x14ac:dyDescent="0.3">
      <c r="D146" s="137"/>
      <c r="F146" s="133"/>
      <c r="G146" s="163" t="s">
        <v>185</v>
      </c>
      <c r="H146" s="198">
        <f>U142</f>
        <v>0</v>
      </c>
    </row>
    <row r="147" spans="1:16" x14ac:dyDescent="0.3">
      <c r="D147" s="137"/>
      <c r="F147" s="133"/>
      <c r="G147" s="161"/>
      <c r="H147" s="162"/>
    </row>
    <row r="148" spans="1:16" x14ac:dyDescent="0.3">
      <c r="D148" s="137"/>
      <c r="F148" s="133"/>
      <c r="G148" s="122" t="s">
        <v>193</v>
      </c>
    </row>
    <row r="149" spans="1:16" x14ac:dyDescent="0.3">
      <c r="D149" s="137"/>
      <c r="F149" s="133"/>
      <c r="G149" s="159" t="s">
        <v>192</v>
      </c>
      <c r="H149" s="159"/>
      <c r="I149" s="200">
        <v>3288</v>
      </c>
    </row>
    <row r="150" spans="1:16" x14ac:dyDescent="0.3">
      <c r="D150" s="137"/>
      <c r="F150" s="133"/>
      <c r="G150" s="160"/>
      <c r="H150" s="160"/>
      <c r="I150" s="164"/>
    </row>
    <row r="151" spans="1:16" x14ac:dyDescent="0.3">
      <c r="D151" s="137"/>
      <c r="F151" s="133"/>
      <c r="G151" s="122" t="s">
        <v>199</v>
      </c>
      <c r="H151" s="160"/>
      <c r="I151" s="160"/>
    </row>
    <row r="152" spans="1:16" x14ac:dyDescent="0.3">
      <c r="D152" s="137"/>
      <c r="F152" s="122" t="s">
        <v>149</v>
      </c>
      <c r="G152" s="166">
        <f>(H146/I149)*-1</f>
        <v>0</v>
      </c>
    </row>
    <row r="153" spans="1:16" x14ac:dyDescent="0.3">
      <c r="D153" s="137"/>
      <c r="G153" s="165"/>
    </row>
    <row r="154" spans="1:16" x14ac:dyDescent="0.3">
      <c r="D154" s="137"/>
      <c r="G154" s="135" t="s">
        <v>200</v>
      </c>
    </row>
    <row r="155" spans="1:16" s="131" customFormat="1" x14ac:dyDescent="0.3">
      <c r="A155" s="136"/>
      <c r="D155" s="137"/>
      <c r="E155" s="126"/>
      <c r="F155" s="122"/>
      <c r="G155" s="122"/>
      <c r="H155" s="122"/>
      <c r="I155" s="122"/>
      <c r="J155" s="122"/>
      <c r="K155" s="122"/>
      <c r="L155" s="122"/>
      <c r="M155" s="122"/>
      <c r="N155" s="122"/>
      <c r="O155" s="122"/>
      <c r="P155" s="122"/>
    </row>
    <row r="156" spans="1:16" s="131" customFormat="1" x14ac:dyDescent="0.3">
      <c r="A156" s="136"/>
      <c r="D156" s="126" t="s">
        <v>150</v>
      </c>
      <c r="E156" s="126"/>
      <c r="F156" s="122" t="s">
        <v>191</v>
      </c>
      <c r="G156" s="122"/>
      <c r="H156" s="122"/>
      <c r="I156" s="122"/>
      <c r="J156" s="122"/>
      <c r="K156" s="122"/>
      <c r="L156" s="122"/>
      <c r="M156" s="122"/>
      <c r="N156" s="122"/>
      <c r="O156" s="122"/>
      <c r="P156" s="122"/>
    </row>
    <row r="157" spans="1:16" s="131" customFormat="1" x14ac:dyDescent="0.3">
      <c r="A157" s="136"/>
      <c r="D157" s="137"/>
      <c r="E157" s="126"/>
      <c r="F157" s="122"/>
      <c r="G157" s="122"/>
      <c r="H157" s="122"/>
      <c r="I157" s="122"/>
      <c r="J157" s="122"/>
      <c r="K157" s="122"/>
      <c r="L157" s="122"/>
      <c r="M157" s="122"/>
      <c r="N157" s="122"/>
      <c r="O157" s="122"/>
      <c r="P157" s="122"/>
    </row>
    <row r="158" spans="1:16" x14ac:dyDescent="0.3">
      <c r="A158" s="136"/>
      <c r="B158" s="131"/>
      <c r="C158" s="131"/>
      <c r="D158" s="137"/>
    </row>
    <row r="159" spans="1:16" x14ac:dyDescent="0.3">
      <c r="A159" s="136"/>
      <c r="B159" s="131"/>
      <c r="C159" s="131"/>
    </row>
    <row r="160" spans="1:16" x14ac:dyDescent="0.3">
      <c r="A160" s="136"/>
      <c r="B160" s="131"/>
      <c r="C160" s="131"/>
    </row>
    <row r="164" spans="4:5" x14ac:dyDescent="0.3">
      <c r="D164" s="138"/>
      <c r="E164" s="122"/>
    </row>
    <row r="165" spans="4:5" x14ac:dyDescent="0.3">
      <c r="D165" s="138"/>
      <c r="E165" s="122"/>
    </row>
    <row r="166" spans="4:5" x14ac:dyDescent="0.3">
      <c r="D166" s="158"/>
      <c r="E166" s="122"/>
    </row>
  </sheetData>
  <mergeCells count="46">
    <mergeCell ref="F14:H14"/>
    <mergeCell ref="M14:O14"/>
    <mergeCell ref="T14:V14"/>
    <mergeCell ref="AA14:AC14"/>
    <mergeCell ref="B128:M128"/>
    <mergeCell ref="F132:M132"/>
    <mergeCell ref="AC10:AC13"/>
    <mergeCell ref="AD10:AD11"/>
    <mergeCell ref="AE10:AE13"/>
    <mergeCell ref="AF10:AF13"/>
    <mergeCell ref="F12:G13"/>
    <mergeCell ref="M12:N13"/>
    <mergeCell ref="T12:U13"/>
    <mergeCell ref="AA12:AB13"/>
    <mergeCell ref="V10:V13"/>
    <mergeCell ref="W10:W11"/>
    <mergeCell ref="X10:X13"/>
    <mergeCell ref="Y10:Y13"/>
    <mergeCell ref="AA10:AA11"/>
    <mergeCell ref="AB10:AB11"/>
    <mergeCell ref="O10:O13"/>
    <mergeCell ref="P10:P11"/>
    <mergeCell ref="Q10:Q13"/>
    <mergeCell ref="R10:R13"/>
    <mergeCell ref="T10:T11"/>
    <mergeCell ref="U10:U11"/>
    <mergeCell ref="N10:N11"/>
    <mergeCell ref="A10:A13"/>
    <mergeCell ref="B10:B13"/>
    <mergeCell ref="C10:C13"/>
    <mergeCell ref="D10:D13"/>
    <mergeCell ref="F10:F11"/>
    <mergeCell ref="G10:G11"/>
    <mergeCell ref="H10:H13"/>
    <mergeCell ref="I10:I11"/>
    <mergeCell ref="J10:J13"/>
    <mergeCell ref="K10:K13"/>
    <mergeCell ref="M10:M11"/>
    <mergeCell ref="A1:AF1"/>
    <mergeCell ref="A2:AF2"/>
    <mergeCell ref="Q3:R3"/>
    <mergeCell ref="K4:T6"/>
    <mergeCell ref="F9:K9"/>
    <mergeCell ref="M9:R9"/>
    <mergeCell ref="T9:Y9"/>
    <mergeCell ref="AA9:AF9"/>
  </mergeCells>
  <pageMargins left="0.7" right="0.7" top="0.75" bottom="0.75" header="0.3" footer="0.3"/>
  <pageSetup paperSize="17" scale="82"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80F0A5B4-AF1C-4FF4-8AA0-98F322D1F54F}">
          <x14:formula1>
            <xm:f>Units!$A$16:$A$27</xm:f>
          </x14:formula1>
          <xm:sqref>F9:K9 M9:R9 T9:Y9 AA9:AF9</xm:sqref>
        </x14:dataValidation>
        <x14:dataValidation type="list" allowBlank="1" showInputMessage="1" showErrorMessage="1" xr:uid="{15E2D3F3-0A3B-49A6-8DDD-507A5A360A4D}">
          <x14:formula1>
            <xm:f>Units!$B$16:$B$28</xm:f>
          </x14:formula1>
          <xm:sqref>F14:H14 AA14:AC14 T14:V14 M14:O14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A376B-FD4E-4315-B443-4FF5138BD949}">
  <sheetPr>
    <pageSetUpPr fitToPage="1"/>
  </sheetPr>
  <dimension ref="A1:AF166"/>
  <sheetViews>
    <sheetView zoomScaleNormal="100" workbookViewId="0">
      <pane xSplit="4" ySplit="14" topLeftCell="E141" activePane="bottomRight" state="frozen"/>
      <selection pane="topRight" activeCell="E1" sqref="E1"/>
      <selection pane="bottomLeft" activeCell="A7" sqref="A7"/>
      <selection pane="bottomRight" activeCell="I153" sqref="I153"/>
    </sheetView>
  </sheetViews>
  <sheetFormatPr defaultColWidth="9.1796875" defaultRowHeight="14" x14ac:dyDescent="0.3"/>
  <cols>
    <col min="1" max="1" width="13.1796875" style="126" customWidth="1"/>
    <col min="2" max="2" width="23" style="122" bestFit="1" customWidth="1"/>
    <col min="3" max="3" width="13.26953125" style="122" customWidth="1"/>
    <col min="4" max="4" width="18" style="126" customWidth="1"/>
    <col min="5" max="5" width="2.453125" style="126" customWidth="1"/>
    <col min="6" max="6" width="17.7265625" style="122" customWidth="1"/>
    <col min="7" max="7" width="12.81640625" style="122" bestFit="1" customWidth="1"/>
    <col min="8" max="8" width="13.453125" style="122" bestFit="1" customWidth="1"/>
    <col min="9" max="9" width="17.7265625" style="122" customWidth="1"/>
    <col min="10" max="10" width="12" style="122" bestFit="1" customWidth="1"/>
    <col min="11" max="11" width="13.453125" style="122" bestFit="1" customWidth="1"/>
    <col min="12" max="12" width="2.1796875" style="122" customWidth="1"/>
    <col min="13" max="13" width="17.7265625" style="122" customWidth="1"/>
    <col min="14" max="14" width="13.54296875" style="122" customWidth="1"/>
    <col min="15" max="15" width="13.453125" style="122" customWidth="1"/>
    <col min="16" max="16" width="17.7265625" style="122" customWidth="1"/>
    <col min="17" max="17" width="12.7265625" style="122" bestFit="1" customWidth="1"/>
    <col min="18" max="18" width="14" style="122" bestFit="1" customWidth="1"/>
    <col min="19" max="19" width="1.81640625" style="122" customWidth="1"/>
    <col min="20" max="25" width="13.81640625" style="122" customWidth="1"/>
    <col min="26" max="26" width="1.81640625" style="122" customWidth="1"/>
    <col min="27" max="32" width="13.81640625" style="121" customWidth="1"/>
    <col min="33" max="16384" width="9.1796875" style="121"/>
  </cols>
  <sheetData>
    <row r="1" spans="1:32" s="170" customFormat="1" ht="22.5" x14ac:dyDescent="0.45">
      <c r="A1" s="325" t="s">
        <v>236</v>
      </c>
      <c r="B1" s="325"/>
      <c r="C1" s="325"/>
      <c r="D1" s="325"/>
      <c r="E1" s="325"/>
      <c r="F1" s="325"/>
      <c r="G1" s="325"/>
      <c r="H1" s="325"/>
      <c r="I1" s="325"/>
      <c r="J1" s="325"/>
      <c r="K1" s="325"/>
      <c r="L1" s="325"/>
      <c r="M1" s="325"/>
      <c r="N1" s="325"/>
      <c r="O1" s="325"/>
      <c r="P1" s="325"/>
      <c r="Q1" s="325"/>
      <c r="R1" s="325"/>
      <c r="S1" s="325"/>
      <c r="T1" s="325"/>
      <c r="U1" s="325"/>
      <c r="V1" s="325"/>
      <c r="W1" s="325"/>
      <c r="X1" s="325"/>
      <c r="Y1" s="325"/>
      <c r="Z1" s="325"/>
      <c r="AA1" s="325"/>
      <c r="AB1" s="325"/>
      <c r="AC1" s="325"/>
      <c r="AD1" s="325"/>
      <c r="AE1" s="325"/>
      <c r="AF1" s="325"/>
    </row>
    <row r="2" spans="1:32" s="170" customFormat="1" ht="23" thickBot="1" x14ac:dyDescent="0.5">
      <c r="A2" s="325" t="s">
        <v>181</v>
      </c>
      <c r="B2" s="325"/>
      <c r="C2" s="325"/>
      <c r="D2" s="325"/>
      <c r="E2" s="325"/>
      <c r="F2" s="325"/>
      <c r="G2" s="325"/>
      <c r="H2" s="325"/>
      <c r="I2" s="325"/>
      <c r="J2" s="325"/>
      <c r="K2" s="325"/>
      <c r="L2" s="325"/>
      <c r="M2" s="325"/>
      <c r="N2" s="325"/>
      <c r="O2" s="325"/>
      <c r="P2" s="325"/>
      <c r="Q2" s="325"/>
      <c r="R2" s="325"/>
      <c r="S2" s="325"/>
      <c r="T2" s="325"/>
      <c r="U2" s="325"/>
      <c r="V2" s="325"/>
      <c r="W2" s="325"/>
      <c r="X2" s="325"/>
      <c r="Y2" s="325"/>
      <c r="Z2" s="325"/>
      <c r="AA2" s="325"/>
      <c r="AB2" s="325"/>
      <c r="AC2" s="325"/>
      <c r="AD2" s="325"/>
      <c r="AE2" s="325"/>
      <c r="AF2" s="325"/>
    </row>
    <row r="3" spans="1:32" s="170" customFormat="1" ht="23" thickBot="1" x14ac:dyDescent="0.5">
      <c r="A3" s="211"/>
      <c r="B3" s="211"/>
      <c r="C3" s="211"/>
      <c r="D3" s="211"/>
      <c r="E3" s="211"/>
      <c r="F3" s="211"/>
      <c r="G3" s="211"/>
      <c r="H3" s="211"/>
      <c r="I3" s="211"/>
      <c r="J3" s="211"/>
      <c r="K3" s="211"/>
      <c r="L3" s="211"/>
      <c r="M3" s="211"/>
      <c r="N3" s="211" t="s">
        <v>237</v>
      </c>
      <c r="O3" s="211"/>
      <c r="P3" s="213" t="s">
        <v>238</v>
      </c>
      <c r="Q3" s="314">
        <f>'Tab 1 Savings Calculator'!B5-1</f>
        <v>2022</v>
      </c>
      <c r="R3" s="315"/>
      <c r="S3" s="211"/>
      <c r="T3" s="211"/>
      <c r="U3" s="211"/>
      <c r="V3" s="211"/>
      <c r="W3" s="211"/>
      <c r="X3" s="211"/>
      <c r="Y3" s="211"/>
      <c r="Z3" s="211"/>
      <c r="AA3" s="214"/>
      <c r="AB3" s="214"/>
      <c r="AC3" s="214"/>
      <c r="AD3" s="214"/>
      <c r="AE3" s="214"/>
      <c r="AF3" s="214"/>
    </row>
    <row r="4" spans="1:32" ht="18" customHeight="1" x14ac:dyDescent="0.35">
      <c r="A4" s="168"/>
      <c r="B4" s="168"/>
      <c r="C4" s="168"/>
      <c r="D4" s="168"/>
      <c r="E4" s="168"/>
      <c r="F4" s="168"/>
      <c r="G4" s="171"/>
      <c r="H4" s="212"/>
      <c r="I4" s="212"/>
      <c r="J4" s="212"/>
      <c r="K4" s="328" t="s">
        <v>204</v>
      </c>
      <c r="L4" s="328"/>
      <c r="M4" s="328"/>
      <c r="N4" s="328"/>
      <c r="O4" s="328"/>
      <c r="P4" s="328"/>
      <c r="Q4" s="328"/>
      <c r="R4" s="328"/>
      <c r="S4" s="328"/>
      <c r="T4" s="328"/>
      <c r="U4" s="212"/>
      <c r="V4" s="212"/>
      <c r="W4" s="212"/>
      <c r="X4" s="168"/>
      <c r="Y4" s="168"/>
      <c r="Z4" s="168"/>
      <c r="AA4" s="215"/>
      <c r="AB4" s="215"/>
      <c r="AC4" s="215"/>
      <c r="AD4" s="215"/>
      <c r="AE4" s="215"/>
      <c r="AF4" s="215"/>
    </row>
    <row r="5" spans="1:32" ht="18" customHeight="1" x14ac:dyDescent="0.35">
      <c r="A5" s="169"/>
      <c r="B5" s="169"/>
      <c r="C5" s="169"/>
      <c r="D5" s="169"/>
      <c r="E5" s="167"/>
      <c r="F5" s="167"/>
      <c r="G5" s="171"/>
      <c r="H5" s="212"/>
      <c r="I5" s="212"/>
      <c r="J5" s="212"/>
      <c r="K5" s="328"/>
      <c r="L5" s="328"/>
      <c r="M5" s="328"/>
      <c r="N5" s="328"/>
      <c r="O5" s="328"/>
      <c r="P5" s="328"/>
      <c r="Q5" s="328"/>
      <c r="R5" s="328"/>
      <c r="S5" s="328"/>
      <c r="T5" s="328"/>
      <c r="U5" s="212"/>
      <c r="V5" s="212"/>
      <c r="W5" s="212"/>
      <c r="X5" s="167"/>
      <c r="Y5" s="167"/>
      <c r="Z5" s="167"/>
      <c r="AA5" s="215"/>
      <c r="AB5" s="215"/>
      <c r="AC5" s="215"/>
      <c r="AD5" s="215"/>
      <c r="AE5" s="215"/>
      <c r="AF5" s="215"/>
    </row>
    <row r="6" spans="1:32" ht="25.5" customHeight="1" x14ac:dyDescent="0.35">
      <c r="A6" s="169"/>
      <c r="B6" s="169"/>
      <c r="C6" s="169"/>
      <c r="D6" s="169"/>
      <c r="E6" s="167"/>
      <c r="F6" s="167"/>
      <c r="G6" s="171"/>
      <c r="H6" s="212"/>
      <c r="I6" s="212"/>
      <c r="J6" s="212"/>
      <c r="K6" s="328"/>
      <c r="L6" s="328"/>
      <c r="M6" s="328"/>
      <c r="N6" s="328"/>
      <c r="O6" s="328"/>
      <c r="P6" s="328"/>
      <c r="Q6" s="328"/>
      <c r="R6" s="328"/>
      <c r="S6" s="328"/>
      <c r="T6" s="328"/>
      <c r="U6" s="212"/>
      <c r="V6" s="212"/>
      <c r="W6" s="212"/>
      <c r="X6" s="167"/>
      <c r="Y6" s="167"/>
      <c r="Z6" s="167"/>
      <c r="AA6" s="215"/>
      <c r="AB6" s="215"/>
      <c r="AC6" s="215"/>
      <c r="AD6" s="215"/>
      <c r="AE6" s="215"/>
      <c r="AF6" s="215"/>
    </row>
    <row r="7" spans="1:32" ht="17.5" x14ac:dyDescent="0.35">
      <c r="A7" s="230"/>
      <c r="B7" s="230"/>
      <c r="C7" s="230"/>
      <c r="D7" s="230"/>
      <c r="E7" s="231"/>
      <c r="F7" s="231"/>
      <c r="G7" s="232"/>
      <c r="H7" s="233"/>
      <c r="I7" s="233"/>
      <c r="J7" s="233"/>
      <c r="K7" s="234"/>
      <c r="L7" s="234"/>
      <c r="M7" s="234"/>
      <c r="N7" s="234"/>
      <c r="O7" s="234"/>
      <c r="P7" s="234"/>
      <c r="Q7" s="234"/>
      <c r="R7" s="234"/>
      <c r="S7" s="234"/>
      <c r="T7" s="234"/>
      <c r="U7" s="233"/>
      <c r="V7" s="233"/>
      <c r="W7" s="233"/>
      <c r="X7" s="231"/>
      <c r="Y7" s="231"/>
      <c r="Z7" s="231"/>
    </row>
    <row r="9" spans="1:32" s="173" customFormat="1" ht="14.25" customHeight="1" x14ac:dyDescent="0.25">
      <c r="A9" s="153"/>
      <c r="B9" s="195"/>
      <c r="C9" s="195"/>
      <c r="D9" s="153"/>
      <c r="E9" s="153"/>
      <c r="F9" s="312" t="s">
        <v>292</v>
      </c>
      <c r="G9" s="312"/>
      <c r="H9" s="312"/>
      <c r="I9" s="312"/>
      <c r="J9" s="312"/>
      <c r="K9" s="312"/>
      <c r="L9" s="195"/>
      <c r="M9" s="312" t="s">
        <v>292</v>
      </c>
      <c r="N9" s="312"/>
      <c r="O9" s="312"/>
      <c r="P9" s="312"/>
      <c r="Q9" s="312"/>
      <c r="R9" s="312"/>
      <c r="S9" s="153"/>
      <c r="T9" s="312" t="s">
        <v>292</v>
      </c>
      <c r="U9" s="312"/>
      <c r="V9" s="312"/>
      <c r="W9" s="312"/>
      <c r="X9" s="312"/>
      <c r="Y9" s="312"/>
      <c r="Z9" s="153"/>
      <c r="AA9" s="312" t="s">
        <v>292</v>
      </c>
      <c r="AB9" s="312"/>
      <c r="AC9" s="312"/>
      <c r="AD9" s="312"/>
      <c r="AE9" s="312"/>
      <c r="AF9" s="312"/>
    </row>
    <row r="10" spans="1:32" s="173" customFormat="1" ht="27" customHeight="1" x14ac:dyDescent="0.25">
      <c r="A10" s="319" t="s">
        <v>201</v>
      </c>
      <c r="B10" s="319" t="s">
        <v>202</v>
      </c>
      <c r="C10" s="319" t="s">
        <v>134</v>
      </c>
      <c r="D10" s="322" t="s">
        <v>198</v>
      </c>
      <c r="E10" s="216"/>
      <c r="F10" s="305" t="s">
        <v>264</v>
      </c>
      <c r="G10" s="305" t="s">
        <v>265</v>
      </c>
      <c r="H10" s="305" t="s">
        <v>266</v>
      </c>
      <c r="I10" s="313" t="s">
        <v>133</v>
      </c>
      <c r="J10" s="305" t="s">
        <v>166</v>
      </c>
      <c r="K10" s="305" t="s">
        <v>180</v>
      </c>
      <c r="L10" s="172"/>
      <c r="M10" s="305" t="s">
        <v>264</v>
      </c>
      <c r="N10" s="305" t="s">
        <v>265</v>
      </c>
      <c r="O10" s="305" t="s">
        <v>266</v>
      </c>
      <c r="P10" s="313" t="s">
        <v>133</v>
      </c>
      <c r="Q10" s="305" t="s">
        <v>166</v>
      </c>
      <c r="R10" s="305" t="s">
        <v>180</v>
      </c>
      <c r="S10" s="172"/>
      <c r="T10" s="305" t="s">
        <v>264</v>
      </c>
      <c r="U10" s="305" t="s">
        <v>265</v>
      </c>
      <c r="V10" s="305" t="s">
        <v>266</v>
      </c>
      <c r="W10" s="313" t="s">
        <v>133</v>
      </c>
      <c r="X10" s="316" t="s">
        <v>166</v>
      </c>
      <c r="Y10" s="305" t="s">
        <v>180</v>
      </c>
      <c r="Z10" s="172"/>
      <c r="AA10" s="305" t="s">
        <v>264</v>
      </c>
      <c r="AB10" s="305" t="s">
        <v>265</v>
      </c>
      <c r="AC10" s="305" t="s">
        <v>266</v>
      </c>
      <c r="AD10" s="313" t="s">
        <v>133</v>
      </c>
      <c r="AE10" s="316" t="s">
        <v>166</v>
      </c>
      <c r="AF10" s="305" t="s">
        <v>180</v>
      </c>
    </row>
    <row r="11" spans="1:32" s="173" customFormat="1" ht="24.75" customHeight="1" x14ac:dyDescent="0.25">
      <c r="A11" s="320"/>
      <c r="B11" s="320"/>
      <c r="C11" s="320"/>
      <c r="D11" s="323"/>
      <c r="E11" s="216"/>
      <c r="F11" s="306"/>
      <c r="G11" s="306"/>
      <c r="H11" s="307"/>
      <c r="I11" s="313"/>
      <c r="J11" s="307"/>
      <c r="K11" s="307"/>
      <c r="L11" s="172"/>
      <c r="M11" s="306"/>
      <c r="N11" s="306"/>
      <c r="O11" s="307"/>
      <c r="P11" s="313"/>
      <c r="Q11" s="307"/>
      <c r="R11" s="307"/>
      <c r="S11" s="172"/>
      <c r="T11" s="306"/>
      <c r="U11" s="306"/>
      <c r="V11" s="307"/>
      <c r="W11" s="313"/>
      <c r="X11" s="317"/>
      <c r="Y11" s="307"/>
      <c r="Z11" s="172"/>
      <c r="AA11" s="306"/>
      <c r="AB11" s="306"/>
      <c r="AC11" s="307"/>
      <c r="AD11" s="313"/>
      <c r="AE11" s="317"/>
      <c r="AF11" s="307"/>
    </row>
    <row r="12" spans="1:32" s="173" customFormat="1" ht="35.25" customHeight="1" x14ac:dyDescent="0.25">
      <c r="A12" s="320"/>
      <c r="B12" s="320"/>
      <c r="C12" s="320"/>
      <c r="D12" s="323"/>
      <c r="E12" s="216"/>
      <c r="F12" s="308" t="s">
        <v>179</v>
      </c>
      <c r="G12" s="309"/>
      <c r="H12" s="307"/>
      <c r="I12" s="172" t="str">
        <f>P3</f>
        <v xml:space="preserve">June 30, </v>
      </c>
      <c r="J12" s="307"/>
      <c r="K12" s="307"/>
      <c r="L12" s="172"/>
      <c r="M12" s="308" t="s">
        <v>179</v>
      </c>
      <c r="N12" s="309"/>
      <c r="O12" s="307"/>
      <c r="P12" s="172" t="str">
        <f>P3</f>
        <v xml:space="preserve">June 30, </v>
      </c>
      <c r="Q12" s="307"/>
      <c r="R12" s="307"/>
      <c r="S12" s="172"/>
      <c r="T12" s="308" t="s">
        <v>179</v>
      </c>
      <c r="U12" s="309"/>
      <c r="V12" s="307"/>
      <c r="W12" s="172" t="str">
        <f>P3</f>
        <v xml:space="preserve">June 30, </v>
      </c>
      <c r="X12" s="317"/>
      <c r="Y12" s="307"/>
      <c r="Z12" s="172"/>
      <c r="AA12" s="308" t="s">
        <v>179</v>
      </c>
      <c r="AB12" s="309"/>
      <c r="AC12" s="307"/>
      <c r="AD12" s="172" t="str">
        <f>P3</f>
        <v xml:space="preserve">June 30, </v>
      </c>
      <c r="AE12" s="317"/>
      <c r="AF12" s="307"/>
    </row>
    <row r="13" spans="1:32" s="173" customFormat="1" ht="12.5" x14ac:dyDescent="0.25">
      <c r="A13" s="321"/>
      <c r="B13" s="321"/>
      <c r="C13" s="321"/>
      <c r="D13" s="324"/>
      <c r="E13" s="216"/>
      <c r="F13" s="310"/>
      <c r="G13" s="311"/>
      <c r="H13" s="306"/>
      <c r="I13" s="216">
        <f>Q3</f>
        <v>2022</v>
      </c>
      <c r="J13" s="306"/>
      <c r="K13" s="306"/>
      <c r="L13" s="172"/>
      <c r="M13" s="310"/>
      <c r="N13" s="311"/>
      <c r="O13" s="306"/>
      <c r="P13" s="216">
        <f>Q3</f>
        <v>2022</v>
      </c>
      <c r="Q13" s="306"/>
      <c r="R13" s="306"/>
      <c r="S13" s="172"/>
      <c r="T13" s="310"/>
      <c r="U13" s="311"/>
      <c r="V13" s="306"/>
      <c r="W13" s="216">
        <f>Q3</f>
        <v>2022</v>
      </c>
      <c r="X13" s="318"/>
      <c r="Y13" s="306"/>
      <c r="Z13" s="172"/>
      <c r="AA13" s="310"/>
      <c r="AB13" s="311"/>
      <c r="AC13" s="306"/>
      <c r="AD13" s="216">
        <f>Q3</f>
        <v>2022</v>
      </c>
      <c r="AE13" s="318"/>
      <c r="AF13" s="306"/>
    </row>
    <row r="14" spans="1:32" s="173" customFormat="1" ht="12.5" x14ac:dyDescent="0.25">
      <c r="A14" s="153" t="s">
        <v>203</v>
      </c>
      <c r="B14" s="153" t="s">
        <v>135</v>
      </c>
      <c r="C14" s="153" t="s">
        <v>136</v>
      </c>
      <c r="D14" s="153" t="s">
        <v>137</v>
      </c>
      <c r="E14" s="153"/>
      <c r="F14" s="302" t="s">
        <v>294</v>
      </c>
      <c r="G14" s="303"/>
      <c r="H14" s="304"/>
      <c r="I14" s="172" t="s">
        <v>138</v>
      </c>
      <c r="J14" s="172" t="s">
        <v>139</v>
      </c>
      <c r="K14" s="172" t="s">
        <v>138</v>
      </c>
      <c r="L14" s="172"/>
      <c r="M14" s="302" t="s">
        <v>294</v>
      </c>
      <c r="N14" s="303"/>
      <c r="O14" s="304"/>
      <c r="P14" s="172" t="s">
        <v>138</v>
      </c>
      <c r="Q14" s="172" t="s">
        <v>139</v>
      </c>
      <c r="R14" s="172" t="s">
        <v>138</v>
      </c>
      <c r="S14" s="172"/>
      <c r="T14" s="302" t="s">
        <v>293</v>
      </c>
      <c r="U14" s="303"/>
      <c r="V14" s="304"/>
      <c r="W14" s="172" t="s">
        <v>138</v>
      </c>
      <c r="X14" s="172" t="s">
        <v>139</v>
      </c>
      <c r="Y14" s="172" t="s">
        <v>138</v>
      </c>
      <c r="Z14" s="172"/>
      <c r="AA14" s="302" t="s">
        <v>294</v>
      </c>
      <c r="AB14" s="303"/>
      <c r="AC14" s="304"/>
      <c r="AD14" s="172" t="s">
        <v>138</v>
      </c>
      <c r="AE14" s="172" t="s">
        <v>139</v>
      </c>
      <c r="AF14" s="172" t="s">
        <v>138</v>
      </c>
    </row>
    <row r="15" spans="1:32" s="173" customFormat="1" ht="12.5" x14ac:dyDescent="0.25">
      <c r="A15" s="188" t="s">
        <v>205</v>
      </c>
      <c r="B15" s="188" t="s">
        <v>220</v>
      </c>
      <c r="C15" s="188" t="s">
        <v>141</v>
      </c>
      <c r="D15" s="188">
        <v>0</v>
      </c>
      <c r="E15" s="188"/>
      <c r="F15" s="189">
        <v>5.867</v>
      </c>
      <c r="G15" s="189">
        <v>5.2916666666666696</v>
      </c>
      <c r="H15" s="142">
        <f>IF(F15-G15=0,"",F15-G15)</f>
        <v>0.57533333333333037</v>
      </c>
      <c r="I15" s="202">
        <v>7.5410000000000004</v>
      </c>
      <c r="J15" s="201">
        <f>H15*I15</f>
        <v>4.3385886666666442</v>
      </c>
      <c r="K15" s="201">
        <f>D15*J15</f>
        <v>0</v>
      </c>
      <c r="L15" s="140"/>
      <c r="M15" s="193">
        <v>381.14583333333331</v>
      </c>
      <c r="N15" s="193">
        <v>302.67083333333341</v>
      </c>
      <c r="O15" s="209">
        <f>IF(M15-N15=0,"",M15-N15)</f>
        <v>78.474999999999909</v>
      </c>
      <c r="P15" s="204">
        <v>0.129</v>
      </c>
      <c r="Q15" s="201">
        <f>O15*P15</f>
        <v>10.123274999999989</v>
      </c>
      <c r="R15" s="201">
        <f>D15*Q15</f>
        <v>0</v>
      </c>
      <c r="S15" s="140"/>
      <c r="T15" s="141"/>
      <c r="U15" s="141"/>
      <c r="V15" s="209" t="str">
        <f>IF(T15-U15=0,"",T15-U15)</f>
        <v/>
      </c>
      <c r="W15" s="206"/>
      <c r="X15" s="210">
        <f>IFERROR(V15*W15,0)</f>
        <v>0</v>
      </c>
      <c r="Y15" s="201">
        <f>D15*X15</f>
        <v>0</v>
      </c>
      <c r="Z15" s="201"/>
      <c r="AA15" s="141"/>
      <c r="AB15" s="141"/>
      <c r="AC15" s="209" t="str">
        <f>IF(AA15-AB15=0,"",AA15-AB15)</f>
        <v/>
      </c>
      <c r="AD15" s="206"/>
      <c r="AE15" s="210">
        <f>IFERROR(AC15*AD15,0)</f>
        <v>0</v>
      </c>
      <c r="AF15" s="201">
        <f>D15*AE15</f>
        <v>0</v>
      </c>
    </row>
    <row r="16" spans="1:32" s="173" customFormat="1" ht="12.5" x14ac:dyDescent="0.25">
      <c r="A16" s="188"/>
      <c r="B16" s="188"/>
      <c r="C16" s="188" t="s">
        <v>142</v>
      </c>
      <c r="D16" s="188">
        <v>0</v>
      </c>
      <c r="E16" s="188"/>
      <c r="F16" s="189">
        <v>6.9580000000000002</v>
      </c>
      <c r="G16" s="189">
        <v>6.19166666666667</v>
      </c>
      <c r="H16" s="142">
        <f>IF(F16-G16=0,"",F16-G16)</f>
        <v>0.7663333333333302</v>
      </c>
      <c r="I16" s="202">
        <v>7.3620000000000001</v>
      </c>
      <c r="J16" s="201">
        <f t="shared" ref="J16:J65" si="0">H16*I16</f>
        <v>5.6417459999999773</v>
      </c>
      <c r="K16" s="201">
        <f t="shared" ref="K16:K79" si="1">D16*J16</f>
        <v>0</v>
      </c>
      <c r="L16" s="140"/>
      <c r="M16" s="193">
        <v>486.00166666666672</v>
      </c>
      <c r="N16" s="193">
        <v>405.80305555555555</v>
      </c>
      <c r="O16" s="209">
        <f t="shared" ref="O16:O79" si="2">IF(M16-N16=0,"",M16-N16)</f>
        <v>80.198611111111177</v>
      </c>
      <c r="P16" s="204">
        <v>0.125</v>
      </c>
      <c r="Q16" s="201">
        <f t="shared" ref="Q16:Q17" si="3">O16*P16</f>
        <v>10.024826388888897</v>
      </c>
      <c r="R16" s="201">
        <f t="shared" ref="R16:R79" si="4">D16*Q16</f>
        <v>0</v>
      </c>
      <c r="S16" s="140"/>
      <c r="T16" s="141"/>
      <c r="U16" s="141"/>
      <c r="V16" s="209" t="str">
        <f t="shared" ref="V16:V79" si="5">IF(T16-U16=0,"",T16-U16)</f>
        <v/>
      </c>
      <c r="W16" s="206"/>
      <c r="X16" s="210">
        <f t="shared" ref="X16:X79" si="6">IFERROR(V16*W16,0)</f>
        <v>0</v>
      </c>
      <c r="Y16" s="201">
        <f t="shared" ref="Y16:Y79" si="7">D16*X16</f>
        <v>0</v>
      </c>
      <c r="Z16" s="201"/>
      <c r="AA16" s="141"/>
      <c r="AB16" s="141"/>
      <c r="AC16" s="209" t="str">
        <f t="shared" ref="AC16:AC79" si="8">IF(AA16-AB16=0,"",AA16-AB16)</f>
        <v/>
      </c>
      <c r="AD16" s="206"/>
      <c r="AE16" s="210">
        <f t="shared" ref="AE16:AE79" si="9">IFERROR(AC16*AD16,0)</f>
        <v>0</v>
      </c>
      <c r="AF16" s="201">
        <f t="shared" ref="AF16:AF79" si="10">D16*AE16</f>
        <v>0</v>
      </c>
    </row>
    <row r="17" spans="1:32" s="173" customFormat="1" ht="12.5" x14ac:dyDescent="0.25">
      <c r="A17" s="188"/>
      <c r="B17" s="188"/>
      <c r="C17" s="188" t="s">
        <v>143</v>
      </c>
      <c r="D17" s="188">
        <v>0</v>
      </c>
      <c r="E17" s="188"/>
      <c r="F17" s="189">
        <v>8.0169999999999995</v>
      </c>
      <c r="G17" s="189">
        <v>7.05833333333333</v>
      </c>
      <c r="H17" s="142">
        <f>IF(F17-G17=0,"",F17-G17)</f>
        <v>0.95866666666666944</v>
      </c>
      <c r="I17" s="202">
        <v>7.2329999999999997</v>
      </c>
      <c r="J17" s="201">
        <f t="shared" si="0"/>
        <v>6.9340360000000194</v>
      </c>
      <c r="K17" s="201">
        <f t="shared" si="1"/>
        <v>0</v>
      </c>
      <c r="L17" s="140"/>
      <c r="M17" s="193">
        <v>619.30833333333339</v>
      </c>
      <c r="N17" s="193">
        <v>499.22333333333336</v>
      </c>
      <c r="O17" s="209">
        <f t="shared" si="2"/>
        <v>120.08500000000004</v>
      </c>
      <c r="P17" s="204">
        <v>0.123</v>
      </c>
      <c r="Q17" s="201">
        <f t="shared" si="3"/>
        <v>14.770455000000004</v>
      </c>
      <c r="R17" s="201">
        <f t="shared" si="4"/>
        <v>0</v>
      </c>
      <c r="S17" s="140"/>
      <c r="T17" s="141"/>
      <c r="U17" s="141"/>
      <c r="V17" s="209" t="str">
        <f t="shared" si="5"/>
        <v/>
      </c>
      <c r="W17" s="206"/>
      <c r="X17" s="210">
        <f t="shared" si="6"/>
        <v>0</v>
      </c>
      <c r="Y17" s="201">
        <f t="shared" si="7"/>
        <v>0</v>
      </c>
      <c r="Z17" s="201"/>
      <c r="AA17" s="141"/>
      <c r="AB17" s="141"/>
      <c r="AC17" s="209" t="str">
        <f t="shared" si="8"/>
        <v/>
      </c>
      <c r="AD17" s="206"/>
      <c r="AE17" s="210">
        <f t="shared" si="9"/>
        <v>0</v>
      </c>
      <c r="AF17" s="201">
        <f t="shared" si="10"/>
        <v>0</v>
      </c>
    </row>
    <row r="18" spans="1:32" s="173" customFormat="1" ht="12.5" x14ac:dyDescent="0.25">
      <c r="A18" s="188"/>
      <c r="B18" s="188"/>
      <c r="C18" s="188"/>
      <c r="D18" s="188"/>
      <c r="E18" s="188"/>
      <c r="F18" s="189"/>
      <c r="G18" s="189"/>
      <c r="H18" s="142" t="str">
        <f t="shared" ref="H18:H81" si="11">IF(F18-G18=0,"",F18-G18)</f>
        <v/>
      </c>
      <c r="I18" s="202"/>
      <c r="J18" s="201"/>
      <c r="K18" s="201">
        <f t="shared" si="1"/>
        <v>0</v>
      </c>
      <c r="L18" s="140"/>
      <c r="M18" s="193"/>
      <c r="N18" s="193"/>
      <c r="O18" s="209" t="str">
        <f t="shared" si="2"/>
        <v/>
      </c>
      <c r="P18" s="204"/>
      <c r="Q18" s="201"/>
      <c r="R18" s="201">
        <f t="shared" si="4"/>
        <v>0</v>
      </c>
      <c r="S18" s="140"/>
      <c r="T18" s="141"/>
      <c r="U18" s="141"/>
      <c r="V18" s="209" t="str">
        <f t="shared" si="5"/>
        <v/>
      </c>
      <c r="W18" s="206"/>
      <c r="X18" s="210">
        <f t="shared" si="6"/>
        <v>0</v>
      </c>
      <c r="Y18" s="201">
        <f t="shared" si="7"/>
        <v>0</v>
      </c>
      <c r="Z18" s="201"/>
      <c r="AA18" s="141"/>
      <c r="AB18" s="141"/>
      <c r="AC18" s="209" t="str">
        <f t="shared" si="8"/>
        <v/>
      </c>
      <c r="AD18" s="206"/>
      <c r="AE18" s="210">
        <f t="shared" si="9"/>
        <v>0</v>
      </c>
      <c r="AF18" s="201">
        <f t="shared" si="10"/>
        <v>0</v>
      </c>
    </row>
    <row r="19" spans="1:32" s="173" customFormat="1" ht="12.5" x14ac:dyDescent="0.25">
      <c r="A19" s="188"/>
      <c r="B19" s="188"/>
      <c r="C19" s="188"/>
      <c r="D19" s="188"/>
      <c r="E19" s="188"/>
      <c r="F19" s="189"/>
      <c r="G19" s="189"/>
      <c r="H19" s="142" t="str">
        <f t="shared" si="11"/>
        <v/>
      </c>
      <c r="I19" s="202"/>
      <c r="J19" s="201"/>
      <c r="K19" s="201">
        <f t="shared" si="1"/>
        <v>0</v>
      </c>
      <c r="L19" s="140"/>
      <c r="M19" s="193"/>
      <c r="N19" s="193"/>
      <c r="O19" s="209" t="str">
        <f t="shared" si="2"/>
        <v/>
      </c>
      <c r="P19" s="204"/>
      <c r="Q19" s="201"/>
      <c r="R19" s="201">
        <f t="shared" si="4"/>
        <v>0</v>
      </c>
      <c r="S19" s="140"/>
      <c r="T19" s="141"/>
      <c r="U19" s="141"/>
      <c r="V19" s="209" t="str">
        <f t="shared" si="5"/>
        <v/>
      </c>
      <c r="W19" s="206"/>
      <c r="X19" s="210">
        <f t="shared" si="6"/>
        <v>0</v>
      </c>
      <c r="Y19" s="201">
        <f t="shared" si="7"/>
        <v>0</v>
      </c>
      <c r="Z19" s="201"/>
      <c r="AA19" s="141"/>
      <c r="AB19" s="141"/>
      <c r="AC19" s="209" t="str">
        <f t="shared" si="8"/>
        <v/>
      </c>
      <c r="AD19" s="206"/>
      <c r="AE19" s="210">
        <f t="shared" si="9"/>
        <v>0</v>
      </c>
      <c r="AF19" s="201">
        <f t="shared" si="10"/>
        <v>0</v>
      </c>
    </row>
    <row r="20" spans="1:32" s="173" customFormat="1" ht="12.5" x14ac:dyDescent="0.25">
      <c r="A20" s="188" t="s">
        <v>206</v>
      </c>
      <c r="B20" s="188" t="s">
        <v>221</v>
      </c>
      <c r="C20" s="188" t="s">
        <v>140</v>
      </c>
      <c r="D20" s="188">
        <v>0</v>
      </c>
      <c r="E20" s="188"/>
      <c r="F20" s="189">
        <v>4.8583333333333298</v>
      </c>
      <c r="G20" s="189">
        <v>4.7</v>
      </c>
      <c r="H20" s="142">
        <f t="shared" si="11"/>
        <v>0.15833333333332966</v>
      </c>
      <c r="I20" s="202">
        <v>7.6950000000000003</v>
      </c>
      <c r="J20" s="201">
        <f t="shared" si="0"/>
        <v>1.2183749999999718</v>
      </c>
      <c r="K20" s="201">
        <f t="shared" si="1"/>
        <v>0</v>
      </c>
      <c r="L20" s="140"/>
      <c r="M20" s="193">
        <v>300.17500000000007</v>
      </c>
      <c r="N20" s="193">
        <v>229.42583333333326</v>
      </c>
      <c r="O20" s="209">
        <f t="shared" si="2"/>
        <v>70.74916666666681</v>
      </c>
      <c r="P20" s="204">
        <v>0.13400000000000001</v>
      </c>
      <c r="Q20" s="201">
        <f t="shared" ref="Q20:Q22" si="12">O20*P20</f>
        <v>9.4803883333333534</v>
      </c>
      <c r="R20" s="201">
        <f t="shared" si="4"/>
        <v>0</v>
      </c>
      <c r="S20" s="140"/>
      <c r="T20" s="141"/>
      <c r="U20" s="141"/>
      <c r="V20" s="209" t="str">
        <f t="shared" si="5"/>
        <v/>
      </c>
      <c r="W20" s="206"/>
      <c r="X20" s="210">
        <f t="shared" si="6"/>
        <v>0</v>
      </c>
      <c r="Y20" s="201">
        <f t="shared" si="7"/>
        <v>0</v>
      </c>
      <c r="Z20" s="201"/>
      <c r="AA20" s="141"/>
      <c r="AB20" s="141"/>
      <c r="AC20" s="209" t="str">
        <f t="shared" si="8"/>
        <v/>
      </c>
      <c r="AD20" s="206"/>
      <c r="AE20" s="210">
        <f t="shared" si="9"/>
        <v>0</v>
      </c>
      <c r="AF20" s="201">
        <f t="shared" si="10"/>
        <v>0</v>
      </c>
    </row>
    <row r="21" spans="1:32" s="173" customFormat="1" ht="12.5" x14ac:dyDescent="0.25">
      <c r="A21" s="188"/>
      <c r="B21" s="188"/>
      <c r="C21" s="188" t="s">
        <v>141</v>
      </c>
      <c r="D21" s="188">
        <v>0</v>
      </c>
      <c r="E21" s="188"/>
      <c r="F21" s="189">
        <v>6.8250000000000002</v>
      </c>
      <c r="G21" s="189">
        <v>6.35</v>
      </c>
      <c r="H21" s="142">
        <f t="shared" si="11"/>
        <v>0.47500000000000053</v>
      </c>
      <c r="I21" s="202">
        <v>7.3360000000000003</v>
      </c>
      <c r="J21" s="201">
        <f t="shared" si="0"/>
        <v>3.4846000000000039</v>
      </c>
      <c r="K21" s="201">
        <f t="shared" si="1"/>
        <v>0</v>
      </c>
      <c r="L21" s="140"/>
      <c r="M21" s="193">
        <v>373.05000000000013</v>
      </c>
      <c r="N21" s="193">
        <v>293.35833333333323</v>
      </c>
      <c r="O21" s="209">
        <f t="shared" si="2"/>
        <v>79.69166666666689</v>
      </c>
      <c r="P21" s="204">
        <v>0.129</v>
      </c>
      <c r="Q21" s="201">
        <f t="shared" si="12"/>
        <v>10.28022500000003</v>
      </c>
      <c r="R21" s="201">
        <f t="shared" si="4"/>
        <v>0</v>
      </c>
      <c r="S21" s="140"/>
      <c r="T21" s="141"/>
      <c r="U21" s="141"/>
      <c r="V21" s="209" t="str">
        <f t="shared" si="5"/>
        <v/>
      </c>
      <c r="W21" s="206"/>
      <c r="X21" s="210">
        <f t="shared" si="6"/>
        <v>0</v>
      </c>
      <c r="Y21" s="201">
        <f t="shared" si="7"/>
        <v>0</v>
      </c>
      <c r="Z21" s="201"/>
      <c r="AA21" s="141"/>
      <c r="AB21" s="141"/>
      <c r="AC21" s="209" t="str">
        <f t="shared" si="8"/>
        <v/>
      </c>
      <c r="AD21" s="206"/>
      <c r="AE21" s="210">
        <f t="shared" si="9"/>
        <v>0</v>
      </c>
      <c r="AF21" s="201">
        <f t="shared" si="10"/>
        <v>0</v>
      </c>
    </row>
    <row r="22" spans="1:32" s="173" customFormat="1" ht="12.5" x14ac:dyDescent="0.25">
      <c r="A22" s="188"/>
      <c r="B22" s="188"/>
      <c r="C22" s="188" t="s">
        <v>142</v>
      </c>
      <c r="D22" s="188">
        <v>0</v>
      </c>
      <c r="E22" s="188"/>
      <c r="F22" s="189">
        <v>7.2083333333333304</v>
      </c>
      <c r="G22" s="189">
        <v>6.5750000000000002</v>
      </c>
      <c r="H22" s="142">
        <f t="shared" si="11"/>
        <v>0.6333333333333302</v>
      </c>
      <c r="I22" s="202">
        <v>7.3010000000000002</v>
      </c>
      <c r="J22" s="201">
        <f t="shared" si="0"/>
        <v>4.6239666666666439</v>
      </c>
      <c r="K22" s="201">
        <f t="shared" si="1"/>
        <v>0</v>
      </c>
      <c r="L22" s="140"/>
      <c r="M22" s="193">
        <v>474.92500000000013</v>
      </c>
      <c r="N22" s="193">
        <v>387.93333333333334</v>
      </c>
      <c r="O22" s="209">
        <f t="shared" si="2"/>
        <v>86.991666666666788</v>
      </c>
      <c r="P22" s="204">
        <v>0.126</v>
      </c>
      <c r="Q22" s="201">
        <f t="shared" si="12"/>
        <v>10.960950000000015</v>
      </c>
      <c r="R22" s="201">
        <f t="shared" si="4"/>
        <v>0</v>
      </c>
      <c r="S22" s="140"/>
      <c r="T22" s="141"/>
      <c r="U22" s="141"/>
      <c r="V22" s="209" t="str">
        <f t="shared" si="5"/>
        <v/>
      </c>
      <c r="W22" s="206"/>
      <c r="X22" s="210">
        <f t="shared" si="6"/>
        <v>0</v>
      </c>
      <c r="Y22" s="201">
        <f t="shared" si="7"/>
        <v>0</v>
      </c>
      <c r="Z22" s="201"/>
      <c r="AA22" s="141"/>
      <c r="AB22" s="141"/>
      <c r="AC22" s="209" t="str">
        <f t="shared" si="8"/>
        <v/>
      </c>
      <c r="AD22" s="206"/>
      <c r="AE22" s="210">
        <f t="shared" si="9"/>
        <v>0</v>
      </c>
      <c r="AF22" s="201">
        <f t="shared" si="10"/>
        <v>0</v>
      </c>
    </row>
    <row r="23" spans="1:32" s="173" customFormat="1" ht="12.5" x14ac:dyDescent="0.25">
      <c r="A23" s="188"/>
      <c r="B23" s="188"/>
      <c r="C23" s="188"/>
      <c r="D23" s="188"/>
      <c r="E23" s="188"/>
      <c r="F23" s="189"/>
      <c r="G23" s="189"/>
      <c r="H23" s="142" t="str">
        <f t="shared" si="11"/>
        <v/>
      </c>
      <c r="I23" s="202"/>
      <c r="J23" s="201"/>
      <c r="K23" s="201">
        <f t="shared" si="1"/>
        <v>0</v>
      </c>
      <c r="L23" s="140"/>
      <c r="M23" s="193"/>
      <c r="N23" s="193"/>
      <c r="O23" s="209" t="str">
        <f t="shared" si="2"/>
        <v/>
      </c>
      <c r="P23" s="204"/>
      <c r="Q23" s="201"/>
      <c r="R23" s="201">
        <f t="shared" si="4"/>
        <v>0</v>
      </c>
      <c r="S23" s="140"/>
      <c r="T23" s="141"/>
      <c r="U23" s="141"/>
      <c r="V23" s="209" t="str">
        <f t="shared" si="5"/>
        <v/>
      </c>
      <c r="W23" s="206"/>
      <c r="X23" s="210">
        <f t="shared" si="6"/>
        <v>0</v>
      </c>
      <c r="Y23" s="201">
        <f t="shared" si="7"/>
        <v>0</v>
      </c>
      <c r="Z23" s="201"/>
      <c r="AA23" s="141"/>
      <c r="AB23" s="141"/>
      <c r="AC23" s="209" t="str">
        <f t="shared" si="8"/>
        <v/>
      </c>
      <c r="AD23" s="206"/>
      <c r="AE23" s="210">
        <f t="shared" si="9"/>
        <v>0</v>
      </c>
      <c r="AF23" s="201">
        <f t="shared" si="10"/>
        <v>0</v>
      </c>
    </row>
    <row r="24" spans="1:32" s="173" customFormat="1" ht="12.5" x14ac:dyDescent="0.25">
      <c r="A24" s="188" t="s">
        <v>213</v>
      </c>
      <c r="B24" s="188" t="s">
        <v>222</v>
      </c>
      <c r="C24" s="188"/>
      <c r="D24" s="188">
        <v>0</v>
      </c>
      <c r="E24" s="188"/>
      <c r="F24" s="189"/>
      <c r="G24" s="189"/>
      <c r="H24" s="142" t="str">
        <f t="shared" si="11"/>
        <v/>
      </c>
      <c r="I24" s="202"/>
      <c r="J24" s="201"/>
      <c r="K24" s="201">
        <f t="shared" si="1"/>
        <v>0</v>
      </c>
      <c r="L24" s="140"/>
      <c r="M24" s="193"/>
      <c r="N24" s="193"/>
      <c r="O24" s="209" t="str">
        <f t="shared" si="2"/>
        <v/>
      </c>
      <c r="P24" s="204"/>
      <c r="Q24" s="201"/>
      <c r="R24" s="201">
        <f t="shared" si="4"/>
        <v>0</v>
      </c>
      <c r="S24" s="140"/>
      <c r="T24" s="141"/>
      <c r="U24" s="141"/>
      <c r="V24" s="209" t="str">
        <f t="shared" si="5"/>
        <v/>
      </c>
      <c r="W24" s="206"/>
      <c r="X24" s="210">
        <f t="shared" si="6"/>
        <v>0</v>
      </c>
      <c r="Y24" s="201">
        <f t="shared" si="7"/>
        <v>0</v>
      </c>
      <c r="Z24" s="201"/>
      <c r="AA24" s="141"/>
      <c r="AB24" s="141"/>
      <c r="AC24" s="209" t="str">
        <f t="shared" si="8"/>
        <v/>
      </c>
      <c r="AD24" s="206"/>
      <c r="AE24" s="210">
        <f t="shared" si="9"/>
        <v>0</v>
      </c>
      <c r="AF24" s="201">
        <f t="shared" si="10"/>
        <v>0</v>
      </c>
    </row>
    <row r="25" spans="1:32" s="173" customFormat="1" ht="12.5" x14ac:dyDescent="0.25">
      <c r="A25" s="188"/>
      <c r="B25" s="188"/>
      <c r="C25" s="188"/>
      <c r="D25" s="188"/>
      <c r="E25" s="188"/>
      <c r="F25" s="189"/>
      <c r="G25" s="189"/>
      <c r="H25" s="142" t="str">
        <f t="shared" si="11"/>
        <v/>
      </c>
      <c r="I25" s="202"/>
      <c r="J25" s="201"/>
      <c r="K25" s="201">
        <f t="shared" si="1"/>
        <v>0</v>
      </c>
      <c r="L25" s="140"/>
      <c r="M25" s="193"/>
      <c r="N25" s="193"/>
      <c r="O25" s="209" t="str">
        <f t="shared" si="2"/>
        <v/>
      </c>
      <c r="P25" s="204"/>
      <c r="Q25" s="201"/>
      <c r="R25" s="201">
        <f t="shared" si="4"/>
        <v>0</v>
      </c>
      <c r="S25" s="140"/>
      <c r="T25" s="141"/>
      <c r="U25" s="141"/>
      <c r="V25" s="209" t="str">
        <f t="shared" si="5"/>
        <v/>
      </c>
      <c r="W25" s="206"/>
      <c r="X25" s="210">
        <f t="shared" si="6"/>
        <v>0</v>
      </c>
      <c r="Y25" s="201">
        <f t="shared" si="7"/>
        <v>0</v>
      </c>
      <c r="Z25" s="201"/>
      <c r="AA25" s="141"/>
      <c r="AB25" s="141"/>
      <c r="AC25" s="209" t="str">
        <f t="shared" si="8"/>
        <v/>
      </c>
      <c r="AD25" s="206"/>
      <c r="AE25" s="210">
        <f t="shared" si="9"/>
        <v>0</v>
      </c>
      <c r="AF25" s="201">
        <f t="shared" si="10"/>
        <v>0</v>
      </c>
    </row>
    <row r="26" spans="1:32" s="173" customFormat="1" ht="12.5" x14ac:dyDescent="0.25">
      <c r="A26" s="188" t="s">
        <v>207</v>
      </c>
      <c r="B26" s="188" t="s">
        <v>223</v>
      </c>
      <c r="C26" s="188" t="s">
        <v>141</v>
      </c>
      <c r="D26" s="188">
        <v>0</v>
      </c>
      <c r="E26" s="188"/>
      <c r="F26" s="189">
        <v>5.9833333333333298</v>
      </c>
      <c r="G26" s="189">
        <v>5.6166666666666698</v>
      </c>
      <c r="H26" s="142">
        <f t="shared" si="11"/>
        <v>0.36666666666666003</v>
      </c>
      <c r="I26" s="202">
        <v>7.47</v>
      </c>
      <c r="J26" s="201">
        <f t="shared" si="0"/>
        <v>2.7389999999999506</v>
      </c>
      <c r="K26" s="201">
        <f t="shared" si="1"/>
        <v>0</v>
      </c>
      <c r="L26" s="140"/>
      <c r="M26" s="193">
        <v>460.22916666666674</v>
      </c>
      <c r="N26" s="193">
        <v>317.41277777777771</v>
      </c>
      <c r="O26" s="209">
        <f t="shared" si="2"/>
        <v>142.81638888888904</v>
      </c>
      <c r="P26" s="204">
        <v>0.128</v>
      </c>
      <c r="Q26" s="201">
        <f t="shared" ref="Q26:Q27" si="13">O26*P26</f>
        <v>18.280497777777796</v>
      </c>
      <c r="R26" s="201">
        <f t="shared" si="4"/>
        <v>0</v>
      </c>
      <c r="S26" s="140"/>
      <c r="T26" s="141"/>
      <c r="U26" s="141"/>
      <c r="V26" s="209" t="str">
        <f t="shared" si="5"/>
        <v/>
      </c>
      <c r="W26" s="206"/>
      <c r="X26" s="210">
        <f t="shared" si="6"/>
        <v>0</v>
      </c>
      <c r="Y26" s="201">
        <f t="shared" si="7"/>
        <v>0</v>
      </c>
      <c r="Z26" s="201"/>
      <c r="AA26" s="141"/>
      <c r="AB26" s="141"/>
      <c r="AC26" s="209" t="str">
        <f t="shared" si="8"/>
        <v/>
      </c>
      <c r="AD26" s="206"/>
      <c r="AE26" s="210">
        <f t="shared" si="9"/>
        <v>0</v>
      </c>
      <c r="AF26" s="201">
        <f t="shared" si="10"/>
        <v>0</v>
      </c>
    </row>
    <row r="27" spans="1:32" s="173" customFormat="1" ht="12.5" x14ac:dyDescent="0.25">
      <c r="A27" s="188"/>
      <c r="B27" s="188"/>
      <c r="C27" s="188" t="s">
        <v>142</v>
      </c>
      <c r="D27" s="188">
        <v>0</v>
      </c>
      <c r="E27" s="188"/>
      <c r="F27" s="189">
        <v>8.9166666666666696</v>
      </c>
      <c r="G27" s="189">
        <v>8.4250000000000007</v>
      </c>
      <c r="H27" s="142">
        <f t="shared" si="11"/>
        <v>0.49166666666666892</v>
      </c>
      <c r="I27" s="202">
        <v>7.0839999999999996</v>
      </c>
      <c r="J27" s="201">
        <f t="shared" si="0"/>
        <v>3.4829666666666825</v>
      </c>
      <c r="K27" s="201">
        <f t="shared" si="1"/>
        <v>0</v>
      </c>
      <c r="L27" s="140"/>
      <c r="M27" s="193">
        <v>577.00833333333333</v>
      </c>
      <c r="N27" s="193">
        <v>414.82666666666677</v>
      </c>
      <c r="O27" s="209">
        <f t="shared" si="2"/>
        <v>162.18166666666656</v>
      </c>
      <c r="P27" s="204">
        <v>0.125</v>
      </c>
      <c r="Q27" s="201">
        <f t="shared" si="13"/>
        <v>20.27270833333332</v>
      </c>
      <c r="R27" s="201">
        <f t="shared" si="4"/>
        <v>0</v>
      </c>
      <c r="S27" s="140"/>
      <c r="T27" s="141"/>
      <c r="U27" s="141"/>
      <c r="V27" s="209" t="str">
        <f t="shared" si="5"/>
        <v/>
      </c>
      <c r="W27" s="206"/>
      <c r="X27" s="210">
        <f t="shared" si="6"/>
        <v>0</v>
      </c>
      <c r="Y27" s="201">
        <f t="shared" si="7"/>
        <v>0</v>
      </c>
      <c r="Z27" s="201"/>
      <c r="AA27" s="141"/>
      <c r="AB27" s="141"/>
      <c r="AC27" s="209" t="str">
        <f t="shared" si="8"/>
        <v/>
      </c>
      <c r="AD27" s="206"/>
      <c r="AE27" s="210">
        <f t="shared" si="9"/>
        <v>0</v>
      </c>
      <c r="AF27" s="201">
        <f t="shared" si="10"/>
        <v>0</v>
      </c>
    </row>
    <row r="28" spans="1:32" s="173" customFormat="1" ht="12.5" x14ac:dyDescent="0.25">
      <c r="A28" s="188"/>
      <c r="B28" s="188"/>
      <c r="C28" s="188"/>
      <c r="D28" s="188"/>
      <c r="E28" s="188"/>
      <c r="F28" s="189"/>
      <c r="G28" s="189"/>
      <c r="H28" s="142" t="str">
        <f t="shared" si="11"/>
        <v/>
      </c>
      <c r="I28" s="202"/>
      <c r="J28" s="201"/>
      <c r="K28" s="201">
        <f t="shared" si="1"/>
        <v>0</v>
      </c>
      <c r="L28" s="140"/>
      <c r="M28" s="193"/>
      <c r="N28" s="193"/>
      <c r="O28" s="209" t="str">
        <f t="shared" si="2"/>
        <v/>
      </c>
      <c r="P28" s="204"/>
      <c r="Q28" s="201"/>
      <c r="R28" s="201">
        <f t="shared" si="4"/>
        <v>0</v>
      </c>
      <c r="S28" s="140"/>
      <c r="T28" s="141"/>
      <c r="U28" s="141"/>
      <c r="V28" s="209" t="str">
        <f t="shared" si="5"/>
        <v/>
      </c>
      <c r="W28" s="206"/>
      <c r="X28" s="210">
        <f t="shared" si="6"/>
        <v>0</v>
      </c>
      <c r="Y28" s="201">
        <f t="shared" si="7"/>
        <v>0</v>
      </c>
      <c r="Z28" s="201"/>
      <c r="AA28" s="141"/>
      <c r="AB28" s="141"/>
      <c r="AC28" s="209" t="str">
        <f t="shared" si="8"/>
        <v/>
      </c>
      <c r="AD28" s="206"/>
      <c r="AE28" s="210">
        <f t="shared" si="9"/>
        <v>0</v>
      </c>
      <c r="AF28" s="201">
        <f t="shared" si="10"/>
        <v>0</v>
      </c>
    </row>
    <row r="29" spans="1:32" s="173" customFormat="1" ht="12.5" x14ac:dyDescent="0.25">
      <c r="A29" s="188"/>
      <c r="B29" s="188"/>
      <c r="C29" s="188"/>
      <c r="D29" s="188"/>
      <c r="E29" s="188"/>
      <c r="F29" s="189"/>
      <c r="G29" s="189"/>
      <c r="H29" s="142" t="str">
        <f t="shared" si="11"/>
        <v/>
      </c>
      <c r="I29" s="202"/>
      <c r="J29" s="201"/>
      <c r="K29" s="201">
        <f t="shared" si="1"/>
        <v>0</v>
      </c>
      <c r="L29" s="140"/>
      <c r="M29" s="193"/>
      <c r="N29" s="193"/>
      <c r="O29" s="209" t="str">
        <f t="shared" si="2"/>
        <v/>
      </c>
      <c r="P29" s="204"/>
      <c r="Q29" s="201"/>
      <c r="R29" s="201">
        <f t="shared" si="4"/>
        <v>0</v>
      </c>
      <c r="S29" s="140"/>
      <c r="T29" s="141"/>
      <c r="U29" s="141"/>
      <c r="V29" s="209" t="str">
        <f t="shared" si="5"/>
        <v/>
      </c>
      <c r="W29" s="206"/>
      <c r="X29" s="210">
        <f t="shared" si="6"/>
        <v>0</v>
      </c>
      <c r="Y29" s="201">
        <f t="shared" si="7"/>
        <v>0</v>
      </c>
      <c r="Z29" s="201"/>
      <c r="AA29" s="141"/>
      <c r="AB29" s="141"/>
      <c r="AC29" s="209" t="str">
        <f t="shared" si="8"/>
        <v/>
      </c>
      <c r="AD29" s="206"/>
      <c r="AE29" s="210">
        <f t="shared" si="9"/>
        <v>0</v>
      </c>
      <c r="AF29" s="201">
        <f t="shared" si="10"/>
        <v>0</v>
      </c>
    </row>
    <row r="30" spans="1:32" s="173" customFormat="1" ht="12.5" x14ac:dyDescent="0.25">
      <c r="A30" s="188" t="s">
        <v>208</v>
      </c>
      <c r="B30" s="188" t="s">
        <v>224</v>
      </c>
      <c r="C30" s="188" t="s">
        <v>141</v>
      </c>
      <c r="D30" s="188">
        <v>0</v>
      </c>
      <c r="E30" s="188"/>
      <c r="F30" s="189">
        <v>6.9166666666666696</v>
      </c>
      <c r="G30" s="189">
        <v>6.1666666666666696</v>
      </c>
      <c r="H30" s="142">
        <f t="shared" si="11"/>
        <v>0.75</v>
      </c>
      <c r="I30" s="202">
        <v>7.3659999999999997</v>
      </c>
      <c r="J30" s="201">
        <f t="shared" si="0"/>
        <v>5.5244999999999997</v>
      </c>
      <c r="K30" s="201">
        <f t="shared" si="1"/>
        <v>0</v>
      </c>
      <c r="L30" s="140"/>
      <c r="M30" s="193">
        <v>387.6165789473684</v>
      </c>
      <c r="N30" s="193">
        <v>306.81870614035091</v>
      </c>
      <c r="O30" s="209">
        <f t="shared" si="2"/>
        <v>80.797872807017484</v>
      </c>
      <c r="P30" s="204">
        <v>0.129</v>
      </c>
      <c r="Q30" s="201">
        <f t="shared" ref="Q30:Q31" si="14">O30*P30</f>
        <v>10.422925592105255</v>
      </c>
      <c r="R30" s="201">
        <f t="shared" si="4"/>
        <v>0</v>
      </c>
      <c r="S30" s="140"/>
      <c r="T30" s="141"/>
      <c r="U30" s="141"/>
      <c r="V30" s="209" t="str">
        <f t="shared" si="5"/>
        <v/>
      </c>
      <c r="W30" s="206"/>
      <c r="X30" s="210">
        <f t="shared" si="6"/>
        <v>0</v>
      </c>
      <c r="Y30" s="201">
        <f t="shared" si="7"/>
        <v>0</v>
      </c>
      <c r="Z30" s="201"/>
      <c r="AA30" s="141"/>
      <c r="AB30" s="141"/>
      <c r="AC30" s="209" t="str">
        <f t="shared" si="8"/>
        <v/>
      </c>
      <c r="AD30" s="206"/>
      <c r="AE30" s="210">
        <f t="shared" si="9"/>
        <v>0</v>
      </c>
      <c r="AF30" s="201">
        <f t="shared" si="10"/>
        <v>0</v>
      </c>
    </row>
    <row r="31" spans="1:32" s="173" customFormat="1" ht="12.5" x14ac:dyDescent="0.25">
      <c r="A31" s="188"/>
      <c r="B31" s="188"/>
      <c r="C31" s="188" t="s">
        <v>142</v>
      </c>
      <c r="D31" s="188">
        <v>0</v>
      </c>
      <c r="E31" s="188"/>
      <c r="F31" s="189">
        <v>9.43333333333333</v>
      </c>
      <c r="G31" s="189">
        <v>8.4166666666666696</v>
      </c>
      <c r="H31" s="142">
        <f t="shared" si="11"/>
        <v>1.0166666666666604</v>
      </c>
      <c r="I31" s="202">
        <v>7.085</v>
      </c>
      <c r="J31" s="201">
        <f t="shared" si="0"/>
        <v>7.2030833333332884</v>
      </c>
      <c r="K31" s="201">
        <f t="shared" si="1"/>
        <v>0</v>
      </c>
      <c r="L31" s="140"/>
      <c r="M31" s="193">
        <v>490.50333333333316</v>
      </c>
      <c r="N31" s="193">
        <v>409.8383333333332</v>
      </c>
      <c r="O31" s="209">
        <f t="shared" si="2"/>
        <v>80.664999999999964</v>
      </c>
      <c r="P31" s="204">
        <v>0.125</v>
      </c>
      <c r="Q31" s="201">
        <f t="shared" si="14"/>
        <v>10.083124999999995</v>
      </c>
      <c r="R31" s="201">
        <f t="shared" si="4"/>
        <v>0</v>
      </c>
      <c r="S31" s="140"/>
      <c r="T31" s="141"/>
      <c r="U31" s="141"/>
      <c r="V31" s="209" t="str">
        <f t="shared" si="5"/>
        <v/>
      </c>
      <c r="W31" s="206"/>
      <c r="X31" s="210">
        <f t="shared" si="6"/>
        <v>0</v>
      </c>
      <c r="Y31" s="201">
        <f t="shared" si="7"/>
        <v>0</v>
      </c>
      <c r="Z31" s="201"/>
      <c r="AA31" s="141"/>
      <c r="AB31" s="141"/>
      <c r="AC31" s="209" t="str">
        <f t="shared" si="8"/>
        <v/>
      </c>
      <c r="AD31" s="206"/>
      <c r="AE31" s="210">
        <f t="shared" si="9"/>
        <v>0</v>
      </c>
      <c r="AF31" s="201">
        <f t="shared" si="10"/>
        <v>0</v>
      </c>
    </row>
    <row r="32" spans="1:32" s="173" customFormat="1" ht="12.5" x14ac:dyDescent="0.25">
      <c r="A32" s="188"/>
      <c r="B32" s="188"/>
      <c r="C32" s="188"/>
      <c r="D32" s="188"/>
      <c r="E32" s="188"/>
      <c r="F32" s="189"/>
      <c r="G32" s="189"/>
      <c r="H32" s="142" t="str">
        <f t="shared" si="11"/>
        <v/>
      </c>
      <c r="I32" s="202"/>
      <c r="J32" s="201"/>
      <c r="K32" s="201">
        <f t="shared" si="1"/>
        <v>0</v>
      </c>
      <c r="L32" s="140"/>
      <c r="M32" s="193"/>
      <c r="N32" s="193"/>
      <c r="O32" s="209" t="str">
        <f t="shared" si="2"/>
        <v/>
      </c>
      <c r="P32" s="204"/>
      <c r="Q32" s="201"/>
      <c r="R32" s="201">
        <f t="shared" si="4"/>
        <v>0</v>
      </c>
      <c r="S32" s="140"/>
      <c r="T32" s="141"/>
      <c r="U32" s="141"/>
      <c r="V32" s="209" t="str">
        <f t="shared" si="5"/>
        <v/>
      </c>
      <c r="W32" s="206"/>
      <c r="X32" s="210">
        <f t="shared" si="6"/>
        <v>0</v>
      </c>
      <c r="Y32" s="201">
        <f t="shared" si="7"/>
        <v>0</v>
      </c>
      <c r="Z32" s="201"/>
      <c r="AA32" s="141"/>
      <c r="AB32" s="141"/>
      <c r="AC32" s="209" t="str">
        <f t="shared" si="8"/>
        <v/>
      </c>
      <c r="AD32" s="206"/>
      <c r="AE32" s="210">
        <f t="shared" si="9"/>
        <v>0</v>
      </c>
      <c r="AF32" s="201">
        <f t="shared" si="10"/>
        <v>0</v>
      </c>
    </row>
    <row r="33" spans="1:32" s="173" customFormat="1" ht="12.5" x14ac:dyDescent="0.25">
      <c r="A33" s="188"/>
      <c r="B33" s="188"/>
      <c r="C33" s="188"/>
      <c r="D33" s="188"/>
      <c r="E33" s="188"/>
      <c r="F33" s="189"/>
      <c r="G33" s="189"/>
      <c r="H33" s="142" t="str">
        <f t="shared" si="11"/>
        <v/>
      </c>
      <c r="I33" s="202"/>
      <c r="J33" s="201"/>
      <c r="K33" s="201">
        <f t="shared" si="1"/>
        <v>0</v>
      </c>
      <c r="L33" s="140"/>
      <c r="M33" s="193"/>
      <c r="N33" s="193"/>
      <c r="O33" s="209" t="str">
        <f t="shared" si="2"/>
        <v/>
      </c>
      <c r="P33" s="204"/>
      <c r="Q33" s="201"/>
      <c r="R33" s="201">
        <f t="shared" si="4"/>
        <v>0</v>
      </c>
      <c r="S33" s="140"/>
      <c r="T33" s="141"/>
      <c r="U33" s="141"/>
      <c r="V33" s="209" t="str">
        <f t="shared" si="5"/>
        <v/>
      </c>
      <c r="W33" s="206"/>
      <c r="X33" s="210">
        <f t="shared" si="6"/>
        <v>0</v>
      </c>
      <c r="Y33" s="201">
        <f t="shared" si="7"/>
        <v>0</v>
      </c>
      <c r="Z33" s="201"/>
      <c r="AA33" s="141"/>
      <c r="AB33" s="141"/>
      <c r="AC33" s="209" t="str">
        <f t="shared" si="8"/>
        <v/>
      </c>
      <c r="AD33" s="206"/>
      <c r="AE33" s="210">
        <f t="shared" si="9"/>
        <v>0</v>
      </c>
      <c r="AF33" s="201">
        <f t="shared" si="10"/>
        <v>0</v>
      </c>
    </row>
    <row r="34" spans="1:32" s="173" customFormat="1" ht="12.5" x14ac:dyDescent="0.25">
      <c r="A34" s="188" t="s">
        <v>209</v>
      </c>
      <c r="B34" s="188" t="s">
        <v>225</v>
      </c>
      <c r="C34" s="188" t="s">
        <v>140</v>
      </c>
      <c r="D34" s="188">
        <v>0</v>
      </c>
      <c r="E34" s="188"/>
      <c r="F34" s="189">
        <v>4.1666666666666696</v>
      </c>
      <c r="G34" s="189">
        <v>3.708333333333333</v>
      </c>
      <c r="H34" s="142">
        <f t="shared" si="11"/>
        <v>0.45833333333333659</v>
      </c>
      <c r="I34" s="202">
        <v>8.0649999999999995</v>
      </c>
      <c r="J34" s="201">
        <f t="shared" si="0"/>
        <v>3.6964583333333594</v>
      </c>
      <c r="K34" s="201">
        <f t="shared" si="1"/>
        <v>0</v>
      </c>
      <c r="L34" s="140"/>
      <c r="M34" s="193">
        <v>256.09999999999997</v>
      </c>
      <c r="N34" s="193">
        <v>202.38416666666669</v>
      </c>
      <c r="O34" s="209">
        <f t="shared" si="2"/>
        <v>53.715833333333279</v>
      </c>
      <c r="P34" s="204">
        <v>0.13600000000000001</v>
      </c>
      <c r="Q34" s="201">
        <f t="shared" ref="Q34" si="15">O34*P34</f>
        <v>7.3053533333333265</v>
      </c>
      <c r="R34" s="201">
        <f t="shared" si="4"/>
        <v>0</v>
      </c>
      <c r="S34" s="140"/>
      <c r="T34" s="141"/>
      <c r="U34" s="141"/>
      <c r="V34" s="209" t="str">
        <f t="shared" si="5"/>
        <v/>
      </c>
      <c r="W34" s="206"/>
      <c r="X34" s="210">
        <f t="shared" si="6"/>
        <v>0</v>
      </c>
      <c r="Y34" s="201">
        <f t="shared" si="7"/>
        <v>0</v>
      </c>
      <c r="Z34" s="201"/>
      <c r="AA34" s="141"/>
      <c r="AB34" s="141"/>
      <c r="AC34" s="209" t="str">
        <f t="shared" si="8"/>
        <v/>
      </c>
      <c r="AD34" s="206"/>
      <c r="AE34" s="210">
        <f t="shared" si="9"/>
        <v>0</v>
      </c>
      <c r="AF34" s="201">
        <f t="shared" si="10"/>
        <v>0</v>
      </c>
    </row>
    <row r="35" spans="1:32" s="173" customFormat="1" ht="12.5" x14ac:dyDescent="0.25">
      <c r="A35" s="188"/>
      <c r="B35" s="188"/>
      <c r="C35" s="188"/>
      <c r="D35" s="188"/>
      <c r="E35" s="188"/>
      <c r="F35" s="189"/>
      <c r="G35" s="189"/>
      <c r="H35" s="142" t="str">
        <f t="shared" si="11"/>
        <v/>
      </c>
      <c r="I35" s="202"/>
      <c r="J35" s="201"/>
      <c r="K35" s="201">
        <f t="shared" si="1"/>
        <v>0</v>
      </c>
      <c r="L35" s="140"/>
      <c r="M35" s="193"/>
      <c r="N35" s="193"/>
      <c r="O35" s="209" t="str">
        <f t="shared" si="2"/>
        <v/>
      </c>
      <c r="P35" s="204"/>
      <c r="Q35" s="201"/>
      <c r="R35" s="201">
        <f t="shared" si="4"/>
        <v>0</v>
      </c>
      <c r="S35" s="140"/>
      <c r="T35" s="141"/>
      <c r="U35" s="141"/>
      <c r="V35" s="209" t="str">
        <f t="shared" si="5"/>
        <v/>
      </c>
      <c r="W35" s="206"/>
      <c r="X35" s="210">
        <f t="shared" si="6"/>
        <v>0</v>
      </c>
      <c r="Y35" s="201">
        <f t="shared" si="7"/>
        <v>0</v>
      </c>
      <c r="Z35" s="201"/>
      <c r="AA35" s="141"/>
      <c r="AB35" s="141"/>
      <c r="AC35" s="209" t="str">
        <f t="shared" si="8"/>
        <v/>
      </c>
      <c r="AD35" s="206"/>
      <c r="AE35" s="210">
        <f t="shared" si="9"/>
        <v>0</v>
      </c>
      <c r="AF35" s="201">
        <f t="shared" si="10"/>
        <v>0</v>
      </c>
    </row>
    <row r="36" spans="1:32" s="173" customFormat="1" ht="12.5" x14ac:dyDescent="0.25">
      <c r="A36" s="188"/>
      <c r="B36" s="188"/>
      <c r="C36" s="188"/>
      <c r="D36" s="188"/>
      <c r="E36" s="188"/>
      <c r="F36" s="189"/>
      <c r="G36" s="189"/>
      <c r="H36" s="142" t="str">
        <f t="shared" si="11"/>
        <v/>
      </c>
      <c r="I36" s="202"/>
      <c r="J36" s="201"/>
      <c r="K36" s="201">
        <f t="shared" si="1"/>
        <v>0</v>
      </c>
      <c r="L36" s="140"/>
      <c r="M36" s="193"/>
      <c r="N36" s="193"/>
      <c r="O36" s="209" t="str">
        <f t="shared" si="2"/>
        <v/>
      </c>
      <c r="P36" s="204"/>
      <c r="Q36" s="201"/>
      <c r="R36" s="201">
        <f t="shared" si="4"/>
        <v>0</v>
      </c>
      <c r="S36" s="140"/>
      <c r="T36" s="141"/>
      <c r="U36" s="141"/>
      <c r="V36" s="209" t="str">
        <f t="shared" si="5"/>
        <v/>
      </c>
      <c r="W36" s="206"/>
      <c r="X36" s="210">
        <f t="shared" si="6"/>
        <v>0</v>
      </c>
      <c r="Y36" s="201">
        <f t="shared" si="7"/>
        <v>0</v>
      </c>
      <c r="Z36" s="201"/>
      <c r="AA36" s="141"/>
      <c r="AB36" s="141"/>
      <c r="AC36" s="209" t="str">
        <f t="shared" si="8"/>
        <v/>
      </c>
      <c r="AD36" s="206"/>
      <c r="AE36" s="210">
        <f t="shared" si="9"/>
        <v>0</v>
      </c>
      <c r="AF36" s="201">
        <f t="shared" si="10"/>
        <v>0</v>
      </c>
    </row>
    <row r="37" spans="1:32" s="173" customFormat="1" ht="12.5" x14ac:dyDescent="0.25">
      <c r="A37" s="188" t="s">
        <v>210</v>
      </c>
      <c r="B37" s="188" t="s">
        <v>226</v>
      </c>
      <c r="C37" s="188" t="s">
        <v>141</v>
      </c>
      <c r="D37" s="188">
        <v>0</v>
      </c>
      <c r="E37" s="188"/>
      <c r="F37" s="189">
        <v>6.19166666666667</v>
      </c>
      <c r="G37" s="189">
        <v>5.7166666666666703</v>
      </c>
      <c r="H37" s="142">
        <f t="shared" si="11"/>
        <v>0.47499999999999964</v>
      </c>
      <c r="I37" s="202">
        <v>7.4489999999999998</v>
      </c>
      <c r="J37" s="201">
        <f t="shared" si="0"/>
        <v>3.5382749999999974</v>
      </c>
      <c r="K37" s="201">
        <f t="shared" si="1"/>
        <v>0</v>
      </c>
      <c r="L37" s="140"/>
      <c r="M37" s="193">
        <v>358.27249999999998</v>
      </c>
      <c r="N37" s="193">
        <v>308.02416666666664</v>
      </c>
      <c r="O37" s="209">
        <f t="shared" si="2"/>
        <v>50.248333333333335</v>
      </c>
      <c r="P37" s="204">
        <v>0.129</v>
      </c>
      <c r="Q37" s="201">
        <f t="shared" ref="Q37:Q38" si="16">O37*P37</f>
        <v>6.4820350000000007</v>
      </c>
      <c r="R37" s="201">
        <f t="shared" si="4"/>
        <v>0</v>
      </c>
      <c r="S37" s="140"/>
      <c r="T37" s="141"/>
      <c r="U37" s="141"/>
      <c r="V37" s="209" t="str">
        <f t="shared" si="5"/>
        <v/>
      </c>
      <c r="W37" s="206"/>
      <c r="X37" s="210">
        <f t="shared" si="6"/>
        <v>0</v>
      </c>
      <c r="Y37" s="201">
        <f t="shared" si="7"/>
        <v>0</v>
      </c>
      <c r="Z37" s="201"/>
      <c r="AA37" s="141"/>
      <c r="AB37" s="141"/>
      <c r="AC37" s="209" t="str">
        <f t="shared" si="8"/>
        <v/>
      </c>
      <c r="AD37" s="206"/>
      <c r="AE37" s="210">
        <f t="shared" si="9"/>
        <v>0</v>
      </c>
      <c r="AF37" s="201">
        <f t="shared" si="10"/>
        <v>0</v>
      </c>
    </row>
    <row r="38" spans="1:32" s="173" customFormat="1" ht="12.5" x14ac:dyDescent="0.25">
      <c r="A38" s="188"/>
      <c r="B38" s="188"/>
      <c r="C38" s="188" t="s">
        <v>142</v>
      </c>
      <c r="D38" s="188">
        <v>0</v>
      </c>
      <c r="E38" s="188"/>
      <c r="F38" s="189">
        <v>6.8916666666666702</v>
      </c>
      <c r="G38" s="189">
        <v>6.2583333333333302</v>
      </c>
      <c r="H38" s="142">
        <f t="shared" si="11"/>
        <v>0.63333333333333997</v>
      </c>
      <c r="I38" s="202">
        <v>7.351</v>
      </c>
      <c r="J38" s="201">
        <f t="shared" si="0"/>
        <v>4.6556333333333821</v>
      </c>
      <c r="K38" s="201">
        <f t="shared" si="1"/>
        <v>0</v>
      </c>
      <c r="L38" s="140"/>
      <c r="M38" s="193">
        <v>453.6991666666666</v>
      </c>
      <c r="N38" s="193">
        <v>403.32916666666659</v>
      </c>
      <c r="O38" s="209">
        <f t="shared" si="2"/>
        <v>50.370000000000005</v>
      </c>
      <c r="P38" s="204">
        <v>0.126</v>
      </c>
      <c r="Q38" s="201">
        <f t="shared" si="16"/>
        <v>6.3466200000000006</v>
      </c>
      <c r="R38" s="201">
        <f t="shared" si="4"/>
        <v>0</v>
      </c>
      <c r="S38" s="140"/>
      <c r="T38" s="141"/>
      <c r="U38" s="141"/>
      <c r="V38" s="209" t="str">
        <f t="shared" si="5"/>
        <v/>
      </c>
      <c r="W38" s="206"/>
      <c r="X38" s="210">
        <f t="shared" si="6"/>
        <v>0</v>
      </c>
      <c r="Y38" s="201">
        <f t="shared" si="7"/>
        <v>0</v>
      </c>
      <c r="Z38" s="201"/>
      <c r="AA38" s="141"/>
      <c r="AB38" s="141"/>
      <c r="AC38" s="209" t="str">
        <f t="shared" si="8"/>
        <v/>
      </c>
      <c r="AD38" s="206"/>
      <c r="AE38" s="210">
        <f t="shared" si="9"/>
        <v>0</v>
      </c>
      <c r="AF38" s="201">
        <f t="shared" si="10"/>
        <v>0</v>
      </c>
    </row>
    <row r="39" spans="1:32" s="173" customFormat="1" ht="12.5" x14ac:dyDescent="0.25">
      <c r="A39" s="188"/>
      <c r="B39" s="188"/>
      <c r="C39" s="188"/>
      <c r="D39" s="188"/>
      <c r="E39" s="188"/>
      <c r="F39" s="189"/>
      <c r="G39" s="189"/>
      <c r="H39" s="142" t="str">
        <f t="shared" si="11"/>
        <v/>
      </c>
      <c r="I39" s="202"/>
      <c r="J39" s="201"/>
      <c r="K39" s="201">
        <f t="shared" si="1"/>
        <v>0</v>
      </c>
      <c r="L39" s="140"/>
      <c r="M39" s="193"/>
      <c r="N39" s="193"/>
      <c r="O39" s="209" t="str">
        <f t="shared" si="2"/>
        <v/>
      </c>
      <c r="P39" s="204"/>
      <c r="Q39" s="201"/>
      <c r="R39" s="201">
        <f t="shared" si="4"/>
        <v>0</v>
      </c>
      <c r="S39" s="140"/>
      <c r="T39" s="141"/>
      <c r="U39" s="141"/>
      <c r="V39" s="209" t="str">
        <f t="shared" si="5"/>
        <v/>
      </c>
      <c r="W39" s="206"/>
      <c r="X39" s="210">
        <f t="shared" si="6"/>
        <v>0</v>
      </c>
      <c r="Y39" s="201">
        <f t="shared" si="7"/>
        <v>0</v>
      </c>
      <c r="Z39" s="201"/>
      <c r="AA39" s="141"/>
      <c r="AB39" s="141"/>
      <c r="AC39" s="209" t="str">
        <f t="shared" si="8"/>
        <v/>
      </c>
      <c r="AD39" s="206"/>
      <c r="AE39" s="210">
        <f t="shared" si="9"/>
        <v>0</v>
      </c>
      <c r="AF39" s="201">
        <f t="shared" si="10"/>
        <v>0</v>
      </c>
    </row>
    <row r="40" spans="1:32" s="173" customFormat="1" ht="12.5" x14ac:dyDescent="0.25">
      <c r="A40" s="188"/>
      <c r="B40" s="188"/>
      <c r="C40" s="188"/>
      <c r="D40" s="188"/>
      <c r="E40" s="188"/>
      <c r="F40" s="189"/>
      <c r="G40" s="189"/>
      <c r="H40" s="142" t="str">
        <f t="shared" si="11"/>
        <v/>
      </c>
      <c r="I40" s="202"/>
      <c r="J40" s="201"/>
      <c r="K40" s="201">
        <f t="shared" si="1"/>
        <v>0</v>
      </c>
      <c r="L40" s="140"/>
      <c r="M40" s="193"/>
      <c r="N40" s="193"/>
      <c r="O40" s="209" t="str">
        <f t="shared" si="2"/>
        <v/>
      </c>
      <c r="P40" s="204"/>
      <c r="Q40" s="201"/>
      <c r="R40" s="201">
        <f t="shared" si="4"/>
        <v>0</v>
      </c>
      <c r="S40" s="140"/>
      <c r="T40" s="141"/>
      <c r="U40" s="141"/>
      <c r="V40" s="209" t="str">
        <f t="shared" si="5"/>
        <v/>
      </c>
      <c r="W40" s="206"/>
      <c r="X40" s="210">
        <f t="shared" si="6"/>
        <v>0</v>
      </c>
      <c r="Y40" s="201">
        <f t="shared" si="7"/>
        <v>0</v>
      </c>
      <c r="Z40" s="201"/>
      <c r="AA40" s="141"/>
      <c r="AB40" s="141"/>
      <c r="AC40" s="209" t="str">
        <f t="shared" si="8"/>
        <v/>
      </c>
      <c r="AD40" s="206"/>
      <c r="AE40" s="210">
        <f t="shared" si="9"/>
        <v>0</v>
      </c>
      <c r="AF40" s="201">
        <f t="shared" si="10"/>
        <v>0</v>
      </c>
    </row>
    <row r="41" spans="1:32" s="173" customFormat="1" ht="12.5" x14ac:dyDescent="0.25">
      <c r="A41" s="188" t="s">
        <v>214</v>
      </c>
      <c r="B41" s="188" t="s">
        <v>227</v>
      </c>
      <c r="C41" s="188" t="s">
        <v>142</v>
      </c>
      <c r="D41" s="188">
        <v>0</v>
      </c>
      <c r="E41" s="188"/>
      <c r="F41" s="189">
        <v>8.6666666666666696</v>
      </c>
      <c r="G41" s="189">
        <v>7.4749999999999996</v>
      </c>
      <c r="H41" s="142">
        <f t="shared" si="11"/>
        <v>1.19166666666667</v>
      </c>
      <c r="I41" s="202">
        <v>7.1820000000000004</v>
      </c>
      <c r="J41" s="201">
        <f t="shared" si="0"/>
        <v>8.5585500000000234</v>
      </c>
      <c r="K41" s="201">
        <f t="shared" si="1"/>
        <v>0</v>
      </c>
      <c r="L41" s="140"/>
      <c r="M41" s="193">
        <v>620.4041666666667</v>
      </c>
      <c r="N41" s="193">
        <v>440.09416666666675</v>
      </c>
      <c r="O41" s="209">
        <f t="shared" si="2"/>
        <v>180.30999999999995</v>
      </c>
      <c r="P41" s="204">
        <v>0.125</v>
      </c>
      <c r="Q41" s="201">
        <f t="shared" ref="Q41" si="17">O41*P41</f>
        <v>22.538749999999993</v>
      </c>
      <c r="R41" s="201">
        <f t="shared" si="4"/>
        <v>0</v>
      </c>
      <c r="S41" s="140"/>
      <c r="T41" s="143">
        <v>21.39329601158645</v>
      </c>
      <c r="U41" s="143">
        <v>17.978943850267378</v>
      </c>
      <c r="V41" s="209">
        <f t="shared" si="5"/>
        <v>3.4143521613190728</v>
      </c>
      <c r="W41" s="207">
        <v>6.1349999999999998</v>
      </c>
      <c r="X41" s="210">
        <f t="shared" si="6"/>
        <v>20.947050509692509</v>
      </c>
      <c r="Y41" s="201">
        <f>D41*X41</f>
        <v>0</v>
      </c>
      <c r="Z41" s="201"/>
      <c r="AA41" s="143">
        <v>21.39329601158645</v>
      </c>
      <c r="AB41" s="143">
        <v>17.978943850267378</v>
      </c>
      <c r="AC41" s="209">
        <f t="shared" si="8"/>
        <v>3.4143521613190728</v>
      </c>
      <c r="AD41" s="207">
        <v>6.1349999999999998</v>
      </c>
      <c r="AE41" s="210">
        <f t="shared" si="9"/>
        <v>20.947050509692509</v>
      </c>
      <c r="AF41" s="201">
        <f t="shared" si="10"/>
        <v>0</v>
      </c>
    </row>
    <row r="42" spans="1:32" s="173" customFormat="1" ht="12.5" x14ac:dyDescent="0.25">
      <c r="A42" s="188"/>
      <c r="B42" s="188"/>
      <c r="C42" s="188"/>
      <c r="D42" s="188"/>
      <c r="E42" s="188"/>
      <c r="F42" s="189"/>
      <c r="G42" s="189"/>
      <c r="H42" s="142" t="str">
        <f t="shared" si="11"/>
        <v/>
      </c>
      <c r="I42" s="202"/>
      <c r="J42" s="201"/>
      <c r="K42" s="201">
        <f t="shared" si="1"/>
        <v>0</v>
      </c>
      <c r="L42" s="140"/>
      <c r="M42" s="193"/>
      <c r="N42" s="193"/>
      <c r="O42" s="209" t="str">
        <f t="shared" si="2"/>
        <v/>
      </c>
      <c r="P42" s="204"/>
      <c r="Q42" s="201"/>
      <c r="R42" s="201">
        <f t="shared" si="4"/>
        <v>0</v>
      </c>
      <c r="S42" s="140"/>
      <c r="T42" s="143"/>
      <c r="U42" s="143"/>
      <c r="V42" s="209" t="str">
        <f t="shared" si="5"/>
        <v/>
      </c>
      <c r="W42" s="207"/>
      <c r="X42" s="210">
        <f t="shared" si="6"/>
        <v>0</v>
      </c>
      <c r="Y42" s="201">
        <f t="shared" si="7"/>
        <v>0</v>
      </c>
      <c r="Z42" s="201"/>
      <c r="AA42" s="143"/>
      <c r="AB42" s="143"/>
      <c r="AC42" s="209" t="str">
        <f t="shared" si="8"/>
        <v/>
      </c>
      <c r="AD42" s="207"/>
      <c r="AE42" s="210">
        <f t="shared" si="9"/>
        <v>0</v>
      </c>
      <c r="AF42" s="201">
        <f t="shared" si="10"/>
        <v>0</v>
      </c>
    </row>
    <row r="43" spans="1:32" s="173" customFormat="1" ht="12.5" x14ac:dyDescent="0.25">
      <c r="A43" s="188"/>
      <c r="B43" s="188"/>
      <c r="C43" s="188"/>
      <c r="D43" s="188"/>
      <c r="E43" s="188"/>
      <c r="F43" s="189"/>
      <c r="G43" s="189"/>
      <c r="H43" s="142" t="str">
        <f t="shared" si="11"/>
        <v/>
      </c>
      <c r="I43" s="202"/>
      <c r="J43" s="201"/>
      <c r="K43" s="201">
        <f t="shared" si="1"/>
        <v>0</v>
      </c>
      <c r="L43" s="140"/>
      <c r="M43" s="193"/>
      <c r="N43" s="193"/>
      <c r="O43" s="209" t="str">
        <f t="shared" si="2"/>
        <v/>
      </c>
      <c r="P43" s="204"/>
      <c r="Q43" s="201"/>
      <c r="R43" s="201">
        <f t="shared" si="4"/>
        <v>0</v>
      </c>
      <c r="S43" s="140"/>
      <c r="T43" s="143"/>
      <c r="U43" s="143"/>
      <c r="V43" s="209" t="str">
        <f t="shared" si="5"/>
        <v/>
      </c>
      <c r="W43" s="207"/>
      <c r="X43" s="210">
        <f t="shared" si="6"/>
        <v>0</v>
      </c>
      <c r="Y43" s="201">
        <f t="shared" si="7"/>
        <v>0</v>
      </c>
      <c r="Z43" s="201"/>
      <c r="AA43" s="143"/>
      <c r="AB43" s="143"/>
      <c r="AC43" s="209" t="str">
        <f t="shared" si="8"/>
        <v/>
      </c>
      <c r="AD43" s="207"/>
      <c r="AE43" s="210">
        <f t="shared" si="9"/>
        <v>0</v>
      </c>
      <c r="AF43" s="201">
        <f t="shared" si="10"/>
        <v>0</v>
      </c>
    </row>
    <row r="44" spans="1:32" s="173" customFormat="1" ht="12.5" x14ac:dyDescent="0.25">
      <c r="A44" s="188" t="s">
        <v>215</v>
      </c>
      <c r="B44" s="188" t="s">
        <v>228</v>
      </c>
      <c r="C44" s="188" t="s">
        <v>142</v>
      </c>
      <c r="D44" s="188">
        <v>0</v>
      </c>
      <c r="E44" s="188"/>
      <c r="F44" s="189">
        <v>7.9666666666666668</v>
      </c>
      <c r="G44" s="189">
        <v>7.4749999999999996</v>
      </c>
      <c r="H44" s="142">
        <f t="shared" si="11"/>
        <v>0.49166666666666714</v>
      </c>
      <c r="I44" s="202">
        <v>7.1820000000000004</v>
      </c>
      <c r="J44" s="201">
        <f t="shared" si="0"/>
        <v>3.5311500000000038</v>
      </c>
      <c r="K44" s="201">
        <f t="shared" si="1"/>
        <v>0</v>
      </c>
      <c r="L44" s="140"/>
      <c r="M44" s="193">
        <v>620.4041666666667</v>
      </c>
      <c r="N44" s="193">
        <v>440.09416666666675</v>
      </c>
      <c r="O44" s="209">
        <f t="shared" si="2"/>
        <v>180.30999999999995</v>
      </c>
      <c r="P44" s="204">
        <v>0.125</v>
      </c>
      <c r="Q44" s="201">
        <f t="shared" ref="Q44:Q45" si="18">O44*P44</f>
        <v>22.538749999999993</v>
      </c>
      <c r="R44" s="201">
        <f t="shared" si="4"/>
        <v>0</v>
      </c>
      <c r="S44" s="140"/>
      <c r="T44" s="143">
        <v>21.39329601158645</v>
      </c>
      <c r="U44" s="143">
        <v>17.978943850267378</v>
      </c>
      <c r="V44" s="209">
        <f t="shared" si="5"/>
        <v>3.4143521613190728</v>
      </c>
      <c r="W44" s="207">
        <v>6.1349999999999998</v>
      </c>
      <c r="X44" s="210">
        <f t="shared" si="6"/>
        <v>20.947050509692509</v>
      </c>
      <c r="Y44" s="201">
        <f t="shared" si="7"/>
        <v>0</v>
      </c>
      <c r="Z44" s="201"/>
      <c r="AA44" s="143">
        <v>21.39329601158645</v>
      </c>
      <c r="AB44" s="143">
        <v>17.978943850267378</v>
      </c>
      <c r="AC44" s="209">
        <f t="shared" si="8"/>
        <v>3.4143521613190728</v>
      </c>
      <c r="AD44" s="207">
        <v>6.1349999999999998</v>
      </c>
      <c r="AE44" s="210">
        <f t="shared" si="9"/>
        <v>20.947050509692509</v>
      </c>
      <c r="AF44" s="201">
        <f t="shared" si="10"/>
        <v>0</v>
      </c>
    </row>
    <row r="45" spans="1:32" s="173" customFormat="1" ht="12.5" x14ac:dyDescent="0.25">
      <c r="A45" s="188"/>
      <c r="B45" s="188"/>
      <c r="C45" s="188" t="s">
        <v>143</v>
      </c>
      <c r="D45" s="188">
        <v>0</v>
      </c>
      <c r="E45" s="188"/>
      <c r="F45" s="189">
        <v>9.1166666666666671</v>
      </c>
      <c r="G45" s="189">
        <v>8.5</v>
      </c>
      <c r="H45" s="142">
        <f t="shared" si="11"/>
        <v>0.61666666666666714</v>
      </c>
      <c r="I45" s="202">
        <v>7.077</v>
      </c>
      <c r="J45" s="201">
        <f t="shared" si="0"/>
        <v>4.3641500000000031</v>
      </c>
      <c r="K45" s="201">
        <f t="shared" si="1"/>
        <v>0</v>
      </c>
      <c r="L45" s="140"/>
      <c r="M45" s="193">
        <v>724.4375</v>
      </c>
      <c r="N45" s="193">
        <v>535.36749999999995</v>
      </c>
      <c r="O45" s="209">
        <f t="shared" si="2"/>
        <v>189.07000000000005</v>
      </c>
      <c r="P45" s="204">
        <v>0.123</v>
      </c>
      <c r="Q45" s="201">
        <f t="shared" si="18"/>
        <v>23.255610000000004</v>
      </c>
      <c r="R45" s="201">
        <f t="shared" si="4"/>
        <v>0</v>
      </c>
      <c r="S45" s="140"/>
      <c r="T45" s="143">
        <v>23.600995014483061</v>
      </c>
      <c r="U45" s="143">
        <v>19.33305481283422</v>
      </c>
      <c r="V45" s="209">
        <f t="shared" si="5"/>
        <v>4.267940201648841</v>
      </c>
      <c r="W45" s="207">
        <v>6.1630000000000003</v>
      </c>
      <c r="X45" s="210">
        <f t="shared" si="6"/>
        <v>26.303315462761809</v>
      </c>
      <c r="Y45" s="201">
        <f t="shared" si="7"/>
        <v>0</v>
      </c>
      <c r="Z45" s="201"/>
      <c r="AA45" s="143">
        <v>23.600995014483061</v>
      </c>
      <c r="AB45" s="143">
        <v>19.33305481283422</v>
      </c>
      <c r="AC45" s="209">
        <f t="shared" si="8"/>
        <v>4.267940201648841</v>
      </c>
      <c r="AD45" s="207">
        <v>6.1630000000000003</v>
      </c>
      <c r="AE45" s="210">
        <f t="shared" si="9"/>
        <v>26.303315462761809</v>
      </c>
      <c r="AF45" s="201">
        <f t="shared" si="10"/>
        <v>0</v>
      </c>
    </row>
    <row r="46" spans="1:32" s="173" customFormat="1" ht="12.5" x14ac:dyDescent="0.25">
      <c r="A46" s="188"/>
      <c r="B46" s="188"/>
      <c r="C46" s="188"/>
      <c r="D46" s="188"/>
      <c r="E46" s="188"/>
      <c r="F46" s="189"/>
      <c r="G46" s="189"/>
      <c r="H46" s="142" t="str">
        <f t="shared" si="11"/>
        <v/>
      </c>
      <c r="I46" s="202"/>
      <c r="J46" s="201"/>
      <c r="K46" s="201">
        <f t="shared" si="1"/>
        <v>0</v>
      </c>
      <c r="L46" s="140"/>
      <c r="M46" s="193"/>
      <c r="N46" s="193"/>
      <c r="O46" s="209" t="str">
        <f t="shared" si="2"/>
        <v/>
      </c>
      <c r="P46" s="204"/>
      <c r="Q46" s="201"/>
      <c r="R46" s="201">
        <f t="shared" si="4"/>
        <v>0</v>
      </c>
      <c r="S46" s="140"/>
      <c r="T46" s="143"/>
      <c r="U46" s="143"/>
      <c r="V46" s="209" t="str">
        <f t="shared" si="5"/>
        <v/>
      </c>
      <c r="W46" s="207"/>
      <c r="X46" s="210">
        <f t="shared" si="6"/>
        <v>0</v>
      </c>
      <c r="Y46" s="201">
        <f t="shared" si="7"/>
        <v>0</v>
      </c>
      <c r="Z46" s="201"/>
      <c r="AA46" s="143"/>
      <c r="AB46" s="143"/>
      <c r="AC46" s="209" t="str">
        <f t="shared" si="8"/>
        <v/>
      </c>
      <c r="AD46" s="207"/>
      <c r="AE46" s="210">
        <f t="shared" si="9"/>
        <v>0</v>
      </c>
      <c r="AF46" s="201">
        <f t="shared" si="10"/>
        <v>0</v>
      </c>
    </row>
    <row r="47" spans="1:32" s="173" customFormat="1" ht="12.5" x14ac:dyDescent="0.25">
      <c r="A47" s="188"/>
      <c r="B47" s="188"/>
      <c r="C47" s="188"/>
      <c r="D47" s="188"/>
      <c r="E47" s="188"/>
      <c r="F47" s="189"/>
      <c r="G47" s="189"/>
      <c r="H47" s="142" t="str">
        <f t="shared" si="11"/>
        <v/>
      </c>
      <c r="I47" s="202"/>
      <c r="J47" s="201"/>
      <c r="K47" s="201">
        <f t="shared" si="1"/>
        <v>0</v>
      </c>
      <c r="L47" s="140"/>
      <c r="M47" s="193"/>
      <c r="N47" s="193"/>
      <c r="O47" s="209" t="str">
        <f t="shared" si="2"/>
        <v/>
      </c>
      <c r="P47" s="204"/>
      <c r="Q47" s="201"/>
      <c r="R47" s="201">
        <f t="shared" si="4"/>
        <v>0</v>
      </c>
      <c r="S47" s="140"/>
      <c r="T47" s="143"/>
      <c r="U47" s="143"/>
      <c r="V47" s="209" t="str">
        <f t="shared" si="5"/>
        <v/>
      </c>
      <c r="W47" s="207"/>
      <c r="X47" s="210">
        <f t="shared" si="6"/>
        <v>0</v>
      </c>
      <c r="Y47" s="201">
        <f t="shared" si="7"/>
        <v>0</v>
      </c>
      <c r="Z47" s="201"/>
      <c r="AA47" s="143"/>
      <c r="AB47" s="143"/>
      <c r="AC47" s="209" t="str">
        <f t="shared" si="8"/>
        <v/>
      </c>
      <c r="AD47" s="207"/>
      <c r="AE47" s="210">
        <f t="shared" si="9"/>
        <v>0</v>
      </c>
      <c r="AF47" s="201">
        <f t="shared" si="10"/>
        <v>0</v>
      </c>
    </row>
    <row r="48" spans="1:32" s="173" customFormat="1" ht="12.5" x14ac:dyDescent="0.25">
      <c r="A48" s="188" t="s">
        <v>216</v>
      </c>
      <c r="B48" s="188" t="s">
        <v>229</v>
      </c>
      <c r="C48" s="188" t="s">
        <v>142</v>
      </c>
      <c r="D48" s="188">
        <v>0</v>
      </c>
      <c r="E48" s="188"/>
      <c r="F48" s="189">
        <v>8.6666666666666696</v>
      </c>
      <c r="G48" s="189">
        <v>7.4749999999999996</v>
      </c>
      <c r="H48" s="142">
        <f t="shared" si="11"/>
        <v>1.19166666666667</v>
      </c>
      <c r="I48" s="202">
        <v>7.1820000000000004</v>
      </c>
      <c r="J48" s="201">
        <f t="shared" si="0"/>
        <v>8.5585500000000234</v>
      </c>
      <c r="K48" s="201">
        <f t="shared" si="1"/>
        <v>0</v>
      </c>
      <c r="L48" s="140"/>
      <c r="M48" s="193">
        <v>620.4041666666667</v>
      </c>
      <c r="N48" s="193">
        <v>440.09416666666675</v>
      </c>
      <c r="O48" s="209">
        <f t="shared" si="2"/>
        <v>180.30999999999995</v>
      </c>
      <c r="P48" s="204">
        <v>0.125</v>
      </c>
      <c r="Q48" s="201">
        <f t="shared" ref="Q48" si="19">O48*P48</f>
        <v>22.538749999999993</v>
      </c>
      <c r="R48" s="201">
        <f t="shared" si="4"/>
        <v>0</v>
      </c>
      <c r="S48" s="140"/>
      <c r="T48" s="143">
        <v>21.39329601158645</v>
      </c>
      <c r="U48" s="143">
        <v>17.978943850267378</v>
      </c>
      <c r="V48" s="209">
        <f t="shared" si="5"/>
        <v>3.4143521613190728</v>
      </c>
      <c r="W48" s="207">
        <v>6.1349999999999998</v>
      </c>
      <c r="X48" s="210">
        <f t="shared" si="6"/>
        <v>20.947050509692509</v>
      </c>
      <c r="Y48" s="201">
        <f t="shared" si="7"/>
        <v>0</v>
      </c>
      <c r="Z48" s="201"/>
      <c r="AA48" s="143">
        <v>21.39329601158645</v>
      </c>
      <c r="AB48" s="143">
        <v>17.978943850267378</v>
      </c>
      <c r="AC48" s="209">
        <f t="shared" si="8"/>
        <v>3.4143521613190728</v>
      </c>
      <c r="AD48" s="207">
        <v>6.1349999999999998</v>
      </c>
      <c r="AE48" s="210">
        <f t="shared" si="9"/>
        <v>20.947050509692509</v>
      </c>
      <c r="AF48" s="201">
        <f t="shared" si="10"/>
        <v>0</v>
      </c>
    </row>
    <row r="49" spans="1:32" s="173" customFormat="1" ht="12.5" x14ac:dyDescent="0.25">
      <c r="A49" s="188"/>
      <c r="B49" s="188"/>
      <c r="C49" s="188"/>
      <c r="D49" s="188"/>
      <c r="E49" s="188"/>
      <c r="F49" s="189"/>
      <c r="G49" s="189"/>
      <c r="H49" s="142" t="str">
        <f t="shared" si="11"/>
        <v/>
      </c>
      <c r="I49" s="202"/>
      <c r="J49" s="201"/>
      <c r="K49" s="201">
        <f t="shared" si="1"/>
        <v>0</v>
      </c>
      <c r="L49" s="140"/>
      <c r="M49" s="193"/>
      <c r="N49" s="193"/>
      <c r="O49" s="209" t="str">
        <f t="shared" si="2"/>
        <v/>
      </c>
      <c r="P49" s="204"/>
      <c r="Q49" s="201"/>
      <c r="R49" s="201">
        <f t="shared" si="4"/>
        <v>0</v>
      </c>
      <c r="S49" s="140"/>
      <c r="T49" s="143"/>
      <c r="U49" s="143"/>
      <c r="V49" s="209" t="str">
        <f t="shared" si="5"/>
        <v/>
      </c>
      <c r="W49" s="207"/>
      <c r="X49" s="210">
        <f t="shared" si="6"/>
        <v>0</v>
      </c>
      <c r="Y49" s="201">
        <f t="shared" si="7"/>
        <v>0</v>
      </c>
      <c r="Z49" s="201"/>
      <c r="AA49" s="143"/>
      <c r="AB49" s="143"/>
      <c r="AC49" s="209" t="str">
        <f t="shared" si="8"/>
        <v/>
      </c>
      <c r="AD49" s="207"/>
      <c r="AE49" s="210">
        <f t="shared" si="9"/>
        <v>0</v>
      </c>
      <c r="AF49" s="201">
        <f t="shared" si="10"/>
        <v>0</v>
      </c>
    </row>
    <row r="50" spans="1:32" s="173" customFormat="1" ht="12.5" x14ac:dyDescent="0.25">
      <c r="A50" s="188"/>
      <c r="B50" s="188"/>
      <c r="C50" s="188"/>
      <c r="D50" s="188"/>
      <c r="E50" s="188"/>
      <c r="F50" s="189"/>
      <c r="G50" s="189"/>
      <c r="H50" s="142" t="str">
        <f t="shared" si="11"/>
        <v/>
      </c>
      <c r="I50" s="202"/>
      <c r="J50" s="201"/>
      <c r="K50" s="201">
        <f t="shared" si="1"/>
        <v>0</v>
      </c>
      <c r="L50" s="140"/>
      <c r="M50" s="193"/>
      <c r="N50" s="193"/>
      <c r="O50" s="209" t="str">
        <f t="shared" si="2"/>
        <v/>
      </c>
      <c r="P50" s="204"/>
      <c r="Q50" s="201"/>
      <c r="R50" s="201">
        <f t="shared" si="4"/>
        <v>0</v>
      </c>
      <c r="S50" s="140"/>
      <c r="T50" s="143"/>
      <c r="U50" s="143"/>
      <c r="V50" s="209" t="str">
        <f t="shared" si="5"/>
        <v/>
      </c>
      <c r="W50" s="207"/>
      <c r="X50" s="210">
        <f t="shared" si="6"/>
        <v>0</v>
      </c>
      <c r="Y50" s="201">
        <f t="shared" si="7"/>
        <v>0</v>
      </c>
      <c r="Z50" s="201"/>
      <c r="AA50" s="143"/>
      <c r="AB50" s="143"/>
      <c r="AC50" s="209" t="str">
        <f t="shared" si="8"/>
        <v/>
      </c>
      <c r="AD50" s="207"/>
      <c r="AE50" s="210">
        <f t="shared" si="9"/>
        <v>0</v>
      </c>
      <c r="AF50" s="201">
        <f t="shared" si="10"/>
        <v>0</v>
      </c>
    </row>
    <row r="51" spans="1:32" s="173" customFormat="1" ht="12.5" x14ac:dyDescent="0.25">
      <c r="A51" s="188" t="s">
        <v>217</v>
      </c>
      <c r="B51" s="188" t="s">
        <v>230</v>
      </c>
      <c r="C51" s="188" t="s">
        <v>142</v>
      </c>
      <c r="D51" s="188">
        <v>0</v>
      </c>
      <c r="E51" s="188"/>
      <c r="F51" s="189">
        <v>7.9666666666666668</v>
      </c>
      <c r="G51" s="189">
        <v>7.4749999999999996</v>
      </c>
      <c r="H51" s="142">
        <f t="shared" si="11"/>
        <v>0.49166666666666714</v>
      </c>
      <c r="I51" s="202">
        <v>7.1280000000000001</v>
      </c>
      <c r="J51" s="201">
        <f t="shared" si="0"/>
        <v>3.5046000000000035</v>
      </c>
      <c r="K51" s="201">
        <f t="shared" si="1"/>
        <v>0</v>
      </c>
      <c r="L51" s="140"/>
      <c r="M51" s="193">
        <v>620.4041666666667</v>
      </c>
      <c r="N51" s="193">
        <v>440.09416666666675</v>
      </c>
      <c r="O51" s="209">
        <f t="shared" si="2"/>
        <v>180.30999999999995</v>
      </c>
      <c r="P51" s="204">
        <v>0.125</v>
      </c>
      <c r="Q51" s="201">
        <f t="shared" ref="Q51:Q52" si="20">O51*P51</f>
        <v>22.538749999999993</v>
      </c>
      <c r="R51" s="201">
        <f t="shared" si="4"/>
        <v>0</v>
      </c>
      <c r="S51" s="140"/>
      <c r="T51" s="143">
        <v>21.39329601158645</v>
      </c>
      <c r="U51" s="143">
        <v>17.978943850267378</v>
      </c>
      <c r="V51" s="209">
        <f t="shared" si="5"/>
        <v>3.4143521613190728</v>
      </c>
      <c r="W51" s="207">
        <v>6.1349999999999998</v>
      </c>
      <c r="X51" s="210">
        <f t="shared" si="6"/>
        <v>20.947050509692509</v>
      </c>
      <c r="Y51" s="201">
        <f t="shared" si="7"/>
        <v>0</v>
      </c>
      <c r="Z51" s="201"/>
      <c r="AA51" s="143">
        <v>21.39329601158645</v>
      </c>
      <c r="AB51" s="143">
        <v>17.978943850267378</v>
      </c>
      <c r="AC51" s="209">
        <f t="shared" si="8"/>
        <v>3.4143521613190728</v>
      </c>
      <c r="AD51" s="207">
        <v>6.1349999999999998</v>
      </c>
      <c r="AE51" s="210">
        <f t="shared" si="9"/>
        <v>20.947050509692509</v>
      </c>
      <c r="AF51" s="201">
        <f t="shared" si="10"/>
        <v>0</v>
      </c>
    </row>
    <row r="52" spans="1:32" s="173" customFormat="1" ht="12.5" x14ac:dyDescent="0.25">
      <c r="A52" s="188"/>
      <c r="B52" s="188"/>
      <c r="C52" s="188" t="s">
        <v>143</v>
      </c>
      <c r="D52" s="188">
        <v>0</v>
      </c>
      <c r="E52" s="188"/>
      <c r="F52" s="189">
        <v>9.1166666666666671</v>
      </c>
      <c r="G52" s="189">
        <v>8.5</v>
      </c>
      <c r="H52" s="142">
        <f t="shared" si="11"/>
        <v>0.61666666666666714</v>
      </c>
      <c r="I52" s="202">
        <v>7.077</v>
      </c>
      <c r="J52" s="201">
        <f t="shared" si="0"/>
        <v>4.3641500000000031</v>
      </c>
      <c r="K52" s="201">
        <f t="shared" si="1"/>
        <v>0</v>
      </c>
      <c r="L52" s="140"/>
      <c r="M52" s="193">
        <v>724.4375</v>
      </c>
      <c r="N52" s="193">
        <v>535.36749999999995</v>
      </c>
      <c r="O52" s="209">
        <f t="shared" si="2"/>
        <v>189.07000000000005</v>
      </c>
      <c r="P52" s="204">
        <v>0.123</v>
      </c>
      <c r="Q52" s="201">
        <f t="shared" si="20"/>
        <v>23.255610000000004</v>
      </c>
      <c r="R52" s="201">
        <f t="shared" si="4"/>
        <v>0</v>
      </c>
      <c r="S52" s="140"/>
      <c r="T52" s="143">
        <v>23.600995014483061</v>
      </c>
      <c r="U52" s="143">
        <v>19.33305481283422</v>
      </c>
      <c r="V52" s="209">
        <f t="shared" si="5"/>
        <v>4.267940201648841</v>
      </c>
      <c r="W52" s="207">
        <v>6.1630000000000003</v>
      </c>
      <c r="X52" s="210">
        <f t="shared" si="6"/>
        <v>26.303315462761809</v>
      </c>
      <c r="Y52" s="201">
        <f t="shared" si="7"/>
        <v>0</v>
      </c>
      <c r="Z52" s="201"/>
      <c r="AA52" s="143">
        <v>23.600995014483061</v>
      </c>
      <c r="AB52" s="143">
        <v>19.33305481283422</v>
      </c>
      <c r="AC52" s="209">
        <f t="shared" si="8"/>
        <v>4.267940201648841</v>
      </c>
      <c r="AD52" s="207">
        <v>6.1630000000000003</v>
      </c>
      <c r="AE52" s="210">
        <f t="shared" si="9"/>
        <v>26.303315462761809</v>
      </c>
      <c r="AF52" s="201">
        <f t="shared" si="10"/>
        <v>0</v>
      </c>
    </row>
    <row r="53" spans="1:32" s="173" customFormat="1" ht="12.5" x14ac:dyDescent="0.25">
      <c r="A53" s="188"/>
      <c r="B53" s="188"/>
      <c r="C53" s="188"/>
      <c r="D53" s="188"/>
      <c r="E53" s="188"/>
      <c r="F53" s="189"/>
      <c r="G53" s="189"/>
      <c r="H53" s="142" t="str">
        <f t="shared" si="11"/>
        <v/>
      </c>
      <c r="I53" s="202"/>
      <c r="J53" s="201"/>
      <c r="K53" s="201">
        <f t="shared" si="1"/>
        <v>0</v>
      </c>
      <c r="L53" s="140"/>
      <c r="M53" s="193"/>
      <c r="N53" s="193"/>
      <c r="O53" s="209" t="str">
        <f t="shared" si="2"/>
        <v/>
      </c>
      <c r="P53" s="204"/>
      <c r="Q53" s="201"/>
      <c r="R53" s="201">
        <f t="shared" si="4"/>
        <v>0</v>
      </c>
      <c r="S53" s="140"/>
      <c r="T53" s="143"/>
      <c r="U53" s="143"/>
      <c r="V53" s="209" t="str">
        <f t="shared" si="5"/>
        <v/>
      </c>
      <c r="W53" s="207"/>
      <c r="X53" s="210">
        <f t="shared" si="6"/>
        <v>0</v>
      </c>
      <c r="Y53" s="201">
        <f t="shared" si="7"/>
        <v>0</v>
      </c>
      <c r="Z53" s="201"/>
      <c r="AA53" s="143"/>
      <c r="AB53" s="143"/>
      <c r="AC53" s="209" t="str">
        <f t="shared" si="8"/>
        <v/>
      </c>
      <c r="AD53" s="207"/>
      <c r="AE53" s="210">
        <f t="shared" si="9"/>
        <v>0</v>
      </c>
      <c r="AF53" s="201">
        <f t="shared" si="10"/>
        <v>0</v>
      </c>
    </row>
    <row r="54" spans="1:32" s="173" customFormat="1" ht="12.5" x14ac:dyDescent="0.25">
      <c r="A54" s="188"/>
      <c r="B54" s="188"/>
      <c r="C54" s="188"/>
      <c r="D54" s="188"/>
      <c r="E54" s="188"/>
      <c r="F54" s="189"/>
      <c r="G54" s="189"/>
      <c r="H54" s="142" t="str">
        <f t="shared" si="11"/>
        <v/>
      </c>
      <c r="I54" s="202"/>
      <c r="J54" s="201"/>
      <c r="K54" s="201">
        <f t="shared" si="1"/>
        <v>0</v>
      </c>
      <c r="L54" s="140"/>
      <c r="M54" s="193"/>
      <c r="N54" s="193"/>
      <c r="O54" s="209" t="str">
        <f t="shared" si="2"/>
        <v/>
      </c>
      <c r="P54" s="204"/>
      <c r="Q54" s="201"/>
      <c r="R54" s="201">
        <f t="shared" si="4"/>
        <v>0</v>
      </c>
      <c r="S54" s="140"/>
      <c r="T54" s="143"/>
      <c r="U54" s="143"/>
      <c r="V54" s="209" t="str">
        <f t="shared" si="5"/>
        <v/>
      </c>
      <c r="W54" s="207"/>
      <c r="X54" s="210">
        <f t="shared" si="6"/>
        <v>0</v>
      </c>
      <c r="Y54" s="201">
        <f t="shared" si="7"/>
        <v>0</v>
      </c>
      <c r="Z54" s="201"/>
      <c r="AA54" s="143"/>
      <c r="AB54" s="143"/>
      <c r="AC54" s="209" t="str">
        <f t="shared" si="8"/>
        <v/>
      </c>
      <c r="AD54" s="207"/>
      <c r="AE54" s="210">
        <f t="shared" si="9"/>
        <v>0</v>
      </c>
      <c r="AF54" s="201">
        <f t="shared" si="10"/>
        <v>0</v>
      </c>
    </row>
    <row r="55" spans="1:32" s="173" customFormat="1" ht="12.5" x14ac:dyDescent="0.25">
      <c r="A55" s="188" t="s">
        <v>211</v>
      </c>
      <c r="B55" s="188" t="s">
        <v>231</v>
      </c>
      <c r="C55" s="188" t="s">
        <v>142</v>
      </c>
      <c r="D55" s="188">
        <v>0</v>
      </c>
      <c r="E55" s="188" t="s">
        <v>128</v>
      </c>
      <c r="F55" s="189">
        <v>8.6666666666666696</v>
      </c>
      <c r="G55" s="189">
        <v>7.4749999999999996</v>
      </c>
      <c r="H55" s="142">
        <f t="shared" si="11"/>
        <v>1.19166666666667</v>
      </c>
      <c r="I55" s="202">
        <v>7.1820000000000004</v>
      </c>
      <c r="J55" s="201">
        <f t="shared" si="0"/>
        <v>8.5585500000000234</v>
      </c>
      <c r="K55" s="201">
        <f t="shared" si="1"/>
        <v>0</v>
      </c>
      <c r="L55" s="140"/>
      <c r="M55" s="193">
        <v>620.4041666666667</v>
      </c>
      <c r="N55" s="193">
        <v>440.09416666666675</v>
      </c>
      <c r="O55" s="209">
        <f t="shared" si="2"/>
        <v>180.30999999999995</v>
      </c>
      <c r="P55" s="204">
        <v>0.125</v>
      </c>
      <c r="Q55" s="201">
        <f t="shared" ref="Q55" si="21">O55*P55</f>
        <v>22.538749999999993</v>
      </c>
      <c r="R55" s="201">
        <f t="shared" si="4"/>
        <v>0</v>
      </c>
      <c r="S55" s="140"/>
      <c r="T55" s="143">
        <v>21.39329601158645</v>
      </c>
      <c r="U55" s="143">
        <v>17.978943850267378</v>
      </c>
      <c r="V55" s="209">
        <f t="shared" si="5"/>
        <v>3.4143521613190728</v>
      </c>
      <c r="W55" s="207">
        <v>6.1349999999999998</v>
      </c>
      <c r="X55" s="210">
        <f t="shared" si="6"/>
        <v>20.947050509692509</v>
      </c>
      <c r="Y55" s="201">
        <f t="shared" si="7"/>
        <v>0</v>
      </c>
      <c r="Z55" s="201"/>
      <c r="AA55" s="143">
        <v>21.39329601158645</v>
      </c>
      <c r="AB55" s="143">
        <v>17.978943850267378</v>
      </c>
      <c r="AC55" s="209">
        <f t="shared" si="8"/>
        <v>3.4143521613190728</v>
      </c>
      <c r="AD55" s="207">
        <v>6.1349999999999998</v>
      </c>
      <c r="AE55" s="210">
        <f t="shared" si="9"/>
        <v>20.947050509692509</v>
      </c>
      <c r="AF55" s="201">
        <f t="shared" si="10"/>
        <v>0</v>
      </c>
    </row>
    <row r="56" spans="1:32" s="173" customFormat="1" ht="12.5" x14ac:dyDescent="0.25">
      <c r="A56" s="188"/>
      <c r="B56" s="188"/>
      <c r="C56" s="188"/>
      <c r="D56" s="188"/>
      <c r="E56" s="188"/>
      <c r="F56" s="189"/>
      <c r="G56" s="189"/>
      <c r="H56" s="142" t="str">
        <f t="shared" si="11"/>
        <v/>
      </c>
      <c r="I56" s="202"/>
      <c r="J56" s="201"/>
      <c r="K56" s="201">
        <f t="shared" si="1"/>
        <v>0</v>
      </c>
      <c r="L56" s="140"/>
      <c r="M56" s="193"/>
      <c r="N56" s="193"/>
      <c r="O56" s="209" t="str">
        <f t="shared" si="2"/>
        <v/>
      </c>
      <c r="P56" s="204"/>
      <c r="Q56" s="201"/>
      <c r="R56" s="201">
        <f t="shared" si="4"/>
        <v>0</v>
      </c>
      <c r="S56" s="140"/>
      <c r="T56" s="143"/>
      <c r="U56" s="143"/>
      <c r="V56" s="209" t="str">
        <f t="shared" si="5"/>
        <v/>
      </c>
      <c r="W56" s="207"/>
      <c r="X56" s="210">
        <f t="shared" si="6"/>
        <v>0</v>
      </c>
      <c r="Y56" s="201">
        <f t="shared" si="7"/>
        <v>0</v>
      </c>
      <c r="Z56" s="201"/>
      <c r="AA56" s="143"/>
      <c r="AB56" s="143"/>
      <c r="AC56" s="209" t="str">
        <f t="shared" si="8"/>
        <v/>
      </c>
      <c r="AD56" s="207"/>
      <c r="AE56" s="210">
        <f t="shared" si="9"/>
        <v>0</v>
      </c>
      <c r="AF56" s="201">
        <f t="shared" si="10"/>
        <v>0</v>
      </c>
    </row>
    <row r="57" spans="1:32" s="173" customFormat="1" ht="12.5" x14ac:dyDescent="0.25">
      <c r="A57" s="188"/>
      <c r="B57" s="188"/>
      <c r="C57" s="188"/>
      <c r="D57" s="188"/>
      <c r="E57" s="188"/>
      <c r="F57" s="189"/>
      <c r="G57" s="189"/>
      <c r="H57" s="142" t="str">
        <f t="shared" si="11"/>
        <v/>
      </c>
      <c r="I57" s="202"/>
      <c r="J57" s="201"/>
      <c r="K57" s="201">
        <f t="shared" si="1"/>
        <v>0</v>
      </c>
      <c r="L57" s="140"/>
      <c r="M57" s="193"/>
      <c r="N57" s="193"/>
      <c r="O57" s="209" t="str">
        <f t="shared" si="2"/>
        <v/>
      </c>
      <c r="P57" s="204"/>
      <c r="Q57" s="201"/>
      <c r="R57" s="201">
        <f t="shared" si="4"/>
        <v>0</v>
      </c>
      <c r="S57" s="140"/>
      <c r="T57" s="143"/>
      <c r="U57" s="143"/>
      <c r="V57" s="209" t="str">
        <f t="shared" si="5"/>
        <v/>
      </c>
      <c r="W57" s="207"/>
      <c r="X57" s="210">
        <f t="shared" si="6"/>
        <v>0</v>
      </c>
      <c r="Y57" s="201">
        <f t="shared" si="7"/>
        <v>0</v>
      </c>
      <c r="Z57" s="201"/>
      <c r="AA57" s="143"/>
      <c r="AB57" s="143"/>
      <c r="AC57" s="209" t="str">
        <f t="shared" si="8"/>
        <v/>
      </c>
      <c r="AD57" s="207"/>
      <c r="AE57" s="210">
        <f t="shared" si="9"/>
        <v>0</v>
      </c>
      <c r="AF57" s="201">
        <f t="shared" si="10"/>
        <v>0</v>
      </c>
    </row>
    <row r="58" spans="1:32" s="173" customFormat="1" ht="12.5" x14ac:dyDescent="0.25">
      <c r="A58" s="188" t="s">
        <v>218</v>
      </c>
      <c r="B58" s="188" t="s">
        <v>232</v>
      </c>
      <c r="C58" s="188" t="s">
        <v>142</v>
      </c>
      <c r="D58" s="188">
        <v>0</v>
      </c>
      <c r="E58" s="188"/>
      <c r="F58" s="189">
        <v>7.9666666666666668</v>
      </c>
      <c r="G58" s="189">
        <v>7.4749999999999996</v>
      </c>
      <c r="H58" s="142">
        <f t="shared" si="11"/>
        <v>0.49166666666666714</v>
      </c>
      <c r="I58" s="202">
        <v>7.1820000000000004</v>
      </c>
      <c r="J58" s="201">
        <f t="shared" si="0"/>
        <v>3.5311500000000038</v>
      </c>
      <c r="K58" s="201">
        <f t="shared" si="1"/>
        <v>0</v>
      </c>
      <c r="L58" s="140"/>
      <c r="M58" s="193">
        <v>620.4041666666667</v>
      </c>
      <c r="N58" s="193">
        <v>440.09416666666675</v>
      </c>
      <c r="O58" s="209">
        <f t="shared" si="2"/>
        <v>180.30999999999995</v>
      </c>
      <c r="P58" s="204">
        <v>0.125</v>
      </c>
      <c r="Q58" s="201">
        <f t="shared" ref="Q58" si="22">O58*P58</f>
        <v>22.538749999999993</v>
      </c>
      <c r="R58" s="201">
        <f t="shared" si="4"/>
        <v>0</v>
      </c>
      <c r="S58" s="140"/>
      <c r="T58" s="143">
        <v>21.39329601158645</v>
      </c>
      <c r="U58" s="143">
        <v>17.978943850267378</v>
      </c>
      <c r="V58" s="209">
        <f t="shared" si="5"/>
        <v>3.4143521613190728</v>
      </c>
      <c r="W58" s="207">
        <v>6.1349999999999998</v>
      </c>
      <c r="X58" s="210">
        <f t="shared" si="6"/>
        <v>20.947050509692509</v>
      </c>
      <c r="Y58" s="201">
        <f t="shared" si="7"/>
        <v>0</v>
      </c>
      <c r="Z58" s="201"/>
      <c r="AA58" s="143">
        <v>21.39329601158645</v>
      </c>
      <c r="AB58" s="143">
        <v>17.978943850267378</v>
      </c>
      <c r="AC58" s="209">
        <f t="shared" si="8"/>
        <v>3.4143521613190728</v>
      </c>
      <c r="AD58" s="207">
        <v>6.1349999999999998</v>
      </c>
      <c r="AE58" s="210">
        <f t="shared" si="9"/>
        <v>20.947050509692509</v>
      </c>
      <c r="AF58" s="201">
        <f t="shared" si="10"/>
        <v>0</v>
      </c>
    </row>
    <row r="59" spans="1:32" s="173" customFormat="1" ht="12.5" x14ac:dyDescent="0.25">
      <c r="A59" s="188"/>
      <c r="B59" s="188"/>
      <c r="C59" s="188"/>
      <c r="D59" s="188"/>
      <c r="E59" s="188"/>
      <c r="F59" s="189"/>
      <c r="G59" s="189"/>
      <c r="H59" s="142" t="str">
        <f t="shared" si="11"/>
        <v/>
      </c>
      <c r="I59" s="202"/>
      <c r="J59" s="201"/>
      <c r="K59" s="201">
        <f t="shared" si="1"/>
        <v>0</v>
      </c>
      <c r="L59" s="140"/>
      <c r="M59" s="193"/>
      <c r="N59" s="193"/>
      <c r="O59" s="209" t="str">
        <f t="shared" si="2"/>
        <v/>
      </c>
      <c r="P59" s="204"/>
      <c r="Q59" s="201"/>
      <c r="R59" s="201">
        <f t="shared" si="4"/>
        <v>0</v>
      </c>
      <c r="S59" s="140"/>
      <c r="T59" s="143"/>
      <c r="U59" s="143"/>
      <c r="V59" s="209" t="str">
        <f t="shared" si="5"/>
        <v/>
      </c>
      <c r="W59" s="207"/>
      <c r="X59" s="210">
        <f t="shared" si="6"/>
        <v>0</v>
      </c>
      <c r="Y59" s="201">
        <f t="shared" si="7"/>
        <v>0</v>
      </c>
      <c r="Z59" s="201"/>
      <c r="AA59" s="143"/>
      <c r="AB59" s="143"/>
      <c r="AC59" s="209" t="str">
        <f t="shared" si="8"/>
        <v/>
      </c>
      <c r="AD59" s="207"/>
      <c r="AE59" s="210">
        <f t="shared" si="9"/>
        <v>0</v>
      </c>
      <c r="AF59" s="201">
        <f t="shared" si="10"/>
        <v>0</v>
      </c>
    </row>
    <row r="60" spans="1:32" s="173" customFormat="1" ht="12.5" x14ac:dyDescent="0.25">
      <c r="A60" s="188"/>
      <c r="B60" s="188"/>
      <c r="C60" s="188"/>
      <c r="D60" s="188"/>
      <c r="E60" s="188"/>
      <c r="F60" s="189"/>
      <c r="G60" s="189"/>
      <c r="H60" s="142" t="str">
        <f t="shared" si="11"/>
        <v/>
      </c>
      <c r="I60" s="202"/>
      <c r="J60" s="201"/>
      <c r="K60" s="201">
        <f t="shared" si="1"/>
        <v>0</v>
      </c>
      <c r="L60" s="140"/>
      <c r="M60" s="193"/>
      <c r="N60" s="193"/>
      <c r="O60" s="209" t="str">
        <f t="shared" si="2"/>
        <v/>
      </c>
      <c r="P60" s="204"/>
      <c r="Q60" s="201"/>
      <c r="R60" s="201">
        <f t="shared" si="4"/>
        <v>0</v>
      </c>
      <c r="S60" s="140"/>
      <c r="T60" s="143"/>
      <c r="U60" s="143"/>
      <c r="V60" s="209" t="str">
        <f t="shared" si="5"/>
        <v/>
      </c>
      <c r="W60" s="207"/>
      <c r="X60" s="210">
        <f t="shared" si="6"/>
        <v>0</v>
      </c>
      <c r="Y60" s="201">
        <f t="shared" si="7"/>
        <v>0</v>
      </c>
      <c r="Z60" s="201"/>
      <c r="AA60" s="143"/>
      <c r="AB60" s="143"/>
      <c r="AC60" s="209" t="str">
        <f t="shared" si="8"/>
        <v/>
      </c>
      <c r="AD60" s="207"/>
      <c r="AE60" s="210">
        <f t="shared" si="9"/>
        <v>0</v>
      </c>
      <c r="AF60" s="201">
        <f t="shared" si="10"/>
        <v>0</v>
      </c>
    </row>
    <row r="61" spans="1:32" s="173" customFormat="1" ht="12.5" x14ac:dyDescent="0.25">
      <c r="A61" s="188" t="s">
        <v>212</v>
      </c>
      <c r="B61" s="188" t="s">
        <v>233</v>
      </c>
      <c r="C61" s="188" t="s">
        <v>142</v>
      </c>
      <c r="D61" s="188">
        <v>0</v>
      </c>
      <c r="E61" s="188"/>
      <c r="F61" s="189">
        <v>8.6666666666666696</v>
      </c>
      <c r="G61" s="189">
        <v>7.4749999999999996</v>
      </c>
      <c r="H61" s="142">
        <f t="shared" si="11"/>
        <v>1.19166666666667</v>
      </c>
      <c r="I61" s="202">
        <v>7.1820000000000004</v>
      </c>
      <c r="J61" s="201">
        <f t="shared" si="0"/>
        <v>8.5585500000000234</v>
      </c>
      <c r="K61" s="201">
        <f t="shared" si="1"/>
        <v>0</v>
      </c>
      <c r="L61" s="140"/>
      <c r="M61" s="193">
        <v>620.4041666666667</v>
      </c>
      <c r="N61" s="193">
        <v>440.09416666666675</v>
      </c>
      <c r="O61" s="209">
        <f t="shared" si="2"/>
        <v>180.30999999999995</v>
      </c>
      <c r="P61" s="204">
        <v>0.125</v>
      </c>
      <c r="Q61" s="201">
        <f t="shared" ref="Q61" si="23">O61*P61</f>
        <v>22.538749999999993</v>
      </c>
      <c r="R61" s="201">
        <f t="shared" si="4"/>
        <v>0</v>
      </c>
      <c r="S61" s="140"/>
      <c r="T61" s="143">
        <v>21.39329601158645</v>
      </c>
      <c r="U61" s="143">
        <v>17.978943850267378</v>
      </c>
      <c r="V61" s="209">
        <f t="shared" si="5"/>
        <v>3.4143521613190728</v>
      </c>
      <c r="W61" s="207">
        <v>6.1349999999999998</v>
      </c>
      <c r="X61" s="210">
        <f t="shared" si="6"/>
        <v>20.947050509692509</v>
      </c>
      <c r="Y61" s="201">
        <f t="shared" si="7"/>
        <v>0</v>
      </c>
      <c r="Z61" s="201"/>
      <c r="AA61" s="143">
        <v>21.39329601158645</v>
      </c>
      <c r="AB61" s="143">
        <v>17.978943850267378</v>
      </c>
      <c r="AC61" s="209">
        <f t="shared" si="8"/>
        <v>3.4143521613190728</v>
      </c>
      <c r="AD61" s="207">
        <v>6.1349999999999998</v>
      </c>
      <c r="AE61" s="210">
        <f t="shared" si="9"/>
        <v>20.947050509692509</v>
      </c>
      <c r="AF61" s="201">
        <f t="shared" si="10"/>
        <v>0</v>
      </c>
    </row>
    <row r="62" spans="1:32" s="173" customFormat="1" ht="12.5" x14ac:dyDescent="0.25">
      <c r="A62" s="188"/>
      <c r="B62" s="188"/>
      <c r="C62" s="188"/>
      <c r="D62" s="188"/>
      <c r="E62" s="188"/>
      <c r="F62" s="189"/>
      <c r="G62" s="189"/>
      <c r="H62" s="142" t="str">
        <f t="shared" si="11"/>
        <v/>
      </c>
      <c r="I62" s="202"/>
      <c r="J62" s="201"/>
      <c r="K62" s="201">
        <f t="shared" si="1"/>
        <v>0</v>
      </c>
      <c r="L62" s="140"/>
      <c r="M62" s="193"/>
      <c r="N62" s="193"/>
      <c r="O62" s="209" t="str">
        <f t="shared" si="2"/>
        <v/>
      </c>
      <c r="P62" s="204"/>
      <c r="Q62" s="201"/>
      <c r="R62" s="201">
        <f t="shared" si="4"/>
        <v>0</v>
      </c>
      <c r="S62" s="140"/>
      <c r="T62" s="143"/>
      <c r="U62" s="143"/>
      <c r="V62" s="209" t="str">
        <f t="shared" si="5"/>
        <v/>
      </c>
      <c r="W62" s="207"/>
      <c r="X62" s="210">
        <f t="shared" si="6"/>
        <v>0</v>
      </c>
      <c r="Y62" s="201">
        <f t="shared" si="7"/>
        <v>0</v>
      </c>
      <c r="Z62" s="201"/>
      <c r="AA62" s="143"/>
      <c r="AB62" s="143"/>
      <c r="AC62" s="209" t="str">
        <f t="shared" si="8"/>
        <v/>
      </c>
      <c r="AD62" s="207"/>
      <c r="AE62" s="210">
        <f t="shared" si="9"/>
        <v>0</v>
      </c>
      <c r="AF62" s="201">
        <f t="shared" si="10"/>
        <v>0</v>
      </c>
    </row>
    <row r="63" spans="1:32" s="173" customFormat="1" ht="12.5" x14ac:dyDescent="0.25">
      <c r="A63" s="188"/>
      <c r="B63" s="188"/>
      <c r="C63" s="188"/>
      <c r="D63" s="188"/>
      <c r="E63" s="188"/>
      <c r="F63" s="189"/>
      <c r="G63" s="189"/>
      <c r="H63" s="142" t="str">
        <f t="shared" si="11"/>
        <v/>
      </c>
      <c r="I63" s="202"/>
      <c r="J63" s="201"/>
      <c r="K63" s="201">
        <f t="shared" si="1"/>
        <v>0</v>
      </c>
      <c r="L63" s="140"/>
      <c r="M63" s="193"/>
      <c r="N63" s="193"/>
      <c r="O63" s="209" t="str">
        <f t="shared" si="2"/>
        <v/>
      </c>
      <c r="P63" s="204"/>
      <c r="Q63" s="201"/>
      <c r="R63" s="201">
        <f t="shared" si="4"/>
        <v>0</v>
      </c>
      <c r="S63" s="140"/>
      <c r="T63" s="143"/>
      <c r="U63" s="143"/>
      <c r="V63" s="209" t="str">
        <f t="shared" si="5"/>
        <v/>
      </c>
      <c r="W63" s="207"/>
      <c r="X63" s="210">
        <f t="shared" si="6"/>
        <v>0</v>
      </c>
      <c r="Y63" s="201">
        <f t="shared" si="7"/>
        <v>0</v>
      </c>
      <c r="Z63" s="201"/>
      <c r="AA63" s="143"/>
      <c r="AB63" s="143"/>
      <c r="AC63" s="209" t="str">
        <f t="shared" si="8"/>
        <v/>
      </c>
      <c r="AD63" s="207"/>
      <c r="AE63" s="210">
        <f t="shared" si="9"/>
        <v>0</v>
      </c>
      <c r="AF63" s="201">
        <f t="shared" si="10"/>
        <v>0</v>
      </c>
    </row>
    <row r="64" spans="1:32" s="173" customFormat="1" ht="12.5" x14ac:dyDescent="0.25">
      <c r="A64" s="188" t="s">
        <v>219</v>
      </c>
      <c r="B64" s="188" t="s">
        <v>234</v>
      </c>
      <c r="C64" s="188" t="s">
        <v>142</v>
      </c>
      <c r="D64" s="188">
        <v>0</v>
      </c>
      <c r="E64" s="188"/>
      <c r="F64" s="189">
        <v>7.9666666666666668</v>
      </c>
      <c r="G64" s="189">
        <v>7.4749999999999996</v>
      </c>
      <c r="H64" s="142">
        <f t="shared" si="11"/>
        <v>0.49166666666666714</v>
      </c>
      <c r="I64" s="202">
        <v>7.1820000000000004</v>
      </c>
      <c r="J64" s="201">
        <f t="shared" si="0"/>
        <v>3.5311500000000038</v>
      </c>
      <c r="K64" s="201">
        <f t="shared" si="1"/>
        <v>0</v>
      </c>
      <c r="L64" s="140"/>
      <c r="M64" s="193">
        <v>620.4041666666667</v>
      </c>
      <c r="N64" s="193">
        <v>440.09416666666675</v>
      </c>
      <c r="O64" s="209">
        <f t="shared" si="2"/>
        <v>180.30999999999995</v>
      </c>
      <c r="P64" s="204">
        <v>0.125</v>
      </c>
      <c r="Q64" s="201">
        <f>O64*P64</f>
        <v>22.538749999999993</v>
      </c>
      <c r="R64" s="201">
        <f t="shared" si="4"/>
        <v>0</v>
      </c>
      <c r="S64" s="140"/>
      <c r="T64" s="143">
        <v>21.39329601158645</v>
      </c>
      <c r="U64" s="143">
        <v>17.978943850267378</v>
      </c>
      <c r="V64" s="209">
        <f t="shared" si="5"/>
        <v>3.4143521613190728</v>
      </c>
      <c r="W64" s="207">
        <v>6.1349999999999998</v>
      </c>
      <c r="X64" s="210">
        <f t="shared" si="6"/>
        <v>20.947050509692509</v>
      </c>
      <c r="Y64" s="201">
        <f t="shared" si="7"/>
        <v>0</v>
      </c>
      <c r="Z64" s="201"/>
      <c r="AA64" s="143">
        <v>21.39329601158645</v>
      </c>
      <c r="AB64" s="143">
        <v>17.978943850267378</v>
      </c>
      <c r="AC64" s="209">
        <f t="shared" si="8"/>
        <v>3.4143521613190728</v>
      </c>
      <c r="AD64" s="207">
        <v>6.1349999999999998</v>
      </c>
      <c r="AE64" s="210">
        <f t="shared" si="9"/>
        <v>20.947050509692509</v>
      </c>
      <c r="AF64" s="201">
        <f t="shared" si="10"/>
        <v>0</v>
      </c>
    </row>
    <row r="65" spans="1:32" s="173" customFormat="1" ht="12.5" x14ac:dyDescent="0.25">
      <c r="A65" s="188"/>
      <c r="B65" s="188"/>
      <c r="C65" s="188" t="s">
        <v>143</v>
      </c>
      <c r="D65" s="188">
        <v>0</v>
      </c>
      <c r="E65" s="188"/>
      <c r="F65" s="189">
        <v>9.1166666666666671</v>
      </c>
      <c r="G65" s="189">
        <v>8.5</v>
      </c>
      <c r="H65" s="142">
        <f t="shared" si="11"/>
        <v>0.61666666666666714</v>
      </c>
      <c r="I65" s="202">
        <v>7.077</v>
      </c>
      <c r="J65" s="201">
        <f t="shared" si="0"/>
        <v>4.3641500000000031</v>
      </c>
      <c r="K65" s="201">
        <f t="shared" si="1"/>
        <v>0</v>
      </c>
      <c r="L65" s="140"/>
      <c r="M65" s="193">
        <v>724.4375</v>
      </c>
      <c r="N65" s="193">
        <v>535.36749999999995</v>
      </c>
      <c r="O65" s="209">
        <f t="shared" si="2"/>
        <v>189.07000000000005</v>
      </c>
      <c r="P65" s="204">
        <v>0.123</v>
      </c>
      <c r="Q65" s="201">
        <f t="shared" ref="Q65" si="24">O65*P65</f>
        <v>23.255610000000004</v>
      </c>
      <c r="R65" s="201">
        <f t="shared" si="4"/>
        <v>0</v>
      </c>
      <c r="S65" s="140"/>
      <c r="T65" s="143">
        <v>23.600995014483061</v>
      </c>
      <c r="U65" s="143">
        <v>19.33305481283422</v>
      </c>
      <c r="V65" s="209">
        <f t="shared" si="5"/>
        <v>4.267940201648841</v>
      </c>
      <c r="W65" s="207">
        <v>6.1360000000000001</v>
      </c>
      <c r="X65" s="210">
        <f t="shared" si="6"/>
        <v>26.188081077317289</v>
      </c>
      <c r="Y65" s="201">
        <f t="shared" si="7"/>
        <v>0</v>
      </c>
      <c r="Z65" s="201"/>
      <c r="AA65" s="143">
        <v>23.600995014483061</v>
      </c>
      <c r="AB65" s="143">
        <v>19.33305481283422</v>
      </c>
      <c r="AC65" s="209">
        <f t="shared" si="8"/>
        <v>4.267940201648841</v>
      </c>
      <c r="AD65" s="207">
        <v>6.1360000000000001</v>
      </c>
      <c r="AE65" s="210">
        <f t="shared" si="9"/>
        <v>26.188081077317289</v>
      </c>
      <c r="AF65" s="201">
        <f t="shared" si="10"/>
        <v>0</v>
      </c>
    </row>
    <row r="66" spans="1:32" s="173" customFormat="1" ht="12.5" x14ac:dyDescent="0.25">
      <c r="A66" s="188"/>
      <c r="B66" s="188"/>
      <c r="C66" s="188"/>
      <c r="D66" s="188"/>
      <c r="E66" s="188"/>
      <c r="F66" s="189"/>
      <c r="G66" s="189"/>
      <c r="H66" s="142" t="str">
        <f t="shared" si="11"/>
        <v/>
      </c>
      <c r="I66" s="202"/>
      <c r="J66" s="201"/>
      <c r="K66" s="201">
        <f t="shared" si="1"/>
        <v>0</v>
      </c>
      <c r="L66" s="140"/>
      <c r="M66" s="193"/>
      <c r="N66" s="193"/>
      <c r="O66" s="209" t="str">
        <f t="shared" si="2"/>
        <v/>
      </c>
      <c r="P66" s="204"/>
      <c r="Q66" s="201"/>
      <c r="R66" s="201">
        <f t="shared" si="4"/>
        <v>0</v>
      </c>
      <c r="S66" s="140"/>
      <c r="T66" s="143"/>
      <c r="U66" s="143"/>
      <c r="V66" s="209" t="str">
        <f t="shared" si="5"/>
        <v/>
      </c>
      <c r="W66" s="207"/>
      <c r="X66" s="210">
        <f t="shared" si="6"/>
        <v>0</v>
      </c>
      <c r="Y66" s="201">
        <f t="shared" si="7"/>
        <v>0</v>
      </c>
      <c r="Z66" s="201"/>
      <c r="AA66" s="143"/>
      <c r="AB66" s="143"/>
      <c r="AC66" s="209" t="str">
        <f t="shared" si="8"/>
        <v/>
      </c>
      <c r="AD66" s="207"/>
      <c r="AE66" s="210">
        <f t="shared" si="9"/>
        <v>0</v>
      </c>
      <c r="AF66" s="201">
        <f t="shared" si="10"/>
        <v>0</v>
      </c>
    </row>
    <row r="67" spans="1:32" s="173" customFormat="1" ht="12.5" x14ac:dyDescent="0.25">
      <c r="A67" s="188"/>
      <c r="B67" s="188"/>
      <c r="C67" s="188"/>
      <c r="D67" s="188"/>
      <c r="E67" s="188"/>
      <c r="F67" s="189"/>
      <c r="G67" s="189"/>
      <c r="H67" s="142" t="str">
        <f t="shared" si="11"/>
        <v/>
      </c>
      <c r="I67" s="202"/>
      <c r="J67" s="201"/>
      <c r="K67" s="201">
        <f t="shared" si="1"/>
        <v>0</v>
      </c>
      <c r="L67" s="140"/>
      <c r="M67" s="193"/>
      <c r="N67" s="193"/>
      <c r="O67" s="209" t="str">
        <f t="shared" si="2"/>
        <v/>
      </c>
      <c r="P67" s="204"/>
      <c r="Q67" s="201"/>
      <c r="R67" s="201">
        <f t="shared" si="4"/>
        <v>0</v>
      </c>
      <c r="S67" s="140"/>
      <c r="T67" s="143"/>
      <c r="U67" s="143"/>
      <c r="V67" s="209" t="str">
        <f t="shared" si="5"/>
        <v/>
      </c>
      <c r="W67" s="207"/>
      <c r="X67" s="210">
        <f t="shared" si="6"/>
        <v>0</v>
      </c>
      <c r="Y67" s="201">
        <f t="shared" si="7"/>
        <v>0</v>
      </c>
      <c r="Z67" s="201"/>
      <c r="AA67" s="143"/>
      <c r="AB67" s="143"/>
      <c r="AC67" s="209" t="str">
        <f t="shared" si="8"/>
        <v/>
      </c>
      <c r="AD67" s="207"/>
      <c r="AE67" s="210">
        <f t="shared" si="9"/>
        <v>0</v>
      </c>
      <c r="AF67" s="201">
        <f t="shared" si="10"/>
        <v>0</v>
      </c>
    </row>
    <row r="68" spans="1:32" s="173" customFormat="1" ht="12.5" x14ac:dyDescent="0.25">
      <c r="A68" s="188"/>
      <c r="B68" s="188"/>
      <c r="C68" s="188"/>
      <c r="D68" s="188"/>
      <c r="E68" s="188"/>
      <c r="F68" s="189"/>
      <c r="G68" s="189"/>
      <c r="H68" s="142" t="str">
        <f t="shared" si="11"/>
        <v/>
      </c>
      <c r="I68" s="202"/>
      <c r="J68" s="201"/>
      <c r="K68" s="201">
        <f t="shared" si="1"/>
        <v>0</v>
      </c>
      <c r="L68" s="140"/>
      <c r="M68" s="193"/>
      <c r="N68" s="193"/>
      <c r="O68" s="209" t="str">
        <f t="shared" si="2"/>
        <v/>
      </c>
      <c r="P68" s="204"/>
      <c r="Q68" s="201"/>
      <c r="R68" s="201">
        <f t="shared" si="4"/>
        <v>0</v>
      </c>
      <c r="S68" s="140"/>
      <c r="T68" s="143"/>
      <c r="U68" s="143"/>
      <c r="V68" s="209" t="str">
        <f t="shared" si="5"/>
        <v/>
      </c>
      <c r="W68" s="207"/>
      <c r="X68" s="210">
        <f t="shared" si="6"/>
        <v>0</v>
      </c>
      <c r="Y68" s="201">
        <f t="shared" si="7"/>
        <v>0</v>
      </c>
      <c r="Z68" s="201"/>
      <c r="AA68" s="143"/>
      <c r="AB68" s="143"/>
      <c r="AC68" s="209" t="str">
        <f t="shared" si="8"/>
        <v/>
      </c>
      <c r="AD68" s="207"/>
      <c r="AE68" s="210">
        <f t="shared" si="9"/>
        <v>0</v>
      </c>
      <c r="AF68" s="201">
        <f t="shared" si="10"/>
        <v>0</v>
      </c>
    </row>
    <row r="69" spans="1:32" s="173" customFormat="1" ht="12.5" x14ac:dyDescent="0.25">
      <c r="A69" s="188"/>
      <c r="B69" s="188"/>
      <c r="C69" s="188"/>
      <c r="D69" s="188"/>
      <c r="E69" s="188"/>
      <c r="F69" s="189"/>
      <c r="G69" s="189"/>
      <c r="H69" s="142" t="str">
        <f t="shared" si="11"/>
        <v/>
      </c>
      <c r="I69" s="202"/>
      <c r="J69" s="201"/>
      <c r="K69" s="201">
        <f t="shared" si="1"/>
        <v>0</v>
      </c>
      <c r="L69" s="140"/>
      <c r="M69" s="193"/>
      <c r="N69" s="193"/>
      <c r="O69" s="209" t="str">
        <f t="shared" si="2"/>
        <v/>
      </c>
      <c r="P69" s="204"/>
      <c r="Q69" s="201"/>
      <c r="R69" s="201">
        <f t="shared" si="4"/>
        <v>0</v>
      </c>
      <c r="S69" s="140"/>
      <c r="T69" s="143"/>
      <c r="U69" s="143"/>
      <c r="V69" s="209" t="str">
        <f t="shared" si="5"/>
        <v/>
      </c>
      <c r="W69" s="207"/>
      <c r="X69" s="210">
        <f t="shared" si="6"/>
        <v>0</v>
      </c>
      <c r="Y69" s="201">
        <f t="shared" si="7"/>
        <v>0</v>
      </c>
      <c r="Z69" s="201"/>
      <c r="AA69" s="143"/>
      <c r="AB69" s="143"/>
      <c r="AC69" s="209" t="str">
        <f t="shared" si="8"/>
        <v/>
      </c>
      <c r="AD69" s="207"/>
      <c r="AE69" s="210">
        <f t="shared" si="9"/>
        <v>0</v>
      </c>
      <c r="AF69" s="201">
        <f t="shared" si="10"/>
        <v>0</v>
      </c>
    </row>
    <row r="70" spans="1:32" s="173" customFormat="1" ht="12.5" x14ac:dyDescent="0.25">
      <c r="A70" s="188"/>
      <c r="B70" s="188"/>
      <c r="C70" s="188"/>
      <c r="D70" s="188"/>
      <c r="E70" s="188"/>
      <c r="F70" s="189"/>
      <c r="G70" s="189"/>
      <c r="H70" s="142" t="str">
        <f t="shared" si="11"/>
        <v/>
      </c>
      <c r="I70" s="202"/>
      <c r="J70" s="201"/>
      <c r="K70" s="201">
        <f t="shared" si="1"/>
        <v>0</v>
      </c>
      <c r="L70" s="140"/>
      <c r="M70" s="193"/>
      <c r="N70" s="193"/>
      <c r="O70" s="209" t="str">
        <f t="shared" si="2"/>
        <v/>
      </c>
      <c r="P70" s="204"/>
      <c r="Q70" s="201"/>
      <c r="R70" s="201">
        <f t="shared" si="4"/>
        <v>0</v>
      </c>
      <c r="S70" s="140"/>
      <c r="T70" s="143"/>
      <c r="U70" s="143"/>
      <c r="V70" s="209" t="str">
        <f t="shared" si="5"/>
        <v/>
      </c>
      <c r="W70" s="207"/>
      <c r="X70" s="210">
        <f t="shared" si="6"/>
        <v>0</v>
      </c>
      <c r="Y70" s="201">
        <f t="shared" si="7"/>
        <v>0</v>
      </c>
      <c r="Z70" s="201"/>
      <c r="AA70" s="143"/>
      <c r="AB70" s="143"/>
      <c r="AC70" s="209" t="str">
        <f t="shared" si="8"/>
        <v/>
      </c>
      <c r="AD70" s="207"/>
      <c r="AE70" s="210">
        <f t="shared" si="9"/>
        <v>0</v>
      </c>
      <c r="AF70" s="201">
        <f t="shared" si="10"/>
        <v>0</v>
      </c>
    </row>
    <row r="71" spans="1:32" s="173" customFormat="1" ht="12.5" x14ac:dyDescent="0.25">
      <c r="A71" s="188"/>
      <c r="B71" s="188"/>
      <c r="C71" s="188"/>
      <c r="D71" s="188"/>
      <c r="E71" s="188"/>
      <c r="F71" s="189"/>
      <c r="G71" s="189"/>
      <c r="H71" s="142" t="str">
        <f t="shared" si="11"/>
        <v/>
      </c>
      <c r="I71" s="202"/>
      <c r="J71" s="201"/>
      <c r="K71" s="201">
        <f t="shared" si="1"/>
        <v>0</v>
      </c>
      <c r="L71" s="140"/>
      <c r="M71" s="193"/>
      <c r="N71" s="193"/>
      <c r="O71" s="209" t="str">
        <f t="shared" si="2"/>
        <v/>
      </c>
      <c r="P71" s="204"/>
      <c r="Q71" s="201"/>
      <c r="R71" s="201">
        <f t="shared" si="4"/>
        <v>0</v>
      </c>
      <c r="S71" s="140"/>
      <c r="T71" s="143"/>
      <c r="U71" s="143"/>
      <c r="V71" s="209" t="str">
        <f t="shared" si="5"/>
        <v/>
      </c>
      <c r="W71" s="207"/>
      <c r="X71" s="210">
        <f t="shared" si="6"/>
        <v>0</v>
      </c>
      <c r="Y71" s="201">
        <f t="shared" si="7"/>
        <v>0</v>
      </c>
      <c r="Z71" s="201"/>
      <c r="AA71" s="143"/>
      <c r="AB71" s="143"/>
      <c r="AC71" s="209" t="str">
        <f t="shared" si="8"/>
        <v/>
      </c>
      <c r="AD71" s="207"/>
      <c r="AE71" s="210">
        <f t="shared" si="9"/>
        <v>0</v>
      </c>
      <c r="AF71" s="201">
        <f t="shared" si="10"/>
        <v>0</v>
      </c>
    </row>
    <row r="72" spans="1:32" s="173" customFormat="1" ht="12.5" x14ac:dyDescent="0.25">
      <c r="A72" s="188"/>
      <c r="B72" s="188"/>
      <c r="C72" s="188"/>
      <c r="D72" s="188"/>
      <c r="E72" s="188"/>
      <c r="F72" s="189"/>
      <c r="G72" s="189"/>
      <c r="H72" s="142" t="str">
        <f t="shared" si="11"/>
        <v/>
      </c>
      <c r="I72" s="202"/>
      <c r="J72" s="201"/>
      <c r="K72" s="201">
        <f t="shared" si="1"/>
        <v>0</v>
      </c>
      <c r="L72" s="140"/>
      <c r="M72" s="193"/>
      <c r="N72" s="193"/>
      <c r="O72" s="209" t="str">
        <f t="shared" si="2"/>
        <v/>
      </c>
      <c r="P72" s="204"/>
      <c r="Q72" s="201"/>
      <c r="R72" s="201">
        <f t="shared" si="4"/>
        <v>0</v>
      </c>
      <c r="S72" s="140"/>
      <c r="T72" s="143"/>
      <c r="U72" s="143"/>
      <c r="V72" s="209" t="str">
        <f t="shared" si="5"/>
        <v/>
      </c>
      <c r="W72" s="207"/>
      <c r="X72" s="210">
        <f t="shared" si="6"/>
        <v>0</v>
      </c>
      <c r="Y72" s="201">
        <f t="shared" si="7"/>
        <v>0</v>
      </c>
      <c r="Z72" s="201"/>
      <c r="AA72" s="143"/>
      <c r="AB72" s="143"/>
      <c r="AC72" s="209" t="str">
        <f t="shared" si="8"/>
        <v/>
      </c>
      <c r="AD72" s="207"/>
      <c r="AE72" s="210">
        <f t="shared" si="9"/>
        <v>0</v>
      </c>
      <c r="AF72" s="201">
        <f t="shared" si="10"/>
        <v>0</v>
      </c>
    </row>
    <row r="73" spans="1:32" s="173" customFormat="1" ht="12.5" x14ac:dyDescent="0.25">
      <c r="A73" s="188"/>
      <c r="B73" s="188"/>
      <c r="C73" s="188"/>
      <c r="D73" s="188"/>
      <c r="E73" s="188"/>
      <c r="F73" s="189"/>
      <c r="G73" s="189"/>
      <c r="H73" s="142" t="str">
        <f t="shared" si="11"/>
        <v/>
      </c>
      <c r="I73" s="202"/>
      <c r="J73" s="201"/>
      <c r="K73" s="201">
        <f t="shared" si="1"/>
        <v>0</v>
      </c>
      <c r="L73" s="140"/>
      <c r="M73" s="193"/>
      <c r="N73" s="193"/>
      <c r="O73" s="209" t="str">
        <f t="shared" si="2"/>
        <v/>
      </c>
      <c r="P73" s="204"/>
      <c r="Q73" s="201"/>
      <c r="R73" s="201">
        <f t="shared" si="4"/>
        <v>0</v>
      </c>
      <c r="S73" s="140"/>
      <c r="T73" s="143"/>
      <c r="U73" s="143"/>
      <c r="V73" s="209" t="str">
        <f t="shared" si="5"/>
        <v/>
      </c>
      <c r="W73" s="207"/>
      <c r="X73" s="210">
        <f t="shared" si="6"/>
        <v>0</v>
      </c>
      <c r="Y73" s="201">
        <f t="shared" si="7"/>
        <v>0</v>
      </c>
      <c r="Z73" s="201"/>
      <c r="AA73" s="143"/>
      <c r="AB73" s="143"/>
      <c r="AC73" s="209" t="str">
        <f t="shared" si="8"/>
        <v/>
      </c>
      <c r="AD73" s="207"/>
      <c r="AE73" s="210">
        <f t="shared" si="9"/>
        <v>0</v>
      </c>
      <c r="AF73" s="201">
        <f t="shared" si="10"/>
        <v>0</v>
      </c>
    </row>
    <row r="74" spans="1:32" s="173" customFormat="1" ht="12.5" x14ac:dyDescent="0.25">
      <c r="A74" s="188"/>
      <c r="B74" s="188"/>
      <c r="C74" s="188"/>
      <c r="D74" s="188"/>
      <c r="E74" s="188"/>
      <c r="F74" s="189"/>
      <c r="G74" s="189"/>
      <c r="H74" s="142" t="str">
        <f t="shared" si="11"/>
        <v/>
      </c>
      <c r="I74" s="202"/>
      <c r="J74" s="201"/>
      <c r="K74" s="201">
        <f t="shared" si="1"/>
        <v>0</v>
      </c>
      <c r="L74" s="140"/>
      <c r="M74" s="193"/>
      <c r="N74" s="193"/>
      <c r="O74" s="209" t="str">
        <f t="shared" si="2"/>
        <v/>
      </c>
      <c r="P74" s="204"/>
      <c r="Q74" s="201"/>
      <c r="R74" s="201">
        <f t="shared" si="4"/>
        <v>0</v>
      </c>
      <c r="S74" s="140"/>
      <c r="T74" s="143"/>
      <c r="U74" s="143"/>
      <c r="V74" s="209" t="str">
        <f t="shared" si="5"/>
        <v/>
      </c>
      <c r="W74" s="207"/>
      <c r="X74" s="210">
        <f t="shared" si="6"/>
        <v>0</v>
      </c>
      <c r="Y74" s="201">
        <f t="shared" si="7"/>
        <v>0</v>
      </c>
      <c r="Z74" s="201"/>
      <c r="AA74" s="143"/>
      <c r="AB74" s="143"/>
      <c r="AC74" s="209" t="str">
        <f t="shared" si="8"/>
        <v/>
      </c>
      <c r="AD74" s="207"/>
      <c r="AE74" s="210">
        <f t="shared" si="9"/>
        <v>0</v>
      </c>
      <c r="AF74" s="201">
        <f t="shared" si="10"/>
        <v>0</v>
      </c>
    </row>
    <row r="75" spans="1:32" s="173" customFormat="1" ht="12.5" x14ac:dyDescent="0.25">
      <c r="A75" s="188"/>
      <c r="B75" s="188"/>
      <c r="C75" s="188"/>
      <c r="D75" s="188"/>
      <c r="E75" s="188"/>
      <c r="F75" s="189"/>
      <c r="G75" s="189"/>
      <c r="H75" s="142" t="str">
        <f t="shared" si="11"/>
        <v/>
      </c>
      <c r="I75" s="202"/>
      <c r="J75" s="201"/>
      <c r="K75" s="201">
        <f t="shared" si="1"/>
        <v>0</v>
      </c>
      <c r="L75" s="140"/>
      <c r="M75" s="193"/>
      <c r="N75" s="193"/>
      <c r="O75" s="209" t="str">
        <f t="shared" si="2"/>
        <v/>
      </c>
      <c r="P75" s="204"/>
      <c r="Q75" s="201"/>
      <c r="R75" s="201">
        <f t="shared" si="4"/>
        <v>0</v>
      </c>
      <c r="S75" s="140"/>
      <c r="T75" s="143"/>
      <c r="U75" s="143"/>
      <c r="V75" s="209" t="str">
        <f t="shared" si="5"/>
        <v/>
      </c>
      <c r="W75" s="207"/>
      <c r="X75" s="210">
        <f t="shared" si="6"/>
        <v>0</v>
      </c>
      <c r="Y75" s="201">
        <f t="shared" si="7"/>
        <v>0</v>
      </c>
      <c r="Z75" s="201"/>
      <c r="AA75" s="143"/>
      <c r="AB75" s="143"/>
      <c r="AC75" s="209" t="str">
        <f t="shared" si="8"/>
        <v/>
      </c>
      <c r="AD75" s="207"/>
      <c r="AE75" s="210">
        <f t="shared" si="9"/>
        <v>0</v>
      </c>
      <c r="AF75" s="201">
        <f t="shared" si="10"/>
        <v>0</v>
      </c>
    </row>
    <row r="76" spans="1:32" s="173" customFormat="1" ht="12.5" x14ac:dyDescent="0.25">
      <c r="A76" s="188"/>
      <c r="B76" s="188"/>
      <c r="C76" s="188"/>
      <c r="D76" s="188"/>
      <c r="E76" s="188"/>
      <c r="F76" s="189"/>
      <c r="G76" s="189"/>
      <c r="H76" s="142" t="str">
        <f t="shared" si="11"/>
        <v/>
      </c>
      <c r="I76" s="202"/>
      <c r="J76" s="201"/>
      <c r="K76" s="201">
        <f t="shared" si="1"/>
        <v>0</v>
      </c>
      <c r="L76" s="140"/>
      <c r="M76" s="193"/>
      <c r="N76" s="193"/>
      <c r="O76" s="209" t="str">
        <f t="shared" si="2"/>
        <v/>
      </c>
      <c r="P76" s="204"/>
      <c r="Q76" s="201"/>
      <c r="R76" s="201">
        <f t="shared" si="4"/>
        <v>0</v>
      </c>
      <c r="S76" s="140"/>
      <c r="T76" s="143"/>
      <c r="U76" s="143"/>
      <c r="V76" s="209" t="str">
        <f t="shared" si="5"/>
        <v/>
      </c>
      <c r="W76" s="207"/>
      <c r="X76" s="210">
        <f t="shared" si="6"/>
        <v>0</v>
      </c>
      <c r="Y76" s="201">
        <f t="shared" si="7"/>
        <v>0</v>
      </c>
      <c r="Z76" s="201"/>
      <c r="AA76" s="143"/>
      <c r="AB76" s="143"/>
      <c r="AC76" s="209" t="str">
        <f t="shared" si="8"/>
        <v/>
      </c>
      <c r="AD76" s="207"/>
      <c r="AE76" s="210">
        <f t="shared" si="9"/>
        <v>0</v>
      </c>
      <c r="AF76" s="201">
        <f t="shared" si="10"/>
        <v>0</v>
      </c>
    </row>
    <row r="77" spans="1:32" s="173" customFormat="1" ht="12.5" x14ac:dyDescent="0.25">
      <c r="A77" s="188"/>
      <c r="B77" s="188"/>
      <c r="C77" s="188"/>
      <c r="D77" s="188"/>
      <c r="E77" s="188"/>
      <c r="F77" s="189"/>
      <c r="G77" s="189"/>
      <c r="H77" s="142" t="str">
        <f t="shared" si="11"/>
        <v/>
      </c>
      <c r="I77" s="202"/>
      <c r="J77" s="201"/>
      <c r="K77" s="201">
        <f t="shared" si="1"/>
        <v>0</v>
      </c>
      <c r="L77" s="140"/>
      <c r="M77" s="193"/>
      <c r="N77" s="193"/>
      <c r="O77" s="209" t="str">
        <f t="shared" si="2"/>
        <v/>
      </c>
      <c r="P77" s="204"/>
      <c r="Q77" s="201"/>
      <c r="R77" s="201">
        <f t="shared" si="4"/>
        <v>0</v>
      </c>
      <c r="S77" s="140"/>
      <c r="T77" s="143"/>
      <c r="U77" s="143"/>
      <c r="V77" s="209" t="str">
        <f t="shared" si="5"/>
        <v/>
      </c>
      <c r="W77" s="207"/>
      <c r="X77" s="210">
        <f t="shared" si="6"/>
        <v>0</v>
      </c>
      <c r="Y77" s="201">
        <f t="shared" si="7"/>
        <v>0</v>
      </c>
      <c r="Z77" s="201"/>
      <c r="AA77" s="143"/>
      <c r="AB77" s="143"/>
      <c r="AC77" s="209" t="str">
        <f t="shared" si="8"/>
        <v/>
      </c>
      <c r="AD77" s="207"/>
      <c r="AE77" s="210">
        <f t="shared" si="9"/>
        <v>0</v>
      </c>
      <c r="AF77" s="201">
        <f t="shared" si="10"/>
        <v>0</v>
      </c>
    </row>
    <row r="78" spans="1:32" s="173" customFormat="1" ht="12.5" x14ac:dyDescent="0.25">
      <c r="A78" s="188"/>
      <c r="B78" s="188"/>
      <c r="C78" s="188"/>
      <c r="D78" s="188"/>
      <c r="E78" s="188"/>
      <c r="F78" s="189"/>
      <c r="G78" s="189"/>
      <c r="H78" s="142" t="str">
        <f t="shared" si="11"/>
        <v/>
      </c>
      <c r="I78" s="202"/>
      <c r="J78" s="201"/>
      <c r="K78" s="201">
        <f t="shared" si="1"/>
        <v>0</v>
      </c>
      <c r="L78" s="140"/>
      <c r="M78" s="193"/>
      <c r="N78" s="193"/>
      <c r="O78" s="209" t="str">
        <f t="shared" si="2"/>
        <v/>
      </c>
      <c r="P78" s="204"/>
      <c r="Q78" s="201"/>
      <c r="R78" s="201">
        <f t="shared" si="4"/>
        <v>0</v>
      </c>
      <c r="S78" s="140"/>
      <c r="T78" s="143"/>
      <c r="U78" s="143"/>
      <c r="V78" s="209" t="str">
        <f t="shared" si="5"/>
        <v/>
      </c>
      <c r="W78" s="207"/>
      <c r="X78" s="210">
        <f t="shared" si="6"/>
        <v>0</v>
      </c>
      <c r="Y78" s="201">
        <f t="shared" si="7"/>
        <v>0</v>
      </c>
      <c r="Z78" s="201"/>
      <c r="AA78" s="143"/>
      <c r="AB78" s="143"/>
      <c r="AC78" s="209" t="str">
        <f t="shared" si="8"/>
        <v/>
      </c>
      <c r="AD78" s="207"/>
      <c r="AE78" s="210">
        <f t="shared" si="9"/>
        <v>0</v>
      </c>
      <c r="AF78" s="201">
        <f t="shared" si="10"/>
        <v>0</v>
      </c>
    </row>
    <row r="79" spans="1:32" s="173" customFormat="1" ht="12.5" x14ac:dyDescent="0.25">
      <c r="A79" s="188"/>
      <c r="B79" s="188"/>
      <c r="C79" s="188"/>
      <c r="D79" s="188"/>
      <c r="E79" s="188"/>
      <c r="F79" s="189"/>
      <c r="G79" s="189"/>
      <c r="H79" s="142" t="str">
        <f t="shared" si="11"/>
        <v/>
      </c>
      <c r="I79" s="202"/>
      <c r="J79" s="201"/>
      <c r="K79" s="201">
        <f t="shared" si="1"/>
        <v>0</v>
      </c>
      <c r="L79" s="140"/>
      <c r="M79" s="193"/>
      <c r="N79" s="193"/>
      <c r="O79" s="209" t="str">
        <f t="shared" si="2"/>
        <v/>
      </c>
      <c r="P79" s="204"/>
      <c r="Q79" s="201"/>
      <c r="R79" s="201">
        <f t="shared" si="4"/>
        <v>0</v>
      </c>
      <c r="S79" s="140"/>
      <c r="T79" s="143"/>
      <c r="U79" s="143"/>
      <c r="V79" s="209" t="str">
        <f t="shared" si="5"/>
        <v/>
      </c>
      <c r="W79" s="207"/>
      <c r="X79" s="210">
        <f t="shared" si="6"/>
        <v>0</v>
      </c>
      <c r="Y79" s="201">
        <f t="shared" si="7"/>
        <v>0</v>
      </c>
      <c r="Z79" s="201"/>
      <c r="AA79" s="143"/>
      <c r="AB79" s="143"/>
      <c r="AC79" s="209" t="str">
        <f t="shared" si="8"/>
        <v/>
      </c>
      <c r="AD79" s="207"/>
      <c r="AE79" s="210">
        <f t="shared" si="9"/>
        <v>0</v>
      </c>
      <c r="AF79" s="201">
        <f t="shared" si="10"/>
        <v>0</v>
      </c>
    </row>
    <row r="80" spans="1:32" s="173" customFormat="1" ht="12.5" x14ac:dyDescent="0.25">
      <c r="A80" s="188"/>
      <c r="B80" s="188"/>
      <c r="C80" s="188"/>
      <c r="D80" s="188"/>
      <c r="E80" s="188"/>
      <c r="F80" s="189"/>
      <c r="G80" s="189"/>
      <c r="H80" s="142" t="str">
        <f t="shared" si="11"/>
        <v/>
      </c>
      <c r="I80" s="202"/>
      <c r="J80" s="201"/>
      <c r="K80" s="201">
        <f t="shared" ref="K80:K124" si="25">D80*J80</f>
        <v>0</v>
      </c>
      <c r="L80" s="140"/>
      <c r="M80" s="193"/>
      <c r="N80" s="193"/>
      <c r="O80" s="209" t="str">
        <f t="shared" ref="O80:O124" si="26">IF(M80-N80=0,"",M80-N80)</f>
        <v/>
      </c>
      <c r="P80" s="204"/>
      <c r="Q80" s="201"/>
      <c r="R80" s="201">
        <f t="shared" ref="R80:R124" si="27">D80*Q80</f>
        <v>0</v>
      </c>
      <c r="S80" s="140"/>
      <c r="T80" s="143"/>
      <c r="U80" s="143"/>
      <c r="V80" s="209" t="str">
        <f t="shared" ref="V80:V124" si="28">IF(T80-U80=0,"",T80-U80)</f>
        <v/>
      </c>
      <c r="W80" s="207"/>
      <c r="X80" s="210">
        <f t="shared" ref="X80:X124" si="29">IFERROR(V80*W80,0)</f>
        <v>0</v>
      </c>
      <c r="Y80" s="201">
        <f t="shared" ref="Y80:Y124" si="30">D80*X80</f>
        <v>0</v>
      </c>
      <c r="Z80" s="201"/>
      <c r="AA80" s="143"/>
      <c r="AB80" s="143"/>
      <c r="AC80" s="209" t="str">
        <f t="shared" ref="AC80:AC124" si="31">IF(AA80-AB80=0,"",AA80-AB80)</f>
        <v/>
      </c>
      <c r="AD80" s="207"/>
      <c r="AE80" s="210">
        <f t="shared" ref="AE80:AE124" si="32">IFERROR(AC80*AD80,0)</f>
        <v>0</v>
      </c>
      <c r="AF80" s="201">
        <f t="shared" ref="AF80:AF124" si="33">D80*AE80</f>
        <v>0</v>
      </c>
    </row>
    <row r="81" spans="1:32" s="173" customFormat="1" ht="12.5" x14ac:dyDescent="0.25">
      <c r="A81" s="188"/>
      <c r="B81" s="188"/>
      <c r="C81" s="188"/>
      <c r="D81" s="188"/>
      <c r="E81" s="188"/>
      <c r="F81" s="189"/>
      <c r="G81" s="189"/>
      <c r="H81" s="142" t="str">
        <f t="shared" si="11"/>
        <v/>
      </c>
      <c r="I81" s="202"/>
      <c r="J81" s="201"/>
      <c r="K81" s="201">
        <f t="shared" si="25"/>
        <v>0</v>
      </c>
      <c r="L81" s="140"/>
      <c r="M81" s="193"/>
      <c r="N81" s="193"/>
      <c r="O81" s="209" t="str">
        <f t="shared" si="26"/>
        <v/>
      </c>
      <c r="P81" s="204"/>
      <c r="Q81" s="201"/>
      <c r="R81" s="201">
        <f t="shared" si="27"/>
        <v>0</v>
      </c>
      <c r="S81" s="140"/>
      <c r="T81" s="143"/>
      <c r="U81" s="143"/>
      <c r="V81" s="209" t="str">
        <f t="shared" si="28"/>
        <v/>
      </c>
      <c r="W81" s="207"/>
      <c r="X81" s="210">
        <f t="shared" si="29"/>
        <v>0</v>
      </c>
      <c r="Y81" s="201">
        <f t="shared" si="30"/>
        <v>0</v>
      </c>
      <c r="Z81" s="201"/>
      <c r="AA81" s="143"/>
      <c r="AB81" s="143"/>
      <c r="AC81" s="209" t="str">
        <f t="shared" si="31"/>
        <v/>
      </c>
      <c r="AD81" s="207"/>
      <c r="AE81" s="210">
        <f t="shared" si="32"/>
        <v>0</v>
      </c>
      <c r="AF81" s="201">
        <f t="shared" si="33"/>
        <v>0</v>
      </c>
    </row>
    <row r="82" spans="1:32" s="173" customFormat="1" ht="12.5" x14ac:dyDescent="0.25">
      <c r="A82" s="188"/>
      <c r="B82" s="188"/>
      <c r="C82" s="188"/>
      <c r="D82" s="188"/>
      <c r="E82" s="188"/>
      <c r="F82" s="189"/>
      <c r="G82" s="189"/>
      <c r="H82" s="142" t="str">
        <f t="shared" ref="H82:H124" si="34">IF(F82-G82=0,"",F82-G82)</f>
        <v/>
      </c>
      <c r="I82" s="202"/>
      <c r="J82" s="201"/>
      <c r="K82" s="201">
        <f t="shared" si="25"/>
        <v>0</v>
      </c>
      <c r="L82" s="140"/>
      <c r="M82" s="193"/>
      <c r="N82" s="193"/>
      <c r="O82" s="209" t="str">
        <f t="shared" si="26"/>
        <v/>
      </c>
      <c r="P82" s="204"/>
      <c r="Q82" s="201"/>
      <c r="R82" s="201">
        <f t="shared" si="27"/>
        <v>0</v>
      </c>
      <c r="S82" s="140"/>
      <c r="T82" s="143"/>
      <c r="U82" s="143"/>
      <c r="V82" s="209" t="str">
        <f t="shared" si="28"/>
        <v/>
      </c>
      <c r="W82" s="207"/>
      <c r="X82" s="210">
        <f t="shared" si="29"/>
        <v>0</v>
      </c>
      <c r="Y82" s="201">
        <f t="shared" si="30"/>
        <v>0</v>
      </c>
      <c r="Z82" s="201"/>
      <c r="AA82" s="143"/>
      <c r="AB82" s="143"/>
      <c r="AC82" s="209" t="str">
        <f t="shared" si="31"/>
        <v/>
      </c>
      <c r="AD82" s="207"/>
      <c r="AE82" s="210">
        <f t="shared" si="32"/>
        <v>0</v>
      </c>
      <c r="AF82" s="201">
        <f t="shared" si="33"/>
        <v>0</v>
      </c>
    </row>
    <row r="83" spans="1:32" s="173" customFormat="1" ht="12.5" x14ac:dyDescent="0.25">
      <c r="A83" s="188"/>
      <c r="B83" s="188"/>
      <c r="C83" s="188"/>
      <c r="D83" s="188"/>
      <c r="E83" s="188"/>
      <c r="F83" s="189"/>
      <c r="G83" s="189"/>
      <c r="H83" s="142" t="str">
        <f t="shared" si="34"/>
        <v/>
      </c>
      <c r="I83" s="202"/>
      <c r="J83" s="201"/>
      <c r="K83" s="201">
        <f t="shared" si="25"/>
        <v>0</v>
      </c>
      <c r="L83" s="140"/>
      <c r="M83" s="193"/>
      <c r="N83" s="193"/>
      <c r="O83" s="209" t="str">
        <f t="shared" si="26"/>
        <v/>
      </c>
      <c r="P83" s="204"/>
      <c r="Q83" s="201"/>
      <c r="R83" s="201">
        <f t="shared" si="27"/>
        <v>0</v>
      </c>
      <c r="S83" s="140"/>
      <c r="T83" s="143"/>
      <c r="U83" s="143"/>
      <c r="V83" s="209" t="str">
        <f t="shared" si="28"/>
        <v/>
      </c>
      <c r="W83" s="207"/>
      <c r="X83" s="210">
        <f t="shared" si="29"/>
        <v>0</v>
      </c>
      <c r="Y83" s="201">
        <f t="shared" si="30"/>
        <v>0</v>
      </c>
      <c r="Z83" s="201"/>
      <c r="AA83" s="143"/>
      <c r="AB83" s="143"/>
      <c r="AC83" s="209" t="str">
        <f t="shared" si="31"/>
        <v/>
      </c>
      <c r="AD83" s="207"/>
      <c r="AE83" s="210">
        <f t="shared" si="32"/>
        <v>0</v>
      </c>
      <c r="AF83" s="201">
        <f t="shared" si="33"/>
        <v>0</v>
      </c>
    </row>
    <row r="84" spans="1:32" s="173" customFormat="1" ht="12.5" x14ac:dyDescent="0.25">
      <c r="A84" s="188"/>
      <c r="B84" s="188"/>
      <c r="C84" s="188"/>
      <c r="D84" s="188"/>
      <c r="E84" s="188"/>
      <c r="F84" s="189"/>
      <c r="G84" s="189"/>
      <c r="H84" s="142" t="str">
        <f t="shared" si="34"/>
        <v/>
      </c>
      <c r="I84" s="202"/>
      <c r="J84" s="201"/>
      <c r="K84" s="201">
        <f t="shared" si="25"/>
        <v>0</v>
      </c>
      <c r="L84" s="140"/>
      <c r="M84" s="193"/>
      <c r="N84" s="193"/>
      <c r="O84" s="209" t="str">
        <f t="shared" si="26"/>
        <v/>
      </c>
      <c r="P84" s="204"/>
      <c r="Q84" s="201"/>
      <c r="R84" s="201">
        <f t="shared" si="27"/>
        <v>0</v>
      </c>
      <c r="S84" s="140"/>
      <c r="T84" s="143"/>
      <c r="U84" s="143"/>
      <c r="V84" s="209" t="str">
        <f t="shared" si="28"/>
        <v/>
      </c>
      <c r="W84" s="207"/>
      <c r="X84" s="210">
        <f t="shared" si="29"/>
        <v>0</v>
      </c>
      <c r="Y84" s="201">
        <f t="shared" si="30"/>
        <v>0</v>
      </c>
      <c r="Z84" s="201"/>
      <c r="AA84" s="143"/>
      <c r="AB84" s="143"/>
      <c r="AC84" s="209" t="str">
        <f t="shared" si="31"/>
        <v/>
      </c>
      <c r="AD84" s="207"/>
      <c r="AE84" s="210">
        <f t="shared" si="32"/>
        <v>0</v>
      </c>
      <c r="AF84" s="201">
        <f t="shared" si="33"/>
        <v>0</v>
      </c>
    </row>
    <row r="85" spans="1:32" s="173" customFormat="1" ht="12.5" x14ac:dyDescent="0.25">
      <c r="A85" s="188"/>
      <c r="B85" s="188"/>
      <c r="C85" s="188"/>
      <c r="D85" s="188"/>
      <c r="E85" s="188"/>
      <c r="F85" s="189"/>
      <c r="G85" s="189"/>
      <c r="H85" s="142" t="str">
        <f t="shared" si="34"/>
        <v/>
      </c>
      <c r="I85" s="202"/>
      <c r="J85" s="201"/>
      <c r="K85" s="201">
        <f t="shared" si="25"/>
        <v>0</v>
      </c>
      <c r="L85" s="140"/>
      <c r="M85" s="193"/>
      <c r="N85" s="193"/>
      <c r="O85" s="209" t="str">
        <f t="shared" si="26"/>
        <v/>
      </c>
      <c r="P85" s="204"/>
      <c r="Q85" s="201"/>
      <c r="R85" s="201">
        <f t="shared" si="27"/>
        <v>0</v>
      </c>
      <c r="S85" s="140"/>
      <c r="T85" s="143"/>
      <c r="U85" s="143"/>
      <c r="V85" s="209" t="str">
        <f t="shared" si="28"/>
        <v/>
      </c>
      <c r="W85" s="207"/>
      <c r="X85" s="210">
        <f t="shared" si="29"/>
        <v>0</v>
      </c>
      <c r="Y85" s="201">
        <f t="shared" si="30"/>
        <v>0</v>
      </c>
      <c r="Z85" s="201"/>
      <c r="AA85" s="143"/>
      <c r="AB85" s="143"/>
      <c r="AC85" s="209" t="str">
        <f t="shared" si="31"/>
        <v/>
      </c>
      <c r="AD85" s="207"/>
      <c r="AE85" s="210">
        <f t="shared" si="32"/>
        <v>0</v>
      </c>
      <c r="AF85" s="201">
        <f t="shared" si="33"/>
        <v>0</v>
      </c>
    </row>
    <row r="86" spans="1:32" s="173" customFormat="1" ht="12.5" x14ac:dyDescent="0.25">
      <c r="A86" s="188"/>
      <c r="B86" s="188"/>
      <c r="C86" s="188"/>
      <c r="D86" s="188"/>
      <c r="E86" s="188"/>
      <c r="F86" s="189"/>
      <c r="G86" s="189"/>
      <c r="H86" s="142" t="str">
        <f t="shared" si="34"/>
        <v/>
      </c>
      <c r="I86" s="202"/>
      <c r="J86" s="201"/>
      <c r="K86" s="201">
        <f t="shared" si="25"/>
        <v>0</v>
      </c>
      <c r="L86" s="140"/>
      <c r="M86" s="193"/>
      <c r="N86" s="193"/>
      <c r="O86" s="209" t="str">
        <f t="shared" si="26"/>
        <v/>
      </c>
      <c r="P86" s="204"/>
      <c r="Q86" s="201"/>
      <c r="R86" s="201">
        <f t="shared" si="27"/>
        <v>0</v>
      </c>
      <c r="S86" s="140"/>
      <c r="T86" s="143"/>
      <c r="U86" s="143"/>
      <c r="V86" s="209" t="str">
        <f t="shared" si="28"/>
        <v/>
      </c>
      <c r="W86" s="207"/>
      <c r="X86" s="210">
        <f t="shared" si="29"/>
        <v>0</v>
      </c>
      <c r="Y86" s="201">
        <f t="shared" si="30"/>
        <v>0</v>
      </c>
      <c r="Z86" s="201"/>
      <c r="AA86" s="143"/>
      <c r="AB86" s="143"/>
      <c r="AC86" s="209" t="str">
        <f t="shared" si="31"/>
        <v/>
      </c>
      <c r="AD86" s="207"/>
      <c r="AE86" s="210">
        <f t="shared" si="32"/>
        <v>0</v>
      </c>
      <c r="AF86" s="201">
        <f t="shared" si="33"/>
        <v>0</v>
      </c>
    </row>
    <row r="87" spans="1:32" s="173" customFormat="1" ht="12.5" x14ac:dyDescent="0.25">
      <c r="A87" s="188"/>
      <c r="B87" s="188"/>
      <c r="C87" s="188"/>
      <c r="D87" s="188"/>
      <c r="E87" s="188"/>
      <c r="F87" s="189"/>
      <c r="G87" s="189"/>
      <c r="H87" s="142" t="str">
        <f t="shared" si="34"/>
        <v/>
      </c>
      <c r="I87" s="202"/>
      <c r="J87" s="201"/>
      <c r="K87" s="201">
        <f t="shared" si="25"/>
        <v>0</v>
      </c>
      <c r="L87" s="140"/>
      <c r="M87" s="193"/>
      <c r="N87" s="193"/>
      <c r="O87" s="209" t="str">
        <f t="shared" si="26"/>
        <v/>
      </c>
      <c r="P87" s="204"/>
      <c r="Q87" s="201"/>
      <c r="R87" s="201">
        <f t="shared" si="27"/>
        <v>0</v>
      </c>
      <c r="S87" s="140"/>
      <c r="T87" s="143"/>
      <c r="U87" s="143"/>
      <c r="V87" s="209" t="str">
        <f t="shared" si="28"/>
        <v/>
      </c>
      <c r="W87" s="207"/>
      <c r="X87" s="210">
        <f t="shared" si="29"/>
        <v>0</v>
      </c>
      <c r="Y87" s="201">
        <f t="shared" si="30"/>
        <v>0</v>
      </c>
      <c r="Z87" s="201"/>
      <c r="AA87" s="143"/>
      <c r="AB87" s="143"/>
      <c r="AC87" s="209" t="str">
        <f t="shared" si="31"/>
        <v/>
      </c>
      <c r="AD87" s="207"/>
      <c r="AE87" s="210">
        <f t="shared" si="32"/>
        <v>0</v>
      </c>
      <c r="AF87" s="201">
        <f t="shared" si="33"/>
        <v>0</v>
      </c>
    </row>
    <row r="88" spans="1:32" s="173" customFormat="1" ht="12.5" x14ac:dyDescent="0.25">
      <c r="A88" s="188"/>
      <c r="B88" s="188"/>
      <c r="C88" s="188"/>
      <c r="D88" s="188"/>
      <c r="E88" s="188"/>
      <c r="F88" s="189"/>
      <c r="G88" s="189"/>
      <c r="H88" s="142" t="str">
        <f t="shared" si="34"/>
        <v/>
      </c>
      <c r="I88" s="202"/>
      <c r="J88" s="201"/>
      <c r="K88" s="201">
        <f t="shared" si="25"/>
        <v>0</v>
      </c>
      <c r="L88" s="140"/>
      <c r="M88" s="193"/>
      <c r="N88" s="193"/>
      <c r="O88" s="209" t="str">
        <f t="shared" si="26"/>
        <v/>
      </c>
      <c r="P88" s="204"/>
      <c r="Q88" s="201"/>
      <c r="R88" s="201">
        <f t="shared" si="27"/>
        <v>0</v>
      </c>
      <c r="S88" s="140"/>
      <c r="T88" s="143"/>
      <c r="U88" s="143"/>
      <c r="V88" s="209" t="str">
        <f t="shared" si="28"/>
        <v/>
      </c>
      <c r="W88" s="207"/>
      <c r="X88" s="210">
        <f t="shared" si="29"/>
        <v>0</v>
      </c>
      <c r="Y88" s="201">
        <f t="shared" si="30"/>
        <v>0</v>
      </c>
      <c r="Z88" s="201"/>
      <c r="AA88" s="143"/>
      <c r="AB88" s="143"/>
      <c r="AC88" s="209" t="str">
        <f t="shared" si="31"/>
        <v/>
      </c>
      <c r="AD88" s="207"/>
      <c r="AE88" s="210">
        <f t="shared" si="32"/>
        <v>0</v>
      </c>
      <c r="AF88" s="201">
        <f t="shared" si="33"/>
        <v>0</v>
      </c>
    </row>
    <row r="89" spans="1:32" s="173" customFormat="1" ht="12.5" x14ac:dyDescent="0.25">
      <c r="A89" s="188"/>
      <c r="B89" s="188"/>
      <c r="C89" s="188"/>
      <c r="D89" s="188"/>
      <c r="E89" s="188"/>
      <c r="F89" s="189"/>
      <c r="G89" s="189"/>
      <c r="H89" s="142" t="str">
        <f t="shared" si="34"/>
        <v/>
      </c>
      <c r="I89" s="202"/>
      <c r="J89" s="201"/>
      <c r="K89" s="201">
        <f t="shared" si="25"/>
        <v>0</v>
      </c>
      <c r="L89" s="140"/>
      <c r="M89" s="193"/>
      <c r="N89" s="193"/>
      <c r="O89" s="209" t="str">
        <f t="shared" si="26"/>
        <v/>
      </c>
      <c r="P89" s="204"/>
      <c r="Q89" s="201"/>
      <c r="R89" s="201">
        <f t="shared" si="27"/>
        <v>0</v>
      </c>
      <c r="S89" s="140"/>
      <c r="T89" s="143"/>
      <c r="U89" s="143"/>
      <c r="V89" s="209" t="str">
        <f t="shared" si="28"/>
        <v/>
      </c>
      <c r="W89" s="207"/>
      <c r="X89" s="210">
        <f t="shared" si="29"/>
        <v>0</v>
      </c>
      <c r="Y89" s="201">
        <f t="shared" si="30"/>
        <v>0</v>
      </c>
      <c r="Z89" s="201"/>
      <c r="AA89" s="143"/>
      <c r="AB89" s="143"/>
      <c r="AC89" s="209" t="str">
        <f t="shared" si="31"/>
        <v/>
      </c>
      <c r="AD89" s="207"/>
      <c r="AE89" s="210">
        <f t="shared" si="32"/>
        <v>0</v>
      </c>
      <c r="AF89" s="201">
        <f t="shared" si="33"/>
        <v>0</v>
      </c>
    </row>
    <row r="90" spans="1:32" s="173" customFormat="1" ht="12.5" x14ac:dyDescent="0.25">
      <c r="A90" s="188"/>
      <c r="B90" s="188"/>
      <c r="C90" s="188"/>
      <c r="D90" s="188"/>
      <c r="E90" s="188"/>
      <c r="F90" s="189"/>
      <c r="G90" s="189"/>
      <c r="H90" s="142" t="str">
        <f t="shared" si="34"/>
        <v/>
      </c>
      <c r="I90" s="202"/>
      <c r="J90" s="201"/>
      <c r="K90" s="201">
        <f t="shared" si="25"/>
        <v>0</v>
      </c>
      <c r="L90" s="140"/>
      <c r="M90" s="193"/>
      <c r="N90" s="193"/>
      <c r="O90" s="209" t="str">
        <f t="shared" si="26"/>
        <v/>
      </c>
      <c r="P90" s="204"/>
      <c r="Q90" s="201"/>
      <c r="R90" s="201">
        <f t="shared" si="27"/>
        <v>0</v>
      </c>
      <c r="S90" s="140"/>
      <c r="T90" s="143"/>
      <c r="U90" s="143"/>
      <c r="V90" s="209" t="str">
        <f t="shared" si="28"/>
        <v/>
      </c>
      <c r="W90" s="207"/>
      <c r="X90" s="210">
        <f t="shared" si="29"/>
        <v>0</v>
      </c>
      <c r="Y90" s="201">
        <f t="shared" si="30"/>
        <v>0</v>
      </c>
      <c r="Z90" s="201"/>
      <c r="AA90" s="143"/>
      <c r="AB90" s="143"/>
      <c r="AC90" s="209" t="str">
        <f t="shared" si="31"/>
        <v/>
      </c>
      <c r="AD90" s="207"/>
      <c r="AE90" s="210">
        <f t="shared" si="32"/>
        <v>0</v>
      </c>
      <c r="AF90" s="201">
        <f t="shared" si="33"/>
        <v>0</v>
      </c>
    </row>
    <row r="91" spans="1:32" s="173" customFormat="1" ht="12.5" x14ac:dyDescent="0.25">
      <c r="A91" s="188"/>
      <c r="B91" s="188"/>
      <c r="C91" s="188"/>
      <c r="D91" s="188"/>
      <c r="E91" s="188"/>
      <c r="F91" s="189"/>
      <c r="G91" s="189"/>
      <c r="H91" s="142" t="str">
        <f t="shared" si="34"/>
        <v/>
      </c>
      <c r="I91" s="202"/>
      <c r="J91" s="201"/>
      <c r="K91" s="201">
        <f t="shared" si="25"/>
        <v>0</v>
      </c>
      <c r="L91" s="140"/>
      <c r="M91" s="193"/>
      <c r="N91" s="193"/>
      <c r="O91" s="209" t="str">
        <f t="shared" si="26"/>
        <v/>
      </c>
      <c r="P91" s="204"/>
      <c r="Q91" s="201"/>
      <c r="R91" s="201">
        <f t="shared" si="27"/>
        <v>0</v>
      </c>
      <c r="S91" s="140"/>
      <c r="T91" s="143"/>
      <c r="U91" s="143"/>
      <c r="V91" s="209" t="str">
        <f t="shared" si="28"/>
        <v/>
      </c>
      <c r="W91" s="207"/>
      <c r="X91" s="210">
        <f t="shared" si="29"/>
        <v>0</v>
      </c>
      <c r="Y91" s="201">
        <f t="shared" si="30"/>
        <v>0</v>
      </c>
      <c r="Z91" s="201"/>
      <c r="AA91" s="143"/>
      <c r="AB91" s="143"/>
      <c r="AC91" s="209" t="str">
        <f t="shared" si="31"/>
        <v/>
      </c>
      <c r="AD91" s="207"/>
      <c r="AE91" s="210">
        <f t="shared" si="32"/>
        <v>0</v>
      </c>
      <c r="AF91" s="201">
        <f t="shared" si="33"/>
        <v>0</v>
      </c>
    </row>
    <row r="92" spans="1:32" s="173" customFormat="1" ht="12.5" x14ac:dyDescent="0.25">
      <c r="A92" s="188"/>
      <c r="B92" s="188"/>
      <c r="C92" s="188"/>
      <c r="D92" s="188"/>
      <c r="E92" s="188"/>
      <c r="F92" s="189"/>
      <c r="G92" s="189"/>
      <c r="H92" s="142" t="str">
        <f t="shared" si="34"/>
        <v/>
      </c>
      <c r="I92" s="202"/>
      <c r="J92" s="201"/>
      <c r="K92" s="201">
        <f t="shared" si="25"/>
        <v>0</v>
      </c>
      <c r="L92" s="140"/>
      <c r="M92" s="193"/>
      <c r="N92" s="193"/>
      <c r="O92" s="209" t="str">
        <f t="shared" si="26"/>
        <v/>
      </c>
      <c r="P92" s="204"/>
      <c r="Q92" s="201"/>
      <c r="R92" s="201">
        <f t="shared" si="27"/>
        <v>0</v>
      </c>
      <c r="S92" s="140"/>
      <c r="T92" s="143"/>
      <c r="U92" s="143"/>
      <c r="V92" s="209" t="str">
        <f t="shared" si="28"/>
        <v/>
      </c>
      <c r="W92" s="207"/>
      <c r="X92" s="210">
        <f t="shared" si="29"/>
        <v>0</v>
      </c>
      <c r="Y92" s="201">
        <f t="shared" si="30"/>
        <v>0</v>
      </c>
      <c r="Z92" s="201"/>
      <c r="AA92" s="143"/>
      <c r="AB92" s="143"/>
      <c r="AC92" s="209" t="str">
        <f t="shared" si="31"/>
        <v/>
      </c>
      <c r="AD92" s="207"/>
      <c r="AE92" s="210">
        <f t="shared" si="32"/>
        <v>0</v>
      </c>
      <c r="AF92" s="201">
        <f t="shared" si="33"/>
        <v>0</v>
      </c>
    </row>
    <row r="93" spans="1:32" s="173" customFormat="1" ht="12.5" x14ac:dyDescent="0.25">
      <c r="A93" s="188"/>
      <c r="B93" s="188"/>
      <c r="C93" s="188"/>
      <c r="D93" s="188"/>
      <c r="E93" s="188"/>
      <c r="F93" s="189"/>
      <c r="G93" s="189"/>
      <c r="H93" s="142" t="str">
        <f t="shared" si="34"/>
        <v/>
      </c>
      <c r="I93" s="202"/>
      <c r="J93" s="201"/>
      <c r="K93" s="201">
        <f t="shared" si="25"/>
        <v>0</v>
      </c>
      <c r="L93" s="140"/>
      <c r="M93" s="193"/>
      <c r="N93" s="193"/>
      <c r="O93" s="209" t="str">
        <f t="shared" si="26"/>
        <v/>
      </c>
      <c r="P93" s="204"/>
      <c r="Q93" s="201"/>
      <c r="R93" s="201">
        <f t="shared" si="27"/>
        <v>0</v>
      </c>
      <c r="S93" s="140"/>
      <c r="T93" s="143"/>
      <c r="U93" s="143"/>
      <c r="V93" s="209" t="str">
        <f t="shared" si="28"/>
        <v/>
      </c>
      <c r="W93" s="207"/>
      <c r="X93" s="210">
        <f t="shared" si="29"/>
        <v>0</v>
      </c>
      <c r="Y93" s="201">
        <f t="shared" si="30"/>
        <v>0</v>
      </c>
      <c r="Z93" s="201"/>
      <c r="AA93" s="143"/>
      <c r="AB93" s="143"/>
      <c r="AC93" s="209" t="str">
        <f t="shared" si="31"/>
        <v/>
      </c>
      <c r="AD93" s="207"/>
      <c r="AE93" s="210">
        <f t="shared" si="32"/>
        <v>0</v>
      </c>
      <c r="AF93" s="201">
        <f t="shared" si="33"/>
        <v>0</v>
      </c>
    </row>
    <row r="94" spans="1:32" s="173" customFormat="1" ht="12.5" x14ac:dyDescent="0.25">
      <c r="A94" s="188"/>
      <c r="B94" s="188"/>
      <c r="C94" s="188"/>
      <c r="D94" s="188"/>
      <c r="E94" s="188"/>
      <c r="F94" s="189"/>
      <c r="G94" s="189"/>
      <c r="H94" s="142" t="str">
        <f t="shared" si="34"/>
        <v/>
      </c>
      <c r="I94" s="202"/>
      <c r="J94" s="201"/>
      <c r="K94" s="201">
        <f t="shared" si="25"/>
        <v>0</v>
      </c>
      <c r="L94" s="140"/>
      <c r="M94" s="193"/>
      <c r="N94" s="193"/>
      <c r="O94" s="209" t="str">
        <f t="shared" si="26"/>
        <v/>
      </c>
      <c r="P94" s="204"/>
      <c r="Q94" s="201"/>
      <c r="R94" s="201">
        <f t="shared" si="27"/>
        <v>0</v>
      </c>
      <c r="S94" s="140"/>
      <c r="T94" s="143"/>
      <c r="U94" s="143"/>
      <c r="V94" s="209" t="str">
        <f t="shared" si="28"/>
        <v/>
      </c>
      <c r="W94" s="207"/>
      <c r="X94" s="210">
        <f t="shared" si="29"/>
        <v>0</v>
      </c>
      <c r="Y94" s="201">
        <f t="shared" si="30"/>
        <v>0</v>
      </c>
      <c r="Z94" s="201"/>
      <c r="AA94" s="143"/>
      <c r="AB94" s="143"/>
      <c r="AC94" s="209" t="str">
        <f t="shared" si="31"/>
        <v/>
      </c>
      <c r="AD94" s="207"/>
      <c r="AE94" s="210">
        <f t="shared" si="32"/>
        <v>0</v>
      </c>
      <c r="AF94" s="201">
        <f t="shared" si="33"/>
        <v>0</v>
      </c>
    </row>
    <row r="95" spans="1:32" s="173" customFormat="1" ht="12.5" x14ac:dyDescent="0.25">
      <c r="A95" s="188"/>
      <c r="B95" s="188"/>
      <c r="C95" s="188"/>
      <c r="D95" s="188"/>
      <c r="E95" s="188"/>
      <c r="F95" s="189"/>
      <c r="G95" s="189"/>
      <c r="H95" s="142" t="str">
        <f t="shared" si="34"/>
        <v/>
      </c>
      <c r="I95" s="202"/>
      <c r="J95" s="201"/>
      <c r="K95" s="201">
        <f t="shared" si="25"/>
        <v>0</v>
      </c>
      <c r="L95" s="140"/>
      <c r="M95" s="193"/>
      <c r="N95" s="193"/>
      <c r="O95" s="209" t="str">
        <f t="shared" si="26"/>
        <v/>
      </c>
      <c r="P95" s="204"/>
      <c r="Q95" s="201"/>
      <c r="R95" s="201">
        <f t="shared" si="27"/>
        <v>0</v>
      </c>
      <c r="S95" s="140"/>
      <c r="T95" s="143"/>
      <c r="U95" s="143"/>
      <c r="V95" s="209" t="str">
        <f t="shared" si="28"/>
        <v/>
      </c>
      <c r="W95" s="207"/>
      <c r="X95" s="210">
        <f t="shared" si="29"/>
        <v>0</v>
      </c>
      <c r="Y95" s="201">
        <f t="shared" si="30"/>
        <v>0</v>
      </c>
      <c r="Z95" s="201"/>
      <c r="AA95" s="143"/>
      <c r="AB95" s="143"/>
      <c r="AC95" s="209" t="str">
        <f t="shared" si="31"/>
        <v/>
      </c>
      <c r="AD95" s="207"/>
      <c r="AE95" s="210">
        <f t="shared" si="32"/>
        <v>0</v>
      </c>
      <c r="AF95" s="201">
        <f t="shared" si="33"/>
        <v>0</v>
      </c>
    </row>
    <row r="96" spans="1:32" s="173" customFormat="1" ht="12.5" x14ac:dyDescent="0.25">
      <c r="A96" s="188"/>
      <c r="B96" s="188"/>
      <c r="C96" s="188"/>
      <c r="D96" s="188"/>
      <c r="E96" s="188"/>
      <c r="F96" s="189"/>
      <c r="G96" s="189"/>
      <c r="H96" s="142" t="str">
        <f t="shared" si="34"/>
        <v/>
      </c>
      <c r="I96" s="202"/>
      <c r="J96" s="201"/>
      <c r="K96" s="201">
        <f t="shared" si="25"/>
        <v>0</v>
      </c>
      <c r="L96" s="140"/>
      <c r="M96" s="193"/>
      <c r="N96" s="193"/>
      <c r="O96" s="209" t="str">
        <f t="shared" si="26"/>
        <v/>
      </c>
      <c r="P96" s="204"/>
      <c r="Q96" s="201"/>
      <c r="R96" s="201">
        <f t="shared" si="27"/>
        <v>0</v>
      </c>
      <c r="S96" s="140"/>
      <c r="T96" s="143"/>
      <c r="U96" s="143"/>
      <c r="V96" s="209" t="str">
        <f t="shared" si="28"/>
        <v/>
      </c>
      <c r="W96" s="207"/>
      <c r="X96" s="210">
        <f t="shared" si="29"/>
        <v>0</v>
      </c>
      <c r="Y96" s="201">
        <f t="shared" si="30"/>
        <v>0</v>
      </c>
      <c r="Z96" s="201"/>
      <c r="AA96" s="143"/>
      <c r="AB96" s="143"/>
      <c r="AC96" s="209" t="str">
        <f t="shared" si="31"/>
        <v/>
      </c>
      <c r="AD96" s="207"/>
      <c r="AE96" s="210">
        <f t="shared" si="32"/>
        <v>0</v>
      </c>
      <c r="AF96" s="201">
        <f t="shared" si="33"/>
        <v>0</v>
      </c>
    </row>
    <row r="97" spans="1:32" s="173" customFormat="1" ht="12.5" x14ac:dyDescent="0.25">
      <c r="A97" s="188"/>
      <c r="B97" s="188"/>
      <c r="C97" s="188"/>
      <c r="D97" s="188"/>
      <c r="E97" s="188"/>
      <c r="F97" s="189"/>
      <c r="G97" s="189"/>
      <c r="H97" s="142" t="str">
        <f t="shared" si="34"/>
        <v/>
      </c>
      <c r="I97" s="202"/>
      <c r="J97" s="201"/>
      <c r="K97" s="201">
        <f t="shared" si="25"/>
        <v>0</v>
      </c>
      <c r="L97" s="140"/>
      <c r="M97" s="193"/>
      <c r="N97" s="193"/>
      <c r="O97" s="209" t="str">
        <f t="shared" si="26"/>
        <v/>
      </c>
      <c r="P97" s="204"/>
      <c r="Q97" s="201"/>
      <c r="R97" s="201">
        <f t="shared" si="27"/>
        <v>0</v>
      </c>
      <c r="S97" s="140"/>
      <c r="T97" s="143"/>
      <c r="U97" s="143"/>
      <c r="V97" s="209" t="str">
        <f t="shared" si="28"/>
        <v/>
      </c>
      <c r="W97" s="207"/>
      <c r="X97" s="210">
        <f t="shared" si="29"/>
        <v>0</v>
      </c>
      <c r="Y97" s="201">
        <f t="shared" si="30"/>
        <v>0</v>
      </c>
      <c r="Z97" s="201"/>
      <c r="AA97" s="143"/>
      <c r="AB97" s="143"/>
      <c r="AC97" s="209" t="str">
        <f t="shared" si="31"/>
        <v/>
      </c>
      <c r="AD97" s="207"/>
      <c r="AE97" s="210">
        <f t="shared" si="32"/>
        <v>0</v>
      </c>
      <c r="AF97" s="201">
        <f t="shared" si="33"/>
        <v>0</v>
      </c>
    </row>
    <row r="98" spans="1:32" s="173" customFormat="1" ht="12.5" x14ac:dyDescent="0.25">
      <c r="A98" s="188"/>
      <c r="B98" s="188"/>
      <c r="C98" s="188"/>
      <c r="D98" s="188"/>
      <c r="E98" s="188"/>
      <c r="F98" s="189"/>
      <c r="G98" s="189"/>
      <c r="H98" s="142" t="str">
        <f t="shared" si="34"/>
        <v/>
      </c>
      <c r="I98" s="202"/>
      <c r="J98" s="201"/>
      <c r="K98" s="201">
        <f t="shared" si="25"/>
        <v>0</v>
      </c>
      <c r="L98" s="140"/>
      <c r="M98" s="193"/>
      <c r="N98" s="193"/>
      <c r="O98" s="209" t="str">
        <f t="shared" si="26"/>
        <v/>
      </c>
      <c r="P98" s="204"/>
      <c r="Q98" s="201"/>
      <c r="R98" s="201">
        <f t="shared" si="27"/>
        <v>0</v>
      </c>
      <c r="S98" s="140"/>
      <c r="T98" s="143"/>
      <c r="U98" s="143"/>
      <c r="V98" s="209" t="str">
        <f t="shared" si="28"/>
        <v/>
      </c>
      <c r="W98" s="207"/>
      <c r="X98" s="210">
        <f t="shared" si="29"/>
        <v>0</v>
      </c>
      <c r="Y98" s="201">
        <f t="shared" si="30"/>
        <v>0</v>
      </c>
      <c r="Z98" s="201"/>
      <c r="AA98" s="143"/>
      <c r="AB98" s="143"/>
      <c r="AC98" s="209" t="str">
        <f t="shared" si="31"/>
        <v/>
      </c>
      <c r="AD98" s="207"/>
      <c r="AE98" s="210">
        <f t="shared" si="32"/>
        <v>0</v>
      </c>
      <c r="AF98" s="201">
        <f t="shared" si="33"/>
        <v>0</v>
      </c>
    </row>
    <row r="99" spans="1:32" s="173" customFormat="1" ht="12.5" x14ac:dyDescent="0.25">
      <c r="A99" s="188"/>
      <c r="B99" s="188"/>
      <c r="C99" s="188"/>
      <c r="D99" s="188"/>
      <c r="E99" s="188"/>
      <c r="F99" s="189"/>
      <c r="G99" s="189"/>
      <c r="H99" s="142" t="str">
        <f t="shared" si="34"/>
        <v/>
      </c>
      <c r="I99" s="202"/>
      <c r="J99" s="201"/>
      <c r="K99" s="201">
        <f t="shared" si="25"/>
        <v>0</v>
      </c>
      <c r="L99" s="140"/>
      <c r="M99" s="193"/>
      <c r="N99" s="193"/>
      <c r="O99" s="209" t="str">
        <f t="shared" si="26"/>
        <v/>
      </c>
      <c r="P99" s="204"/>
      <c r="Q99" s="201"/>
      <c r="R99" s="201">
        <f t="shared" si="27"/>
        <v>0</v>
      </c>
      <c r="S99" s="140"/>
      <c r="T99" s="143"/>
      <c r="U99" s="143"/>
      <c r="V99" s="209" t="str">
        <f t="shared" si="28"/>
        <v/>
      </c>
      <c r="W99" s="207"/>
      <c r="X99" s="210">
        <f t="shared" si="29"/>
        <v>0</v>
      </c>
      <c r="Y99" s="201">
        <f t="shared" si="30"/>
        <v>0</v>
      </c>
      <c r="Z99" s="201"/>
      <c r="AA99" s="143"/>
      <c r="AB99" s="143"/>
      <c r="AC99" s="209" t="str">
        <f t="shared" si="31"/>
        <v/>
      </c>
      <c r="AD99" s="207"/>
      <c r="AE99" s="210">
        <f t="shared" si="32"/>
        <v>0</v>
      </c>
      <c r="AF99" s="201">
        <f t="shared" si="33"/>
        <v>0</v>
      </c>
    </row>
    <row r="100" spans="1:32" s="173" customFormat="1" ht="12.5" x14ac:dyDescent="0.25">
      <c r="A100" s="188"/>
      <c r="B100" s="188"/>
      <c r="C100" s="188"/>
      <c r="D100" s="188"/>
      <c r="E100" s="188"/>
      <c r="F100" s="189"/>
      <c r="G100" s="189"/>
      <c r="H100" s="142" t="str">
        <f t="shared" si="34"/>
        <v/>
      </c>
      <c r="I100" s="202"/>
      <c r="J100" s="201"/>
      <c r="K100" s="201">
        <f t="shared" si="25"/>
        <v>0</v>
      </c>
      <c r="L100" s="140"/>
      <c r="M100" s="193"/>
      <c r="N100" s="193"/>
      <c r="O100" s="209" t="str">
        <f t="shared" si="26"/>
        <v/>
      </c>
      <c r="P100" s="204"/>
      <c r="Q100" s="201"/>
      <c r="R100" s="201">
        <f t="shared" si="27"/>
        <v>0</v>
      </c>
      <c r="S100" s="140"/>
      <c r="T100" s="143"/>
      <c r="U100" s="143"/>
      <c r="V100" s="209" t="str">
        <f t="shared" si="28"/>
        <v/>
      </c>
      <c r="W100" s="207"/>
      <c r="X100" s="210">
        <f t="shared" si="29"/>
        <v>0</v>
      </c>
      <c r="Y100" s="201">
        <f t="shared" si="30"/>
        <v>0</v>
      </c>
      <c r="Z100" s="201"/>
      <c r="AA100" s="143"/>
      <c r="AB100" s="143"/>
      <c r="AC100" s="209" t="str">
        <f t="shared" si="31"/>
        <v/>
      </c>
      <c r="AD100" s="207"/>
      <c r="AE100" s="210">
        <f t="shared" si="32"/>
        <v>0</v>
      </c>
      <c r="AF100" s="201">
        <f t="shared" si="33"/>
        <v>0</v>
      </c>
    </row>
    <row r="101" spans="1:32" s="173" customFormat="1" ht="12.5" x14ac:dyDescent="0.25">
      <c r="A101" s="188"/>
      <c r="B101" s="188"/>
      <c r="C101" s="188"/>
      <c r="D101" s="188"/>
      <c r="E101" s="188"/>
      <c r="F101" s="189"/>
      <c r="G101" s="189"/>
      <c r="H101" s="142" t="str">
        <f t="shared" si="34"/>
        <v/>
      </c>
      <c r="I101" s="202"/>
      <c r="J101" s="201"/>
      <c r="K101" s="201">
        <f t="shared" si="25"/>
        <v>0</v>
      </c>
      <c r="L101" s="140"/>
      <c r="M101" s="193"/>
      <c r="N101" s="193"/>
      <c r="O101" s="209" t="str">
        <f t="shared" si="26"/>
        <v/>
      </c>
      <c r="P101" s="204"/>
      <c r="Q101" s="201"/>
      <c r="R101" s="201">
        <f t="shared" si="27"/>
        <v>0</v>
      </c>
      <c r="S101" s="140"/>
      <c r="T101" s="143"/>
      <c r="U101" s="143"/>
      <c r="V101" s="209" t="str">
        <f t="shared" si="28"/>
        <v/>
      </c>
      <c r="W101" s="207"/>
      <c r="X101" s="210">
        <f t="shared" si="29"/>
        <v>0</v>
      </c>
      <c r="Y101" s="201">
        <f t="shared" si="30"/>
        <v>0</v>
      </c>
      <c r="Z101" s="201"/>
      <c r="AA101" s="143"/>
      <c r="AB101" s="143"/>
      <c r="AC101" s="209" t="str">
        <f t="shared" si="31"/>
        <v/>
      </c>
      <c r="AD101" s="207"/>
      <c r="AE101" s="210">
        <f t="shared" si="32"/>
        <v>0</v>
      </c>
      <c r="AF101" s="201">
        <f t="shared" si="33"/>
        <v>0</v>
      </c>
    </row>
    <row r="102" spans="1:32" s="173" customFormat="1" ht="12.5" x14ac:dyDescent="0.25">
      <c r="A102" s="188"/>
      <c r="B102" s="188"/>
      <c r="C102" s="188"/>
      <c r="D102" s="188"/>
      <c r="E102" s="188"/>
      <c r="F102" s="189"/>
      <c r="G102" s="189"/>
      <c r="H102" s="142" t="str">
        <f t="shared" si="34"/>
        <v/>
      </c>
      <c r="I102" s="202"/>
      <c r="J102" s="201"/>
      <c r="K102" s="201">
        <f t="shared" si="25"/>
        <v>0</v>
      </c>
      <c r="L102" s="140"/>
      <c r="M102" s="193"/>
      <c r="N102" s="193"/>
      <c r="O102" s="209" t="str">
        <f t="shared" si="26"/>
        <v/>
      </c>
      <c r="P102" s="204"/>
      <c r="Q102" s="201"/>
      <c r="R102" s="201">
        <f t="shared" si="27"/>
        <v>0</v>
      </c>
      <c r="S102" s="140"/>
      <c r="T102" s="143"/>
      <c r="U102" s="143"/>
      <c r="V102" s="209" t="str">
        <f t="shared" si="28"/>
        <v/>
      </c>
      <c r="W102" s="207"/>
      <c r="X102" s="210">
        <f t="shared" si="29"/>
        <v>0</v>
      </c>
      <c r="Y102" s="201">
        <f t="shared" si="30"/>
        <v>0</v>
      </c>
      <c r="Z102" s="201"/>
      <c r="AA102" s="143"/>
      <c r="AB102" s="143"/>
      <c r="AC102" s="209" t="str">
        <f t="shared" si="31"/>
        <v/>
      </c>
      <c r="AD102" s="207"/>
      <c r="AE102" s="210">
        <f t="shared" si="32"/>
        <v>0</v>
      </c>
      <c r="AF102" s="201">
        <f t="shared" si="33"/>
        <v>0</v>
      </c>
    </row>
    <row r="103" spans="1:32" s="173" customFormat="1" ht="12.5" x14ac:dyDescent="0.25">
      <c r="A103" s="188"/>
      <c r="B103" s="188"/>
      <c r="C103" s="188"/>
      <c r="D103" s="188"/>
      <c r="E103" s="188"/>
      <c r="F103" s="189"/>
      <c r="G103" s="189"/>
      <c r="H103" s="142" t="str">
        <f t="shared" si="34"/>
        <v/>
      </c>
      <c r="I103" s="202"/>
      <c r="J103" s="201"/>
      <c r="K103" s="201">
        <f t="shared" si="25"/>
        <v>0</v>
      </c>
      <c r="L103" s="140"/>
      <c r="M103" s="193"/>
      <c r="N103" s="193"/>
      <c r="O103" s="209" t="str">
        <f t="shared" si="26"/>
        <v/>
      </c>
      <c r="P103" s="204"/>
      <c r="Q103" s="201"/>
      <c r="R103" s="201">
        <f t="shared" si="27"/>
        <v>0</v>
      </c>
      <c r="S103" s="140"/>
      <c r="T103" s="143"/>
      <c r="U103" s="143"/>
      <c r="V103" s="209" t="str">
        <f t="shared" si="28"/>
        <v/>
      </c>
      <c r="W103" s="207"/>
      <c r="X103" s="210">
        <f t="shared" si="29"/>
        <v>0</v>
      </c>
      <c r="Y103" s="201">
        <f t="shared" si="30"/>
        <v>0</v>
      </c>
      <c r="Z103" s="201"/>
      <c r="AA103" s="143"/>
      <c r="AB103" s="143"/>
      <c r="AC103" s="209" t="str">
        <f t="shared" si="31"/>
        <v/>
      </c>
      <c r="AD103" s="207"/>
      <c r="AE103" s="210">
        <f t="shared" si="32"/>
        <v>0</v>
      </c>
      <c r="AF103" s="201">
        <f t="shared" si="33"/>
        <v>0</v>
      </c>
    </row>
    <row r="104" spans="1:32" s="173" customFormat="1" ht="12.5" x14ac:dyDescent="0.25">
      <c r="A104" s="188"/>
      <c r="B104" s="188"/>
      <c r="C104" s="188"/>
      <c r="D104" s="188"/>
      <c r="E104" s="188"/>
      <c r="F104" s="189"/>
      <c r="G104" s="189"/>
      <c r="H104" s="142" t="str">
        <f t="shared" si="34"/>
        <v/>
      </c>
      <c r="I104" s="202"/>
      <c r="J104" s="201"/>
      <c r="K104" s="201">
        <f t="shared" si="25"/>
        <v>0</v>
      </c>
      <c r="L104" s="140"/>
      <c r="M104" s="193"/>
      <c r="N104" s="193"/>
      <c r="O104" s="209" t="str">
        <f t="shared" si="26"/>
        <v/>
      </c>
      <c r="P104" s="204"/>
      <c r="Q104" s="201"/>
      <c r="R104" s="201">
        <f t="shared" si="27"/>
        <v>0</v>
      </c>
      <c r="S104" s="140"/>
      <c r="T104" s="143"/>
      <c r="U104" s="143"/>
      <c r="V104" s="209" t="str">
        <f t="shared" si="28"/>
        <v/>
      </c>
      <c r="W104" s="207"/>
      <c r="X104" s="210">
        <f t="shared" si="29"/>
        <v>0</v>
      </c>
      <c r="Y104" s="201">
        <f t="shared" si="30"/>
        <v>0</v>
      </c>
      <c r="Z104" s="201"/>
      <c r="AA104" s="143"/>
      <c r="AB104" s="143"/>
      <c r="AC104" s="209" t="str">
        <f t="shared" si="31"/>
        <v/>
      </c>
      <c r="AD104" s="207"/>
      <c r="AE104" s="210">
        <f t="shared" si="32"/>
        <v>0</v>
      </c>
      <c r="AF104" s="201">
        <f t="shared" si="33"/>
        <v>0</v>
      </c>
    </row>
    <row r="105" spans="1:32" s="173" customFormat="1" ht="12.5" x14ac:dyDescent="0.25">
      <c r="A105" s="188"/>
      <c r="B105" s="188"/>
      <c r="C105" s="188"/>
      <c r="D105" s="188"/>
      <c r="E105" s="188"/>
      <c r="F105" s="189"/>
      <c r="G105" s="189"/>
      <c r="H105" s="142" t="str">
        <f t="shared" si="34"/>
        <v/>
      </c>
      <c r="I105" s="202"/>
      <c r="J105" s="201"/>
      <c r="K105" s="201">
        <f t="shared" si="25"/>
        <v>0</v>
      </c>
      <c r="L105" s="140"/>
      <c r="M105" s="193"/>
      <c r="N105" s="193"/>
      <c r="O105" s="209" t="str">
        <f t="shared" si="26"/>
        <v/>
      </c>
      <c r="P105" s="204"/>
      <c r="Q105" s="201"/>
      <c r="R105" s="201">
        <f t="shared" si="27"/>
        <v>0</v>
      </c>
      <c r="S105" s="140"/>
      <c r="T105" s="143"/>
      <c r="U105" s="143"/>
      <c r="V105" s="209" t="str">
        <f t="shared" si="28"/>
        <v/>
      </c>
      <c r="W105" s="207"/>
      <c r="X105" s="210">
        <f t="shared" si="29"/>
        <v>0</v>
      </c>
      <c r="Y105" s="201">
        <f t="shared" si="30"/>
        <v>0</v>
      </c>
      <c r="Z105" s="201"/>
      <c r="AA105" s="143"/>
      <c r="AB105" s="143"/>
      <c r="AC105" s="209" t="str">
        <f t="shared" si="31"/>
        <v/>
      </c>
      <c r="AD105" s="207"/>
      <c r="AE105" s="210">
        <f t="shared" si="32"/>
        <v>0</v>
      </c>
      <c r="AF105" s="201">
        <f t="shared" si="33"/>
        <v>0</v>
      </c>
    </row>
    <row r="106" spans="1:32" s="173" customFormat="1" ht="12.5" x14ac:dyDescent="0.25">
      <c r="A106" s="188"/>
      <c r="B106" s="188"/>
      <c r="C106" s="188"/>
      <c r="D106" s="188"/>
      <c r="E106" s="188"/>
      <c r="F106" s="189"/>
      <c r="G106" s="189"/>
      <c r="H106" s="142" t="str">
        <f t="shared" si="34"/>
        <v/>
      </c>
      <c r="I106" s="202"/>
      <c r="J106" s="201"/>
      <c r="K106" s="201">
        <f t="shared" si="25"/>
        <v>0</v>
      </c>
      <c r="L106" s="140"/>
      <c r="M106" s="193"/>
      <c r="N106" s="193"/>
      <c r="O106" s="209" t="str">
        <f t="shared" si="26"/>
        <v/>
      </c>
      <c r="P106" s="204"/>
      <c r="Q106" s="201"/>
      <c r="R106" s="201">
        <f t="shared" si="27"/>
        <v>0</v>
      </c>
      <c r="S106" s="140"/>
      <c r="T106" s="143"/>
      <c r="U106" s="143"/>
      <c r="V106" s="209" t="str">
        <f t="shared" si="28"/>
        <v/>
      </c>
      <c r="W106" s="207"/>
      <c r="X106" s="210">
        <f t="shared" si="29"/>
        <v>0</v>
      </c>
      <c r="Y106" s="201">
        <f t="shared" si="30"/>
        <v>0</v>
      </c>
      <c r="Z106" s="201"/>
      <c r="AA106" s="143"/>
      <c r="AB106" s="143"/>
      <c r="AC106" s="209" t="str">
        <f t="shared" si="31"/>
        <v/>
      </c>
      <c r="AD106" s="207"/>
      <c r="AE106" s="210">
        <f t="shared" si="32"/>
        <v>0</v>
      </c>
      <c r="AF106" s="201">
        <f t="shared" si="33"/>
        <v>0</v>
      </c>
    </row>
    <row r="107" spans="1:32" s="173" customFormat="1" ht="12.5" x14ac:dyDescent="0.25">
      <c r="A107" s="188"/>
      <c r="B107" s="188"/>
      <c r="C107" s="188"/>
      <c r="D107" s="188"/>
      <c r="E107" s="188"/>
      <c r="F107" s="189"/>
      <c r="G107" s="189"/>
      <c r="H107" s="142" t="str">
        <f t="shared" si="34"/>
        <v/>
      </c>
      <c r="I107" s="202"/>
      <c r="J107" s="201"/>
      <c r="K107" s="201">
        <f t="shared" si="25"/>
        <v>0</v>
      </c>
      <c r="L107" s="140"/>
      <c r="M107" s="193"/>
      <c r="N107" s="193"/>
      <c r="O107" s="209" t="str">
        <f t="shared" si="26"/>
        <v/>
      </c>
      <c r="P107" s="204"/>
      <c r="Q107" s="201"/>
      <c r="R107" s="201">
        <f t="shared" si="27"/>
        <v>0</v>
      </c>
      <c r="S107" s="140"/>
      <c r="T107" s="143"/>
      <c r="U107" s="143"/>
      <c r="V107" s="209" t="str">
        <f t="shared" si="28"/>
        <v/>
      </c>
      <c r="W107" s="207"/>
      <c r="X107" s="210">
        <f t="shared" si="29"/>
        <v>0</v>
      </c>
      <c r="Y107" s="201">
        <f t="shared" si="30"/>
        <v>0</v>
      </c>
      <c r="Z107" s="201"/>
      <c r="AA107" s="143"/>
      <c r="AB107" s="143"/>
      <c r="AC107" s="209" t="str">
        <f t="shared" si="31"/>
        <v/>
      </c>
      <c r="AD107" s="207"/>
      <c r="AE107" s="210">
        <f t="shared" si="32"/>
        <v>0</v>
      </c>
      <c r="AF107" s="201">
        <f t="shared" si="33"/>
        <v>0</v>
      </c>
    </row>
    <row r="108" spans="1:32" s="173" customFormat="1" ht="12.5" x14ac:dyDescent="0.25">
      <c r="A108" s="188"/>
      <c r="B108" s="188"/>
      <c r="C108" s="188"/>
      <c r="D108" s="188"/>
      <c r="E108" s="188"/>
      <c r="F108" s="189"/>
      <c r="G108" s="189"/>
      <c r="H108" s="142" t="str">
        <f t="shared" si="34"/>
        <v/>
      </c>
      <c r="I108" s="202"/>
      <c r="J108" s="201"/>
      <c r="K108" s="201">
        <f t="shared" si="25"/>
        <v>0</v>
      </c>
      <c r="L108" s="140"/>
      <c r="M108" s="193"/>
      <c r="N108" s="193"/>
      <c r="O108" s="209" t="str">
        <f t="shared" si="26"/>
        <v/>
      </c>
      <c r="P108" s="204"/>
      <c r="Q108" s="201"/>
      <c r="R108" s="201">
        <f t="shared" si="27"/>
        <v>0</v>
      </c>
      <c r="S108" s="140"/>
      <c r="T108" s="143"/>
      <c r="U108" s="143"/>
      <c r="V108" s="209" t="str">
        <f t="shared" si="28"/>
        <v/>
      </c>
      <c r="W108" s="207"/>
      <c r="X108" s="210">
        <f t="shared" si="29"/>
        <v>0</v>
      </c>
      <c r="Y108" s="201">
        <f t="shared" si="30"/>
        <v>0</v>
      </c>
      <c r="Z108" s="201"/>
      <c r="AA108" s="143"/>
      <c r="AB108" s="143"/>
      <c r="AC108" s="209" t="str">
        <f t="shared" si="31"/>
        <v/>
      </c>
      <c r="AD108" s="207"/>
      <c r="AE108" s="210">
        <f t="shared" si="32"/>
        <v>0</v>
      </c>
      <c r="AF108" s="201">
        <f t="shared" si="33"/>
        <v>0</v>
      </c>
    </row>
    <row r="109" spans="1:32" s="173" customFormat="1" ht="12.5" x14ac:dyDescent="0.25">
      <c r="A109" s="188"/>
      <c r="B109" s="188"/>
      <c r="C109" s="188"/>
      <c r="D109" s="188"/>
      <c r="E109" s="188"/>
      <c r="F109" s="189"/>
      <c r="G109" s="189"/>
      <c r="H109" s="142" t="str">
        <f t="shared" si="34"/>
        <v/>
      </c>
      <c r="I109" s="202"/>
      <c r="J109" s="201"/>
      <c r="K109" s="201">
        <f t="shared" si="25"/>
        <v>0</v>
      </c>
      <c r="L109" s="140"/>
      <c r="M109" s="193"/>
      <c r="N109" s="193"/>
      <c r="O109" s="209" t="str">
        <f t="shared" si="26"/>
        <v/>
      </c>
      <c r="P109" s="204"/>
      <c r="Q109" s="201"/>
      <c r="R109" s="201">
        <f t="shared" si="27"/>
        <v>0</v>
      </c>
      <c r="S109" s="140"/>
      <c r="T109" s="143"/>
      <c r="U109" s="143"/>
      <c r="V109" s="209" t="str">
        <f t="shared" si="28"/>
        <v/>
      </c>
      <c r="W109" s="207"/>
      <c r="X109" s="210">
        <f t="shared" si="29"/>
        <v>0</v>
      </c>
      <c r="Y109" s="201">
        <f t="shared" si="30"/>
        <v>0</v>
      </c>
      <c r="Z109" s="201"/>
      <c r="AA109" s="143"/>
      <c r="AB109" s="143"/>
      <c r="AC109" s="209" t="str">
        <f t="shared" si="31"/>
        <v/>
      </c>
      <c r="AD109" s="207"/>
      <c r="AE109" s="210">
        <f t="shared" si="32"/>
        <v>0</v>
      </c>
      <c r="AF109" s="201">
        <f t="shared" si="33"/>
        <v>0</v>
      </c>
    </row>
    <row r="110" spans="1:32" s="173" customFormat="1" ht="12.5" x14ac:dyDescent="0.25">
      <c r="A110" s="188"/>
      <c r="B110" s="188"/>
      <c r="C110" s="188"/>
      <c r="D110" s="188"/>
      <c r="E110" s="188"/>
      <c r="F110" s="189"/>
      <c r="G110" s="189"/>
      <c r="H110" s="142" t="str">
        <f t="shared" si="34"/>
        <v/>
      </c>
      <c r="I110" s="202"/>
      <c r="J110" s="201"/>
      <c r="K110" s="201">
        <f t="shared" si="25"/>
        <v>0</v>
      </c>
      <c r="L110" s="140"/>
      <c r="M110" s="193"/>
      <c r="N110" s="193"/>
      <c r="O110" s="209" t="str">
        <f t="shared" si="26"/>
        <v/>
      </c>
      <c r="P110" s="204"/>
      <c r="Q110" s="201"/>
      <c r="R110" s="201">
        <f t="shared" si="27"/>
        <v>0</v>
      </c>
      <c r="S110" s="140"/>
      <c r="T110" s="143"/>
      <c r="U110" s="143"/>
      <c r="V110" s="209" t="str">
        <f t="shared" si="28"/>
        <v/>
      </c>
      <c r="W110" s="207"/>
      <c r="X110" s="210">
        <f t="shared" si="29"/>
        <v>0</v>
      </c>
      <c r="Y110" s="201">
        <f t="shared" si="30"/>
        <v>0</v>
      </c>
      <c r="Z110" s="201"/>
      <c r="AA110" s="143"/>
      <c r="AB110" s="143"/>
      <c r="AC110" s="209" t="str">
        <f t="shared" si="31"/>
        <v/>
      </c>
      <c r="AD110" s="207"/>
      <c r="AE110" s="210">
        <f t="shared" si="32"/>
        <v>0</v>
      </c>
      <c r="AF110" s="201">
        <f t="shared" si="33"/>
        <v>0</v>
      </c>
    </row>
    <row r="111" spans="1:32" s="173" customFormat="1" ht="12.5" x14ac:dyDescent="0.25">
      <c r="A111" s="188"/>
      <c r="B111" s="188"/>
      <c r="C111" s="188"/>
      <c r="D111" s="188"/>
      <c r="E111" s="188"/>
      <c r="F111" s="189"/>
      <c r="G111" s="189"/>
      <c r="H111" s="142" t="str">
        <f t="shared" si="34"/>
        <v/>
      </c>
      <c r="I111" s="202"/>
      <c r="J111" s="201"/>
      <c r="K111" s="201">
        <f t="shared" si="25"/>
        <v>0</v>
      </c>
      <c r="L111" s="140"/>
      <c r="M111" s="193"/>
      <c r="N111" s="193"/>
      <c r="O111" s="209" t="str">
        <f t="shared" si="26"/>
        <v/>
      </c>
      <c r="P111" s="204"/>
      <c r="Q111" s="201"/>
      <c r="R111" s="201">
        <f t="shared" si="27"/>
        <v>0</v>
      </c>
      <c r="S111" s="140"/>
      <c r="T111" s="143"/>
      <c r="U111" s="143"/>
      <c r="V111" s="209" t="str">
        <f t="shared" si="28"/>
        <v/>
      </c>
      <c r="W111" s="207"/>
      <c r="X111" s="210">
        <f t="shared" si="29"/>
        <v>0</v>
      </c>
      <c r="Y111" s="201">
        <f t="shared" si="30"/>
        <v>0</v>
      </c>
      <c r="Z111" s="201"/>
      <c r="AA111" s="143"/>
      <c r="AB111" s="143"/>
      <c r="AC111" s="209" t="str">
        <f t="shared" si="31"/>
        <v/>
      </c>
      <c r="AD111" s="207"/>
      <c r="AE111" s="210">
        <f t="shared" si="32"/>
        <v>0</v>
      </c>
      <c r="AF111" s="201">
        <f t="shared" si="33"/>
        <v>0</v>
      </c>
    </row>
    <row r="112" spans="1:32" s="173" customFormat="1" ht="12.5" x14ac:dyDescent="0.25">
      <c r="A112" s="188"/>
      <c r="B112" s="188"/>
      <c r="C112" s="188"/>
      <c r="D112" s="188"/>
      <c r="E112" s="188"/>
      <c r="F112" s="189"/>
      <c r="G112" s="189"/>
      <c r="H112" s="142" t="str">
        <f t="shared" si="34"/>
        <v/>
      </c>
      <c r="I112" s="202"/>
      <c r="J112" s="201"/>
      <c r="K112" s="201">
        <f t="shared" si="25"/>
        <v>0</v>
      </c>
      <c r="L112" s="140"/>
      <c r="M112" s="193"/>
      <c r="N112" s="193"/>
      <c r="O112" s="209" t="str">
        <f t="shared" si="26"/>
        <v/>
      </c>
      <c r="P112" s="204"/>
      <c r="Q112" s="201"/>
      <c r="R112" s="201">
        <f t="shared" si="27"/>
        <v>0</v>
      </c>
      <c r="S112" s="140"/>
      <c r="T112" s="143"/>
      <c r="U112" s="143"/>
      <c r="V112" s="209" t="str">
        <f t="shared" si="28"/>
        <v/>
      </c>
      <c r="W112" s="207"/>
      <c r="X112" s="210">
        <f t="shared" si="29"/>
        <v>0</v>
      </c>
      <c r="Y112" s="201">
        <f t="shared" si="30"/>
        <v>0</v>
      </c>
      <c r="Z112" s="201"/>
      <c r="AA112" s="143"/>
      <c r="AB112" s="143"/>
      <c r="AC112" s="209" t="str">
        <f t="shared" si="31"/>
        <v/>
      </c>
      <c r="AD112" s="207"/>
      <c r="AE112" s="210">
        <f t="shared" si="32"/>
        <v>0</v>
      </c>
      <c r="AF112" s="201">
        <f t="shared" si="33"/>
        <v>0</v>
      </c>
    </row>
    <row r="113" spans="1:32" s="173" customFormat="1" ht="12.5" x14ac:dyDescent="0.25">
      <c r="A113" s="188"/>
      <c r="B113" s="188"/>
      <c r="C113" s="188"/>
      <c r="D113" s="188"/>
      <c r="E113" s="188"/>
      <c r="F113" s="189"/>
      <c r="G113" s="189"/>
      <c r="H113" s="142" t="str">
        <f t="shared" si="34"/>
        <v/>
      </c>
      <c r="I113" s="202"/>
      <c r="J113" s="201"/>
      <c r="K113" s="201">
        <f t="shared" si="25"/>
        <v>0</v>
      </c>
      <c r="L113" s="140"/>
      <c r="M113" s="193"/>
      <c r="N113" s="193"/>
      <c r="O113" s="209" t="str">
        <f t="shared" si="26"/>
        <v/>
      </c>
      <c r="P113" s="204"/>
      <c r="Q113" s="201"/>
      <c r="R113" s="201">
        <f t="shared" si="27"/>
        <v>0</v>
      </c>
      <c r="S113" s="140"/>
      <c r="T113" s="143"/>
      <c r="U113" s="143"/>
      <c r="V113" s="209" t="str">
        <f t="shared" si="28"/>
        <v/>
      </c>
      <c r="W113" s="207"/>
      <c r="X113" s="210">
        <f t="shared" si="29"/>
        <v>0</v>
      </c>
      <c r="Y113" s="201">
        <f t="shared" si="30"/>
        <v>0</v>
      </c>
      <c r="Z113" s="201"/>
      <c r="AA113" s="143"/>
      <c r="AB113" s="143"/>
      <c r="AC113" s="209" t="str">
        <f t="shared" si="31"/>
        <v/>
      </c>
      <c r="AD113" s="207"/>
      <c r="AE113" s="210">
        <f t="shared" si="32"/>
        <v>0</v>
      </c>
      <c r="AF113" s="201">
        <f t="shared" si="33"/>
        <v>0</v>
      </c>
    </row>
    <row r="114" spans="1:32" s="173" customFormat="1" ht="12.5" x14ac:dyDescent="0.25">
      <c r="A114" s="188"/>
      <c r="B114" s="188"/>
      <c r="C114" s="188"/>
      <c r="D114" s="188"/>
      <c r="E114" s="188"/>
      <c r="F114" s="189"/>
      <c r="G114" s="189"/>
      <c r="H114" s="142" t="str">
        <f t="shared" si="34"/>
        <v/>
      </c>
      <c r="I114" s="202"/>
      <c r="J114" s="201"/>
      <c r="K114" s="201">
        <f t="shared" si="25"/>
        <v>0</v>
      </c>
      <c r="L114" s="140"/>
      <c r="M114" s="193"/>
      <c r="N114" s="193"/>
      <c r="O114" s="209" t="str">
        <f t="shared" si="26"/>
        <v/>
      </c>
      <c r="P114" s="204"/>
      <c r="Q114" s="201"/>
      <c r="R114" s="201">
        <f t="shared" si="27"/>
        <v>0</v>
      </c>
      <c r="S114" s="140"/>
      <c r="T114" s="143"/>
      <c r="U114" s="143"/>
      <c r="V114" s="209" t="str">
        <f t="shared" si="28"/>
        <v/>
      </c>
      <c r="W114" s="207"/>
      <c r="X114" s="210">
        <f t="shared" si="29"/>
        <v>0</v>
      </c>
      <c r="Y114" s="201">
        <f t="shared" si="30"/>
        <v>0</v>
      </c>
      <c r="Z114" s="201"/>
      <c r="AA114" s="143"/>
      <c r="AB114" s="143"/>
      <c r="AC114" s="209" t="str">
        <f t="shared" si="31"/>
        <v/>
      </c>
      <c r="AD114" s="207"/>
      <c r="AE114" s="210">
        <f t="shared" si="32"/>
        <v>0</v>
      </c>
      <c r="AF114" s="201">
        <f t="shared" si="33"/>
        <v>0</v>
      </c>
    </row>
    <row r="115" spans="1:32" s="173" customFormat="1" ht="12.5" x14ac:dyDescent="0.25">
      <c r="A115" s="188"/>
      <c r="B115" s="188"/>
      <c r="C115" s="188"/>
      <c r="D115" s="188"/>
      <c r="E115" s="188"/>
      <c r="F115" s="189"/>
      <c r="G115" s="189"/>
      <c r="H115" s="142" t="str">
        <f t="shared" si="34"/>
        <v/>
      </c>
      <c r="I115" s="202"/>
      <c r="J115" s="201"/>
      <c r="K115" s="201">
        <f t="shared" si="25"/>
        <v>0</v>
      </c>
      <c r="L115" s="140"/>
      <c r="M115" s="193"/>
      <c r="N115" s="193"/>
      <c r="O115" s="209" t="str">
        <f t="shared" si="26"/>
        <v/>
      </c>
      <c r="P115" s="204"/>
      <c r="Q115" s="201"/>
      <c r="R115" s="201">
        <f t="shared" si="27"/>
        <v>0</v>
      </c>
      <c r="S115" s="140"/>
      <c r="T115" s="143"/>
      <c r="U115" s="143"/>
      <c r="V115" s="209" t="str">
        <f t="shared" si="28"/>
        <v/>
      </c>
      <c r="W115" s="207"/>
      <c r="X115" s="210">
        <f t="shared" si="29"/>
        <v>0</v>
      </c>
      <c r="Y115" s="201">
        <f t="shared" si="30"/>
        <v>0</v>
      </c>
      <c r="Z115" s="201"/>
      <c r="AA115" s="143"/>
      <c r="AB115" s="143"/>
      <c r="AC115" s="209" t="str">
        <f t="shared" si="31"/>
        <v/>
      </c>
      <c r="AD115" s="207"/>
      <c r="AE115" s="210">
        <f t="shared" si="32"/>
        <v>0</v>
      </c>
      <c r="AF115" s="201">
        <f t="shared" si="33"/>
        <v>0</v>
      </c>
    </row>
    <row r="116" spans="1:32" s="173" customFormat="1" ht="12.5" x14ac:dyDescent="0.25">
      <c r="A116" s="188"/>
      <c r="B116" s="188"/>
      <c r="C116" s="188"/>
      <c r="D116" s="188"/>
      <c r="E116" s="188"/>
      <c r="F116" s="189"/>
      <c r="G116" s="189"/>
      <c r="H116" s="142" t="str">
        <f t="shared" si="34"/>
        <v/>
      </c>
      <c r="I116" s="202"/>
      <c r="J116" s="201"/>
      <c r="K116" s="201">
        <f t="shared" si="25"/>
        <v>0</v>
      </c>
      <c r="L116" s="140"/>
      <c r="M116" s="193"/>
      <c r="N116" s="193"/>
      <c r="O116" s="209" t="str">
        <f t="shared" si="26"/>
        <v/>
      </c>
      <c r="P116" s="204"/>
      <c r="Q116" s="201"/>
      <c r="R116" s="201">
        <f t="shared" si="27"/>
        <v>0</v>
      </c>
      <c r="S116" s="140"/>
      <c r="T116" s="143"/>
      <c r="U116" s="143"/>
      <c r="V116" s="209" t="str">
        <f t="shared" si="28"/>
        <v/>
      </c>
      <c r="W116" s="207"/>
      <c r="X116" s="210">
        <f t="shared" si="29"/>
        <v>0</v>
      </c>
      <c r="Y116" s="201">
        <f t="shared" si="30"/>
        <v>0</v>
      </c>
      <c r="Z116" s="201"/>
      <c r="AA116" s="143"/>
      <c r="AB116" s="143"/>
      <c r="AC116" s="209" t="str">
        <f t="shared" si="31"/>
        <v/>
      </c>
      <c r="AD116" s="207"/>
      <c r="AE116" s="210">
        <f t="shared" si="32"/>
        <v>0</v>
      </c>
      <c r="AF116" s="201">
        <f t="shared" si="33"/>
        <v>0</v>
      </c>
    </row>
    <row r="117" spans="1:32" s="173" customFormat="1" ht="12.5" x14ac:dyDescent="0.25">
      <c r="A117" s="188"/>
      <c r="B117" s="188"/>
      <c r="C117" s="188"/>
      <c r="D117" s="188"/>
      <c r="E117" s="188"/>
      <c r="F117" s="189"/>
      <c r="G117" s="189"/>
      <c r="H117" s="142" t="str">
        <f t="shared" si="34"/>
        <v/>
      </c>
      <c r="I117" s="202"/>
      <c r="J117" s="201"/>
      <c r="K117" s="201">
        <f t="shared" si="25"/>
        <v>0</v>
      </c>
      <c r="L117" s="140"/>
      <c r="M117" s="193"/>
      <c r="N117" s="193"/>
      <c r="O117" s="209" t="str">
        <f t="shared" si="26"/>
        <v/>
      </c>
      <c r="P117" s="204"/>
      <c r="Q117" s="201"/>
      <c r="R117" s="201">
        <f t="shared" si="27"/>
        <v>0</v>
      </c>
      <c r="S117" s="140"/>
      <c r="T117" s="143"/>
      <c r="U117" s="143"/>
      <c r="V117" s="209" t="str">
        <f t="shared" si="28"/>
        <v/>
      </c>
      <c r="W117" s="207"/>
      <c r="X117" s="210">
        <f t="shared" si="29"/>
        <v>0</v>
      </c>
      <c r="Y117" s="201">
        <f t="shared" si="30"/>
        <v>0</v>
      </c>
      <c r="Z117" s="201"/>
      <c r="AA117" s="143"/>
      <c r="AB117" s="143"/>
      <c r="AC117" s="209" t="str">
        <f t="shared" si="31"/>
        <v/>
      </c>
      <c r="AD117" s="207"/>
      <c r="AE117" s="210">
        <f t="shared" si="32"/>
        <v>0</v>
      </c>
      <c r="AF117" s="201">
        <f t="shared" si="33"/>
        <v>0</v>
      </c>
    </row>
    <row r="118" spans="1:32" s="173" customFormat="1" ht="12.5" x14ac:dyDescent="0.25">
      <c r="A118" s="188"/>
      <c r="B118" s="188"/>
      <c r="C118" s="188"/>
      <c r="D118" s="188"/>
      <c r="E118" s="188"/>
      <c r="F118" s="189"/>
      <c r="G118" s="189"/>
      <c r="H118" s="142" t="str">
        <f t="shared" si="34"/>
        <v/>
      </c>
      <c r="I118" s="202"/>
      <c r="J118" s="201"/>
      <c r="K118" s="201">
        <f t="shared" si="25"/>
        <v>0</v>
      </c>
      <c r="L118" s="140"/>
      <c r="M118" s="193"/>
      <c r="N118" s="193"/>
      <c r="O118" s="209" t="str">
        <f t="shared" si="26"/>
        <v/>
      </c>
      <c r="P118" s="204"/>
      <c r="Q118" s="201"/>
      <c r="R118" s="201">
        <f t="shared" si="27"/>
        <v>0</v>
      </c>
      <c r="S118" s="140"/>
      <c r="T118" s="143"/>
      <c r="U118" s="143"/>
      <c r="V118" s="209" t="str">
        <f t="shared" si="28"/>
        <v/>
      </c>
      <c r="W118" s="207"/>
      <c r="X118" s="210">
        <f t="shared" si="29"/>
        <v>0</v>
      </c>
      <c r="Y118" s="201">
        <f t="shared" si="30"/>
        <v>0</v>
      </c>
      <c r="Z118" s="201"/>
      <c r="AA118" s="143"/>
      <c r="AB118" s="143"/>
      <c r="AC118" s="209" t="str">
        <f t="shared" si="31"/>
        <v/>
      </c>
      <c r="AD118" s="207"/>
      <c r="AE118" s="210">
        <f t="shared" si="32"/>
        <v>0</v>
      </c>
      <c r="AF118" s="201">
        <f t="shared" si="33"/>
        <v>0</v>
      </c>
    </row>
    <row r="119" spans="1:32" s="173" customFormat="1" ht="12.5" x14ac:dyDescent="0.25">
      <c r="A119" s="188"/>
      <c r="B119" s="188"/>
      <c r="C119" s="188"/>
      <c r="D119" s="188"/>
      <c r="E119" s="188"/>
      <c r="F119" s="189"/>
      <c r="G119" s="189"/>
      <c r="H119" s="142" t="str">
        <f t="shared" si="34"/>
        <v/>
      </c>
      <c r="I119" s="202"/>
      <c r="J119" s="201"/>
      <c r="K119" s="201">
        <f t="shared" si="25"/>
        <v>0</v>
      </c>
      <c r="L119" s="140"/>
      <c r="M119" s="193"/>
      <c r="N119" s="193"/>
      <c r="O119" s="209" t="str">
        <f t="shared" si="26"/>
        <v/>
      </c>
      <c r="P119" s="204"/>
      <c r="Q119" s="201"/>
      <c r="R119" s="201">
        <f t="shared" si="27"/>
        <v>0</v>
      </c>
      <c r="S119" s="140"/>
      <c r="T119" s="143"/>
      <c r="U119" s="143"/>
      <c r="V119" s="209" t="str">
        <f t="shared" si="28"/>
        <v/>
      </c>
      <c r="W119" s="207"/>
      <c r="X119" s="210">
        <f t="shared" si="29"/>
        <v>0</v>
      </c>
      <c r="Y119" s="201">
        <f t="shared" si="30"/>
        <v>0</v>
      </c>
      <c r="Z119" s="201"/>
      <c r="AA119" s="143"/>
      <c r="AB119" s="143"/>
      <c r="AC119" s="209" t="str">
        <f t="shared" si="31"/>
        <v/>
      </c>
      <c r="AD119" s="207"/>
      <c r="AE119" s="210">
        <f t="shared" si="32"/>
        <v>0</v>
      </c>
      <c r="AF119" s="201">
        <f t="shared" si="33"/>
        <v>0</v>
      </c>
    </row>
    <row r="120" spans="1:32" s="173" customFormat="1" ht="12.5" x14ac:dyDescent="0.25">
      <c r="A120" s="188"/>
      <c r="B120" s="188"/>
      <c r="C120" s="188"/>
      <c r="D120" s="188"/>
      <c r="E120" s="188"/>
      <c r="F120" s="189"/>
      <c r="G120" s="189"/>
      <c r="H120" s="142" t="str">
        <f t="shared" si="34"/>
        <v/>
      </c>
      <c r="I120" s="202"/>
      <c r="J120" s="201"/>
      <c r="K120" s="201">
        <f t="shared" si="25"/>
        <v>0</v>
      </c>
      <c r="L120" s="140"/>
      <c r="M120" s="193"/>
      <c r="N120" s="193"/>
      <c r="O120" s="209" t="str">
        <f t="shared" si="26"/>
        <v/>
      </c>
      <c r="P120" s="204"/>
      <c r="Q120" s="201"/>
      <c r="R120" s="201">
        <f t="shared" si="27"/>
        <v>0</v>
      </c>
      <c r="S120" s="140"/>
      <c r="T120" s="143"/>
      <c r="U120" s="143"/>
      <c r="V120" s="209" t="str">
        <f t="shared" si="28"/>
        <v/>
      </c>
      <c r="W120" s="207"/>
      <c r="X120" s="210">
        <f t="shared" si="29"/>
        <v>0</v>
      </c>
      <c r="Y120" s="201">
        <f t="shared" si="30"/>
        <v>0</v>
      </c>
      <c r="Z120" s="201"/>
      <c r="AA120" s="143"/>
      <c r="AB120" s="143"/>
      <c r="AC120" s="209" t="str">
        <f t="shared" si="31"/>
        <v/>
      </c>
      <c r="AD120" s="207"/>
      <c r="AE120" s="210">
        <f t="shared" si="32"/>
        <v>0</v>
      </c>
      <c r="AF120" s="201">
        <f t="shared" si="33"/>
        <v>0</v>
      </c>
    </row>
    <row r="121" spans="1:32" s="173" customFormat="1" ht="12.5" x14ac:dyDescent="0.25">
      <c r="A121" s="188"/>
      <c r="B121" s="188"/>
      <c r="C121" s="188"/>
      <c r="D121" s="188"/>
      <c r="E121" s="188"/>
      <c r="F121" s="189"/>
      <c r="G121" s="189"/>
      <c r="H121" s="142" t="str">
        <f t="shared" si="34"/>
        <v/>
      </c>
      <c r="I121" s="202"/>
      <c r="J121" s="201"/>
      <c r="K121" s="201">
        <f t="shared" si="25"/>
        <v>0</v>
      </c>
      <c r="L121" s="140"/>
      <c r="M121" s="193"/>
      <c r="N121" s="193"/>
      <c r="O121" s="209" t="str">
        <f t="shared" si="26"/>
        <v/>
      </c>
      <c r="P121" s="204"/>
      <c r="Q121" s="201"/>
      <c r="R121" s="201">
        <f t="shared" si="27"/>
        <v>0</v>
      </c>
      <c r="S121" s="140"/>
      <c r="T121" s="143"/>
      <c r="U121" s="143"/>
      <c r="V121" s="209" t="str">
        <f t="shared" si="28"/>
        <v/>
      </c>
      <c r="W121" s="207"/>
      <c r="X121" s="210">
        <f t="shared" si="29"/>
        <v>0</v>
      </c>
      <c r="Y121" s="201">
        <f t="shared" si="30"/>
        <v>0</v>
      </c>
      <c r="Z121" s="201"/>
      <c r="AA121" s="143"/>
      <c r="AB121" s="143"/>
      <c r="AC121" s="209" t="str">
        <f t="shared" si="31"/>
        <v/>
      </c>
      <c r="AD121" s="207"/>
      <c r="AE121" s="210">
        <f t="shared" si="32"/>
        <v>0</v>
      </c>
      <c r="AF121" s="201">
        <f t="shared" si="33"/>
        <v>0</v>
      </c>
    </row>
    <row r="122" spans="1:32" s="173" customFormat="1" ht="12.5" x14ac:dyDescent="0.25">
      <c r="A122" s="188"/>
      <c r="B122" s="188"/>
      <c r="C122" s="188"/>
      <c r="D122" s="188"/>
      <c r="E122" s="188"/>
      <c r="F122" s="189"/>
      <c r="G122" s="189"/>
      <c r="H122" s="142" t="str">
        <f t="shared" si="34"/>
        <v/>
      </c>
      <c r="I122" s="202"/>
      <c r="J122" s="201"/>
      <c r="K122" s="201">
        <f t="shared" si="25"/>
        <v>0</v>
      </c>
      <c r="L122" s="140"/>
      <c r="M122" s="193"/>
      <c r="N122" s="193"/>
      <c r="O122" s="209" t="str">
        <f t="shared" si="26"/>
        <v/>
      </c>
      <c r="P122" s="204"/>
      <c r="Q122" s="201"/>
      <c r="R122" s="201">
        <f t="shared" si="27"/>
        <v>0</v>
      </c>
      <c r="S122" s="140"/>
      <c r="T122" s="143"/>
      <c r="U122" s="143"/>
      <c r="V122" s="209" t="str">
        <f t="shared" si="28"/>
        <v/>
      </c>
      <c r="W122" s="207"/>
      <c r="X122" s="210">
        <f t="shared" si="29"/>
        <v>0</v>
      </c>
      <c r="Y122" s="201">
        <f t="shared" si="30"/>
        <v>0</v>
      </c>
      <c r="Z122" s="201"/>
      <c r="AA122" s="143"/>
      <c r="AB122" s="143"/>
      <c r="AC122" s="209" t="str">
        <f t="shared" si="31"/>
        <v/>
      </c>
      <c r="AD122" s="207"/>
      <c r="AE122" s="210">
        <f t="shared" si="32"/>
        <v>0</v>
      </c>
      <c r="AF122" s="201">
        <f t="shared" si="33"/>
        <v>0</v>
      </c>
    </row>
    <row r="123" spans="1:32" s="173" customFormat="1" ht="12.5" x14ac:dyDescent="0.25">
      <c r="A123" s="188"/>
      <c r="B123" s="188"/>
      <c r="C123" s="188"/>
      <c r="D123" s="188"/>
      <c r="E123" s="188"/>
      <c r="F123" s="189"/>
      <c r="G123" s="189"/>
      <c r="H123" s="142" t="str">
        <f t="shared" si="34"/>
        <v/>
      </c>
      <c r="I123" s="202"/>
      <c r="J123" s="201"/>
      <c r="K123" s="201">
        <f t="shared" si="25"/>
        <v>0</v>
      </c>
      <c r="L123" s="140"/>
      <c r="M123" s="193"/>
      <c r="N123" s="193"/>
      <c r="O123" s="209" t="str">
        <f t="shared" si="26"/>
        <v/>
      </c>
      <c r="P123" s="204"/>
      <c r="Q123" s="201"/>
      <c r="R123" s="201">
        <f t="shared" si="27"/>
        <v>0</v>
      </c>
      <c r="S123" s="140"/>
      <c r="T123" s="143"/>
      <c r="U123" s="143"/>
      <c r="V123" s="209" t="str">
        <f t="shared" si="28"/>
        <v/>
      </c>
      <c r="W123" s="207"/>
      <c r="X123" s="210">
        <f t="shared" si="29"/>
        <v>0</v>
      </c>
      <c r="Y123" s="201">
        <f t="shared" si="30"/>
        <v>0</v>
      </c>
      <c r="Z123" s="201"/>
      <c r="AA123" s="143"/>
      <c r="AB123" s="143"/>
      <c r="AC123" s="209" t="str">
        <f t="shared" si="31"/>
        <v/>
      </c>
      <c r="AD123" s="207"/>
      <c r="AE123" s="210">
        <f t="shared" si="32"/>
        <v>0</v>
      </c>
      <c r="AF123" s="201">
        <f t="shared" si="33"/>
        <v>0</v>
      </c>
    </row>
    <row r="124" spans="1:32" s="173" customFormat="1" ht="12.5" x14ac:dyDescent="0.25">
      <c r="A124" s="188"/>
      <c r="B124" s="190"/>
      <c r="C124" s="188"/>
      <c r="D124" s="191"/>
      <c r="E124" s="188"/>
      <c r="F124" s="192"/>
      <c r="G124" s="192"/>
      <c r="H124" s="142" t="str">
        <f t="shared" si="34"/>
        <v/>
      </c>
      <c r="I124" s="203"/>
      <c r="J124" s="125"/>
      <c r="K124" s="201">
        <f t="shared" si="25"/>
        <v>0</v>
      </c>
      <c r="L124" s="123"/>
      <c r="M124" s="192"/>
      <c r="N124" s="194"/>
      <c r="O124" s="209" t="str">
        <f t="shared" si="26"/>
        <v/>
      </c>
      <c r="P124" s="205"/>
      <c r="Q124" s="125"/>
      <c r="R124" s="201">
        <f t="shared" si="27"/>
        <v>0</v>
      </c>
      <c r="S124" s="125"/>
      <c r="T124" s="125"/>
      <c r="U124" s="125"/>
      <c r="V124" s="209" t="str">
        <f t="shared" si="28"/>
        <v/>
      </c>
      <c r="W124" s="208"/>
      <c r="X124" s="210">
        <f t="shared" si="29"/>
        <v>0</v>
      </c>
      <c r="Y124" s="201">
        <f t="shared" si="30"/>
        <v>0</v>
      </c>
      <c r="Z124" s="201"/>
      <c r="AA124" s="125"/>
      <c r="AB124" s="125"/>
      <c r="AC124" s="209" t="str">
        <f t="shared" si="31"/>
        <v/>
      </c>
      <c r="AD124" s="208"/>
      <c r="AE124" s="210">
        <f t="shared" si="32"/>
        <v>0</v>
      </c>
      <c r="AF124" s="201">
        <f t="shared" si="33"/>
        <v>0</v>
      </c>
    </row>
    <row r="125" spans="1:32" s="177" customFormat="1" ht="13.5" thickBot="1" x14ac:dyDescent="0.35">
      <c r="A125" s="174"/>
      <c r="B125" s="173"/>
      <c r="C125" s="174"/>
      <c r="D125" s="175">
        <f>SUM(D15:D124)</f>
        <v>0</v>
      </c>
      <c r="E125" s="174"/>
      <c r="F125" s="123"/>
      <c r="G125" s="123"/>
      <c r="H125" s="124"/>
      <c r="I125" s="154"/>
      <c r="J125" s="155" t="s">
        <v>144</v>
      </c>
      <c r="K125" s="156">
        <f>SUM(K15:K65)</f>
        <v>0</v>
      </c>
      <c r="L125" s="157"/>
      <c r="M125" s="123"/>
      <c r="N125" s="127"/>
      <c r="O125" s="124"/>
      <c r="P125" s="176"/>
      <c r="Q125" s="155" t="s">
        <v>144</v>
      </c>
      <c r="R125" s="156">
        <f>SUM(R15:R65)</f>
        <v>0</v>
      </c>
      <c r="S125" s="125"/>
      <c r="T125" s="125"/>
      <c r="U125" s="125"/>
      <c r="V125" s="125"/>
      <c r="W125" s="176"/>
      <c r="X125" s="155" t="s">
        <v>144</v>
      </c>
      <c r="Y125" s="156">
        <f>SUM(Y15:Y65)</f>
        <v>0</v>
      </c>
      <c r="Z125" s="236"/>
      <c r="AA125" s="125"/>
      <c r="AB125" s="125"/>
      <c r="AC125" s="125"/>
      <c r="AD125" s="176"/>
      <c r="AE125" s="155" t="s">
        <v>144</v>
      </c>
      <c r="AF125" s="156">
        <f>SUM(AF15:AF65)</f>
        <v>0</v>
      </c>
    </row>
    <row r="126" spans="1:32" ht="14.5" thickTop="1" x14ac:dyDescent="0.3">
      <c r="C126" s="126"/>
      <c r="F126" s="123"/>
      <c r="G126" s="123"/>
      <c r="H126" s="123"/>
      <c r="I126" s="123"/>
      <c r="J126" s="123"/>
      <c r="K126" s="123"/>
      <c r="L126" s="123"/>
      <c r="M126" s="123"/>
      <c r="N126" s="127"/>
      <c r="O126" s="123"/>
      <c r="P126" s="128"/>
      <c r="Q126" s="125"/>
      <c r="R126" s="129"/>
      <c r="S126" s="125"/>
      <c r="T126" s="125"/>
      <c r="U126" s="125"/>
      <c r="V126" s="125"/>
      <c r="W126" s="125"/>
      <c r="X126" s="125"/>
      <c r="Y126" s="125"/>
      <c r="Z126" s="125"/>
    </row>
    <row r="128" spans="1:32" s="131" customFormat="1" ht="15" customHeight="1" x14ac:dyDescent="0.35">
      <c r="A128" s="130"/>
      <c r="B128" s="327"/>
      <c r="C128" s="327"/>
      <c r="D128" s="327"/>
      <c r="E128" s="327"/>
      <c r="F128" s="327"/>
      <c r="G128" s="327"/>
      <c r="H128" s="327"/>
      <c r="I128" s="327"/>
      <c r="J128" s="327"/>
      <c r="K128" s="327"/>
      <c r="L128" s="327"/>
      <c r="M128" s="327"/>
    </row>
    <row r="129" spans="4:21" x14ac:dyDescent="0.3">
      <c r="D129" s="137"/>
    </row>
    <row r="130" spans="4:21" x14ac:dyDescent="0.3">
      <c r="D130" s="126" t="s">
        <v>121</v>
      </c>
      <c r="F130" s="122" t="s">
        <v>145</v>
      </c>
    </row>
    <row r="131" spans="4:21" ht="13.5" customHeight="1" x14ac:dyDescent="0.3">
      <c r="D131" s="137"/>
    </row>
    <row r="132" spans="4:21" ht="68.25" customHeight="1" x14ac:dyDescent="0.3">
      <c r="D132" s="137"/>
      <c r="F132" s="326" t="s">
        <v>186</v>
      </c>
      <c r="G132" s="326"/>
      <c r="H132" s="326"/>
      <c r="I132" s="326"/>
      <c r="J132" s="326"/>
      <c r="K132" s="326"/>
      <c r="L132" s="326"/>
      <c r="M132" s="326"/>
    </row>
    <row r="133" spans="4:21" ht="18.75" customHeight="1" x14ac:dyDescent="0.3">
      <c r="D133" s="137"/>
      <c r="F133" s="132"/>
      <c r="G133" s="132"/>
      <c r="H133" s="132"/>
      <c r="I133" s="132"/>
      <c r="J133" s="132"/>
      <c r="K133" s="132"/>
      <c r="L133" s="132"/>
      <c r="M133" s="132"/>
    </row>
    <row r="134" spans="4:21" x14ac:dyDescent="0.3">
      <c r="D134" s="137"/>
      <c r="F134" s="122" t="s">
        <v>189</v>
      </c>
    </row>
    <row r="135" spans="4:21" x14ac:dyDescent="0.3">
      <c r="D135" s="137"/>
      <c r="F135" s="133" t="s">
        <v>187</v>
      </c>
    </row>
    <row r="136" spans="4:21" x14ac:dyDescent="0.3">
      <c r="D136" s="137"/>
      <c r="F136" s="133" t="s">
        <v>188</v>
      </c>
    </row>
    <row r="137" spans="4:21" x14ac:dyDescent="0.3">
      <c r="D137" s="137"/>
      <c r="F137" s="133" t="s">
        <v>146</v>
      </c>
    </row>
    <row r="138" spans="4:21" x14ac:dyDescent="0.3">
      <c r="D138" s="137"/>
      <c r="F138" s="133" t="s">
        <v>147</v>
      </c>
    </row>
    <row r="139" spans="4:21" x14ac:dyDescent="0.3">
      <c r="D139" s="137"/>
      <c r="F139" s="133" t="s">
        <v>148</v>
      </c>
    </row>
    <row r="140" spans="4:21" x14ac:dyDescent="0.3">
      <c r="D140" s="137"/>
      <c r="G140" s="134"/>
    </row>
    <row r="141" spans="4:21" x14ac:dyDescent="0.3">
      <c r="D141" s="137" t="s">
        <v>183</v>
      </c>
      <c r="F141" s="199" t="str">
        <f>F9</f>
        <v>Select Utility Type</v>
      </c>
      <c r="G141" s="196">
        <f>K125</f>
        <v>0</v>
      </c>
      <c r="I141" s="199" t="str">
        <f>M9</f>
        <v>Select Utility Type</v>
      </c>
      <c r="J141" s="197">
        <f>R125</f>
        <v>0</v>
      </c>
      <c r="M141" s="217" t="str">
        <f>T9</f>
        <v>Select Utility Type</v>
      </c>
      <c r="N141" s="197">
        <f>Y125</f>
        <v>0</v>
      </c>
      <c r="P141" s="199" t="str">
        <f>AA9</f>
        <v>Select Utility Type</v>
      </c>
      <c r="Q141" s="197">
        <f>AF125</f>
        <v>0</v>
      </c>
      <c r="T141" s="199" t="s">
        <v>185</v>
      </c>
      <c r="U141" s="197">
        <f>G141+J141+N141</f>
        <v>0</v>
      </c>
    </row>
    <row r="142" spans="4:21" x14ac:dyDescent="0.3">
      <c r="D142" s="137" t="s">
        <v>184</v>
      </c>
      <c r="F142" s="199" t="str">
        <f>F9</f>
        <v>Select Utility Type</v>
      </c>
      <c r="G142" s="196">
        <f>G141*12</f>
        <v>0</v>
      </c>
      <c r="I142" s="199" t="str">
        <f>M9</f>
        <v>Select Utility Type</v>
      </c>
      <c r="J142" s="196">
        <f>J141*12</f>
        <v>0</v>
      </c>
      <c r="M142" s="217" t="str">
        <f>T9</f>
        <v>Select Utility Type</v>
      </c>
      <c r="N142" s="197">
        <f>N141*12</f>
        <v>0</v>
      </c>
      <c r="P142" s="199" t="str">
        <f>AA9</f>
        <v>Select Utility Type</v>
      </c>
      <c r="Q142" s="197">
        <f>Q141*12</f>
        <v>0</v>
      </c>
      <c r="T142" s="218" t="s">
        <v>185</v>
      </c>
      <c r="U142" s="198">
        <f>G142+J142+N142</f>
        <v>0</v>
      </c>
    </row>
    <row r="143" spans="4:21" x14ac:dyDescent="0.3">
      <c r="D143" s="137"/>
      <c r="F143" s="133"/>
    </row>
    <row r="144" spans="4:21" x14ac:dyDescent="0.3">
      <c r="D144" s="126" t="s">
        <v>129</v>
      </c>
      <c r="F144" s="122" t="s">
        <v>190</v>
      </c>
    </row>
    <row r="145" spans="1:16" x14ac:dyDescent="0.3">
      <c r="D145" s="137"/>
      <c r="F145" s="133"/>
      <c r="G145" s="135" t="s">
        <v>194</v>
      </c>
    </row>
    <row r="146" spans="1:16" x14ac:dyDescent="0.3">
      <c r="D146" s="137"/>
      <c r="F146" s="133"/>
      <c r="G146" s="163" t="s">
        <v>185</v>
      </c>
      <c r="H146" s="198">
        <f>U142</f>
        <v>0</v>
      </c>
    </row>
    <row r="147" spans="1:16" x14ac:dyDescent="0.3">
      <c r="D147" s="137"/>
      <c r="F147" s="133"/>
      <c r="G147" s="161"/>
      <c r="H147" s="162"/>
    </row>
    <row r="148" spans="1:16" x14ac:dyDescent="0.3">
      <c r="D148" s="137"/>
      <c r="F148" s="133"/>
      <c r="G148" s="122" t="s">
        <v>193</v>
      </c>
    </row>
    <row r="149" spans="1:16" x14ac:dyDescent="0.3">
      <c r="D149" s="137"/>
      <c r="F149" s="133"/>
      <c r="G149" s="159" t="s">
        <v>192</v>
      </c>
      <c r="H149" s="159"/>
      <c r="I149" s="200">
        <v>3288</v>
      </c>
    </row>
    <row r="150" spans="1:16" x14ac:dyDescent="0.3">
      <c r="D150" s="137"/>
      <c r="F150" s="133"/>
      <c r="G150" s="160"/>
      <c r="H150" s="160"/>
      <c r="I150" s="164"/>
    </row>
    <row r="151" spans="1:16" x14ac:dyDescent="0.3">
      <c r="D151" s="137"/>
      <c r="F151" s="133"/>
      <c r="G151" s="122" t="s">
        <v>199</v>
      </c>
      <c r="H151" s="160"/>
      <c r="I151" s="160"/>
    </row>
    <row r="152" spans="1:16" x14ac:dyDescent="0.3">
      <c r="D152" s="137"/>
      <c r="F152" s="122" t="s">
        <v>149</v>
      </c>
      <c r="G152" s="166">
        <f>(H146/I149)*-1</f>
        <v>0</v>
      </c>
    </row>
    <row r="153" spans="1:16" x14ac:dyDescent="0.3">
      <c r="D153" s="137"/>
      <c r="G153" s="165"/>
    </row>
    <row r="154" spans="1:16" x14ac:dyDescent="0.3">
      <c r="D154" s="137"/>
      <c r="G154" s="135" t="s">
        <v>200</v>
      </c>
    </row>
    <row r="155" spans="1:16" s="131" customFormat="1" x14ac:dyDescent="0.3">
      <c r="A155" s="136"/>
      <c r="D155" s="137"/>
      <c r="E155" s="126"/>
      <c r="F155" s="122"/>
      <c r="G155" s="122"/>
      <c r="H155" s="122"/>
      <c r="I155" s="122"/>
      <c r="J155" s="122"/>
      <c r="K155" s="122"/>
      <c r="L155" s="122"/>
      <c r="M155" s="122"/>
      <c r="N155" s="122"/>
      <c r="O155" s="122"/>
      <c r="P155" s="122"/>
    </row>
    <row r="156" spans="1:16" s="131" customFormat="1" x14ac:dyDescent="0.3">
      <c r="A156" s="136"/>
      <c r="D156" s="126" t="s">
        <v>150</v>
      </c>
      <c r="E156" s="126"/>
      <c r="F156" s="122" t="s">
        <v>191</v>
      </c>
      <c r="G156" s="122"/>
      <c r="H156" s="122"/>
      <c r="I156" s="122"/>
      <c r="J156" s="122"/>
      <c r="K156" s="122"/>
      <c r="L156" s="122"/>
      <c r="M156" s="122"/>
      <c r="N156" s="122"/>
      <c r="O156" s="122"/>
      <c r="P156" s="122"/>
    </row>
    <row r="157" spans="1:16" s="131" customFormat="1" x14ac:dyDescent="0.3">
      <c r="A157" s="136"/>
      <c r="D157" s="137"/>
      <c r="E157" s="126"/>
      <c r="F157" s="122"/>
      <c r="G157" s="122"/>
      <c r="H157" s="122"/>
      <c r="I157" s="122"/>
      <c r="J157" s="122"/>
      <c r="K157" s="122"/>
      <c r="L157" s="122"/>
      <c r="M157" s="122"/>
      <c r="N157" s="122"/>
      <c r="O157" s="122"/>
      <c r="P157" s="122"/>
    </row>
    <row r="158" spans="1:16" x14ac:dyDescent="0.3">
      <c r="A158" s="136"/>
      <c r="B158" s="131"/>
      <c r="C158" s="131"/>
      <c r="D158" s="137"/>
    </row>
    <row r="159" spans="1:16" x14ac:dyDescent="0.3">
      <c r="A159" s="136"/>
      <c r="B159" s="131"/>
      <c r="C159" s="131"/>
    </row>
    <row r="160" spans="1:16" x14ac:dyDescent="0.3">
      <c r="A160" s="136"/>
      <c r="B160" s="131"/>
      <c r="C160" s="131"/>
    </row>
    <row r="164" spans="4:5" x14ac:dyDescent="0.3">
      <c r="D164" s="138"/>
      <c r="E164" s="122"/>
    </row>
    <row r="165" spans="4:5" x14ac:dyDescent="0.3">
      <c r="D165" s="138"/>
      <c r="E165" s="122"/>
    </row>
    <row r="166" spans="4:5" x14ac:dyDescent="0.3">
      <c r="D166" s="158"/>
      <c r="E166" s="122"/>
    </row>
  </sheetData>
  <mergeCells count="46">
    <mergeCell ref="F14:H14"/>
    <mergeCell ref="M14:O14"/>
    <mergeCell ref="T14:V14"/>
    <mergeCell ref="AA14:AC14"/>
    <mergeCell ref="B128:M128"/>
    <mergeCell ref="F132:M132"/>
    <mergeCell ref="AC10:AC13"/>
    <mergeCell ref="AD10:AD11"/>
    <mergeCell ref="AE10:AE13"/>
    <mergeCell ref="AF10:AF13"/>
    <mergeCell ref="F12:G13"/>
    <mergeCell ref="M12:N13"/>
    <mergeCell ref="T12:U13"/>
    <mergeCell ref="AA12:AB13"/>
    <mergeCell ref="V10:V13"/>
    <mergeCell ref="W10:W11"/>
    <mergeCell ref="X10:X13"/>
    <mergeCell ref="Y10:Y13"/>
    <mergeCell ref="AA10:AA11"/>
    <mergeCell ref="AB10:AB11"/>
    <mergeCell ref="O10:O13"/>
    <mergeCell ref="P10:P11"/>
    <mergeCell ref="Q10:Q13"/>
    <mergeCell ref="R10:R13"/>
    <mergeCell ref="T10:T11"/>
    <mergeCell ref="U10:U11"/>
    <mergeCell ref="N10:N11"/>
    <mergeCell ref="A10:A13"/>
    <mergeCell ref="B10:B13"/>
    <mergeCell ref="C10:C13"/>
    <mergeCell ref="D10:D13"/>
    <mergeCell ref="F10:F11"/>
    <mergeCell ref="G10:G11"/>
    <mergeCell ref="H10:H13"/>
    <mergeCell ref="I10:I11"/>
    <mergeCell ref="J10:J13"/>
    <mergeCell ref="K10:K13"/>
    <mergeCell ref="M10:M11"/>
    <mergeCell ref="A1:AF1"/>
    <mergeCell ref="A2:AF2"/>
    <mergeCell ref="Q3:R3"/>
    <mergeCell ref="K4:T6"/>
    <mergeCell ref="F9:K9"/>
    <mergeCell ref="M9:R9"/>
    <mergeCell ref="T9:Y9"/>
    <mergeCell ref="AA9:AF9"/>
  </mergeCells>
  <pageMargins left="0.7" right="0.7" top="0.75" bottom="0.75" header="0.3" footer="0.3"/>
  <pageSetup paperSize="17" scale="82"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B4CA89D3-DA87-4A89-A628-C0406052500A}">
          <x14:formula1>
            <xm:f>Units!$A$16:$A$27</xm:f>
          </x14:formula1>
          <xm:sqref>F9:K9 M9:R9 T9:Y9 AA9:AF9</xm:sqref>
        </x14:dataValidation>
        <x14:dataValidation type="list" allowBlank="1" showInputMessage="1" showErrorMessage="1" xr:uid="{FCCFE148-179B-4A3C-8058-55EAB07BC7FD}">
          <x14:formula1>
            <xm:f>Units!$B$16:$B$28</xm:f>
          </x14:formula1>
          <xm:sqref>F14:H14 AA14:AC14 T14:V14 M14:O14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8203F-D375-4536-988A-E2F822C9CCD1}">
  <sheetPr>
    <pageSetUpPr fitToPage="1"/>
  </sheetPr>
  <dimension ref="A1:AF166"/>
  <sheetViews>
    <sheetView zoomScaleNormal="100" workbookViewId="0">
      <pane xSplit="4" ySplit="14" topLeftCell="E141" activePane="bottomRight" state="frozen"/>
      <selection pane="topRight" activeCell="E1" sqref="E1"/>
      <selection pane="bottomLeft" activeCell="A7" sqref="A7"/>
      <selection pane="bottomRight" activeCell="I153" sqref="I153"/>
    </sheetView>
  </sheetViews>
  <sheetFormatPr defaultColWidth="9.1796875" defaultRowHeight="14" x14ac:dyDescent="0.3"/>
  <cols>
    <col min="1" max="1" width="13.1796875" style="126" customWidth="1"/>
    <col min="2" max="2" width="23" style="122" bestFit="1" customWidth="1"/>
    <col min="3" max="3" width="13.26953125" style="122" customWidth="1"/>
    <col min="4" max="4" width="18" style="126" customWidth="1"/>
    <col min="5" max="5" width="2.453125" style="126" customWidth="1"/>
    <col min="6" max="6" width="17.7265625" style="122" customWidth="1"/>
    <col min="7" max="7" width="12.81640625" style="122" bestFit="1" customWidth="1"/>
    <col min="8" max="8" width="13.453125" style="122" bestFit="1" customWidth="1"/>
    <col min="9" max="9" width="17.7265625" style="122" customWidth="1"/>
    <col min="10" max="10" width="12" style="122" bestFit="1" customWidth="1"/>
    <col min="11" max="11" width="13.453125" style="122" bestFit="1" customWidth="1"/>
    <col min="12" max="12" width="2.1796875" style="122" customWidth="1"/>
    <col min="13" max="13" width="17.7265625" style="122" customWidth="1"/>
    <col min="14" max="14" width="13.54296875" style="122" customWidth="1"/>
    <col min="15" max="15" width="13.453125" style="122" customWidth="1"/>
    <col min="16" max="16" width="17.7265625" style="122" customWidth="1"/>
    <col min="17" max="17" width="12.7265625" style="122" bestFit="1" customWidth="1"/>
    <col min="18" max="18" width="14" style="122" bestFit="1" customWidth="1"/>
    <col min="19" max="19" width="1.81640625" style="122" customWidth="1"/>
    <col min="20" max="25" width="13.81640625" style="122" customWidth="1"/>
    <col min="26" max="26" width="1.81640625" style="122" customWidth="1"/>
    <col min="27" max="32" width="13.81640625" style="121" customWidth="1"/>
    <col min="33" max="16384" width="9.1796875" style="121"/>
  </cols>
  <sheetData>
    <row r="1" spans="1:32" s="170" customFormat="1" ht="22.5" x14ac:dyDescent="0.45">
      <c r="A1" s="325" t="s">
        <v>236</v>
      </c>
      <c r="B1" s="325"/>
      <c r="C1" s="325"/>
      <c r="D1" s="325"/>
      <c r="E1" s="325"/>
      <c r="F1" s="325"/>
      <c r="G1" s="325"/>
      <c r="H1" s="325"/>
      <c r="I1" s="325"/>
      <c r="J1" s="325"/>
      <c r="K1" s="325"/>
      <c r="L1" s="325"/>
      <c r="M1" s="325"/>
      <c r="N1" s="325"/>
      <c r="O1" s="325"/>
      <c r="P1" s="325"/>
      <c r="Q1" s="325"/>
      <c r="R1" s="325"/>
      <c r="S1" s="325"/>
      <c r="T1" s="325"/>
      <c r="U1" s="325"/>
      <c r="V1" s="325"/>
      <c r="W1" s="325"/>
      <c r="X1" s="325"/>
      <c r="Y1" s="325"/>
      <c r="Z1" s="325"/>
      <c r="AA1" s="325"/>
      <c r="AB1" s="325"/>
      <c r="AC1" s="325"/>
      <c r="AD1" s="325"/>
      <c r="AE1" s="325"/>
      <c r="AF1" s="325"/>
    </row>
    <row r="2" spans="1:32" s="170" customFormat="1" ht="23" thickBot="1" x14ac:dyDescent="0.5">
      <c r="A2" s="325" t="s">
        <v>181</v>
      </c>
      <c r="B2" s="325"/>
      <c r="C2" s="325"/>
      <c r="D2" s="325"/>
      <c r="E2" s="325"/>
      <c r="F2" s="325"/>
      <c r="G2" s="325"/>
      <c r="H2" s="325"/>
      <c r="I2" s="325"/>
      <c r="J2" s="325"/>
      <c r="K2" s="325"/>
      <c r="L2" s="325"/>
      <c r="M2" s="325"/>
      <c r="N2" s="325"/>
      <c r="O2" s="325"/>
      <c r="P2" s="325"/>
      <c r="Q2" s="325"/>
      <c r="R2" s="325"/>
      <c r="S2" s="325"/>
      <c r="T2" s="325"/>
      <c r="U2" s="325"/>
      <c r="V2" s="325"/>
      <c r="W2" s="325"/>
      <c r="X2" s="325"/>
      <c r="Y2" s="325"/>
      <c r="Z2" s="325"/>
      <c r="AA2" s="325"/>
      <c r="AB2" s="325"/>
      <c r="AC2" s="325"/>
      <c r="AD2" s="325"/>
      <c r="AE2" s="325"/>
      <c r="AF2" s="325"/>
    </row>
    <row r="3" spans="1:32" s="170" customFormat="1" ht="23" thickBot="1" x14ac:dyDescent="0.5">
      <c r="A3" s="211"/>
      <c r="B3" s="211"/>
      <c r="C3" s="211"/>
      <c r="D3" s="211"/>
      <c r="E3" s="211"/>
      <c r="F3" s="211"/>
      <c r="G3" s="211"/>
      <c r="H3" s="211"/>
      <c r="I3" s="211"/>
      <c r="J3" s="211"/>
      <c r="K3" s="211"/>
      <c r="L3" s="211"/>
      <c r="M3" s="211"/>
      <c r="N3" s="211" t="s">
        <v>237</v>
      </c>
      <c r="O3" s="211"/>
      <c r="P3" s="213" t="s">
        <v>238</v>
      </c>
      <c r="Q3" s="314">
        <f>'Tab 1 Savings Calculator'!B5-1</f>
        <v>2022</v>
      </c>
      <c r="R3" s="315"/>
      <c r="S3" s="211"/>
      <c r="T3" s="211"/>
      <c r="U3" s="211"/>
      <c r="V3" s="211"/>
      <c r="W3" s="211"/>
      <c r="X3" s="211"/>
      <c r="Y3" s="211"/>
      <c r="Z3" s="211"/>
      <c r="AA3" s="214"/>
      <c r="AB3" s="214"/>
      <c r="AC3" s="214"/>
      <c r="AD3" s="214"/>
      <c r="AE3" s="214"/>
      <c r="AF3" s="214"/>
    </row>
    <row r="4" spans="1:32" ht="18" customHeight="1" x14ac:dyDescent="0.35">
      <c r="A4" s="168"/>
      <c r="B4" s="168"/>
      <c r="C4" s="168"/>
      <c r="D4" s="168"/>
      <c r="E4" s="168"/>
      <c r="F4" s="168"/>
      <c r="G4" s="171"/>
      <c r="H4" s="212"/>
      <c r="I4" s="212"/>
      <c r="J4" s="212"/>
      <c r="K4" s="328" t="s">
        <v>204</v>
      </c>
      <c r="L4" s="328"/>
      <c r="M4" s="328"/>
      <c r="N4" s="328"/>
      <c r="O4" s="328"/>
      <c r="P4" s="328"/>
      <c r="Q4" s="328"/>
      <c r="R4" s="328"/>
      <c r="S4" s="328"/>
      <c r="T4" s="328"/>
      <c r="U4" s="212"/>
      <c r="V4" s="212"/>
      <c r="W4" s="212"/>
      <c r="X4" s="168"/>
      <c r="Y4" s="168"/>
      <c r="Z4" s="168"/>
      <c r="AA4" s="215"/>
      <c r="AB4" s="215"/>
      <c r="AC4" s="215"/>
      <c r="AD4" s="215"/>
      <c r="AE4" s="215"/>
      <c r="AF4" s="215"/>
    </row>
    <row r="5" spans="1:32" ht="18" customHeight="1" x14ac:dyDescent="0.35">
      <c r="A5" s="169"/>
      <c r="B5" s="169"/>
      <c r="C5" s="169"/>
      <c r="D5" s="169"/>
      <c r="E5" s="167"/>
      <c r="F5" s="167"/>
      <c r="G5" s="171"/>
      <c r="H5" s="212"/>
      <c r="I5" s="212"/>
      <c r="J5" s="212"/>
      <c r="K5" s="328"/>
      <c r="L5" s="328"/>
      <c r="M5" s="328"/>
      <c r="N5" s="328"/>
      <c r="O5" s="328"/>
      <c r="P5" s="328"/>
      <c r="Q5" s="328"/>
      <c r="R5" s="328"/>
      <c r="S5" s="328"/>
      <c r="T5" s="328"/>
      <c r="U5" s="212"/>
      <c r="V5" s="212"/>
      <c r="W5" s="212"/>
      <c r="X5" s="167"/>
      <c r="Y5" s="167"/>
      <c r="Z5" s="167"/>
      <c r="AA5" s="215"/>
      <c r="AB5" s="215"/>
      <c r="AC5" s="215"/>
      <c r="AD5" s="215"/>
      <c r="AE5" s="215"/>
      <c r="AF5" s="215"/>
    </row>
    <row r="6" spans="1:32" ht="25.5" customHeight="1" x14ac:dyDescent="0.35">
      <c r="A6" s="169"/>
      <c r="B6" s="169"/>
      <c r="C6" s="169"/>
      <c r="D6" s="169"/>
      <c r="E6" s="167"/>
      <c r="F6" s="167"/>
      <c r="G6" s="171"/>
      <c r="H6" s="212"/>
      <c r="I6" s="212"/>
      <c r="J6" s="212"/>
      <c r="K6" s="328"/>
      <c r="L6" s="328"/>
      <c r="M6" s="328"/>
      <c r="N6" s="328"/>
      <c r="O6" s="328"/>
      <c r="P6" s="328"/>
      <c r="Q6" s="328"/>
      <c r="R6" s="328"/>
      <c r="S6" s="328"/>
      <c r="T6" s="328"/>
      <c r="U6" s="212"/>
      <c r="V6" s="212"/>
      <c r="W6" s="212"/>
      <c r="X6" s="167"/>
      <c r="Y6" s="167"/>
      <c r="Z6" s="167"/>
      <c r="AA6" s="215"/>
      <c r="AB6" s="215"/>
      <c r="AC6" s="215"/>
      <c r="AD6" s="215"/>
      <c r="AE6" s="215"/>
      <c r="AF6" s="215"/>
    </row>
    <row r="7" spans="1:32" ht="17.5" x14ac:dyDescent="0.35">
      <c r="A7" s="230"/>
      <c r="B7" s="230"/>
      <c r="C7" s="230"/>
      <c r="D7" s="230"/>
      <c r="E7" s="231"/>
      <c r="F7" s="231"/>
      <c r="G7" s="232"/>
      <c r="H7" s="233"/>
      <c r="I7" s="233"/>
      <c r="J7" s="233"/>
      <c r="K7" s="234"/>
      <c r="L7" s="234"/>
      <c r="M7" s="234"/>
      <c r="N7" s="234"/>
      <c r="O7" s="234"/>
      <c r="P7" s="234"/>
      <c r="Q7" s="234"/>
      <c r="R7" s="234"/>
      <c r="S7" s="234"/>
      <c r="T7" s="234"/>
      <c r="U7" s="233"/>
      <c r="V7" s="233"/>
      <c r="W7" s="233"/>
      <c r="X7" s="231"/>
      <c r="Y7" s="231"/>
      <c r="Z7" s="231"/>
    </row>
    <row r="9" spans="1:32" s="173" customFormat="1" ht="14.25" customHeight="1" x14ac:dyDescent="0.25">
      <c r="A9" s="153"/>
      <c r="B9" s="195"/>
      <c r="C9" s="195"/>
      <c r="D9" s="153"/>
      <c r="E9" s="153"/>
      <c r="F9" s="312" t="s">
        <v>292</v>
      </c>
      <c r="G9" s="312"/>
      <c r="H9" s="312"/>
      <c r="I9" s="312"/>
      <c r="J9" s="312"/>
      <c r="K9" s="312"/>
      <c r="L9" s="195"/>
      <c r="M9" s="312" t="s">
        <v>292</v>
      </c>
      <c r="N9" s="312"/>
      <c r="O9" s="312"/>
      <c r="P9" s="312"/>
      <c r="Q9" s="312"/>
      <c r="R9" s="312"/>
      <c r="S9" s="153"/>
      <c r="T9" s="312" t="s">
        <v>292</v>
      </c>
      <c r="U9" s="312"/>
      <c r="V9" s="312"/>
      <c r="W9" s="312"/>
      <c r="X9" s="312"/>
      <c r="Y9" s="312"/>
      <c r="Z9" s="153"/>
      <c r="AA9" s="312" t="s">
        <v>292</v>
      </c>
      <c r="AB9" s="312"/>
      <c r="AC9" s="312"/>
      <c r="AD9" s="312"/>
      <c r="AE9" s="312"/>
      <c r="AF9" s="312"/>
    </row>
    <row r="10" spans="1:32" s="173" customFormat="1" ht="27" customHeight="1" x14ac:dyDescent="0.25">
      <c r="A10" s="319" t="s">
        <v>201</v>
      </c>
      <c r="B10" s="319" t="s">
        <v>202</v>
      </c>
      <c r="C10" s="319" t="s">
        <v>134</v>
      </c>
      <c r="D10" s="322" t="s">
        <v>198</v>
      </c>
      <c r="E10" s="216"/>
      <c r="F10" s="305" t="s">
        <v>264</v>
      </c>
      <c r="G10" s="305" t="s">
        <v>265</v>
      </c>
      <c r="H10" s="305" t="s">
        <v>266</v>
      </c>
      <c r="I10" s="313" t="s">
        <v>133</v>
      </c>
      <c r="J10" s="305" t="s">
        <v>166</v>
      </c>
      <c r="K10" s="305" t="s">
        <v>180</v>
      </c>
      <c r="L10" s="172"/>
      <c r="M10" s="305" t="s">
        <v>264</v>
      </c>
      <c r="N10" s="305" t="s">
        <v>265</v>
      </c>
      <c r="O10" s="305" t="s">
        <v>266</v>
      </c>
      <c r="P10" s="313" t="s">
        <v>133</v>
      </c>
      <c r="Q10" s="305" t="s">
        <v>166</v>
      </c>
      <c r="R10" s="305" t="s">
        <v>180</v>
      </c>
      <c r="S10" s="172"/>
      <c r="T10" s="305" t="s">
        <v>264</v>
      </c>
      <c r="U10" s="305" t="s">
        <v>265</v>
      </c>
      <c r="V10" s="305" t="s">
        <v>266</v>
      </c>
      <c r="W10" s="313" t="s">
        <v>133</v>
      </c>
      <c r="X10" s="316" t="s">
        <v>166</v>
      </c>
      <c r="Y10" s="305" t="s">
        <v>180</v>
      </c>
      <c r="Z10" s="172"/>
      <c r="AA10" s="305" t="s">
        <v>264</v>
      </c>
      <c r="AB10" s="305" t="s">
        <v>265</v>
      </c>
      <c r="AC10" s="305" t="s">
        <v>266</v>
      </c>
      <c r="AD10" s="313" t="s">
        <v>133</v>
      </c>
      <c r="AE10" s="316" t="s">
        <v>166</v>
      </c>
      <c r="AF10" s="305" t="s">
        <v>180</v>
      </c>
    </row>
    <row r="11" spans="1:32" s="173" customFormat="1" ht="24.75" customHeight="1" x14ac:dyDescent="0.25">
      <c r="A11" s="320"/>
      <c r="B11" s="320"/>
      <c r="C11" s="320"/>
      <c r="D11" s="323"/>
      <c r="E11" s="216"/>
      <c r="F11" s="306"/>
      <c r="G11" s="306"/>
      <c r="H11" s="307"/>
      <c r="I11" s="313"/>
      <c r="J11" s="307"/>
      <c r="K11" s="307"/>
      <c r="L11" s="172"/>
      <c r="M11" s="306"/>
      <c r="N11" s="306"/>
      <c r="O11" s="307"/>
      <c r="P11" s="313"/>
      <c r="Q11" s="307"/>
      <c r="R11" s="307"/>
      <c r="S11" s="172"/>
      <c r="T11" s="306"/>
      <c r="U11" s="306"/>
      <c r="V11" s="307"/>
      <c r="W11" s="313"/>
      <c r="X11" s="317"/>
      <c r="Y11" s="307"/>
      <c r="Z11" s="172"/>
      <c r="AA11" s="306"/>
      <c r="AB11" s="306"/>
      <c r="AC11" s="307"/>
      <c r="AD11" s="313"/>
      <c r="AE11" s="317"/>
      <c r="AF11" s="307"/>
    </row>
    <row r="12" spans="1:32" s="173" customFormat="1" ht="35.25" customHeight="1" x14ac:dyDescent="0.25">
      <c r="A12" s="320"/>
      <c r="B12" s="320"/>
      <c r="C12" s="320"/>
      <c r="D12" s="323"/>
      <c r="E12" s="216"/>
      <c r="F12" s="308" t="s">
        <v>179</v>
      </c>
      <c r="G12" s="309"/>
      <c r="H12" s="307"/>
      <c r="I12" s="172" t="str">
        <f>P3</f>
        <v xml:space="preserve">June 30, </v>
      </c>
      <c r="J12" s="307"/>
      <c r="K12" s="307"/>
      <c r="L12" s="172"/>
      <c r="M12" s="308" t="s">
        <v>179</v>
      </c>
      <c r="N12" s="309"/>
      <c r="O12" s="307"/>
      <c r="P12" s="172" t="str">
        <f>P3</f>
        <v xml:space="preserve">June 30, </v>
      </c>
      <c r="Q12" s="307"/>
      <c r="R12" s="307"/>
      <c r="S12" s="172"/>
      <c r="T12" s="308" t="s">
        <v>179</v>
      </c>
      <c r="U12" s="309"/>
      <c r="V12" s="307"/>
      <c r="W12" s="172" t="str">
        <f>P3</f>
        <v xml:space="preserve">June 30, </v>
      </c>
      <c r="X12" s="317"/>
      <c r="Y12" s="307"/>
      <c r="Z12" s="172"/>
      <c r="AA12" s="308" t="s">
        <v>179</v>
      </c>
      <c r="AB12" s="309"/>
      <c r="AC12" s="307"/>
      <c r="AD12" s="172" t="str">
        <f>P3</f>
        <v xml:space="preserve">June 30, </v>
      </c>
      <c r="AE12" s="317"/>
      <c r="AF12" s="307"/>
    </row>
    <row r="13" spans="1:32" s="173" customFormat="1" ht="12.5" x14ac:dyDescent="0.25">
      <c r="A13" s="321"/>
      <c r="B13" s="321"/>
      <c r="C13" s="321"/>
      <c r="D13" s="324"/>
      <c r="E13" s="216"/>
      <c r="F13" s="310"/>
      <c r="G13" s="311"/>
      <c r="H13" s="306"/>
      <c r="I13" s="216">
        <f>Q3</f>
        <v>2022</v>
      </c>
      <c r="J13" s="306"/>
      <c r="K13" s="306"/>
      <c r="L13" s="172"/>
      <c r="M13" s="310"/>
      <c r="N13" s="311"/>
      <c r="O13" s="306"/>
      <c r="P13" s="216">
        <f>Q3</f>
        <v>2022</v>
      </c>
      <c r="Q13" s="306"/>
      <c r="R13" s="306"/>
      <c r="S13" s="172"/>
      <c r="T13" s="310"/>
      <c r="U13" s="311"/>
      <c r="V13" s="306"/>
      <c r="W13" s="216">
        <f>Q3</f>
        <v>2022</v>
      </c>
      <c r="X13" s="318"/>
      <c r="Y13" s="306"/>
      <c r="Z13" s="172"/>
      <c r="AA13" s="310"/>
      <c r="AB13" s="311"/>
      <c r="AC13" s="306"/>
      <c r="AD13" s="216">
        <f>Q3</f>
        <v>2022</v>
      </c>
      <c r="AE13" s="318"/>
      <c r="AF13" s="306"/>
    </row>
    <row r="14" spans="1:32" s="173" customFormat="1" ht="12.5" x14ac:dyDescent="0.25">
      <c r="A14" s="153" t="s">
        <v>203</v>
      </c>
      <c r="B14" s="153" t="s">
        <v>135</v>
      </c>
      <c r="C14" s="153" t="s">
        <v>136</v>
      </c>
      <c r="D14" s="153" t="s">
        <v>137</v>
      </c>
      <c r="E14" s="153"/>
      <c r="F14" s="302" t="s">
        <v>294</v>
      </c>
      <c r="G14" s="303"/>
      <c r="H14" s="304"/>
      <c r="I14" s="172" t="s">
        <v>138</v>
      </c>
      <c r="J14" s="172" t="s">
        <v>139</v>
      </c>
      <c r="K14" s="172" t="s">
        <v>138</v>
      </c>
      <c r="L14" s="172"/>
      <c r="M14" s="302" t="s">
        <v>294</v>
      </c>
      <c r="N14" s="303"/>
      <c r="O14" s="304"/>
      <c r="P14" s="172" t="s">
        <v>138</v>
      </c>
      <c r="Q14" s="172" t="s">
        <v>139</v>
      </c>
      <c r="R14" s="172" t="s">
        <v>138</v>
      </c>
      <c r="S14" s="172"/>
      <c r="T14" s="302" t="s">
        <v>293</v>
      </c>
      <c r="U14" s="303"/>
      <c r="V14" s="304"/>
      <c r="W14" s="172" t="s">
        <v>138</v>
      </c>
      <c r="X14" s="172" t="s">
        <v>139</v>
      </c>
      <c r="Y14" s="172" t="s">
        <v>138</v>
      </c>
      <c r="Z14" s="172"/>
      <c r="AA14" s="302" t="s">
        <v>294</v>
      </c>
      <c r="AB14" s="303"/>
      <c r="AC14" s="304"/>
      <c r="AD14" s="172" t="s">
        <v>138</v>
      </c>
      <c r="AE14" s="172" t="s">
        <v>139</v>
      </c>
      <c r="AF14" s="172" t="s">
        <v>138</v>
      </c>
    </row>
    <row r="15" spans="1:32" s="173" customFormat="1" ht="12.5" x14ac:dyDescent="0.25">
      <c r="A15" s="188" t="s">
        <v>205</v>
      </c>
      <c r="B15" s="188" t="s">
        <v>220</v>
      </c>
      <c r="C15" s="188" t="s">
        <v>141</v>
      </c>
      <c r="D15" s="188">
        <v>0</v>
      </c>
      <c r="E15" s="188"/>
      <c r="F15" s="189">
        <v>5.867</v>
      </c>
      <c r="G15" s="189">
        <v>5.2916666666666696</v>
      </c>
      <c r="H15" s="142">
        <f>IF(F15-G15=0,"",F15-G15)</f>
        <v>0.57533333333333037</v>
      </c>
      <c r="I15" s="202">
        <v>7.5410000000000004</v>
      </c>
      <c r="J15" s="201">
        <f>H15*I15</f>
        <v>4.3385886666666442</v>
      </c>
      <c r="K15" s="201">
        <f>D15*J15</f>
        <v>0</v>
      </c>
      <c r="L15" s="140"/>
      <c r="M15" s="193">
        <v>381.14583333333331</v>
      </c>
      <c r="N15" s="193">
        <v>302.67083333333341</v>
      </c>
      <c r="O15" s="209">
        <f>IF(M15-N15=0,"",M15-N15)</f>
        <v>78.474999999999909</v>
      </c>
      <c r="P15" s="204">
        <v>0.129</v>
      </c>
      <c r="Q15" s="201">
        <f>O15*P15</f>
        <v>10.123274999999989</v>
      </c>
      <c r="R15" s="201">
        <f>D15*Q15</f>
        <v>0</v>
      </c>
      <c r="S15" s="140"/>
      <c r="T15" s="141"/>
      <c r="U15" s="141"/>
      <c r="V15" s="209" t="str">
        <f>IF(T15-U15=0,"",T15-U15)</f>
        <v/>
      </c>
      <c r="W15" s="206"/>
      <c r="X15" s="210">
        <f>IFERROR(V15*W15,0)</f>
        <v>0</v>
      </c>
      <c r="Y15" s="201">
        <f>D15*X15</f>
        <v>0</v>
      </c>
      <c r="Z15" s="201"/>
      <c r="AA15" s="141"/>
      <c r="AB15" s="141"/>
      <c r="AC15" s="209" t="str">
        <f>IF(AA15-AB15=0,"",AA15-AB15)</f>
        <v/>
      </c>
      <c r="AD15" s="206"/>
      <c r="AE15" s="210">
        <f>IFERROR(AC15*AD15,0)</f>
        <v>0</v>
      </c>
      <c r="AF15" s="201">
        <f>D15*AE15</f>
        <v>0</v>
      </c>
    </row>
    <row r="16" spans="1:32" s="173" customFormat="1" ht="12.5" x14ac:dyDescent="0.25">
      <c r="A16" s="188"/>
      <c r="B16" s="188"/>
      <c r="C16" s="188" t="s">
        <v>142</v>
      </c>
      <c r="D16" s="188">
        <v>0</v>
      </c>
      <c r="E16" s="188"/>
      <c r="F16" s="189">
        <v>6.9580000000000002</v>
      </c>
      <c r="G16" s="189">
        <v>6.19166666666667</v>
      </c>
      <c r="H16" s="142">
        <f>IF(F16-G16=0,"",F16-G16)</f>
        <v>0.7663333333333302</v>
      </c>
      <c r="I16" s="202">
        <v>7.3620000000000001</v>
      </c>
      <c r="J16" s="201">
        <f t="shared" ref="J16:J65" si="0">H16*I16</f>
        <v>5.6417459999999773</v>
      </c>
      <c r="K16" s="201">
        <f t="shared" ref="K16:K79" si="1">D16*J16</f>
        <v>0</v>
      </c>
      <c r="L16" s="140"/>
      <c r="M16" s="193">
        <v>486.00166666666672</v>
      </c>
      <c r="N16" s="193">
        <v>405.80305555555555</v>
      </c>
      <c r="O16" s="209">
        <f t="shared" ref="O16:O79" si="2">IF(M16-N16=0,"",M16-N16)</f>
        <v>80.198611111111177</v>
      </c>
      <c r="P16" s="204">
        <v>0.125</v>
      </c>
      <c r="Q16" s="201">
        <f t="shared" ref="Q16:Q17" si="3">O16*P16</f>
        <v>10.024826388888897</v>
      </c>
      <c r="R16" s="201">
        <f t="shared" ref="R16:R79" si="4">D16*Q16</f>
        <v>0</v>
      </c>
      <c r="S16" s="140"/>
      <c r="T16" s="141"/>
      <c r="U16" s="141"/>
      <c r="V16" s="209" t="str">
        <f t="shared" ref="V16:V79" si="5">IF(T16-U16=0,"",T16-U16)</f>
        <v/>
      </c>
      <c r="W16" s="206"/>
      <c r="X16" s="210">
        <f t="shared" ref="X16:X79" si="6">IFERROR(V16*W16,0)</f>
        <v>0</v>
      </c>
      <c r="Y16" s="201">
        <f t="shared" ref="Y16:Y79" si="7">D16*X16</f>
        <v>0</v>
      </c>
      <c r="Z16" s="201"/>
      <c r="AA16" s="141"/>
      <c r="AB16" s="141"/>
      <c r="AC16" s="209" t="str">
        <f t="shared" ref="AC16:AC79" si="8">IF(AA16-AB16=0,"",AA16-AB16)</f>
        <v/>
      </c>
      <c r="AD16" s="206"/>
      <c r="AE16" s="210">
        <f t="shared" ref="AE16:AE79" si="9">IFERROR(AC16*AD16,0)</f>
        <v>0</v>
      </c>
      <c r="AF16" s="201">
        <f t="shared" ref="AF16:AF79" si="10">D16*AE16</f>
        <v>0</v>
      </c>
    </row>
    <row r="17" spans="1:32" s="173" customFormat="1" ht="12.5" x14ac:dyDescent="0.25">
      <c r="A17" s="188"/>
      <c r="B17" s="188"/>
      <c r="C17" s="188" t="s">
        <v>143</v>
      </c>
      <c r="D17" s="188">
        <v>0</v>
      </c>
      <c r="E17" s="188"/>
      <c r="F17" s="189">
        <v>8.0169999999999995</v>
      </c>
      <c r="G17" s="189">
        <v>7.05833333333333</v>
      </c>
      <c r="H17" s="142">
        <f>IF(F17-G17=0,"",F17-G17)</f>
        <v>0.95866666666666944</v>
      </c>
      <c r="I17" s="202">
        <v>7.2329999999999997</v>
      </c>
      <c r="J17" s="201">
        <f t="shared" si="0"/>
        <v>6.9340360000000194</v>
      </c>
      <c r="K17" s="201">
        <f t="shared" si="1"/>
        <v>0</v>
      </c>
      <c r="L17" s="140"/>
      <c r="M17" s="193">
        <v>619.30833333333339</v>
      </c>
      <c r="N17" s="193">
        <v>499.22333333333336</v>
      </c>
      <c r="O17" s="209">
        <f t="shared" si="2"/>
        <v>120.08500000000004</v>
      </c>
      <c r="P17" s="204">
        <v>0.123</v>
      </c>
      <c r="Q17" s="201">
        <f t="shared" si="3"/>
        <v>14.770455000000004</v>
      </c>
      <c r="R17" s="201">
        <f t="shared" si="4"/>
        <v>0</v>
      </c>
      <c r="S17" s="140"/>
      <c r="T17" s="141"/>
      <c r="U17" s="141"/>
      <c r="V17" s="209" t="str">
        <f t="shared" si="5"/>
        <v/>
      </c>
      <c r="W17" s="206"/>
      <c r="X17" s="210">
        <f t="shared" si="6"/>
        <v>0</v>
      </c>
      <c r="Y17" s="201">
        <f t="shared" si="7"/>
        <v>0</v>
      </c>
      <c r="Z17" s="201"/>
      <c r="AA17" s="141"/>
      <c r="AB17" s="141"/>
      <c r="AC17" s="209" t="str">
        <f t="shared" si="8"/>
        <v/>
      </c>
      <c r="AD17" s="206"/>
      <c r="AE17" s="210">
        <f t="shared" si="9"/>
        <v>0</v>
      </c>
      <c r="AF17" s="201">
        <f t="shared" si="10"/>
        <v>0</v>
      </c>
    </row>
    <row r="18" spans="1:32" s="173" customFormat="1" ht="12.5" x14ac:dyDescent="0.25">
      <c r="A18" s="188"/>
      <c r="B18" s="188"/>
      <c r="C18" s="188"/>
      <c r="D18" s="188"/>
      <c r="E18" s="188"/>
      <c r="F18" s="189"/>
      <c r="G18" s="189"/>
      <c r="H18" s="142" t="str">
        <f t="shared" ref="H18:H81" si="11">IF(F18-G18=0,"",F18-G18)</f>
        <v/>
      </c>
      <c r="I18" s="202"/>
      <c r="J18" s="201"/>
      <c r="K18" s="201">
        <f t="shared" si="1"/>
        <v>0</v>
      </c>
      <c r="L18" s="140"/>
      <c r="M18" s="193"/>
      <c r="N18" s="193"/>
      <c r="O18" s="209" t="str">
        <f t="shared" si="2"/>
        <v/>
      </c>
      <c r="P18" s="204"/>
      <c r="Q18" s="201"/>
      <c r="R18" s="201">
        <f t="shared" si="4"/>
        <v>0</v>
      </c>
      <c r="S18" s="140"/>
      <c r="T18" s="141"/>
      <c r="U18" s="141"/>
      <c r="V18" s="209" t="str">
        <f t="shared" si="5"/>
        <v/>
      </c>
      <c r="W18" s="206"/>
      <c r="X18" s="210">
        <f t="shared" si="6"/>
        <v>0</v>
      </c>
      <c r="Y18" s="201">
        <f t="shared" si="7"/>
        <v>0</v>
      </c>
      <c r="Z18" s="201"/>
      <c r="AA18" s="141"/>
      <c r="AB18" s="141"/>
      <c r="AC18" s="209" t="str">
        <f t="shared" si="8"/>
        <v/>
      </c>
      <c r="AD18" s="206"/>
      <c r="AE18" s="210">
        <f t="shared" si="9"/>
        <v>0</v>
      </c>
      <c r="AF18" s="201">
        <f t="shared" si="10"/>
        <v>0</v>
      </c>
    </row>
    <row r="19" spans="1:32" s="173" customFormat="1" ht="12.5" x14ac:dyDescent="0.25">
      <c r="A19" s="188"/>
      <c r="B19" s="188"/>
      <c r="C19" s="188"/>
      <c r="D19" s="188"/>
      <c r="E19" s="188"/>
      <c r="F19" s="189"/>
      <c r="G19" s="189"/>
      <c r="H19" s="142" t="str">
        <f t="shared" si="11"/>
        <v/>
      </c>
      <c r="I19" s="202"/>
      <c r="J19" s="201"/>
      <c r="K19" s="201">
        <f t="shared" si="1"/>
        <v>0</v>
      </c>
      <c r="L19" s="140"/>
      <c r="M19" s="193"/>
      <c r="N19" s="193"/>
      <c r="O19" s="209" t="str">
        <f t="shared" si="2"/>
        <v/>
      </c>
      <c r="P19" s="204"/>
      <c r="Q19" s="201"/>
      <c r="R19" s="201">
        <f t="shared" si="4"/>
        <v>0</v>
      </c>
      <c r="S19" s="140"/>
      <c r="T19" s="141"/>
      <c r="U19" s="141"/>
      <c r="V19" s="209" t="str">
        <f t="shared" si="5"/>
        <v/>
      </c>
      <c r="W19" s="206"/>
      <c r="X19" s="210">
        <f t="shared" si="6"/>
        <v>0</v>
      </c>
      <c r="Y19" s="201">
        <f t="shared" si="7"/>
        <v>0</v>
      </c>
      <c r="Z19" s="201"/>
      <c r="AA19" s="141"/>
      <c r="AB19" s="141"/>
      <c r="AC19" s="209" t="str">
        <f t="shared" si="8"/>
        <v/>
      </c>
      <c r="AD19" s="206"/>
      <c r="AE19" s="210">
        <f t="shared" si="9"/>
        <v>0</v>
      </c>
      <c r="AF19" s="201">
        <f t="shared" si="10"/>
        <v>0</v>
      </c>
    </row>
    <row r="20" spans="1:32" s="173" customFormat="1" ht="12.5" x14ac:dyDescent="0.25">
      <c r="A20" s="188" t="s">
        <v>206</v>
      </c>
      <c r="B20" s="188" t="s">
        <v>221</v>
      </c>
      <c r="C20" s="188" t="s">
        <v>140</v>
      </c>
      <c r="D20" s="188">
        <v>0</v>
      </c>
      <c r="E20" s="188"/>
      <c r="F20" s="189">
        <v>4.8583333333333298</v>
      </c>
      <c r="G20" s="189">
        <v>4.7</v>
      </c>
      <c r="H20" s="142">
        <f t="shared" si="11"/>
        <v>0.15833333333332966</v>
      </c>
      <c r="I20" s="202">
        <v>7.6950000000000003</v>
      </c>
      <c r="J20" s="201">
        <f t="shared" si="0"/>
        <v>1.2183749999999718</v>
      </c>
      <c r="K20" s="201">
        <f t="shared" si="1"/>
        <v>0</v>
      </c>
      <c r="L20" s="140"/>
      <c r="M20" s="193">
        <v>300.17500000000007</v>
      </c>
      <c r="N20" s="193">
        <v>229.42583333333326</v>
      </c>
      <c r="O20" s="209">
        <f t="shared" si="2"/>
        <v>70.74916666666681</v>
      </c>
      <c r="P20" s="204">
        <v>0.13400000000000001</v>
      </c>
      <c r="Q20" s="201">
        <f t="shared" ref="Q20:Q22" si="12">O20*P20</f>
        <v>9.4803883333333534</v>
      </c>
      <c r="R20" s="201">
        <f t="shared" si="4"/>
        <v>0</v>
      </c>
      <c r="S20" s="140"/>
      <c r="T20" s="141"/>
      <c r="U20" s="141"/>
      <c r="V20" s="209" t="str">
        <f t="shared" si="5"/>
        <v/>
      </c>
      <c r="W20" s="206"/>
      <c r="X20" s="210">
        <f t="shared" si="6"/>
        <v>0</v>
      </c>
      <c r="Y20" s="201">
        <f t="shared" si="7"/>
        <v>0</v>
      </c>
      <c r="Z20" s="201"/>
      <c r="AA20" s="141"/>
      <c r="AB20" s="141"/>
      <c r="AC20" s="209" t="str">
        <f t="shared" si="8"/>
        <v/>
      </c>
      <c r="AD20" s="206"/>
      <c r="AE20" s="210">
        <f t="shared" si="9"/>
        <v>0</v>
      </c>
      <c r="AF20" s="201">
        <f t="shared" si="10"/>
        <v>0</v>
      </c>
    </row>
    <row r="21" spans="1:32" s="173" customFormat="1" ht="12.5" x14ac:dyDescent="0.25">
      <c r="A21" s="188"/>
      <c r="B21" s="188"/>
      <c r="C21" s="188" t="s">
        <v>141</v>
      </c>
      <c r="D21" s="188">
        <v>0</v>
      </c>
      <c r="E21" s="188"/>
      <c r="F21" s="189">
        <v>6.8250000000000002</v>
      </c>
      <c r="G21" s="189">
        <v>6.35</v>
      </c>
      <c r="H21" s="142">
        <f t="shared" si="11"/>
        <v>0.47500000000000053</v>
      </c>
      <c r="I21" s="202">
        <v>7.3360000000000003</v>
      </c>
      <c r="J21" s="201">
        <f t="shared" si="0"/>
        <v>3.4846000000000039</v>
      </c>
      <c r="K21" s="201">
        <f t="shared" si="1"/>
        <v>0</v>
      </c>
      <c r="L21" s="140"/>
      <c r="M21" s="193">
        <v>373.05000000000013</v>
      </c>
      <c r="N21" s="193">
        <v>293.35833333333323</v>
      </c>
      <c r="O21" s="209">
        <f t="shared" si="2"/>
        <v>79.69166666666689</v>
      </c>
      <c r="P21" s="204">
        <v>0.129</v>
      </c>
      <c r="Q21" s="201">
        <f t="shared" si="12"/>
        <v>10.28022500000003</v>
      </c>
      <c r="R21" s="201">
        <f t="shared" si="4"/>
        <v>0</v>
      </c>
      <c r="S21" s="140"/>
      <c r="T21" s="141"/>
      <c r="U21" s="141"/>
      <c r="V21" s="209" t="str">
        <f t="shared" si="5"/>
        <v/>
      </c>
      <c r="W21" s="206"/>
      <c r="X21" s="210">
        <f t="shared" si="6"/>
        <v>0</v>
      </c>
      <c r="Y21" s="201">
        <f t="shared" si="7"/>
        <v>0</v>
      </c>
      <c r="Z21" s="201"/>
      <c r="AA21" s="141"/>
      <c r="AB21" s="141"/>
      <c r="AC21" s="209" t="str">
        <f t="shared" si="8"/>
        <v/>
      </c>
      <c r="AD21" s="206"/>
      <c r="AE21" s="210">
        <f t="shared" si="9"/>
        <v>0</v>
      </c>
      <c r="AF21" s="201">
        <f t="shared" si="10"/>
        <v>0</v>
      </c>
    </row>
    <row r="22" spans="1:32" s="173" customFormat="1" ht="12.5" x14ac:dyDescent="0.25">
      <c r="A22" s="188"/>
      <c r="B22" s="188"/>
      <c r="C22" s="188" t="s">
        <v>142</v>
      </c>
      <c r="D22" s="188">
        <v>0</v>
      </c>
      <c r="E22" s="188"/>
      <c r="F22" s="189">
        <v>7.2083333333333304</v>
      </c>
      <c r="G22" s="189">
        <v>6.5750000000000002</v>
      </c>
      <c r="H22" s="142">
        <f t="shared" si="11"/>
        <v>0.6333333333333302</v>
      </c>
      <c r="I22" s="202">
        <v>7.3010000000000002</v>
      </c>
      <c r="J22" s="201">
        <f t="shared" si="0"/>
        <v>4.6239666666666439</v>
      </c>
      <c r="K22" s="201">
        <f t="shared" si="1"/>
        <v>0</v>
      </c>
      <c r="L22" s="140"/>
      <c r="M22" s="193">
        <v>474.92500000000013</v>
      </c>
      <c r="N22" s="193">
        <v>387.93333333333334</v>
      </c>
      <c r="O22" s="209">
        <f t="shared" si="2"/>
        <v>86.991666666666788</v>
      </c>
      <c r="P22" s="204">
        <v>0.126</v>
      </c>
      <c r="Q22" s="201">
        <f t="shared" si="12"/>
        <v>10.960950000000015</v>
      </c>
      <c r="R22" s="201">
        <f t="shared" si="4"/>
        <v>0</v>
      </c>
      <c r="S22" s="140"/>
      <c r="T22" s="141"/>
      <c r="U22" s="141"/>
      <c r="V22" s="209" t="str">
        <f t="shared" si="5"/>
        <v/>
      </c>
      <c r="W22" s="206"/>
      <c r="X22" s="210">
        <f t="shared" si="6"/>
        <v>0</v>
      </c>
      <c r="Y22" s="201">
        <f t="shared" si="7"/>
        <v>0</v>
      </c>
      <c r="Z22" s="201"/>
      <c r="AA22" s="141"/>
      <c r="AB22" s="141"/>
      <c r="AC22" s="209" t="str">
        <f t="shared" si="8"/>
        <v/>
      </c>
      <c r="AD22" s="206"/>
      <c r="AE22" s="210">
        <f t="shared" si="9"/>
        <v>0</v>
      </c>
      <c r="AF22" s="201">
        <f t="shared" si="10"/>
        <v>0</v>
      </c>
    </row>
    <row r="23" spans="1:32" s="173" customFormat="1" ht="12.5" x14ac:dyDescent="0.25">
      <c r="A23" s="188"/>
      <c r="B23" s="188"/>
      <c r="C23" s="188"/>
      <c r="D23" s="188"/>
      <c r="E23" s="188"/>
      <c r="F23" s="189"/>
      <c r="G23" s="189"/>
      <c r="H23" s="142" t="str">
        <f t="shared" si="11"/>
        <v/>
      </c>
      <c r="I23" s="202"/>
      <c r="J23" s="201"/>
      <c r="K23" s="201">
        <f t="shared" si="1"/>
        <v>0</v>
      </c>
      <c r="L23" s="140"/>
      <c r="M23" s="193"/>
      <c r="N23" s="193"/>
      <c r="O23" s="209" t="str">
        <f t="shared" si="2"/>
        <v/>
      </c>
      <c r="P23" s="204"/>
      <c r="Q23" s="201"/>
      <c r="R23" s="201">
        <f t="shared" si="4"/>
        <v>0</v>
      </c>
      <c r="S23" s="140"/>
      <c r="T23" s="141"/>
      <c r="U23" s="141"/>
      <c r="V23" s="209" t="str">
        <f t="shared" si="5"/>
        <v/>
      </c>
      <c r="W23" s="206"/>
      <c r="X23" s="210">
        <f t="shared" si="6"/>
        <v>0</v>
      </c>
      <c r="Y23" s="201">
        <f t="shared" si="7"/>
        <v>0</v>
      </c>
      <c r="Z23" s="201"/>
      <c r="AA23" s="141"/>
      <c r="AB23" s="141"/>
      <c r="AC23" s="209" t="str">
        <f t="shared" si="8"/>
        <v/>
      </c>
      <c r="AD23" s="206"/>
      <c r="AE23" s="210">
        <f t="shared" si="9"/>
        <v>0</v>
      </c>
      <c r="AF23" s="201">
        <f t="shared" si="10"/>
        <v>0</v>
      </c>
    </row>
    <row r="24" spans="1:32" s="173" customFormat="1" ht="12.5" x14ac:dyDescent="0.25">
      <c r="A24" s="188" t="s">
        <v>213</v>
      </c>
      <c r="B24" s="188" t="s">
        <v>222</v>
      </c>
      <c r="C24" s="188"/>
      <c r="D24" s="188">
        <v>0</v>
      </c>
      <c r="E24" s="188"/>
      <c r="F24" s="189"/>
      <c r="G24" s="189"/>
      <c r="H24" s="142" t="str">
        <f t="shared" si="11"/>
        <v/>
      </c>
      <c r="I24" s="202"/>
      <c r="J24" s="201"/>
      <c r="K24" s="201">
        <f t="shared" si="1"/>
        <v>0</v>
      </c>
      <c r="L24" s="140"/>
      <c r="M24" s="193"/>
      <c r="N24" s="193"/>
      <c r="O24" s="209" t="str">
        <f t="shared" si="2"/>
        <v/>
      </c>
      <c r="P24" s="204"/>
      <c r="Q24" s="201"/>
      <c r="R24" s="201">
        <f t="shared" si="4"/>
        <v>0</v>
      </c>
      <c r="S24" s="140"/>
      <c r="T24" s="141"/>
      <c r="U24" s="141"/>
      <c r="V24" s="209" t="str">
        <f t="shared" si="5"/>
        <v/>
      </c>
      <c r="W24" s="206"/>
      <c r="X24" s="210">
        <f t="shared" si="6"/>
        <v>0</v>
      </c>
      <c r="Y24" s="201">
        <f t="shared" si="7"/>
        <v>0</v>
      </c>
      <c r="Z24" s="201"/>
      <c r="AA24" s="141"/>
      <c r="AB24" s="141"/>
      <c r="AC24" s="209" t="str">
        <f t="shared" si="8"/>
        <v/>
      </c>
      <c r="AD24" s="206"/>
      <c r="AE24" s="210">
        <f t="shared" si="9"/>
        <v>0</v>
      </c>
      <c r="AF24" s="201">
        <f t="shared" si="10"/>
        <v>0</v>
      </c>
    </row>
    <row r="25" spans="1:32" s="173" customFormat="1" ht="12.5" x14ac:dyDescent="0.25">
      <c r="A25" s="188"/>
      <c r="B25" s="188"/>
      <c r="C25" s="188"/>
      <c r="D25" s="188"/>
      <c r="E25" s="188"/>
      <c r="F25" s="189"/>
      <c r="G25" s="189"/>
      <c r="H25" s="142" t="str">
        <f t="shared" si="11"/>
        <v/>
      </c>
      <c r="I25" s="202"/>
      <c r="J25" s="201"/>
      <c r="K25" s="201">
        <f t="shared" si="1"/>
        <v>0</v>
      </c>
      <c r="L25" s="140"/>
      <c r="M25" s="193"/>
      <c r="N25" s="193"/>
      <c r="O25" s="209" t="str">
        <f t="shared" si="2"/>
        <v/>
      </c>
      <c r="P25" s="204"/>
      <c r="Q25" s="201"/>
      <c r="R25" s="201">
        <f t="shared" si="4"/>
        <v>0</v>
      </c>
      <c r="S25" s="140"/>
      <c r="T25" s="141"/>
      <c r="U25" s="141"/>
      <c r="V25" s="209" t="str">
        <f t="shared" si="5"/>
        <v/>
      </c>
      <c r="W25" s="206"/>
      <c r="X25" s="210">
        <f t="shared" si="6"/>
        <v>0</v>
      </c>
      <c r="Y25" s="201">
        <f t="shared" si="7"/>
        <v>0</v>
      </c>
      <c r="Z25" s="201"/>
      <c r="AA25" s="141"/>
      <c r="AB25" s="141"/>
      <c r="AC25" s="209" t="str">
        <f t="shared" si="8"/>
        <v/>
      </c>
      <c r="AD25" s="206"/>
      <c r="AE25" s="210">
        <f t="shared" si="9"/>
        <v>0</v>
      </c>
      <c r="AF25" s="201">
        <f t="shared" si="10"/>
        <v>0</v>
      </c>
    </row>
    <row r="26" spans="1:32" s="173" customFormat="1" ht="12.5" x14ac:dyDescent="0.25">
      <c r="A26" s="188" t="s">
        <v>207</v>
      </c>
      <c r="B26" s="188" t="s">
        <v>223</v>
      </c>
      <c r="C26" s="188" t="s">
        <v>141</v>
      </c>
      <c r="D26" s="188">
        <v>0</v>
      </c>
      <c r="E26" s="188"/>
      <c r="F26" s="189">
        <v>5.9833333333333298</v>
      </c>
      <c r="G26" s="189">
        <v>5.6166666666666698</v>
      </c>
      <c r="H26" s="142">
        <f t="shared" si="11"/>
        <v>0.36666666666666003</v>
      </c>
      <c r="I26" s="202">
        <v>7.47</v>
      </c>
      <c r="J26" s="201">
        <f t="shared" si="0"/>
        <v>2.7389999999999506</v>
      </c>
      <c r="K26" s="201">
        <f t="shared" si="1"/>
        <v>0</v>
      </c>
      <c r="L26" s="140"/>
      <c r="M26" s="193">
        <v>460.22916666666674</v>
      </c>
      <c r="N26" s="193">
        <v>317.41277777777771</v>
      </c>
      <c r="O26" s="209">
        <f t="shared" si="2"/>
        <v>142.81638888888904</v>
      </c>
      <c r="P26" s="204">
        <v>0.128</v>
      </c>
      <c r="Q26" s="201">
        <f t="shared" ref="Q26:Q27" si="13">O26*P26</f>
        <v>18.280497777777796</v>
      </c>
      <c r="R26" s="201">
        <f t="shared" si="4"/>
        <v>0</v>
      </c>
      <c r="S26" s="140"/>
      <c r="T26" s="141"/>
      <c r="U26" s="141"/>
      <c r="V26" s="209" t="str">
        <f t="shared" si="5"/>
        <v/>
      </c>
      <c r="W26" s="206"/>
      <c r="X26" s="210">
        <f t="shared" si="6"/>
        <v>0</v>
      </c>
      <c r="Y26" s="201">
        <f t="shared" si="7"/>
        <v>0</v>
      </c>
      <c r="Z26" s="201"/>
      <c r="AA26" s="141"/>
      <c r="AB26" s="141"/>
      <c r="AC26" s="209" t="str">
        <f t="shared" si="8"/>
        <v/>
      </c>
      <c r="AD26" s="206"/>
      <c r="AE26" s="210">
        <f t="shared" si="9"/>
        <v>0</v>
      </c>
      <c r="AF26" s="201">
        <f t="shared" si="10"/>
        <v>0</v>
      </c>
    </row>
    <row r="27" spans="1:32" s="173" customFormat="1" ht="12.5" x14ac:dyDescent="0.25">
      <c r="A27" s="188"/>
      <c r="B27" s="188"/>
      <c r="C27" s="188" t="s">
        <v>142</v>
      </c>
      <c r="D27" s="188">
        <v>0</v>
      </c>
      <c r="E27" s="188"/>
      <c r="F27" s="189">
        <v>8.9166666666666696</v>
      </c>
      <c r="G27" s="189">
        <v>8.4250000000000007</v>
      </c>
      <c r="H27" s="142">
        <f t="shared" si="11"/>
        <v>0.49166666666666892</v>
      </c>
      <c r="I27" s="202">
        <v>7.0839999999999996</v>
      </c>
      <c r="J27" s="201">
        <f t="shared" si="0"/>
        <v>3.4829666666666825</v>
      </c>
      <c r="K27" s="201">
        <f t="shared" si="1"/>
        <v>0</v>
      </c>
      <c r="L27" s="140"/>
      <c r="M27" s="193">
        <v>577.00833333333333</v>
      </c>
      <c r="N27" s="193">
        <v>414.82666666666677</v>
      </c>
      <c r="O27" s="209">
        <f t="shared" si="2"/>
        <v>162.18166666666656</v>
      </c>
      <c r="P27" s="204">
        <v>0.125</v>
      </c>
      <c r="Q27" s="201">
        <f t="shared" si="13"/>
        <v>20.27270833333332</v>
      </c>
      <c r="R27" s="201">
        <f t="shared" si="4"/>
        <v>0</v>
      </c>
      <c r="S27" s="140"/>
      <c r="T27" s="141"/>
      <c r="U27" s="141"/>
      <c r="V27" s="209" t="str">
        <f t="shared" si="5"/>
        <v/>
      </c>
      <c r="W27" s="206"/>
      <c r="X27" s="210">
        <f t="shared" si="6"/>
        <v>0</v>
      </c>
      <c r="Y27" s="201">
        <f t="shared" si="7"/>
        <v>0</v>
      </c>
      <c r="Z27" s="201"/>
      <c r="AA27" s="141"/>
      <c r="AB27" s="141"/>
      <c r="AC27" s="209" t="str">
        <f t="shared" si="8"/>
        <v/>
      </c>
      <c r="AD27" s="206"/>
      <c r="AE27" s="210">
        <f t="shared" si="9"/>
        <v>0</v>
      </c>
      <c r="AF27" s="201">
        <f t="shared" si="10"/>
        <v>0</v>
      </c>
    </row>
    <row r="28" spans="1:32" s="173" customFormat="1" ht="12.5" x14ac:dyDescent="0.25">
      <c r="A28" s="188"/>
      <c r="B28" s="188"/>
      <c r="C28" s="188"/>
      <c r="D28" s="188"/>
      <c r="E28" s="188"/>
      <c r="F28" s="189"/>
      <c r="G28" s="189"/>
      <c r="H28" s="142" t="str">
        <f t="shared" si="11"/>
        <v/>
      </c>
      <c r="I28" s="202"/>
      <c r="J28" s="201"/>
      <c r="K28" s="201">
        <f t="shared" si="1"/>
        <v>0</v>
      </c>
      <c r="L28" s="140"/>
      <c r="M28" s="193"/>
      <c r="N28" s="193"/>
      <c r="O28" s="209" t="str">
        <f t="shared" si="2"/>
        <v/>
      </c>
      <c r="P28" s="204"/>
      <c r="Q28" s="201"/>
      <c r="R28" s="201">
        <f t="shared" si="4"/>
        <v>0</v>
      </c>
      <c r="S28" s="140"/>
      <c r="T28" s="141"/>
      <c r="U28" s="141"/>
      <c r="V28" s="209" t="str">
        <f t="shared" si="5"/>
        <v/>
      </c>
      <c r="W28" s="206"/>
      <c r="X28" s="210">
        <f t="shared" si="6"/>
        <v>0</v>
      </c>
      <c r="Y28" s="201">
        <f t="shared" si="7"/>
        <v>0</v>
      </c>
      <c r="Z28" s="201"/>
      <c r="AA28" s="141"/>
      <c r="AB28" s="141"/>
      <c r="AC28" s="209" t="str">
        <f t="shared" si="8"/>
        <v/>
      </c>
      <c r="AD28" s="206"/>
      <c r="AE28" s="210">
        <f t="shared" si="9"/>
        <v>0</v>
      </c>
      <c r="AF28" s="201">
        <f t="shared" si="10"/>
        <v>0</v>
      </c>
    </row>
    <row r="29" spans="1:32" s="173" customFormat="1" ht="12.5" x14ac:dyDescent="0.25">
      <c r="A29" s="188"/>
      <c r="B29" s="188"/>
      <c r="C29" s="188"/>
      <c r="D29" s="188"/>
      <c r="E29" s="188"/>
      <c r="F29" s="189"/>
      <c r="G29" s="189"/>
      <c r="H29" s="142" t="str">
        <f t="shared" si="11"/>
        <v/>
      </c>
      <c r="I29" s="202"/>
      <c r="J29" s="201"/>
      <c r="K29" s="201">
        <f t="shared" si="1"/>
        <v>0</v>
      </c>
      <c r="L29" s="140"/>
      <c r="M29" s="193"/>
      <c r="N29" s="193"/>
      <c r="O29" s="209" t="str">
        <f t="shared" si="2"/>
        <v/>
      </c>
      <c r="P29" s="204"/>
      <c r="Q29" s="201"/>
      <c r="R29" s="201">
        <f t="shared" si="4"/>
        <v>0</v>
      </c>
      <c r="S29" s="140"/>
      <c r="T29" s="141"/>
      <c r="U29" s="141"/>
      <c r="V29" s="209" t="str">
        <f t="shared" si="5"/>
        <v/>
      </c>
      <c r="W29" s="206"/>
      <c r="X29" s="210">
        <f t="shared" si="6"/>
        <v>0</v>
      </c>
      <c r="Y29" s="201">
        <f t="shared" si="7"/>
        <v>0</v>
      </c>
      <c r="Z29" s="201"/>
      <c r="AA29" s="141"/>
      <c r="AB29" s="141"/>
      <c r="AC29" s="209" t="str">
        <f t="shared" si="8"/>
        <v/>
      </c>
      <c r="AD29" s="206"/>
      <c r="AE29" s="210">
        <f t="shared" si="9"/>
        <v>0</v>
      </c>
      <c r="AF29" s="201">
        <f t="shared" si="10"/>
        <v>0</v>
      </c>
    </row>
    <row r="30" spans="1:32" s="173" customFormat="1" ht="12.5" x14ac:dyDescent="0.25">
      <c r="A30" s="188" t="s">
        <v>208</v>
      </c>
      <c r="B30" s="188" t="s">
        <v>224</v>
      </c>
      <c r="C30" s="188" t="s">
        <v>141</v>
      </c>
      <c r="D30" s="188">
        <v>0</v>
      </c>
      <c r="E30" s="188"/>
      <c r="F30" s="189">
        <v>6.9166666666666696</v>
      </c>
      <c r="G30" s="189">
        <v>6.1666666666666696</v>
      </c>
      <c r="H30" s="142">
        <f t="shared" si="11"/>
        <v>0.75</v>
      </c>
      <c r="I30" s="202">
        <v>7.3659999999999997</v>
      </c>
      <c r="J30" s="201">
        <f t="shared" si="0"/>
        <v>5.5244999999999997</v>
      </c>
      <c r="K30" s="201">
        <f t="shared" si="1"/>
        <v>0</v>
      </c>
      <c r="L30" s="140"/>
      <c r="M30" s="193">
        <v>387.6165789473684</v>
      </c>
      <c r="N30" s="193">
        <v>306.81870614035091</v>
      </c>
      <c r="O30" s="209">
        <f t="shared" si="2"/>
        <v>80.797872807017484</v>
      </c>
      <c r="P30" s="204">
        <v>0.129</v>
      </c>
      <c r="Q30" s="201">
        <f t="shared" ref="Q30:Q31" si="14">O30*P30</f>
        <v>10.422925592105255</v>
      </c>
      <c r="R30" s="201">
        <f t="shared" si="4"/>
        <v>0</v>
      </c>
      <c r="S30" s="140"/>
      <c r="T30" s="141"/>
      <c r="U30" s="141"/>
      <c r="V30" s="209" t="str">
        <f t="shared" si="5"/>
        <v/>
      </c>
      <c r="W30" s="206"/>
      <c r="X30" s="210">
        <f t="shared" si="6"/>
        <v>0</v>
      </c>
      <c r="Y30" s="201">
        <f t="shared" si="7"/>
        <v>0</v>
      </c>
      <c r="Z30" s="201"/>
      <c r="AA30" s="141"/>
      <c r="AB30" s="141"/>
      <c r="AC30" s="209" t="str">
        <f t="shared" si="8"/>
        <v/>
      </c>
      <c r="AD30" s="206"/>
      <c r="AE30" s="210">
        <f t="shared" si="9"/>
        <v>0</v>
      </c>
      <c r="AF30" s="201">
        <f t="shared" si="10"/>
        <v>0</v>
      </c>
    </row>
    <row r="31" spans="1:32" s="173" customFormat="1" ht="12.5" x14ac:dyDescent="0.25">
      <c r="A31" s="188"/>
      <c r="B31" s="188"/>
      <c r="C31" s="188" t="s">
        <v>142</v>
      </c>
      <c r="D31" s="188">
        <v>0</v>
      </c>
      <c r="E31" s="188"/>
      <c r="F31" s="189">
        <v>9.43333333333333</v>
      </c>
      <c r="G31" s="189">
        <v>8.4166666666666696</v>
      </c>
      <c r="H31" s="142">
        <f t="shared" si="11"/>
        <v>1.0166666666666604</v>
      </c>
      <c r="I31" s="202">
        <v>7.085</v>
      </c>
      <c r="J31" s="201">
        <f t="shared" si="0"/>
        <v>7.2030833333332884</v>
      </c>
      <c r="K31" s="201">
        <f t="shared" si="1"/>
        <v>0</v>
      </c>
      <c r="L31" s="140"/>
      <c r="M31" s="193">
        <v>490.50333333333316</v>
      </c>
      <c r="N31" s="193">
        <v>409.8383333333332</v>
      </c>
      <c r="O31" s="209">
        <f t="shared" si="2"/>
        <v>80.664999999999964</v>
      </c>
      <c r="P31" s="204">
        <v>0.125</v>
      </c>
      <c r="Q31" s="201">
        <f t="shared" si="14"/>
        <v>10.083124999999995</v>
      </c>
      <c r="R31" s="201">
        <f t="shared" si="4"/>
        <v>0</v>
      </c>
      <c r="S31" s="140"/>
      <c r="T31" s="141"/>
      <c r="U31" s="141"/>
      <c r="V31" s="209" t="str">
        <f t="shared" si="5"/>
        <v/>
      </c>
      <c r="W31" s="206"/>
      <c r="X31" s="210">
        <f t="shared" si="6"/>
        <v>0</v>
      </c>
      <c r="Y31" s="201">
        <f t="shared" si="7"/>
        <v>0</v>
      </c>
      <c r="Z31" s="201"/>
      <c r="AA31" s="141"/>
      <c r="AB31" s="141"/>
      <c r="AC31" s="209" t="str">
        <f t="shared" si="8"/>
        <v/>
      </c>
      <c r="AD31" s="206"/>
      <c r="AE31" s="210">
        <f t="shared" si="9"/>
        <v>0</v>
      </c>
      <c r="AF31" s="201">
        <f t="shared" si="10"/>
        <v>0</v>
      </c>
    </row>
    <row r="32" spans="1:32" s="173" customFormat="1" ht="12.5" x14ac:dyDescent="0.25">
      <c r="A32" s="188"/>
      <c r="B32" s="188"/>
      <c r="C32" s="188"/>
      <c r="D32" s="188"/>
      <c r="E32" s="188"/>
      <c r="F32" s="189"/>
      <c r="G32" s="189"/>
      <c r="H32" s="142" t="str">
        <f t="shared" si="11"/>
        <v/>
      </c>
      <c r="I32" s="202"/>
      <c r="J32" s="201"/>
      <c r="K32" s="201">
        <f t="shared" si="1"/>
        <v>0</v>
      </c>
      <c r="L32" s="140"/>
      <c r="M32" s="193"/>
      <c r="N32" s="193"/>
      <c r="O32" s="209" t="str">
        <f t="shared" si="2"/>
        <v/>
      </c>
      <c r="P32" s="204"/>
      <c r="Q32" s="201"/>
      <c r="R32" s="201">
        <f t="shared" si="4"/>
        <v>0</v>
      </c>
      <c r="S32" s="140"/>
      <c r="T32" s="141"/>
      <c r="U32" s="141"/>
      <c r="V32" s="209" t="str">
        <f t="shared" si="5"/>
        <v/>
      </c>
      <c r="W32" s="206"/>
      <c r="X32" s="210">
        <f t="shared" si="6"/>
        <v>0</v>
      </c>
      <c r="Y32" s="201">
        <f t="shared" si="7"/>
        <v>0</v>
      </c>
      <c r="Z32" s="201"/>
      <c r="AA32" s="141"/>
      <c r="AB32" s="141"/>
      <c r="AC32" s="209" t="str">
        <f t="shared" si="8"/>
        <v/>
      </c>
      <c r="AD32" s="206"/>
      <c r="AE32" s="210">
        <f t="shared" si="9"/>
        <v>0</v>
      </c>
      <c r="AF32" s="201">
        <f t="shared" si="10"/>
        <v>0</v>
      </c>
    </row>
    <row r="33" spans="1:32" s="173" customFormat="1" ht="12.5" x14ac:dyDescent="0.25">
      <c r="A33" s="188"/>
      <c r="B33" s="188"/>
      <c r="C33" s="188"/>
      <c r="D33" s="188"/>
      <c r="E33" s="188"/>
      <c r="F33" s="189"/>
      <c r="G33" s="189"/>
      <c r="H33" s="142" t="str">
        <f t="shared" si="11"/>
        <v/>
      </c>
      <c r="I33" s="202"/>
      <c r="J33" s="201"/>
      <c r="K33" s="201">
        <f t="shared" si="1"/>
        <v>0</v>
      </c>
      <c r="L33" s="140"/>
      <c r="M33" s="193"/>
      <c r="N33" s="193"/>
      <c r="O33" s="209" t="str">
        <f t="shared" si="2"/>
        <v/>
      </c>
      <c r="P33" s="204"/>
      <c r="Q33" s="201"/>
      <c r="R33" s="201">
        <f t="shared" si="4"/>
        <v>0</v>
      </c>
      <c r="S33" s="140"/>
      <c r="T33" s="141"/>
      <c r="U33" s="141"/>
      <c r="V33" s="209" t="str">
        <f t="shared" si="5"/>
        <v/>
      </c>
      <c r="W33" s="206"/>
      <c r="X33" s="210">
        <f t="shared" si="6"/>
        <v>0</v>
      </c>
      <c r="Y33" s="201">
        <f t="shared" si="7"/>
        <v>0</v>
      </c>
      <c r="Z33" s="201"/>
      <c r="AA33" s="141"/>
      <c r="AB33" s="141"/>
      <c r="AC33" s="209" t="str">
        <f t="shared" si="8"/>
        <v/>
      </c>
      <c r="AD33" s="206"/>
      <c r="AE33" s="210">
        <f t="shared" si="9"/>
        <v>0</v>
      </c>
      <c r="AF33" s="201">
        <f t="shared" si="10"/>
        <v>0</v>
      </c>
    </row>
    <row r="34" spans="1:32" s="173" customFormat="1" ht="12.5" x14ac:dyDescent="0.25">
      <c r="A34" s="188" t="s">
        <v>209</v>
      </c>
      <c r="B34" s="188" t="s">
        <v>225</v>
      </c>
      <c r="C34" s="188" t="s">
        <v>140</v>
      </c>
      <c r="D34" s="188">
        <v>0</v>
      </c>
      <c r="E34" s="188"/>
      <c r="F34" s="189">
        <v>4.1666666666666696</v>
      </c>
      <c r="G34" s="189">
        <v>3.708333333333333</v>
      </c>
      <c r="H34" s="142">
        <f t="shared" si="11"/>
        <v>0.45833333333333659</v>
      </c>
      <c r="I34" s="202">
        <v>8.0649999999999995</v>
      </c>
      <c r="J34" s="201">
        <f t="shared" si="0"/>
        <v>3.6964583333333594</v>
      </c>
      <c r="K34" s="201">
        <f t="shared" si="1"/>
        <v>0</v>
      </c>
      <c r="L34" s="140"/>
      <c r="M34" s="193">
        <v>256.09999999999997</v>
      </c>
      <c r="N34" s="193">
        <v>202.38416666666669</v>
      </c>
      <c r="O34" s="209">
        <f t="shared" si="2"/>
        <v>53.715833333333279</v>
      </c>
      <c r="P34" s="204">
        <v>0.13600000000000001</v>
      </c>
      <c r="Q34" s="201">
        <f t="shared" ref="Q34" si="15">O34*P34</f>
        <v>7.3053533333333265</v>
      </c>
      <c r="R34" s="201">
        <f t="shared" si="4"/>
        <v>0</v>
      </c>
      <c r="S34" s="140"/>
      <c r="T34" s="141"/>
      <c r="U34" s="141"/>
      <c r="V34" s="209" t="str">
        <f t="shared" si="5"/>
        <v/>
      </c>
      <c r="W34" s="206"/>
      <c r="X34" s="210">
        <f t="shared" si="6"/>
        <v>0</v>
      </c>
      <c r="Y34" s="201">
        <f t="shared" si="7"/>
        <v>0</v>
      </c>
      <c r="Z34" s="201"/>
      <c r="AA34" s="141"/>
      <c r="AB34" s="141"/>
      <c r="AC34" s="209" t="str">
        <f t="shared" si="8"/>
        <v/>
      </c>
      <c r="AD34" s="206"/>
      <c r="AE34" s="210">
        <f t="shared" si="9"/>
        <v>0</v>
      </c>
      <c r="AF34" s="201">
        <f t="shared" si="10"/>
        <v>0</v>
      </c>
    </row>
    <row r="35" spans="1:32" s="173" customFormat="1" ht="12.5" x14ac:dyDescent="0.25">
      <c r="A35" s="188"/>
      <c r="B35" s="188"/>
      <c r="C35" s="188"/>
      <c r="D35" s="188"/>
      <c r="E35" s="188"/>
      <c r="F35" s="189"/>
      <c r="G35" s="189"/>
      <c r="H35" s="142" t="str">
        <f t="shared" si="11"/>
        <v/>
      </c>
      <c r="I35" s="202"/>
      <c r="J35" s="201"/>
      <c r="K35" s="201">
        <f t="shared" si="1"/>
        <v>0</v>
      </c>
      <c r="L35" s="140"/>
      <c r="M35" s="193"/>
      <c r="N35" s="193"/>
      <c r="O35" s="209" t="str">
        <f t="shared" si="2"/>
        <v/>
      </c>
      <c r="P35" s="204"/>
      <c r="Q35" s="201"/>
      <c r="R35" s="201">
        <f t="shared" si="4"/>
        <v>0</v>
      </c>
      <c r="S35" s="140"/>
      <c r="T35" s="141"/>
      <c r="U35" s="141"/>
      <c r="V35" s="209" t="str">
        <f t="shared" si="5"/>
        <v/>
      </c>
      <c r="W35" s="206"/>
      <c r="X35" s="210">
        <f t="shared" si="6"/>
        <v>0</v>
      </c>
      <c r="Y35" s="201">
        <f t="shared" si="7"/>
        <v>0</v>
      </c>
      <c r="Z35" s="201"/>
      <c r="AA35" s="141"/>
      <c r="AB35" s="141"/>
      <c r="AC35" s="209" t="str">
        <f t="shared" si="8"/>
        <v/>
      </c>
      <c r="AD35" s="206"/>
      <c r="AE35" s="210">
        <f t="shared" si="9"/>
        <v>0</v>
      </c>
      <c r="AF35" s="201">
        <f t="shared" si="10"/>
        <v>0</v>
      </c>
    </row>
    <row r="36" spans="1:32" s="173" customFormat="1" ht="12.5" x14ac:dyDescent="0.25">
      <c r="A36" s="188"/>
      <c r="B36" s="188"/>
      <c r="C36" s="188"/>
      <c r="D36" s="188"/>
      <c r="E36" s="188"/>
      <c r="F36" s="189"/>
      <c r="G36" s="189"/>
      <c r="H36" s="142" t="str">
        <f t="shared" si="11"/>
        <v/>
      </c>
      <c r="I36" s="202"/>
      <c r="J36" s="201"/>
      <c r="K36" s="201">
        <f t="shared" si="1"/>
        <v>0</v>
      </c>
      <c r="L36" s="140"/>
      <c r="M36" s="193"/>
      <c r="N36" s="193"/>
      <c r="O36" s="209" t="str">
        <f t="shared" si="2"/>
        <v/>
      </c>
      <c r="P36" s="204"/>
      <c r="Q36" s="201"/>
      <c r="R36" s="201">
        <f t="shared" si="4"/>
        <v>0</v>
      </c>
      <c r="S36" s="140"/>
      <c r="T36" s="141"/>
      <c r="U36" s="141"/>
      <c r="V36" s="209" t="str">
        <f t="shared" si="5"/>
        <v/>
      </c>
      <c r="W36" s="206"/>
      <c r="X36" s="210">
        <f t="shared" si="6"/>
        <v>0</v>
      </c>
      <c r="Y36" s="201">
        <f t="shared" si="7"/>
        <v>0</v>
      </c>
      <c r="Z36" s="201"/>
      <c r="AA36" s="141"/>
      <c r="AB36" s="141"/>
      <c r="AC36" s="209" t="str">
        <f t="shared" si="8"/>
        <v/>
      </c>
      <c r="AD36" s="206"/>
      <c r="AE36" s="210">
        <f t="shared" si="9"/>
        <v>0</v>
      </c>
      <c r="AF36" s="201">
        <f t="shared" si="10"/>
        <v>0</v>
      </c>
    </row>
    <row r="37" spans="1:32" s="173" customFormat="1" ht="12.5" x14ac:dyDescent="0.25">
      <c r="A37" s="188" t="s">
        <v>210</v>
      </c>
      <c r="B37" s="188" t="s">
        <v>226</v>
      </c>
      <c r="C37" s="188" t="s">
        <v>141</v>
      </c>
      <c r="D37" s="188">
        <v>0</v>
      </c>
      <c r="E37" s="188"/>
      <c r="F37" s="189">
        <v>6.19166666666667</v>
      </c>
      <c r="G37" s="189">
        <v>5.7166666666666703</v>
      </c>
      <c r="H37" s="142">
        <f t="shared" si="11"/>
        <v>0.47499999999999964</v>
      </c>
      <c r="I37" s="202">
        <v>7.4489999999999998</v>
      </c>
      <c r="J37" s="201">
        <f t="shared" si="0"/>
        <v>3.5382749999999974</v>
      </c>
      <c r="K37" s="201">
        <f t="shared" si="1"/>
        <v>0</v>
      </c>
      <c r="L37" s="140"/>
      <c r="M37" s="193">
        <v>358.27249999999998</v>
      </c>
      <c r="N37" s="193">
        <v>308.02416666666664</v>
      </c>
      <c r="O37" s="209">
        <f t="shared" si="2"/>
        <v>50.248333333333335</v>
      </c>
      <c r="P37" s="204">
        <v>0.129</v>
      </c>
      <c r="Q37" s="201">
        <f t="shared" ref="Q37:Q38" si="16">O37*P37</f>
        <v>6.4820350000000007</v>
      </c>
      <c r="R37" s="201">
        <f t="shared" si="4"/>
        <v>0</v>
      </c>
      <c r="S37" s="140"/>
      <c r="T37" s="141"/>
      <c r="U37" s="141"/>
      <c r="V37" s="209" t="str">
        <f t="shared" si="5"/>
        <v/>
      </c>
      <c r="W37" s="206"/>
      <c r="X37" s="210">
        <f t="shared" si="6"/>
        <v>0</v>
      </c>
      <c r="Y37" s="201">
        <f t="shared" si="7"/>
        <v>0</v>
      </c>
      <c r="Z37" s="201"/>
      <c r="AA37" s="141"/>
      <c r="AB37" s="141"/>
      <c r="AC37" s="209" t="str">
        <f t="shared" si="8"/>
        <v/>
      </c>
      <c r="AD37" s="206"/>
      <c r="AE37" s="210">
        <f t="shared" si="9"/>
        <v>0</v>
      </c>
      <c r="AF37" s="201">
        <f t="shared" si="10"/>
        <v>0</v>
      </c>
    </row>
    <row r="38" spans="1:32" s="173" customFormat="1" ht="12.5" x14ac:dyDescent="0.25">
      <c r="A38" s="188"/>
      <c r="B38" s="188"/>
      <c r="C38" s="188" t="s">
        <v>142</v>
      </c>
      <c r="D38" s="188">
        <v>0</v>
      </c>
      <c r="E38" s="188"/>
      <c r="F38" s="189">
        <v>6.8916666666666702</v>
      </c>
      <c r="G38" s="189">
        <v>6.2583333333333302</v>
      </c>
      <c r="H38" s="142">
        <f t="shared" si="11"/>
        <v>0.63333333333333997</v>
      </c>
      <c r="I38" s="202">
        <v>7.351</v>
      </c>
      <c r="J38" s="201">
        <f t="shared" si="0"/>
        <v>4.6556333333333821</v>
      </c>
      <c r="K38" s="201">
        <f t="shared" si="1"/>
        <v>0</v>
      </c>
      <c r="L38" s="140"/>
      <c r="M38" s="193">
        <v>453.6991666666666</v>
      </c>
      <c r="N38" s="193">
        <v>403.32916666666659</v>
      </c>
      <c r="O38" s="209">
        <f t="shared" si="2"/>
        <v>50.370000000000005</v>
      </c>
      <c r="P38" s="204">
        <v>0.126</v>
      </c>
      <c r="Q38" s="201">
        <f t="shared" si="16"/>
        <v>6.3466200000000006</v>
      </c>
      <c r="R38" s="201">
        <f t="shared" si="4"/>
        <v>0</v>
      </c>
      <c r="S38" s="140"/>
      <c r="T38" s="141"/>
      <c r="U38" s="141"/>
      <c r="V38" s="209" t="str">
        <f t="shared" si="5"/>
        <v/>
      </c>
      <c r="W38" s="206"/>
      <c r="X38" s="210">
        <f t="shared" si="6"/>
        <v>0</v>
      </c>
      <c r="Y38" s="201">
        <f t="shared" si="7"/>
        <v>0</v>
      </c>
      <c r="Z38" s="201"/>
      <c r="AA38" s="141"/>
      <c r="AB38" s="141"/>
      <c r="AC38" s="209" t="str">
        <f t="shared" si="8"/>
        <v/>
      </c>
      <c r="AD38" s="206"/>
      <c r="AE38" s="210">
        <f t="shared" si="9"/>
        <v>0</v>
      </c>
      <c r="AF38" s="201">
        <f t="shared" si="10"/>
        <v>0</v>
      </c>
    </row>
    <row r="39" spans="1:32" s="173" customFormat="1" ht="12.5" x14ac:dyDescent="0.25">
      <c r="A39" s="188"/>
      <c r="B39" s="188"/>
      <c r="C39" s="188"/>
      <c r="D39" s="188"/>
      <c r="E39" s="188"/>
      <c r="F39" s="189"/>
      <c r="G39" s="189"/>
      <c r="H39" s="142" t="str">
        <f t="shared" si="11"/>
        <v/>
      </c>
      <c r="I39" s="202"/>
      <c r="J39" s="201"/>
      <c r="K39" s="201">
        <f t="shared" si="1"/>
        <v>0</v>
      </c>
      <c r="L39" s="140"/>
      <c r="M39" s="193"/>
      <c r="N39" s="193"/>
      <c r="O39" s="209" t="str">
        <f t="shared" si="2"/>
        <v/>
      </c>
      <c r="P39" s="204"/>
      <c r="Q39" s="201"/>
      <c r="R39" s="201">
        <f t="shared" si="4"/>
        <v>0</v>
      </c>
      <c r="S39" s="140"/>
      <c r="T39" s="141"/>
      <c r="U39" s="141"/>
      <c r="V39" s="209" t="str">
        <f t="shared" si="5"/>
        <v/>
      </c>
      <c r="W39" s="206"/>
      <c r="X39" s="210">
        <f t="shared" si="6"/>
        <v>0</v>
      </c>
      <c r="Y39" s="201">
        <f t="shared" si="7"/>
        <v>0</v>
      </c>
      <c r="Z39" s="201"/>
      <c r="AA39" s="141"/>
      <c r="AB39" s="141"/>
      <c r="AC39" s="209" t="str">
        <f t="shared" si="8"/>
        <v/>
      </c>
      <c r="AD39" s="206"/>
      <c r="AE39" s="210">
        <f t="shared" si="9"/>
        <v>0</v>
      </c>
      <c r="AF39" s="201">
        <f t="shared" si="10"/>
        <v>0</v>
      </c>
    </row>
    <row r="40" spans="1:32" s="173" customFormat="1" ht="12.5" x14ac:dyDescent="0.25">
      <c r="A40" s="188"/>
      <c r="B40" s="188"/>
      <c r="C40" s="188"/>
      <c r="D40" s="188"/>
      <c r="E40" s="188"/>
      <c r="F40" s="189"/>
      <c r="G40" s="189"/>
      <c r="H40" s="142" t="str">
        <f t="shared" si="11"/>
        <v/>
      </c>
      <c r="I40" s="202"/>
      <c r="J40" s="201"/>
      <c r="K40" s="201">
        <f t="shared" si="1"/>
        <v>0</v>
      </c>
      <c r="L40" s="140"/>
      <c r="M40" s="193"/>
      <c r="N40" s="193"/>
      <c r="O40" s="209" t="str">
        <f t="shared" si="2"/>
        <v/>
      </c>
      <c r="P40" s="204"/>
      <c r="Q40" s="201"/>
      <c r="R40" s="201">
        <f t="shared" si="4"/>
        <v>0</v>
      </c>
      <c r="S40" s="140"/>
      <c r="T40" s="141"/>
      <c r="U40" s="141"/>
      <c r="V40" s="209" t="str">
        <f t="shared" si="5"/>
        <v/>
      </c>
      <c r="W40" s="206"/>
      <c r="X40" s="210">
        <f t="shared" si="6"/>
        <v>0</v>
      </c>
      <c r="Y40" s="201">
        <f t="shared" si="7"/>
        <v>0</v>
      </c>
      <c r="Z40" s="201"/>
      <c r="AA40" s="141"/>
      <c r="AB40" s="141"/>
      <c r="AC40" s="209" t="str">
        <f t="shared" si="8"/>
        <v/>
      </c>
      <c r="AD40" s="206"/>
      <c r="AE40" s="210">
        <f t="shared" si="9"/>
        <v>0</v>
      </c>
      <c r="AF40" s="201">
        <f t="shared" si="10"/>
        <v>0</v>
      </c>
    </row>
    <row r="41" spans="1:32" s="173" customFormat="1" ht="12.5" x14ac:dyDescent="0.25">
      <c r="A41" s="188" t="s">
        <v>214</v>
      </c>
      <c r="B41" s="188" t="s">
        <v>227</v>
      </c>
      <c r="C41" s="188" t="s">
        <v>142</v>
      </c>
      <c r="D41" s="188">
        <v>0</v>
      </c>
      <c r="E41" s="188"/>
      <c r="F41" s="189">
        <v>8.6666666666666696</v>
      </c>
      <c r="G41" s="189">
        <v>7.4749999999999996</v>
      </c>
      <c r="H41" s="142">
        <f t="shared" si="11"/>
        <v>1.19166666666667</v>
      </c>
      <c r="I41" s="202">
        <v>7.1820000000000004</v>
      </c>
      <c r="J41" s="201">
        <f t="shared" si="0"/>
        <v>8.5585500000000234</v>
      </c>
      <c r="K41" s="201">
        <f t="shared" si="1"/>
        <v>0</v>
      </c>
      <c r="L41" s="140"/>
      <c r="M41" s="193">
        <v>620.4041666666667</v>
      </c>
      <c r="N41" s="193">
        <v>440.09416666666675</v>
      </c>
      <c r="O41" s="209">
        <f t="shared" si="2"/>
        <v>180.30999999999995</v>
      </c>
      <c r="P41" s="204">
        <v>0.125</v>
      </c>
      <c r="Q41" s="201">
        <f t="shared" ref="Q41" si="17">O41*P41</f>
        <v>22.538749999999993</v>
      </c>
      <c r="R41" s="201">
        <f t="shared" si="4"/>
        <v>0</v>
      </c>
      <c r="S41" s="140"/>
      <c r="T41" s="143">
        <v>21.39329601158645</v>
      </c>
      <c r="U41" s="143">
        <v>17.978943850267378</v>
      </c>
      <c r="V41" s="209">
        <f t="shared" si="5"/>
        <v>3.4143521613190728</v>
      </c>
      <c r="W41" s="207">
        <v>6.1349999999999998</v>
      </c>
      <c r="X41" s="210">
        <f t="shared" si="6"/>
        <v>20.947050509692509</v>
      </c>
      <c r="Y41" s="201">
        <f>D41*X41</f>
        <v>0</v>
      </c>
      <c r="Z41" s="201"/>
      <c r="AA41" s="143">
        <v>21.39329601158645</v>
      </c>
      <c r="AB41" s="143">
        <v>17.978943850267378</v>
      </c>
      <c r="AC41" s="209">
        <f t="shared" si="8"/>
        <v>3.4143521613190728</v>
      </c>
      <c r="AD41" s="207">
        <v>6.1349999999999998</v>
      </c>
      <c r="AE41" s="210">
        <f t="shared" si="9"/>
        <v>20.947050509692509</v>
      </c>
      <c r="AF41" s="201">
        <f t="shared" si="10"/>
        <v>0</v>
      </c>
    </row>
    <row r="42" spans="1:32" s="173" customFormat="1" ht="12.5" x14ac:dyDescent="0.25">
      <c r="A42" s="188"/>
      <c r="B42" s="188"/>
      <c r="C42" s="188"/>
      <c r="D42" s="188"/>
      <c r="E42" s="188"/>
      <c r="F42" s="189"/>
      <c r="G42" s="189"/>
      <c r="H42" s="142" t="str">
        <f t="shared" si="11"/>
        <v/>
      </c>
      <c r="I42" s="202"/>
      <c r="J42" s="201"/>
      <c r="K42" s="201">
        <f t="shared" si="1"/>
        <v>0</v>
      </c>
      <c r="L42" s="140"/>
      <c r="M42" s="193"/>
      <c r="N42" s="193"/>
      <c r="O42" s="209" t="str">
        <f t="shared" si="2"/>
        <v/>
      </c>
      <c r="P42" s="204"/>
      <c r="Q42" s="201"/>
      <c r="R42" s="201">
        <f t="shared" si="4"/>
        <v>0</v>
      </c>
      <c r="S42" s="140"/>
      <c r="T42" s="143"/>
      <c r="U42" s="143"/>
      <c r="V42" s="209" t="str">
        <f t="shared" si="5"/>
        <v/>
      </c>
      <c r="W42" s="207"/>
      <c r="X42" s="210">
        <f t="shared" si="6"/>
        <v>0</v>
      </c>
      <c r="Y42" s="201">
        <f t="shared" si="7"/>
        <v>0</v>
      </c>
      <c r="Z42" s="201"/>
      <c r="AA42" s="143"/>
      <c r="AB42" s="143"/>
      <c r="AC42" s="209" t="str">
        <f t="shared" si="8"/>
        <v/>
      </c>
      <c r="AD42" s="207"/>
      <c r="AE42" s="210">
        <f t="shared" si="9"/>
        <v>0</v>
      </c>
      <c r="AF42" s="201">
        <f t="shared" si="10"/>
        <v>0</v>
      </c>
    </row>
    <row r="43" spans="1:32" s="173" customFormat="1" ht="12.5" x14ac:dyDescent="0.25">
      <c r="A43" s="188"/>
      <c r="B43" s="188"/>
      <c r="C43" s="188"/>
      <c r="D43" s="188"/>
      <c r="E43" s="188"/>
      <c r="F43" s="189"/>
      <c r="G43" s="189"/>
      <c r="H43" s="142" t="str">
        <f t="shared" si="11"/>
        <v/>
      </c>
      <c r="I43" s="202"/>
      <c r="J43" s="201"/>
      <c r="K43" s="201">
        <f t="shared" si="1"/>
        <v>0</v>
      </c>
      <c r="L43" s="140"/>
      <c r="M43" s="193"/>
      <c r="N43" s="193"/>
      <c r="O43" s="209" t="str">
        <f t="shared" si="2"/>
        <v/>
      </c>
      <c r="P43" s="204"/>
      <c r="Q43" s="201"/>
      <c r="R43" s="201">
        <f t="shared" si="4"/>
        <v>0</v>
      </c>
      <c r="S43" s="140"/>
      <c r="T43" s="143"/>
      <c r="U43" s="143"/>
      <c r="V43" s="209" t="str">
        <f t="shared" si="5"/>
        <v/>
      </c>
      <c r="W43" s="207"/>
      <c r="X43" s="210">
        <f t="shared" si="6"/>
        <v>0</v>
      </c>
      <c r="Y43" s="201">
        <f t="shared" si="7"/>
        <v>0</v>
      </c>
      <c r="Z43" s="201"/>
      <c r="AA43" s="143"/>
      <c r="AB43" s="143"/>
      <c r="AC43" s="209" t="str">
        <f t="shared" si="8"/>
        <v/>
      </c>
      <c r="AD43" s="207"/>
      <c r="AE43" s="210">
        <f t="shared" si="9"/>
        <v>0</v>
      </c>
      <c r="AF43" s="201">
        <f t="shared" si="10"/>
        <v>0</v>
      </c>
    </row>
    <row r="44" spans="1:32" s="173" customFormat="1" ht="12.5" x14ac:dyDescent="0.25">
      <c r="A44" s="188" t="s">
        <v>215</v>
      </c>
      <c r="B44" s="188" t="s">
        <v>228</v>
      </c>
      <c r="C44" s="188" t="s">
        <v>142</v>
      </c>
      <c r="D44" s="188">
        <v>0</v>
      </c>
      <c r="E44" s="188"/>
      <c r="F44" s="189">
        <v>7.9666666666666668</v>
      </c>
      <c r="G44" s="189">
        <v>7.4749999999999996</v>
      </c>
      <c r="H44" s="142">
        <f t="shared" si="11"/>
        <v>0.49166666666666714</v>
      </c>
      <c r="I44" s="202">
        <v>7.1820000000000004</v>
      </c>
      <c r="J44" s="201">
        <f t="shared" si="0"/>
        <v>3.5311500000000038</v>
      </c>
      <c r="K44" s="201">
        <f t="shared" si="1"/>
        <v>0</v>
      </c>
      <c r="L44" s="140"/>
      <c r="M44" s="193">
        <v>620.4041666666667</v>
      </c>
      <c r="N44" s="193">
        <v>440.09416666666675</v>
      </c>
      <c r="O44" s="209">
        <f t="shared" si="2"/>
        <v>180.30999999999995</v>
      </c>
      <c r="P44" s="204">
        <v>0.125</v>
      </c>
      <c r="Q44" s="201">
        <f t="shared" ref="Q44:Q45" si="18">O44*P44</f>
        <v>22.538749999999993</v>
      </c>
      <c r="R44" s="201">
        <f t="shared" si="4"/>
        <v>0</v>
      </c>
      <c r="S44" s="140"/>
      <c r="T44" s="143">
        <v>21.39329601158645</v>
      </c>
      <c r="U44" s="143">
        <v>17.978943850267378</v>
      </c>
      <c r="V44" s="209">
        <f t="shared" si="5"/>
        <v>3.4143521613190728</v>
      </c>
      <c r="W44" s="207">
        <v>6.1349999999999998</v>
      </c>
      <c r="X44" s="210">
        <f t="shared" si="6"/>
        <v>20.947050509692509</v>
      </c>
      <c r="Y44" s="201">
        <f t="shared" si="7"/>
        <v>0</v>
      </c>
      <c r="Z44" s="201"/>
      <c r="AA44" s="143">
        <v>21.39329601158645</v>
      </c>
      <c r="AB44" s="143">
        <v>17.978943850267378</v>
      </c>
      <c r="AC44" s="209">
        <f t="shared" si="8"/>
        <v>3.4143521613190728</v>
      </c>
      <c r="AD44" s="207">
        <v>6.1349999999999998</v>
      </c>
      <c r="AE44" s="210">
        <f t="shared" si="9"/>
        <v>20.947050509692509</v>
      </c>
      <c r="AF44" s="201">
        <f t="shared" si="10"/>
        <v>0</v>
      </c>
    </row>
    <row r="45" spans="1:32" s="173" customFormat="1" ht="12.5" x14ac:dyDescent="0.25">
      <c r="A45" s="188"/>
      <c r="B45" s="188"/>
      <c r="C45" s="188" t="s">
        <v>143</v>
      </c>
      <c r="D45" s="188">
        <v>0</v>
      </c>
      <c r="E45" s="188"/>
      <c r="F45" s="189">
        <v>9.1166666666666671</v>
      </c>
      <c r="G45" s="189">
        <v>8.5</v>
      </c>
      <c r="H45" s="142">
        <f t="shared" si="11"/>
        <v>0.61666666666666714</v>
      </c>
      <c r="I45" s="202">
        <v>7.077</v>
      </c>
      <c r="J45" s="201">
        <f t="shared" si="0"/>
        <v>4.3641500000000031</v>
      </c>
      <c r="K45" s="201">
        <f t="shared" si="1"/>
        <v>0</v>
      </c>
      <c r="L45" s="140"/>
      <c r="M45" s="193">
        <v>724.4375</v>
      </c>
      <c r="N45" s="193">
        <v>535.36749999999995</v>
      </c>
      <c r="O45" s="209">
        <f t="shared" si="2"/>
        <v>189.07000000000005</v>
      </c>
      <c r="P45" s="204">
        <v>0.123</v>
      </c>
      <c r="Q45" s="201">
        <f t="shared" si="18"/>
        <v>23.255610000000004</v>
      </c>
      <c r="R45" s="201">
        <f t="shared" si="4"/>
        <v>0</v>
      </c>
      <c r="S45" s="140"/>
      <c r="T45" s="143">
        <v>23.600995014483061</v>
      </c>
      <c r="U45" s="143">
        <v>19.33305481283422</v>
      </c>
      <c r="V45" s="209">
        <f t="shared" si="5"/>
        <v>4.267940201648841</v>
      </c>
      <c r="W45" s="207">
        <v>6.1630000000000003</v>
      </c>
      <c r="X45" s="210">
        <f t="shared" si="6"/>
        <v>26.303315462761809</v>
      </c>
      <c r="Y45" s="201">
        <f t="shared" si="7"/>
        <v>0</v>
      </c>
      <c r="Z45" s="201"/>
      <c r="AA45" s="143">
        <v>23.600995014483061</v>
      </c>
      <c r="AB45" s="143">
        <v>19.33305481283422</v>
      </c>
      <c r="AC45" s="209">
        <f t="shared" si="8"/>
        <v>4.267940201648841</v>
      </c>
      <c r="AD45" s="207">
        <v>6.1630000000000003</v>
      </c>
      <c r="AE45" s="210">
        <f t="shared" si="9"/>
        <v>26.303315462761809</v>
      </c>
      <c r="AF45" s="201">
        <f t="shared" si="10"/>
        <v>0</v>
      </c>
    </row>
    <row r="46" spans="1:32" s="173" customFormat="1" ht="12.5" x14ac:dyDescent="0.25">
      <c r="A46" s="188"/>
      <c r="B46" s="188"/>
      <c r="C46" s="188"/>
      <c r="D46" s="188"/>
      <c r="E46" s="188"/>
      <c r="F46" s="189"/>
      <c r="G46" s="189"/>
      <c r="H46" s="142" t="str">
        <f t="shared" si="11"/>
        <v/>
      </c>
      <c r="I46" s="202"/>
      <c r="J46" s="201"/>
      <c r="K46" s="201">
        <f t="shared" si="1"/>
        <v>0</v>
      </c>
      <c r="L46" s="140"/>
      <c r="M46" s="193"/>
      <c r="N46" s="193"/>
      <c r="O46" s="209" t="str">
        <f t="shared" si="2"/>
        <v/>
      </c>
      <c r="P46" s="204"/>
      <c r="Q46" s="201"/>
      <c r="R46" s="201">
        <f t="shared" si="4"/>
        <v>0</v>
      </c>
      <c r="S46" s="140"/>
      <c r="T46" s="143"/>
      <c r="U46" s="143"/>
      <c r="V46" s="209" t="str">
        <f t="shared" si="5"/>
        <v/>
      </c>
      <c r="W46" s="207"/>
      <c r="X46" s="210">
        <f t="shared" si="6"/>
        <v>0</v>
      </c>
      <c r="Y46" s="201">
        <f t="shared" si="7"/>
        <v>0</v>
      </c>
      <c r="Z46" s="201"/>
      <c r="AA46" s="143"/>
      <c r="AB46" s="143"/>
      <c r="AC46" s="209" t="str">
        <f t="shared" si="8"/>
        <v/>
      </c>
      <c r="AD46" s="207"/>
      <c r="AE46" s="210">
        <f t="shared" si="9"/>
        <v>0</v>
      </c>
      <c r="AF46" s="201">
        <f t="shared" si="10"/>
        <v>0</v>
      </c>
    </row>
    <row r="47" spans="1:32" s="173" customFormat="1" ht="12.5" x14ac:dyDescent="0.25">
      <c r="A47" s="188"/>
      <c r="B47" s="188"/>
      <c r="C47" s="188"/>
      <c r="D47" s="188"/>
      <c r="E47" s="188"/>
      <c r="F47" s="189"/>
      <c r="G47" s="189"/>
      <c r="H47" s="142" t="str">
        <f t="shared" si="11"/>
        <v/>
      </c>
      <c r="I47" s="202"/>
      <c r="J47" s="201"/>
      <c r="K47" s="201">
        <f t="shared" si="1"/>
        <v>0</v>
      </c>
      <c r="L47" s="140"/>
      <c r="M47" s="193"/>
      <c r="N47" s="193"/>
      <c r="O47" s="209" t="str">
        <f t="shared" si="2"/>
        <v/>
      </c>
      <c r="P47" s="204"/>
      <c r="Q47" s="201"/>
      <c r="R47" s="201">
        <f t="shared" si="4"/>
        <v>0</v>
      </c>
      <c r="S47" s="140"/>
      <c r="T47" s="143"/>
      <c r="U47" s="143"/>
      <c r="V47" s="209" t="str">
        <f t="shared" si="5"/>
        <v/>
      </c>
      <c r="W47" s="207"/>
      <c r="X47" s="210">
        <f t="shared" si="6"/>
        <v>0</v>
      </c>
      <c r="Y47" s="201">
        <f t="shared" si="7"/>
        <v>0</v>
      </c>
      <c r="Z47" s="201"/>
      <c r="AA47" s="143"/>
      <c r="AB47" s="143"/>
      <c r="AC47" s="209" t="str">
        <f t="shared" si="8"/>
        <v/>
      </c>
      <c r="AD47" s="207"/>
      <c r="AE47" s="210">
        <f t="shared" si="9"/>
        <v>0</v>
      </c>
      <c r="AF47" s="201">
        <f t="shared" si="10"/>
        <v>0</v>
      </c>
    </row>
    <row r="48" spans="1:32" s="173" customFormat="1" ht="12.5" x14ac:dyDescent="0.25">
      <c r="A48" s="188" t="s">
        <v>216</v>
      </c>
      <c r="B48" s="188" t="s">
        <v>229</v>
      </c>
      <c r="C48" s="188" t="s">
        <v>142</v>
      </c>
      <c r="D48" s="188">
        <v>0</v>
      </c>
      <c r="E48" s="188"/>
      <c r="F48" s="189">
        <v>8.6666666666666696</v>
      </c>
      <c r="G48" s="189">
        <v>7.4749999999999996</v>
      </c>
      <c r="H48" s="142">
        <f t="shared" si="11"/>
        <v>1.19166666666667</v>
      </c>
      <c r="I48" s="202">
        <v>7.1820000000000004</v>
      </c>
      <c r="J48" s="201">
        <f t="shared" si="0"/>
        <v>8.5585500000000234</v>
      </c>
      <c r="K48" s="201">
        <f t="shared" si="1"/>
        <v>0</v>
      </c>
      <c r="L48" s="140"/>
      <c r="M48" s="193">
        <v>620.4041666666667</v>
      </c>
      <c r="N48" s="193">
        <v>440.09416666666675</v>
      </c>
      <c r="O48" s="209">
        <f t="shared" si="2"/>
        <v>180.30999999999995</v>
      </c>
      <c r="P48" s="204">
        <v>0.125</v>
      </c>
      <c r="Q48" s="201">
        <f t="shared" ref="Q48" si="19">O48*P48</f>
        <v>22.538749999999993</v>
      </c>
      <c r="R48" s="201">
        <f t="shared" si="4"/>
        <v>0</v>
      </c>
      <c r="S48" s="140"/>
      <c r="T48" s="143">
        <v>21.39329601158645</v>
      </c>
      <c r="U48" s="143">
        <v>17.978943850267378</v>
      </c>
      <c r="V48" s="209">
        <f t="shared" si="5"/>
        <v>3.4143521613190728</v>
      </c>
      <c r="W48" s="207">
        <v>6.1349999999999998</v>
      </c>
      <c r="X48" s="210">
        <f t="shared" si="6"/>
        <v>20.947050509692509</v>
      </c>
      <c r="Y48" s="201">
        <f t="shared" si="7"/>
        <v>0</v>
      </c>
      <c r="Z48" s="201"/>
      <c r="AA48" s="143">
        <v>21.39329601158645</v>
      </c>
      <c r="AB48" s="143">
        <v>17.978943850267378</v>
      </c>
      <c r="AC48" s="209">
        <f t="shared" si="8"/>
        <v>3.4143521613190728</v>
      </c>
      <c r="AD48" s="207">
        <v>6.1349999999999998</v>
      </c>
      <c r="AE48" s="210">
        <f t="shared" si="9"/>
        <v>20.947050509692509</v>
      </c>
      <c r="AF48" s="201">
        <f t="shared" si="10"/>
        <v>0</v>
      </c>
    </row>
    <row r="49" spans="1:32" s="173" customFormat="1" ht="12.5" x14ac:dyDescent="0.25">
      <c r="A49" s="188"/>
      <c r="B49" s="188"/>
      <c r="C49" s="188"/>
      <c r="D49" s="188"/>
      <c r="E49" s="188"/>
      <c r="F49" s="189"/>
      <c r="G49" s="189"/>
      <c r="H49" s="142" t="str">
        <f t="shared" si="11"/>
        <v/>
      </c>
      <c r="I49" s="202"/>
      <c r="J49" s="201"/>
      <c r="K49" s="201">
        <f t="shared" si="1"/>
        <v>0</v>
      </c>
      <c r="L49" s="140"/>
      <c r="M49" s="193"/>
      <c r="N49" s="193"/>
      <c r="O49" s="209" t="str">
        <f t="shared" si="2"/>
        <v/>
      </c>
      <c r="P49" s="204"/>
      <c r="Q49" s="201"/>
      <c r="R49" s="201">
        <f t="shared" si="4"/>
        <v>0</v>
      </c>
      <c r="S49" s="140"/>
      <c r="T49" s="143"/>
      <c r="U49" s="143"/>
      <c r="V49" s="209" t="str">
        <f t="shared" si="5"/>
        <v/>
      </c>
      <c r="W49" s="207"/>
      <c r="X49" s="210">
        <f t="shared" si="6"/>
        <v>0</v>
      </c>
      <c r="Y49" s="201">
        <f t="shared" si="7"/>
        <v>0</v>
      </c>
      <c r="Z49" s="201"/>
      <c r="AA49" s="143"/>
      <c r="AB49" s="143"/>
      <c r="AC49" s="209" t="str">
        <f t="shared" si="8"/>
        <v/>
      </c>
      <c r="AD49" s="207"/>
      <c r="AE49" s="210">
        <f t="shared" si="9"/>
        <v>0</v>
      </c>
      <c r="AF49" s="201">
        <f t="shared" si="10"/>
        <v>0</v>
      </c>
    </row>
    <row r="50" spans="1:32" s="173" customFormat="1" ht="12.5" x14ac:dyDescent="0.25">
      <c r="A50" s="188"/>
      <c r="B50" s="188"/>
      <c r="C50" s="188"/>
      <c r="D50" s="188"/>
      <c r="E50" s="188"/>
      <c r="F50" s="189"/>
      <c r="G50" s="189"/>
      <c r="H50" s="142" t="str">
        <f t="shared" si="11"/>
        <v/>
      </c>
      <c r="I50" s="202"/>
      <c r="J50" s="201"/>
      <c r="K50" s="201">
        <f t="shared" si="1"/>
        <v>0</v>
      </c>
      <c r="L50" s="140"/>
      <c r="M50" s="193"/>
      <c r="N50" s="193"/>
      <c r="O50" s="209" t="str">
        <f t="shared" si="2"/>
        <v/>
      </c>
      <c r="P50" s="204"/>
      <c r="Q50" s="201"/>
      <c r="R50" s="201">
        <f t="shared" si="4"/>
        <v>0</v>
      </c>
      <c r="S50" s="140"/>
      <c r="T50" s="143"/>
      <c r="U50" s="143"/>
      <c r="V50" s="209" t="str">
        <f t="shared" si="5"/>
        <v/>
      </c>
      <c r="W50" s="207"/>
      <c r="X50" s="210">
        <f t="shared" si="6"/>
        <v>0</v>
      </c>
      <c r="Y50" s="201">
        <f t="shared" si="7"/>
        <v>0</v>
      </c>
      <c r="Z50" s="201"/>
      <c r="AA50" s="143"/>
      <c r="AB50" s="143"/>
      <c r="AC50" s="209" t="str">
        <f t="shared" si="8"/>
        <v/>
      </c>
      <c r="AD50" s="207"/>
      <c r="AE50" s="210">
        <f t="shared" si="9"/>
        <v>0</v>
      </c>
      <c r="AF50" s="201">
        <f t="shared" si="10"/>
        <v>0</v>
      </c>
    </row>
    <row r="51" spans="1:32" s="173" customFormat="1" ht="12.5" x14ac:dyDescent="0.25">
      <c r="A51" s="188" t="s">
        <v>217</v>
      </c>
      <c r="B51" s="188" t="s">
        <v>230</v>
      </c>
      <c r="C51" s="188" t="s">
        <v>142</v>
      </c>
      <c r="D51" s="188">
        <v>0</v>
      </c>
      <c r="E51" s="188"/>
      <c r="F51" s="189">
        <v>7.9666666666666668</v>
      </c>
      <c r="G51" s="189">
        <v>7.4749999999999996</v>
      </c>
      <c r="H51" s="142">
        <f t="shared" si="11"/>
        <v>0.49166666666666714</v>
      </c>
      <c r="I51" s="202">
        <v>7.1280000000000001</v>
      </c>
      <c r="J51" s="201">
        <f t="shared" si="0"/>
        <v>3.5046000000000035</v>
      </c>
      <c r="K51" s="201">
        <f t="shared" si="1"/>
        <v>0</v>
      </c>
      <c r="L51" s="140"/>
      <c r="M51" s="193">
        <v>620.4041666666667</v>
      </c>
      <c r="N51" s="193">
        <v>440.09416666666675</v>
      </c>
      <c r="O51" s="209">
        <f t="shared" si="2"/>
        <v>180.30999999999995</v>
      </c>
      <c r="P51" s="204">
        <v>0.125</v>
      </c>
      <c r="Q51" s="201">
        <f t="shared" ref="Q51:Q52" si="20">O51*P51</f>
        <v>22.538749999999993</v>
      </c>
      <c r="R51" s="201">
        <f t="shared" si="4"/>
        <v>0</v>
      </c>
      <c r="S51" s="140"/>
      <c r="T51" s="143">
        <v>21.39329601158645</v>
      </c>
      <c r="U51" s="143">
        <v>17.978943850267378</v>
      </c>
      <c r="V51" s="209">
        <f t="shared" si="5"/>
        <v>3.4143521613190728</v>
      </c>
      <c r="W51" s="207">
        <v>6.1349999999999998</v>
      </c>
      <c r="X51" s="210">
        <f t="shared" si="6"/>
        <v>20.947050509692509</v>
      </c>
      <c r="Y51" s="201">
        <f t="shared" si="7"/>
        <v>0</v>
      </c>
      <c r="Z51" s="201"/>
      <c r="AA51" s="143">
        <v>21.39329601158645</v>
      </c>
      <c r="AB51" s="143">
        <v>17.978943850267378</v>
      </c>
      <c r="AC51" s="209">
        <f t="shared" si="8"/>
        <v>3.4143521613190728</v>
      </c>
      <c r="AD51" s="207">
        <v>6.1349999999999998</v>
      </c>
      <c r="AE51" s="210">
        <f t="shared" si="9"/>
        <v>20.947050509692509</v>
      </c>
      <c r="AF51" s="201">
        <f t="shared" si="10"/>
        <v>0</v>
      </c>
    </row>
    <row r="52" spans="1:32" s="173" customFormat="1" ht="12.5" x14ac:dyDescent="0.25">
      <c r="A52" s="188"/>
      <c r="B52" s="188"/>
      <c r="C52" s="188" t="s">
        <v>143</v>
      </c>
      <c r="D52" s="188">
        <v>0</v>
      </c>
      <c r="E52" s="188"/>
      <c r="F52" s="189">
        <v>9.1166666666666671</v>
      </c>
      <c r="G52" s="189">
        <v>8.5</v>
      </c>
      <c r="H52" s="142">
        <f t="shared" si="11"/>
        <v>0.61666666666666714</v>
      </c>
      <c r="I52" s="202">
        <v>7.077</v>
      </c>
      <c r="J52" s="201">
        <f t="shared" si="0"/>
        <v>4.3641500000000031</v>
      </c>
      <c r="K52" s="201">
        <f t="shared" si="1"/>
        <v>0</v>
      </c>
      <c r="L52" s="140"/>
      <c r="M52" s="193">
        <v>724.4375</v>
      </c>
      <c r="N52" s="193">
        <v>535.36749999999995</v>
      </c>
      <c r="O52" s="209">
        <f t="shared" si="2"/>
        <v>189.07000000000005</v>
      </c>
      <c r="P52" s="204">
        <v>0.123</v>
      </c>
      <c r="Q52" s="201">
        <f t="shared" si="20"/>
        <v>23.255610000000004</v>
      </c>
      <c r="R52" s="201">
        <f t="shared" si="4"/>
        <v>0</v>
      </c>
      <c r="S52" s="140"/>
      <c r="T52" s="143">
        <v>23.600995014483061</v>
      </c>
      <c r="U52" s="143">
        <v>19.33305481283422</v>
      </c>
      <c r="V52" s="209">
        <f t="shared" si="5"/>
        <v>4.267940201648841</v>
      </c>
      <c r="W52" s="207">
        <v>6.1630000000000003</v>
      </c>
      <c r="X52" s="210">
        <f t="shared" si="6"/>
        <v>26.303315462761809</v>
      </c>
      <c r="Y52" s="201">
        <f t="shared" si="7"/>
        <v>0</v>
      </c>
      <c r="Z52" s="201"/>
      <c r="AA52" s="143">
        <v>23.600995014483061</v>
      </c>
      <c r="AB52" s="143">
        <v>19.33305481283422</v>
      </c>
      <c r="AC52" s="209">
        <f t="shared" si="8"/>
        <v>4.267940201648841</v>
      </c>
      <c r="AD52" s="207">
        <v>6.1630000000000003</v>
      </c>
      <c r="AE52" s="210">
        <f t="shared" si="9"/>
        <v>26.303315462761809</v>
      </c>
      <c r="AF52" s="201">
        <f t="shared" si="10"/>
        <v>0</v>
      </c>
    </row>
    <row r="53" spans="1:32" s="173" customFormat="1" ht="12.5" x14ac:dyDescent="0.25">
      <c r="A53" s="188"/>
      <c r="B53" s="188"/>
      <c r="C53" s="188"/>
      <c r="D53" s="188"/>
      <c r="E53" s="188"/>
      <c r="F53" s="189"/>
      <c r="G53" s="189"/>
      <c r="H53" s="142" t="str">
        <f t="shared" si="11"/>
        <v/>
      </c>
      <c r="I53" s="202"/>
      <c r="J53" s="201"/>
      <c r="K53" s="201">
        <f t="shared" si="1"/>
        <v>0</v>
      </c>
      <c r="L53" s="140"/>
      <c r="M53" s="193"/>
      <c r="N53" s="193"/>
      <c r="O53" s="209" t="str">
        <f t="shared" si="2"/>
        <v/>
      </c>
      <c r="P53" s="204"/>
      <c r="Q53" s="201"/>
      <c r="R53" s="201">
        <f t="shared" si="4"/>
        <v>0</v>
      </c>
      <c r="S53" s="140"/>
      <c r="T53" s="143"/>
      <c r="U53" s="143"/>
      <c r="V53" s="209" t="str">
        <f t="shared" si="5"/>
        <v/>
      </c>
      <c r="W53" s="207"/>
      <c r="X53" s="210">
        <f t="shared" si="6"/>
        <v>0</v>
      </c>
      <c r="Y53" s="201">
        <f t="shared" si="7"/>
        <v>0</v>
      </c>
      <c r="Z53" s="201"/>
      <c r="AA53" s="143"/>
      <c r="AB53" s="143"/>
      <c r="AC53" s="209" t="str">
        <f t="shared" si="8"/>
        <v/>
      </c>
      <c r="AD53" s="207"/>
      <c r="AE53" s="210">
        <f t="shared" si="9"/>
        <v>0</v>
      </c>
      <c r="AF53" s="201">
        <f t="shared" si="10"/>
        <v>0</v>
      </c>
    </row>
    <row r="54" spans="1:32" s="173" customFormat="1" ht="12.5" x14ac:dyDescent="0.25">
      <c r="A54" s="188"/>
      <c r="B54" s="188"/>
      <c r="C54" s="188"/>
      <c r="D54" s="188"/>
      <c r="E54" s="188"/>
      <c r="F54" s="189"/>
      <c r="G54" s="189"/>
      <c r="H54" s="142" t="str">
        <f t="shared" si="11"/>
        <v/>
      </c>
      <c r="I54" s="202"/>
      <c r="J54" s="201"/>
      <c r="K54" s="201">
        <f t="shared" si="1"/>
        <v>0</v>
      </c>
      <c r="L54" s="140"/>
      <c r="M54" s="193"/>
      <c r="N54" s="193"/>
      <c r="O54" s="209" t="str">
        <f t="shared" si="2"/>
        <v/>
      </c>
      <c r="P54" s="204"/>
      <c r="Q54" s="201"/>
      <c r="R54" s="201">
        <f t="shared" si="4"/>
        <v>0</v>
      </c>
      <c r="S54" s="140"/>
      <c r="T54" s="143"/>
      <c r="U54" s="143"/>
      <c r="V54" s="209" t="str">
        <f t="shared" si="5"/>
        <v/>
      </c>
      <c r="W54" s="207"/>
      <c r="X54" s="210">
        <f t="shared" si="6"/>
        <v>0</v>
      </c>
      <c r="Y54" s="201">
        <f t="shared" si="7"/>
        <v>0</v>
      </c>
      <c r="Z54" s="201"/>
      <c r="AA54" s="143"/>
      <c r="AB54" s="143"/>
      <c r="AC54" s="209" t="str">
        <f t="shared" si="8"/>
        <v/>
      </c>
      <c r="AD54" s="207"/>
      <c r="AE54" s="210">
        <f t="shared" si="9"/>
        <v>0</v>
      </c>
      <c r="AF54" s="201">
        <f t="shared" si="10"/>
        <v>0</v>
      </c>
    </row>
    <row r="55" spans="1:32" s="173" customFormat="1" ht="12.5" x14ac:dyDescent="0.25">
      <c r="A55" s="188" t="s">
        <v>211</v>
      </c>
      <c r="B55" s="188" t="s">
        <v>231</v>
      </c>
      <c r="C55" s="188" t="s">
        <v>142</v>
      </c>
      <c r="D55" s="188">
        <v>0</v>
      </c>
      <c r="E55" s="188" t="s">
        <v>128</v>
      </c>
      <c r="F55" s="189">
        <v>8.6666666666666696</v>
      </c>
      <c r="G55" s="189">
        <v>7.4749999999999996</v>
      </c>
      <c r="H55" s="142">
        <f t="shared" si="11"/>
        <v>1.19166666666667</v>
      </c>
      <c r="I55" s="202">
        <v>7.1820000000000004</v>
      </c>
      <c r="J55" s="201">
        <f t="shared" si="0"/>
        <v>8.5585500000000234</v>
      </c>
      <c r="K55" s="201">
        <f t="shared" si="1"/>
        <v>0</v>
      </c>
      <c r="L55" s="140"/>
      <c r="M55" s="193">
        <v>620.4041666666667</v>
      </c>
      <c r="N55" s="193">
        <v>440.09416666666675</v>
      </c>
      <c r="O55" s="209">
        <f t="shared" si="2"/>
        <v>180.30999999999995</v>
      </c>
      <c r="P55" s="204">
        <v>0.125</v>
      </c>
      <c r="Q55" s="201">
        <f t="shared" ref="Q55" si="21">O55*P55</f>
        <v>22.538749999999993</v>
      </c>
      <c r="R55" s="201">
        <f t="shared" si="4"/>
        <v>0</v>
      </c>
      <c r="S55" s="140"/>
      <c r="T55" s="143">
        <v>21.39329601158645</v>
      </c>
      <c r="U55" s="143">
        <v>17.978943850267378</v>
      </c>
      <c r="V55" s="209">
        <f t="shared" si="5"/>
        <v>3.4143521613190728</v>
      </c>
      <c r="W55" s="207">
        <v>6.1349999999999998</v>
      </c>
      <c r="X55" s="210">
        <f t="shared" si="6"/>
        <v>20.947050509692509</v>
      </c>
      <c r="Y55" s="201">
        <f t="shared" si="7"/>
        <v>0</v>
      </c>
      <c r="Z55" s="201"/>
      <c r="AA55" s="143">
        <v>21.39329601158645</v>
      </c>
      <c r="AB55" s="143">
        <v>17.978943850267378</v>
      </c>
      <c r="AC55" s="209">
        <f t="shared" si="8"/>
        <v>3.4143521613190728</v>
      </c>
      <c r="AD55" s="207">
        <v>6.1349999999999998</v>
      </c>
      <c r="AE55" s="210">
        <f t="shared" si="9"/>
        <v>20.947050509692509</v>
      </c>
      <c r="AF55" s="201">
        <f t="shared" si="10"/>
        <v>0</v>
      </c>
    </row>
    <row r="56" spans="1:32" s="173" customFormat="1" ht="12.5" x14ac:dyDescent="0.25">
      <c r="A56" s="188"/>
      <c r="B56" s="188"/>
      <c r="C56" s="188"/>
      <c r="D56" s="188"/>
      <c r="E56" s="188"/>
      <c r="F56" s="189"/>
      <c r="G56" s="189"/>
      <c r="H56" s="142" t="str">
        <f t="shared" si="11"/>
        <v/>
      </c>
      <c r="I56" s="202"/>
      <c r="J56" s="201"/>
      <c r="K56" s="201">
        <f t="shared" si="1"/>
        <v>0</v>
      </c>
      <c r="L56" s="140"/>
      <c r="M56" s="193"/>
      <c r="N56" s="193"/>
      <c r="O56" s="209" t="str">
        <f t="shared" si="2"/>
        <v/>
      </c>
      <c r="P56" s="204"/>
      <c r="Q56" s="201"/>
      <c r="R56" s="201">
        <f t="shared" si="4"/>
        <v>0</v>
      </c>
      <c r="S56" s="140"/>
      <c r="T56" s="143"/>
      <c r="U56" s="143"/>
      <c r="V56" s="209" t="str">
        <f t="shared" si="5"/>
        <v/>
      </c>
      <c r="W56" s="207"/>
      <c r="X56" s="210">
        <f t="shared" si="6"/>
        <v>0</v>
      </c>
      <c r="Y56" s="201">
        <f t="shared" si="7"/>
        <v>0</v>
      </c>
      <c r="Z56" s="201"/>
      <c r="AA56" s="143"/>
      <c r="AB56" s="143"/>
      <c r="AC56" s="209" t="str">
        <f t="shared" si="8"/>
        <v/>
      </c>
      <c r="AD56" s="207"/>
      <c r="AE56" s="210">
        <f t="shared" si="9"/>
        <v>0</v>
      </c>
      <c r="AF56" s="201">
        <f t="shared" si="10"/>
        <v>0</v>
      </c>
    </row>
    <row r="57" spans="1:32" s="173" customFormat="1" ht="12.5" x14ac:dyDescent="0.25">
      <c r="A57" s="188"/>
      <c r="B57" s="188"/>
      <c r="C57" s="188"/>
      <c r="D57" s="188"/>
      <c r="E57" s="188"/>
      <c r="F57" s="189"/>
      <c r="G57" s="189"/>
      <c r="H57" s="142" t="str">
        <f t="shared" si="11"/>
        <v/>
      </c>
      <c r="I57" s="202"/>
      <c r="J57" s="201"/>
      <c r="K57" s="201">
        <f t="shared" si="1"/>
        <v>0</v>
      </c>
      <c r="L57" s="140"/>
      <c r="M57" s="193"/>
      <c r="N57" s="193"/>
      <c r="O57" s="209" t="str">
        <f t="shared" si="2"/>
        <v/>
      </c>
      <c r="P57" s="204"/>
      <c r="Q57" s="201"/>
      <c r="R57" s="201">
        <f t="shared" si="4"/>
        <v>0</v>
      </c>
      <c r="S57" s="140"/>
      <c r="T57" s="143"/>
      <c r="U57" s="143"/>
      <c r="V57" s="209" t="str">
        <f t="shared" si="5"/>
        <v/>
      </c>
      <c r="W57" s="207"/>
      <c r="X57" s="210">
        <f t="shared" si="6"/>
        <v>0</v>
      </c>
      <c r="Y57" s="201">
        <f t="shared" si="7"/>
        <v>0</v>
      </c>
      <c r="Z57" s="201"/>
      <c r="AA57" s="143"/>
      <c r="AB57" s="143"/>
      <c r="AC57" s="209" t="str">
        <f t="shared" si="8"/>
        <v/>
      </c>
      <c r="AD57" s="207"/>
      <c r="AE57" s="210">
        <f t="shared" si="9"/>
        <v>0</v>
      </c>
      <c r="AF57" s="201">
        <f t="shared" si="10"/>
        <v>0</v>
      </c>
    </row>
    <row r="58" spans="1:32" s="173" customFormat="1" ht="12.5" x14ac:dyDescent="0.25">
      <c r="A58" s="188" t="s">
        <v>218</v>
      </c>
      <c r="B58" s="188" t="s">
        <v>232</v>
      </c>
      <c r="C58" s="188" t="s">
        <v>142</v>
      </c>
      <c r="D58" s="188">
        <v>0</v>
      </c>
      <c r="E58" s="188"/>
      <c r="F58" s="189">
        <v>7.9666666666666668</v>
      </c>
      <c r="G58" s="189">
        <v>7.4749999999999996</v>
      </c>
      <c r="H58" s="142">
        <f t="shared" si="11"/>
        <v>0.49166666666666714</v>
      </c>
      <c r="I58" s="202">
        <v>7.1820000000000004</v>
      </c>
      <c r="J58" s="201">
        <f t="shared" si="0"/>
        <v>3.5311500000000038</v>
      </c>
      <c r="K58" s="201">
        <f t="shared" si="1"/>
        <v>0</v>
      </c>
      <c r="L58" s="140"/>
      <c r="M58" s="193">
        <v>620.4041666666667</v>
      </c>
      <c r="N58" s="193">
        <v>440.09416666666675</v>
      </c>
      <c r="O58" s="209">
        <f t="shared" si="2"/>
        <v>180.30999999999995</v>
      </c>
      <c r="P58" s="204">
        <v>0.125</v>
      </c>
      <c r="Q58" s="201">
        <f t="shared" ref="Q58" si="22">O58*P58</f>
        <v>22.538749999999993</v>
      </c>
      <c r="R58" s="201">
        <f t="shared" si="4"/>
        <v>0</v>
      </c>
      <c r="S58" s="140"/>
      <c r="T58" s="143">
        <v>21.39329601158645</v>
      </c>
      <c r="U58" s="143">
        <v>17.978943850267378</v>
      </c>
      <c r="V58" s="209">
        <f t="shared" si="5"/>
        <v>3.4143521613190728</v>
      </c>
      <c r="W58" s="207">
        <v>6.1349999999999998</v>
      </c>
      <c r="X58" s="210">
        <f t="shared" si="6"/>
        <v>20.947050509692509</v>
      </c>
      <c r="Y58" s="201">
        <f t="shared" si="7"/>
        <v>0</v>
      </c>
      <c r="Z58" s="201"/>
      <c r="AA58" s="143">
        <v>21.39329601158645</v>
      </c>
      <c r="AB58" s="143">
        <v>17.978943850267378</v>
      </c>
      <c r="AC58" s="209">
        <f t="shared" si="8"/>
        <v>3.4143521613190728</v>
      </c>
      <c r="AD58" s="207">
        <v>6.1349999999999998</v>
      </c>
      <c r="AE58" s="210">
        <f t="shared" si="9"/>
        <v>20.947050509692509</v>
      </c>
      <c r="AF58" s="201">
        <f t="shared" si="10"/>
        <v>0</v>
      </c>
    </row>
    <row r="59" spans="1:32" s="173" customFormat="1" ht="12.5" x14ac:dyDescent="0.25">
      <c r="A59" s="188"/>
      <c r="B59" s="188"/>
      <c r="C59" s="188"/>
      <c r="D59" s="188"/>
      <c r="E59" s="188"/>
      <c r="F59" s="189"/>
      <c r="G59" s="189"/>
      <c r="H59" s="142" t="str">
        <f t="shared" si="11"/>
        <v/>
      </c>
      <c r="I59" s="202"/>
      <c r="J59" s="201"/>
      <c r="K59" s="201">
        <f t="shared" si="1"/>
        <v>0</v>
      </c>
      <c r="L59" s="140"/>
      <c r="M59" s="193"/>
      <c r="N59" s="193"/>
      <c r="O59" s="209" t="str">
        <f t="shared" si="2"/>
        <v/>
      </c>
      <c r="P59" s="204"/>
      <c r="Q59" s="201"/>
      <c r="R59" s="201">
        <f t="shared" si="4"/>
        <v>0</v>
      </c>
      <c r="S59" s="140"/>
      <c r="T59" s="143"/>
      <c r="U59" s="143"/>
      <c r="V59" s="209" t="str">
        <f t="shared" si="5"/>
        <v/>
      </c>
      <c r="W59" s="207"/>
      <c r="X59" s="210">
        <f t="shared" si="6"/>
        <v>0</v>
      </c>
      <c r="Y59" s="201">
        <f t="shared" si="7"/>
        <v>0</v>
      </c>
      <c r="Z59" s="201"/>
      <c r="AA59" s="143"/>
      <c r="AB59" s="143"/>
      <c r="AC59" s="209" t="str">
        <f t="shared" si="8"/>
        <v/>
      </c>
      <c r="AD59" s="207"/>
      <c r="AE59" s="210">
        <f t="shared" si="9"/>
        <v>0</v>
      </c>
      <c r="AF59" s="201">
        <f t="shared" si="10"/>
        <v>0</v>
      </c>
    </row>
    <row r="60" spans="1:32" s="173" customFormat="1" ht="12.5" x14ac:dyDescent="0.25">
      <c r="A60" s="188"/>
      <c r="B60" s="188"/>
      <c r="C60" s="188"/>
      <c r="D60" s="188"/>
      <c r="E60" s="188"/>
      <c r="F60" s="189"/>
      <c r="G60" s="189"/>
      <c r="H60" s="142" t="str">
        <f t="shared" si="11"/>
        <v/>
      </c>
      <c r="I60" s="202"/>
      <c r="J60" s="201"/>
      <c r="K60" s="201">
        <f t="shared" si="1"/>
        <v>0</v>
      </c>
      <c r="L60" s="140"/>
      <c r="M60" s="193"/>
      <c r="N60" s="193"/>
      <c r="O60" s="209" t="str">
        <f t="shared" si="2"/>
        <v/>
      </c>
      <c r="P60" s="204"/>
      <c r="Q60" s="201"/>
      <c r="R60" s="201">
        <f t="shared" si="4"/>
        <v>0</v>
      </c>
      <c r="S60" s="140"/>
      <c r="T60" s="143"/>
      <c r="U60" s="143"/>
      <c r="V60" s="209" t="str">
        <f t="shared" si="5"/>
        <v/>
      </c>
      <c r="W60" s="207"/>
      <c r="X60" s="210">
        <f t="shared" si="6"/>
        <v>0</v>
      </c>
      <c r="Y60" s="201">
        <f t="shared" si="7"/>
        <v>0</v>
      </c>
      <c r="Z60" s="201"/>
      <c r="AA60" s="143"/>
      <c r="AB60" s="143"/>
      <c r="AC60" s="209" t="str">
        <f t="shared" si="8"/>
        <v/>
      </c>
      <c r="AD60" s="207"/>
      <c r="AE60" s="210">
        <f t="shared" si="9"/>
        <v>0</v>
      </c>
      <c r="AF60" s="201">
        <f t="shared" si="10"/>
        <v>0</v>
      </c>
    </row>
    <row r="61" spans="1:32" s="173" customFormat="1" ht="12.5" x14ac:dyDescent="0.25">
      <c r="A61" s="188" t="s">
        <v>212</v>
      </c>
      <c r="B61" s="188" t="s">
        <v>233</v>
      </c>
      <c r="C61" s="188" t="s">
        <v>142</v>
      </c>
      <c r="D61" s="188">
        <v>0</v>
      </c>
      <c r="E61" s="188"/>
      <c r="F61" s="189">
        <v>8.6666666666666696</v>
      </c>
      <c r="G61" s="189">
        <v>7.4749999999999996</v>
      </c>
      <c r="H61" s="142">
        <f t="shared" si="11"/>
        <v>1.19166666666667</v>
      </c>
      <c r="I61" s="202">
        <v>7.1820000000000004</v>
      </c>
      <c r="J61" s="201">
        <f t="shared" si="0"/>
        <v>8.5585500000000234</v>
      </c>
      <c r="K61" s="201">
        <f t="shared" si="1"/>
        <v>0</v>
      </c>
      <c r="L61" s="140"/>
      <c r="M61" s="193">
        <v>620.4041666666667</v>
      </c>
      <c r="N61" s="193">
        <v>440.09416666666675</v>
      </c>
      <c r="O61" s="209">
        <f t="shared" si="2"/>
        <v>180.30999999999995</v>
      </c>
      <c r="P61" s="204">
        <v>0.125</v>
      </c>
      <c r="Q61" s="201">
        <f t="shared" ref="Q61" si="23">O61*P61</f>
        <v>22.538749999999993</v>
      </c>
      <c r="R61" s="201">
        <f t="shared" si="4"/>
        <v>0</v>
      </c>
      <c r="S61" s="140"/>
      <c r="T61" s="143">
        <v>21.39329601158645</v>
      </c>
      <c r="U61" s="143">
        <v>17.978943850267378</v>
      </c>
      <c r="V61" s="209">
        <f t="shared" si="5"/>
        <v>3.4143521613190728</v>
      </c>
      <c r="W61" s="207">
        <v>6.1349999999999998</v>
      </c>
      <c r="X61" s="210">
        <f t="shared" si="6"/>
        <v>20.947050509692509</v>
      </c>
      <c r="Y61" s="201">
        <f t="shared" si="7"/>
        <v>0</v>
      </c>
      <c r="Z61" s="201"/>
      <c r="AA61" s="143">
        <v>21.39329601158645</v>
      </c>
      <c r="AB61" s="143">
        <v>17.978943850267378</v>
      </c>
      <c r="AC61" s="209">
        <f t="shared" si="8"/>
        <v>3.4143521613190728</v>
      </c>
      <c r="AD61" s="207">
        <v>6.1349999999999998</v>
      </c>
      <c r="AE61" s="210">
        <f t="shared" si="9"/>
        <v>20.947050509692509</v>
      </c>
      <c r="AF61" s="201">
        <f t="shared" si="10"/>
        <v>0</v>
      </c>
    </row>
    <row r="62" spans="1:32" s="173" customFormat="1" ht="12.5" x14ac:dyDescent="0.25">
      <c r="A62" s="188"/>
      <c r="B62" s="188"/>
      <c r="C62" s="188"/>
      <c r="D62" s="188"/>
      <c r="E62" s="188"/>
      <c r="F62" s="189"/>
      <c r="G62" s="189"/>
      <c r="H62" s="142" t="str">
        <f t="shared" si="11"/>
        <v/>
      </c>
      <c r="I62" s="202"/>
      <c r="J62" s="201"/>
      <c r="K62" s="201">
        <f t="shared" si="1"/>
        <v>0</v>
      </c>
      <c r="L62" s="140"/>
      <c r="M62" s="193"/>
      <c r="N62" s="193"/>
      <c r="O62" s="209" t="str">
        <f t="shared" si="2"/>
        <v/>
      </c>
      <c r="P62" s="204"/>
      <c r="Q62" s="201"/>
      <c r="R62" s="201">
        <f t="shared" si="4"/>
        <v>0</v>
      </c>
      <c r="S62" s="140"/>
      <c r="T62" s="143"/>
      <c r="U62" s="143"/>
      <c r="V62" s="209" t="str">
        <f t="shared" si="5"/>
        <v/>
      </c>
      <c r="W62" s="207"/>
      <c r="X62" s="210">
        <f t="shared" si="6"/>
        <v>0</v>
      </c>
      <c r="Y62" s="201">
        <f t="shared" si="7"/>
        <v>0</v>
      </c>
      <c r="Z62" s="201"/>
      <c r="AA62" s="143"/>
      <c r="AB62" s="143"/>
      <c r="AC62" s="209" t="str">
        <f t="shared" si="8"/>
        <v/>
      </c>
      <c r="AD62" s="207"/>
      <c r="AE62" s="210">
        <f t="shared" si="9"/>
        <v>0</v>
      </c>
      <c r="AF62" s="201">
        <f t="shared" si="10"/>
        <v>0</v>
      </c>
    </row>
    <row r="63" spans="1:32" s="173" customFormat="1" ht="12.5" x14ac:dyDescent="0.25">
      <c r="A63" s="188"/>
      <c r="B63" s="188"/>
      <c r="C63" s="188"/>
      <c r="D63" s="188"/>
      <c r="E63" s="188"/>
      <c r="F63" s="189"/>
      <c r="G63" s="189"/>
      <c r="H63" s="142" t="str">
        <f t="shared" si="11"/>
        <v/>
      </c>
      <c r="I63" s="202"/>
      <c r="J63" s="201"/>
      <c r="K63" s="201">
        <f t="shared" si="1"/>
        <v>0</v>
      </c>
      <c r="L63" s="140"/>
      <c r="M63" s="193"/>
      <c r="N63" s="193"/>
      <c r="O63" s="209" t="str">
        <f t="shared" si="2"/>
        <v/>
      </c>
      <c r="P63" s="204"/>
      <c r="Q63" s="201"/>
      <c r="R63" s="201">
        <f t="shared" si="4"/>
        <v>0</v>
      </c>
      <c r="S63" s="140"/>
      <c r="T63" s="143"/>
      <c r="U63" s="143"/>
      <c r="V63" s="209" t="str">
        <f t="shared" si="5"/>
        <v/>
      </c>
      <c r="W63" s="207"/>
      <c r="X63" s="210">
        <f t="shared" si="6"/>
        <v>0</v>
      </c>
      <c r="Y63" s="201">
        <f t="shared" si="7"/>
        <v>0</v>
      </c>
      <c r="Z63" s="201"/>
      <c r="AA63" s="143"/>
      <c r="AB63" s="143"/>
      <c r="AC63" s="209" t="str">
        <f t="shared" si="8"/>
        <v/>
      </c>
      <c r="AD63" s="207"/>
      <c r="AE63" s="210">
        <f t="shared" si="9"/>
        <v>0</v>
      </c>
      <c r="AF63" s="201">
        <f t="shared" si="10"/>
        <v>0</v>
      </c>
    </row>
    <row r="64" spans="1:32" s="173" customFormat="1" ht="12.5" x14ac:dyDescent="0.25">
      <c r="A64" s="188" t="s">
        <v>219</v>
      </c>
      <c r="B64" s="188" t="s">
        <v>234</v>
      </c>
      <c r="C64" s="188" t="s">
        <v>142</v>
      </c>
      <c r="D64" s="188">
        <v>0</v>
      </c>
      <c r="E64" s="188"/>
      <c r="F64" s="189">
        <v>7.9666666666666668</v>
      </c>
      <c r="G64" s="189">
        <v>7.4749999999999996</v>
      </c>
      <c r="H64" s="142">
        <f t="shared" si="11"/>
        <v>0.49166666666666714</v>
      </c>
      <c r="I64" s="202">
        <v>7.1820000000000004</v>
      </c>
      <c r="J64" s="201">
        <f t="shared" si="0"/>
        <v>3.5311500000000038</v>
      </c>
      <c r="K64" s="201">
        <f t="shared" si="1"/>
        <v>0</v>
      </c>
      <c r="L64" s="140"/>
      <c r="M64" s="193">
        <v>620.4041666666667</v>
      </c>
      <c r="N64" s="193">
        <v>440.09416666666675</v>
      </c>
      <c r="O64" s="209">
        <f t="shared" si="2"/>
        <v>180.30999999999995</v>
      </c>
      <c r="P64" s="204">
        <v>0.125</v>
      </c>
      <c r="Q64" s="201">
        <f>O64*P64</f>
        <v>22.538749999999993</v>
      </c>
      <c r="R64" s="201">
        <f t="shared" si="4"/>
        <v>0</v>
      </c>
      <c r="S64" s="140"/>
      <c r="T64" s="143">
        <v>21.39329601158645</v>
      </c>
      <c r="U64" s="143">
        <v>17.978943850267378</v>
      </c>
      <c r="V64" s="209">
        <f t="shared" si="5"/>
        <v>3.4143521613190728</v>
      </c>
      <c r="W64" s="207">
        <v>6.1349999999999998</v>
      </c>
      <c r="X64" s="210">
        <f t="shared" si="6"/>
        <v>20.947050509692509</v>
      </c>
      <c r="Y64" s="201">
        <f t="shared" si="7"/>
        <v>0</v>
      </c>
      <c r="Z64" s="201"/>
      <c r="AA64" s="143">
        <v>21.39329601158645</v>
      </c>
      <c r="AB64" s="143">
        <v>17.978943850267378</v>
      </c>
      <c r="AC64" s="209">
        <f t="shared" si="8"/>
        <v>3.4143521613190728</v>
      </c>
      <c r="AD64" s="207">
        <v>6.1349999999999998</v>
      </c>
      <c r="AE64" s="210">
        <f t="shared" si="9"/>
        <v>20.947050509692509</v>
      </c>
      <c r="AF64" s="201">
        <f t="shared" si="10"/>
        <v>0</v>
      </c>
    </row>
    <row r="65" spans="1:32" s="173" customFormat="1" ht="12.5" x14ac:dyDescent="0.25">
      <c r="A65" s="188"/>
      <c r="B65" s="188"/>
      <c r="C65" s="188" t="s">
        <v>143</v>
      </c>
      <c r="D65" s="188">
        <v>0</v>
      </c>
      <c r="E65" s="188"/>
      <c r="F65" s="189">
        <v>9.1166666666666671</v>
      </c>
      <c r="G65" s="189">
        <v>8.5</v>
      </c>
      <c r="H65" s="142">
        <f t="shared" si="11"/>
        <v>0.61666666666666714</v>
      </c>
      <c r="I65" s="202">
        <v>7.077</v>
      </c>
      <c r="J65" s="201">
        <f t="shared" si="0"/>
        <v>4.3641500000000031</v>
      </c>
      <c r="K65" s="201">
        <f t="shared" si="1"/>
        <v>0</v>
      </c>
      <c r="L65" s="140"/>
      <c r="M65" s="193">
        <v>724.4375</v>
      </c>
      <c r="N65" s="193">
        <v>535.36749999999995</v>
      </c>
      <c r="O65" s="209">
        <f t="shared" si="2"/>
        <v>189.07000000000005</v>
      </c>
      <c r="P65" s="204">
        <v>0.123</v>
      </c>
      <c r="Q65" s="201">
        <f t="shared" ref="Q65" si="24">O65*P65</f>
        <v>23.255610000000004</v>
      </c>
      <c r="R65" s="201">
        <f t="shared" si="4"/>
        <v>0</v>
      </c>
      <c r="S65" s="140"/>
      <c r="T65" s="143">
        <v>23.600995014483061</v>
      </c>
      <c r="U65" s="143">
        <v>19.33305481283422</v>
      </c>
      <c r="V65" s="209">
        <f t="shared" si="5"/>
        <v>4.267940201648841</v>
      </c>
      <c r="W65" s="207">
        <v>6.1360000000000001</v>
      </c>
      <c r="X65" s="210">
        <f t="shared" si="6"/>
        <v>26.188081077317289</v>
      </c>
      <c r="Y65" s="201">
        <f t="shared" si="7"/>
        <v>0</v>
      </c>
      <c r="Z65" s="201"/>
      <c r="AA65" s="143">
        <v>23.600995014483061</v>
      </c>
      <c r="AB65" s="143">
        <v>19.33305481283422</v>
      </c>
      <c r="AC65" s="209">
        <f t="shared" si="8"/>
        <v>4.267940201648841</v>
      </c>
      <c r="AD65" s="207">
        <v>6.1360000000000001</v>
      </c>
      <c r="AE65" s="210">
        <f t="shared" si="9"/>
        <v>26.188081077317289</v>
      </c>
      <c r="AF65" s="201">
        <f t="shared" si="10"/>
        <v>0</v>
      </c>
    </row>
    <row r="66" spans="1:32" s="173" customFormat="1" ht="12.5" x14ac:dyDescent="0.25">
      <c r="A66" s="188"/>
      <c r="B66" s="188"/>
      <c r="C66" s="188"/>
      <c r="D66" s="188"/>
      <c r="E66" s="188"/>
      <c r="F66" s="189"/>
      <c r="G66" s="189"/>
      <c r="H66" s="142" t="str">
        <f t="shared" si="11"/>
        <v/>
      </c>
      <c r="I66" s="202"/>
      <c r="J66" s="201"/>
      <c r="K66" s="201">
        <f t="shared" si="1"/>
        <v>0</v>
      </c>
      <c r="L66" s="140"/>
      <c r="M66" s="193"/>
      <c r="N66" s="193"/>
      <c r="O66" s="209" t="str">
        <f t="shared" si="2"/>
        <v/>
      </c>
      <c r="P66" s="204"/>
      <c r="Q66" s="201"/>
      <c r="R66" s="201">
        <f t="shared" si="4"/>
        <v>0</v>
      </c>
      <c r="S66" s="140"/>
      <c r="T66" s="143"/>
      <c r="U66" s="143"/>
      <c r="V66" s="209" t="str">
        <f t="shared" si="5"/>
        <v/>
      </c>
      <c r="W66" s="207"/>
      <c r="X66" s="210">
        <f t="shared" si="6"/>
        <v>0</v>
      </c>
      <c r="Y66" s="201">
        <f t="shared" si="7"/>
        <v>0</v>
      </c>
      <c r="Z66" s="201"/>
      <c r="AA66" s="143"/>
      <c r="AB66" s="143"/>
      <c r="AC66" s="209" t="str">
        <f t="shared" si="8"/>
        <v/>
      </c>
      <c r="AD66" s="207"/>
      <c r="AE66" s="210">
        <f t="shared" si="9"/>
        <v>0</v>
      </c>
      <c r="AF66" s="201">
        <f t="shared" si="10"/>
        <v>0</v>
      </c>
    </row>
    <row r="67" spans="1:32" s="173" customFormat="1" ht="12.5" x14ac:dyDescent="0.25">
      <c r="A67" s="188"/>
      <c r="B67" s="188"/>
      <c r="C67" s="188"/>
      <c r="D67" s="188"/>
      <c r="E67" s="188"/>
      <c r="F67" s="189"/>
      <c r="G67" s="189"/>
      <c r="H67" s="142" t="str">
        <f t="shared" si="11"/>
        <v/>
      </c>
      <c r="I67" s="202"/>
      <c r="J67" s="201"/>
      <c r="K67" s="201">
        <f t="shared" si="1"/>
        <v>0</v>
      </c>
      <c r="L67" s="140"/>
      <c r="M67" s="193"/>
      <c r="N67" s="193"/>
      <c r="O67" s="209" t="str">
        <f t="shared" si="2"/>
        <v/>
      </c>
      <c r="P67" s="204"/>
      <c r="Q67" s="201"/>
      <c r="R67" s="201">
        <f t="shared" si="4"/>
        <v>0</v>
      </c>
      <c r="S67" s="140"/>
      <c r="T67" s="143"/>
      <c r="U67" s="143"/>
      <c r="V67" s="209" t="str">
        <f t="shared" si="5"/>
        <v/>
      </c>
      <c r="W67" s="207"/>
      <c r="X67" s="210">
        <f t="shared" si="6"/>
        <v>0</v>
      </c>
      <c r="Y67" s="201">
        <f t="shared" si="7"/>
        <v>0</v>
      </c>
      <c r="Z67" s="201"/>
      <c r="AA67" s="143"/>
      <c r="AB67" s="143"/>
      <c r="AC67" s="209" t="str">
        <f t="shared" si="8"/>
        <v/>
      </c>
      <c r="AD67" s="207"/>
      <c r="AE67" s="210">
        <f t="shared" si="9"/>
        <v>0</v>
      </c>
      <c r="AF67" s="201">
        <f t="shared" si="10"/>
        <v>0</v>
      </c>
    </row>
    <row r="68" spans="1:32" s="173" customFormat="1" ht="12.5" x14ac:dyDescent="0.25">
      <c r="A68" s="188"/>
      <c r="B68" s="188"/>
      <c r="C68" s="188"/>
      <c r="D68" s="188"/>
      <c r="E68" s="188"/>
      <c r="F68" s="189"/>
      <c r="G68" s="189"/>
      <c r="H68" s="142" t="str">
        <f t="shared" si="11"/>
        <v/>
      </c>
      <c r="I68" s="202"/>
      <c r="J68" s="201"/>
      <c r="K68" s="201">
        <f t="shared" si="1"/>
        <v>0</v>
      </c>
      <c r="L68" s="140"/>
      <c r="M68" s="193"/>
      <c r="N68" s="193"/>
      <c r="O68" s="209" t="str">
        <f t="shared" si="2"/>
        <v/>
      </c>
      <c r="P68" s="204"/>
      <c r="Q68" s="201"/>
      <c r="R68" s="201">
        <f t="shared" si="4"/>
        <v>0</v>
      </c>
      <c r="S68" s="140"/>
      <c r="T68" s="143"/>
      <c r="U68" s="143"/>
      <c r="V68" s="209" t="str">
        <f t="shared" si="5"/>
        <v/>
      </c>
      <c r="W68" s="207"/>
      <c r="X68" s="210">
        <f t="shared" si="6"/>
        <v>0</v>
      </c>
      <c r="Y68" s="201">
        <f t="shared" si="7"/>
        <v>0</v>
      </c>
      <c r="Z68" s="201"/>
      <c r="AA68" s="143"/>
      <c r="AB68" s="143"/>
      <c r="AC68" s="209" t="str">
        <f t="shared" si="8"/>
        <v/>
      </c>
      <c r="AD68" s="207"/>
      <c r="AE68" s="210">
        <f t="shared" si="9"/>
        <v>0</v>
      </c>
      <c r="AF68" s="201">
        <f t="shared" si="10"/>
        <v>0</v>
      </c>
    </row>
    <row r="69" spans="1:32" s="173" customFormat="1" ht="12.5" x14ac:dyDescent="0.25">
      <c r="A69" s="188"/>
      <c r="B69" s="188"/>
      <c r="C69" s="188"/>
      <c r="D69" s="188"/>
      <c r="E69" s="188"/>
      <c r="F69" s="189"/>
      <c r="G69" s="189"/>
      <c r="H69" s="142" t="str">
        <f t="shared" si="11"/>
        <v/>
      </c>
      <c r="I69" s="202"/>
      <c r="J69" s="201"/>
      <c r="K69" s="201">
        <f t="shared" si="1"/>
        <v>0</v>
      </c>
      <c r="L69" s="140"/>
      <c r="M69" s="193"/>
      <c r="N69" s="193"/>
      <c r="O69" s="209" t="str">
        <f t="shared" si="2"/>
        <v/>
      </c>
      <c r="P69" s="204"/>
      <c r="Q69" s="201"/>
      <c r="R69" s="201">
        <f t="shared" si="4"/>
        <v>0</v>
      </c>
      <c r="S69" s="140"/>
      <c r="T69" s="143"/>
      <c r="U69" s="143"/>
      <c r="V69" s="209" t="str">
        <f t="shared" si="5"/>
        <v/>
      </c>
      <c r="W69" s="207"/>
      <c r="X69" s="210">
        <f t="shared" si="6"/>
        <v>0</v>
      </c>
      <c r="Y69" s="201">
        <f t="shared" si="7"/>
        <v>0</v>
      </c>
      <c r="Z69" s="201"/>
      <c r="AA69" s="143"/>
      <c r="AB69" s="143"/>
      <c r="AC69" s="209" t="str">
        <f t="shared" si="8"/>
        <v/>
      </c>
      <c r="AD69" s="207"/>
      <c r="AE69" s="210">
        <f t="shared" si="9"/>
        <v>0</v>
      </c>
      <c r="AF69" s="201">
        <f t="shared" si="10"/>
        <v>0</v>
      </c>
    </row>
    <row r="70" spans="1:32" s="173" customFormat="1" ht="12.5" x14ac:dyDescent="0.25">
      <c r="A70" s="188"/>
      <c r="B70" s="188"/>
      <c r="C70" s="188"/>
      <c r="D70" s="188"/>
      <c r="E70" s="188"/>
      <c r="F70" s="189"/>
      <c r="G70" s="189"/>
      <c r="H70" s="142" t="str">
        <f t="shared" si="11"/>
        <v/>
      </c>
      <c r="I70" s="202"/>
      <c r="J70" s="201"/>
      <c r="K70" s="201">
        <f t="shared" si="1"/>
        <v>0</v>
      </c>
      <c r="L70" s="140"/>
      <c r="M70" s="193"/>
      <c r="N70" s="193"/>
      <c r="O70" s="209" t="str">
        <f t="shared" si="2"/>
        <v/>
      </c>
      <c r="P70" s="204"/>
      <c r="Q70" s="201"/>
      <c r="R70" s="201">
        <f t="shared" si="4"/>
        <v>0</v>
      </c>
      <c r="S70" s="140"/>
      <c r="T70" s="143"/>
      <c r="U70" s="143"/>
      <c r="V70" s="209" t="str">
        <f t="shared" si="5"/>
        <v/>
      </c>
      <c r="W70" s="207"/>
      <c r="X70" s="210">
        <f t="shared" si="6"/>
        <v>0</v>
      </c>
      <c r="Y70" s="201">
        <f t="shared" si="7"/>
        <v>0</v>
      </c>
      <c r="Z70" s="201"/>
      <c r="AA70" s="143"/>
      <c r="AB70" s="143"/>
      <c r="AC70" s="209" t="str">
        <f t="shared" si="8"/>
        <v/>
      </c>
      <c r="AD70" s="207"/>
      <c r="AE70" s="210">
        <f t="shared" si="9"/>
        <v>0</v>
      </c>
      <c r="AF70" s="201">
        <f t="shared" si="10"/>
        <v>0</v>
      </c>
    </row>
    <row r="71" spans="1:32" s="173" customFormat="1" ht="12.5" x14ac:dyDescent="0.25">
      <c r="A71" s="188"/>
      <c r="B71" s="188"/>
      <c r="C71" s="188"/>
      <c r="D71" s="188"/>
      <c r="E71" s="188"/>
      <c r="F71" s="189"/>
      <c r="G71" s="189"/>
      <c r="H71" s="142" t="str">
        <f t="shared" si="11"/>
        <v/>
      </c>
      <c r="I71" s="202"/>
      <c r="J71" s="201"/>
      <c r="K71" s="201">
        <f t="shared" si="1"/>
        <v>0</v>
      </c>
      <c r="L71" s="140"/>
      <c r="M71" s="193"/>
      <c r="N71" s="193"/>
      <c r="O71" s="209" t="str">
        <f t="shared" si="2"/>
        <v/>
      </c>
      <c r="P71" s="204"/>
      <c r="Q71" s="201"/>
      <c r="R71" s="201">
        <f t="shared" si="4"/>
        <v>0</v>
      </c>
      <c r="S71" s="140"/>
      <c r="T71" s="143"/>
      <c r="U71" s="143"/>
      <c r="V71" s="209" t="str">
        <f t="shared" si="5"/>
        <v/>
      </c>
      <c r="W71" s="207"/>
      <c r="X71" s="210">
        <f t="shared" si="6"/>
        <v>0</v>
      </c>
      <c r="Y71" s="201">
        <f t="shared" si="7"/>
        <v>0</v>
      </c>
      <c r="Z71" s="201"/>
      <c r="AA71" s="143"/>
      <c r="AB71" s="143"/>
      <c r="AC71" s="209" t="str">
        <f t="shared" si="8"/>
        <v/>
      </c>
      <c r="AD71" s="207"/>
      <c r="AE71" s="210">
        <f t="shared" si="9"/>
        <v>0</v>
      </c>
      <c r="AF71" s="201">
        <f t="shared" si="10"/>
        <v>0</v>
      </c>
    </row>
    <row r="72" spans="1:32" s="173" customFormat="1" ht="12.5" x14ac:dyDescent="0.25">
      <c r="A72" s="188"/>
      <c r="B72" s="188"/>
      <c r="C72" s="188"/>
      <c r="D72" s="188"/>
      <c r="E72" s="188"/>
      <c r="F72" s="189"/>
      <c r="G72" s="189"/>
      <c r="H72" s="142" t="str">
        <f t="shared" si="11"/>
        <v/>
      </c>
      <c r="I72" s="202"/>
      <c r="J72" s="201"/>
      <c r="K72" s="201">
        <f t="shared" si="1"/>
        <v>0</v>
      </c>
      <c r="L72" s="140"/>
      <c r="M72" s="193"/>
      <c r="N72" s="193"/>
      <c r="O72" s="209" t="str">
        <f t="shared" si="2"/>
        <v/>
      </c>
      <c r="P72" s="204"/>
      <c r="Q72" s="201"/>
      <c r="R72" s="201">
        <f t="shared" si="4"/>
        <v>0</v>
      </c>
      <c r="S72" s="140"/>
      <c r="T72" s="143"/>
      <c r="U72" s="143"/>
      <c r="V72" s="209" t="str">
        <f t="shared" si="5"/>
        <v/>
      </c>
      <c r="W72" s="207"/>
      <c r="X72" s="210">
        <f t="shared" si="6"/>
        <v>0</v>
      </c>
      <c r="Y72" s="201">
        <f t="shared" si="7"/>
        <v>0</v>
      </c>
      <c r="Z72" s="201"/>
      <c r="AA72" s="143"/>
      <c r="AB72" s="143"/>
      <c r="AC72" s="209" t="str">
        <f t="shared" si="8"/>
        <v/>
      </c>
      <c r="AD72" s="207"/>
      <c r="AE72" s="210">
        <f t="shared" si="9"/>
        <v>0</v>
      </c>
      <c r="AF72" s="201">
        <f t="shared" si="10"/>
        <v>0</v>
      </c>
    </row>
    <row r="73" spans="1:32" s="173" customFormat="1" ht="12.5" x14ac:dyDescent="0.25">
      <c r="A73" s="188"/>
      <c r="B73" s="188"/>
      <c r="C73" s="188"/>
      <c r="D73" s="188"/>
      <c r="E73" s="188"/>
      <c r="F73" s="189"/>
      <c r="G73" s="189"/>
      <c r="H73" s="142" t="str">
        <f t="shared" si="11"/>
        <v/>
      </c>
      <c r="I73" s="202"/>
      <c r="J73" s="201"/>
      <c r="K73" s="201">
        <f t="shared" si="1"/>
        <v>0</v>
      </c>
      <c r="L73" s="140"/>
      <c r="M73" s="193"/>
      <c r="N73" s="193"/>
      <c r="O73" s="209" t="str">
        <f t="shared" si="2"/>
        <v/>
      </c>
      <c r="P73" s="204"/>
      <c r="Q73" s="201"/>
      <c r="R73" s="201">
        <f t="shared" si="4"/>
        <v>0</v>
      </c>
      <c r="S73" s="140"/>
      <c r="T73" s="143"/>
      <c r="U73" s="143"/>
      <c r="V73" s="209" t="str">
        <f t="shared" si="5"/>
        <v/>
      </c>
      <c r="W73" s="207"/>
      <c r="X73" s="210">
        <f t="shared" si="6"/>
        <v>0</v>
      </c>
      <c r="Y73" s="201">
        <f t="shared" si="7"/>
        <v>0</v>
      </c>
      <c r="Z73" s="201"/>
      <c r="AA73" s="143"/>
      <c r="AB73" s="143"/>
      <c r="AC73" s="209" t="str">
        <f t="shared" si="8"/>
        <v/>
      </c>
      <c r="AD73" s="207"/>
      <c r="AE73" s="210">
        <f t="shared" si="9"/>
        <v>0</v>
      </c>
      <c r="AF73" s="201">
        <f t="shared" si="10"/>
        <v>0</v>
      </c>
    </row>
    <row r="74" spans="1:32" s="173" customFormat="1" ht="12.5" x14ac:dyDescent="0.25">
      <c r="A74" s="188"/>
      <c r="B74" s="188"/>
      <c r="C74" s="188"/>
      <c r="D74" s="188"/>
      <c r="E74" s="188"/>
      <c r="F74" s="189"/>
      <c r="G74" s="189"/>
      <c r="H74" s="142" t="str">
        <f t="shared" si="11"/>
        <v/>
      </c>
      <c r="I74" s="202"/>
      <c r="J74" s="201"/>
      <c r="K74" s="201">
        <f t="shared" si="1"/>
        <v>0</v>
      </c>
      <c r="L74" s="140"/>
      <c r="M74" s="193"/>
      <c r="N74" s="193"/>
      <c r="O74" s="209" t="str">
        <f t="shared" si="2"/>
        <v/>
      </c>
      <c r="P74" s="204"/>
      <c r="Q74" s="201"/>
      <c r="R74" s="201">
        <f t="shared" si="4"/>
        <v>0</v>
      </c>
      <c r="S74" s="140"/>
      <c r="T74" s="143"/>
      <c r="U74" s="143"/>
      <c r="V74" s="209" t="str">
        <f t="shared" si="5"/>
        <v/>
      </c>
      <c r="W74" s="207"/>
      <c r="X74" s="210">
        <f t="shared" si="6"/>
        <v>0</v>
      </c>
      <c r="Y74" s="201">
        <f t="shared" si="7"/>
        <v>0</v>
      </c>
      <c r="Z74" s="201"/>
      <c r="AA74" s="143"/>
      <c r="AB74" s="143"/>
      <c r="AC74" s="209" t="str">
        <f t="shared" si="8"/>
        <v/>
      </c>
      <c r="AD74" s="207"/>
      <c r="AE74" s="210">
        <f t="shared" si="9"/>
        <v>0</v>
      </c>
      <c r="AF74" s="201">
        <f t="shared" si="10"/>
        <v>0</v>
      </c>
    </row>
    <row r="75" spans="1:32" s="173" customFormat="1" ht="12.5" x14ac:dyDescent="0.25">
      <c r="A75" s="188"/>
      <c r="B75" s="188"/>
      <c r="C75" s="188"/>
      <c r="D75" s="188"/>
      <c r="E75" s="188"/>
      <c r="F75" s="189"/>
      <c r="G75" s="189"/>
      <c r="H75" s="142" t="str">
        <f t="shared" si="11"/>
        <v/>
      </c>
      <c r="I75" s="202"/>
      <c r="J75" s="201"/>
      <c r="K75" s="201">
        <f t="shared" si="1"/>
        <v>0</v>
      </c>
      <c r="L75" s="140"/>
      <c r="M75" s="193"/>
      <c r="N75" s="193"/>
      <c r="O75" s="209" t="str">
        <f t="shared" si="2"/>
        <v/>
      </c>
      <c r="P75" s="204"/>
      <c r="Q75" s="201"/>
      <c r="R75" s="201">
        <f t="shared" si="4"/>
        <v>0</v>
      </c>
      <c r="S75" s="140"/>
      <c r="T75" s="143"/>
      <c r="U75" s="143"/>
      <c r="V75" s="209" t="str">
        <f t="shared" si="5"/>
        <v/>
      </c>
      <c r="W75" s="207"/>
      <c r="X75" s="210">
        <f t="shared" si="6"/>
        <v>0</v>
      </c>
      <c r="Y75" s="201">
        <f t="shared" si="7"/>
        <v>0</v>
      </c>
      <c r="Z75" s="201"/>
      <c r="AA75" s="143"/>
      <c r="AB75" s="143"/>
      <c r="AC75" s="209" t="str">
        <f t="shared" si="8"/>
        <v/>
      </c>
      <c r="AD75" s="207"/>
      <c r="AE75" s="210">
        <f t="shared" si="9"/>
        <v>0</v>
      </c>
      <c r="AF75" s="201">
        <f t="shared" si="10"/>
        <v>0</v>
      </c>
    </row>
    <row r="76" spans="1:32" s="173" customFormat="1" ht="12.5" x14ac:dyDescent="0.25">
      <c r="A76" s="188"/>
      <c r="B76" s="188"/>
      <c r="C76" s="188"/>
      <c r="D76" s="188"/>
      <c r="E76" s="188"/>
      <c r="F76" s="189"/>
      <c r="G76" s="189"/>
      <c r="H76" s="142" t="str">
        <f t="shared" si="11"/>
        <v/>
      </c>
      <c r="I76" s="202"/>
      <c r="J76" s="201"/>
      <c r="K76" s="201">
        <f t="shared" si="1"/>
        <v>0</v>
      </c>
      <c r="L76" s="140"/>
      <c r="M76" s="193"/>
      <c r="N76" s="193"/>
      <c r="O76" s="209" t="str">
        <f t="shared" si="2"/>
        <v/>
      </c>
      <c r="P76" s="204"/>
      <c r="Q76" s="201"/>
      <c r="R76" s="201">
        <f t="shared" si="4"/>
        <v>0</v>
      </c>
      <c r="S76" s="140"/>
      <c r="T76" s="143"/>
      <c r="U76" s="143"/>
      <c r="V76" s="209" t="str">
        <f t="shared" si="5"/>
        <v/>
      </c>
      <c r="W76" s="207"/>
      <c r="X76" s="210">
        <f t="shared" si="6"/>
        <v>0</v>
      </c>
      <c r="Y76" s="201">
        <f t="shared" si="7"/>
        <v>0</v>
      </c>
      <c r="Z76" s="201"/>
      <c r="AA76" s="143"/>
      <c r="AB76" s="143"/>
      <c r="AC76" s="209" t="str">
        <f t="shared" si="8"/>
        <v/>
      </c>
      <c r="AD76" s="207"/>
      <c r="AE76" s="210">
        <f t="shared" si="9"/>
        <v>0</v>
      </c>
      <c r="AF76" s="201">
        <f t="shared" si="10"/>
        <v>0</v>
      </c>
    </row>
    <row r="77" spans="1:32" s="173" customFormat="1" ht="12.5" x14ac:dyDescent="0.25">
      <c r="A77" s="188"/>
      <c r="B77" s="188"/>
      <c r="C77" s="188"/>
      <c r="D77" s="188"/>
      <c r="E77" s="188"/>
      <c r="F77" s="189"/>
      <c r="G77" s="189"/>
      <c r="H77" s="142" t="str">
        <f t="shared" si="11"/>
        <v/>
      </c>
      <c r="I77" s="202"/>
      <c r="J77" s="201"/>
      <c r="K77" s="201">
        <f t="shared" si="1"/>
        <v>0</v>
      </c>
      <c r="L77" s="140"/>
      <c r="M77" s="193"/>
      <c r="N77" s="193"/>
      <c r="O77" s="209" t="str">
        <f t="shared" si="2"/>
        <v/>
      </c>
      <c r="P77" s="204"/>
      <c r="Q77" s="201"/>
      <c r="R77" s="201">
        <f t="shared" si="4"/>
        <v>0</v>
      </c>
      <c r="S77" s="140"/>
      <c r="T77" s="143"/>
      <c r="U77" s="143"/>
      <c r="V77" s="209" t="str">
        <f t="shared" si="5"/>
        <v/>
      </c>
      <c r="W77" s="207"/>
      <c r="X77" s="210">
        <f t="shared" si="6"/>
        <v>0</v>
      </c>
      <c r="Y77" s="201">
        <f t="shared" si="7"/>
        <v>0</v>
      </c>
      <c r="Z77" s="201"/>
      <c r="AA77" s="143"/>
      <c r="AB77" s="143"/>
      <c r="AC77" s="209" t="str">
        <f t="shared" si="8"/>
        <v/>
      </c>
      <c r="AD77" s="207"/>
      <c r="AE77" s="210">
        <f t="shared" si="9"/>
        <v>0</v>
      </c>
      <c r="AF77" s="201">
        <f t="shared" si="10"/>
        <v>0</v>
      </c>
    </row>
    <row r="78" spans="1:32" s="173" customFormat="1" ht="12.5" x14ac:dyDescent="0.25">
      <c r="A78" s="188"/>
      <c r="B78" s="188"/>
      <c r="C78" s="188"/>
      <c r="D78" s="188"/>
      <c r="E78" s="188"/>
      <c r="F78" s="189"/>
      <c r="G78" s="189"/>
      <c r="H78" s="142" t="str">
        <f t="shared" si="11"/>
        <v/>
      </c>
      <c r="I78" s="202"/>
      <c r="J78" s="201"/>
      <c r="K78" s="201">
        <f t="shared" si="1"/>
        <v>0</v>
      </c>
      <c r="L78" s="140"/>
      <c r="M78" s="193"/>
      <c r="N78" s="193"/>
      <c r="O78" s="209" t="str">
        <f t="shared" si="2"/>
        <v/>
      </c>
      <c r="P78" s="204"/>
      <c r="Q78" s="201"/>
      <c r="R78" s="201">
        <f t="shared" si="4"/>
        <v>0</v>
      </c>
      <c r="S78" s="140"/>
      <c r="T78" s="143"/>
      <c r="U78" s="143"/>
      <c r="V78" s="209" t="str">
        <f t="shared" si="5"/>
        <v/>
      </c>
      <c r="W78" s="207"/>
      <c r="X78" s="210">
        <f t="shared" si="6"/>
        <v>0</v>
      </c>
      <c r="Y78" s="201">
        <f t="shared" si="7"/>
        <v>0</v>
      </c>
      <c r="Z78" s="201"/>
      <c r="AA78" s="143"/>
      <c r="AB78" s="143"/>
      <c r="AC78" s="209" t="str">
        <f t="shared" si="8"/>
        <v/>
      </c>
      <c r="AD78" s="207"/>
      <c r="AE78" s="210">
        <f t="shared" si="9"/>
        <v>0</v>
      </c>
      <c r="AF78" s="201">
        <f t="shared" si="10"/>
        <v>0</v>
      </c>
    </row>
    <row r="79" spans="1:32" s="173" customFormat="1" ht="12.5" x14ac:dyDescent="0.25">
      <c r="A79" s="188"/>
      <c r="B79" s="188"/>
      <c r="C79" s="188"/>
      <c r="D79" s="188"/>
      <c r="E79" s="188"/>
      <c r="F79" s="189"/>
      <c r="G79" s="189"/>
      <c r="H79" s="142" t="str">
        <f t="shared" si="11"/>
        <v/>
      </c>
      <c r="I79" s="202"/>
      <c r="J79" s="201"/>
      <c r="K79" s="201">
        <f t="shared" si="1"/>
        <v>0</v>
      </c>
      <c r="L79" s="140"/>
      <c r="M79" s="193"/>
      <c r="N79" s="193"/>
      <c r="O79" s="209" t="str">
        <f t="shared" si="2"/>
        <v/>
      </c>
      <c r="P79" s="204"/>
      <c r="Q79" s="201"/>
      <c r="R79" s="201">
        <f t="shared" si="4"/>
        <v>0</v>
      </c>
      <c r="S79" s="140"/>
      <c r="T79" s="143"/>
      <c r="U79" s="143"/>
      <c r="V79" s="209" t="str">
        <f t="shared" si="5"/>
        <v/>
      </c>
      <c r="W79" s="207"/>
      <c r="X79" s="210">
        <f t="shared" si="6"/>
        <v>0</v>
      </c>
      <c r="Y79" s="201">
        <f t="shared" si="7"/>
        <v>0</v>
      </c>
      <c r="Z79" s="201"/>
      <c r="AA79" s="143"/>
      <c r="AB79" s="143"/>
      <c r="AC79" s="209" t="str">
        <f t="shared" si="8"/>
        <v/>
      </c>
      <c r="AD79" s="207"/>
      <c r="AE79" s="210">
        <f t="shared" si="9"/>
        <v>0</v>
      </c>
      <c r="AF79" s="201">
        <f t="shared" si="10"/>
        <v>0</v>
      </c>
    </row>
    <row r="80" spans="1:32" s="173" customFormat="1" ht="12.5" x14ac:dyDescent="0.25">
      <c r="A80" s="188"/>
      <c r="B80" s="188"/>
      <c r="C80" s="188"/>
      <c r="D80" s="188"/>
      <c r="E80" s="188"/>
      <c r="F80" s="189"/>
      <c r="G80" s="189"/>
      <c r="H80" s="142" t="str">
        <f t="shared" si="11"/>
        <v/>
      </c>
      <c r="I80" s="202"/>
      <c r="J80" s="201"/>
      <c r="K80" s="201">
        <f t="shared" ref="K80:K124" si="25">D80*J80</f>
        <v>0</v>
      </c>
      <c r="L80" s="140"/>
      <c r="M80" s="193"/>
      <c r="N80" s="193"/>
      <c r="O80" s="209" t="str">
        <f t="shared" ref="O80:O124" si="26">IF(M80-N80=0,"",M80-N80)</f>
        <v/>
      </c>
      <c r="P80" s="204"/>
      <c r="Q80" s="201"/>
      <c r="R80" s="201">
        <f t="shared" ref="R80:R124" si="27">D80*Q80</f>
        <v>0</v>
      </c>
      <c r="S80" s="140"/>
      <c r="T80" s="143"/>
      <c r="U80" s="143"/>
      <c r="V80" s="209" t="str">
        <f t="shared" ref="V80:V124" si="28">IF(T80-U80=0,"",T80-U80)</f>
        <v/>
      </c>
      <c r="W80" s="207"/>
      <c r="X80" s="210">
        <f t="shared" ref="X80:X124" si="29">IFERROR(V80*W80,0)</f>
        <v>0</v>
      </c>
      <c r="Y80" s="201">
        <f t="shared" ref="Y80:Y124" si="30">D80*X80</f>
        <v>0</v>
      </c>
      <c r="Z80" s="201"/>
      <c r="AA80" s="143"/>
      <c r="AB80" s="143"/>
      <c r="AC80" s="209" t="str">
        <f t="shared" ref="AC80:AC124" si="31">IF(AA80-AB80=0,"",AA80-AB80)</f>
        <v/>
      </c>
      <c r="AD80" s="207"/>
      <c r="AE80" s="210">
        <f t="shared" ref="AE80:AE124" si="32">IFERROR(AC80*AD80,0)</f>
        <v>0</v>
      </c>
      <c r="AF80" s="201">
        <f t="shared" ref="AF80:AF124" si="33">D80*AE80</f>
        <v>0</v>
      </c>
    </row>
    <row r="81" spans="1:32" s="173" customFormat="1" ht="12.5" x14ac:dyDescent="0.25">
      <c r="A81" s="188"/>
      <c r="B81" s="188"/>
      <c r="C81" s="188"/>
      <c r="D81" s="188"/>
      <c r="E81" s="188"/>
      <c r="F81" s="189"/>
      <c r="G81" s="189"/>
      <c r="H81" s="142" t="str">
        <f t="shared" si="11"/>
        <v/>
      </c>
      <c r="I81" s="202"/>
      <c r="J81" s="201"/>
      <c r="K81" s="201">
        <f t="shared" si="25"/>
        <v>0</v>
      </c>
      <c r="L81" s="140"/>
      <c r="M81" s="193"/>
      <c r="N81" s="193"/>
      <c r="O81" s="209" t="str">
        <f t="shared" si="26"/>
        <v/>
      </c>
      <c r="P81" s="204"/>
      <c r="Q81" s="201"/>
      <c r="R81" s="201">
        <f t="shared" si="27"/>
        <v>0</v>
      </c>
      <c r="S81" s="140"/>
      <c r="T81" s="143"/>
      <c r="U81" s="143"/>
      <c r="V81" s="209" t="str">
        <f t="shared" si="28"/>
        <v/>
      </c>
      <c r="W81" s="207"/>
      <c r="X81" s="210">
        <f t="shared" si="29"/>
        <v>0</v>
      </c>
      <c r="Y81" s="201">
        <f t="shared" si="30"/>
        <v>0</v>
      </c>
      <c r="Z81" s="201"/>
      <c r="AA81" s="143"/>
      <c r="AB81" s="143"/>
      <c r="AC81" s="209" t="str">
        <f t="shared" si="31"/>
        <v/>
      </c>
      <c r="AD81" s="207"/>
      <c r="AE81" s="210">
        <f t="shared" si="32"/>
        <v>0</v>
      </c>
      <c r="AF81" s="201">
        <f t="shared" si="33"/>
        <v>0</v>
      </c>
    </row>
    <row r="82" spans="1:32" s="173" customFormat="1" ht="12.5" x14ac:dyDescent="0.25">
      <c r="A82" s="188"/>
      <c r="B82" s="188"/>
      <c r="C82" s="188"/>
      <c r="D82" s="188"/>
      <c r="E82" s="188"/>
      <c r="F82" s="189"/>
      <c r="G82" s="189"/>
      <c r="H82" s="142" t="str">
        <f t="shared" ref="H82:H124" si="34">IF(F82-G82=0,"",F82-G82)</f>
        <v/>
      </c>
      <c r="I82" s="202"/>
      <c r="J82" s="201"/>
      <c r="K82" s="201">
        <f t="shared" si="25"/>
        <v>0</v>
      </c>
      <c r="L82" s="140"/>
      <c r="M82" s="193"/>
      <c r="N82" s="193"/>
      <c r="O82" s="209" t="str">
        <f t="shared" si="26"/>
        <v/>
      </c>
      <c r="P82" s="204"/>
      <c r="Q82" s="201"/>
      <c r="R82" s="201">
        <f t="shared" si="27"/>
        <v>0</v>
      </c>
      <c r="S82" s="140"/>
      <c r="T82" s="143"/>
      <c r="U82" s="143"/>
      <c r="V82" s="209" t="str">
        <f t="shared" si="28"/>
        <v/>
      </c>
      <c r="W82" s="207"/>
      <c r="X82" s="210">
        <f t="shared" si="29"/>
        <v>0</v>
      </c>
      <c r="Y82" s="201">
        <f t="shared" si="30"/>
        <v>0</v>
      </c>
      <c r="Z82" s="201"/>
      <c r="AA82" s="143"/>
      <c r="AB82" s="143"/>
      <c r="AC82" s="209" t="str">
        <f t="shared" si="31"/>
        <v/>
      </c>
      <c r="AD82" s="207"/>
      <c r="AE82" s="210">
        <f t="shared" si="32"/>
        <v>0</v>
      </c>
      <c r="AF82" s="201">
        <f t="shared" si="33"/>
        <v>0</v>
      </c>
    </row>
    <row r="83" spans="1:32" s="173" customFormat="1" ht="12.5" x14ac:dyDescent="0.25">
      <c r="A83" s="188"/>
      <c r="B83" s="188"/>
      <c r="C83" s="188"/>
      <c r="D83" s="188"/>
      <c r="E83" s="188"/>
      <c r="F83" s="189"/>
      <c r="G83" s="189"/>
      <c r="H83" s="142" t="str">
        <f t="shared" si="34"/>
        <v/>
      </c>
      <c r="I83" s="202"/>
      <c r="J83" s="201"/>
      <c r="K83" s="201">
        <f t="shared" si="25"/>
        <v>0</v>
      </c>
      <c r="L83" s="140"/>
      <c r="M83" s="193"/>
      <c r="N83" s="193"/>
      <c r="O83" s="209" t="str">
        <f t="shared" si="26"/>
        <v/>
      </c>
      <c r="P83" s="204"/>
      <c r="Q83" s="201"/>
      <c r="R83" s="201">
        <f t="shared" si="27"/>
        <v>0</v>
      </c>
      <c r="S83" s="140"/>
      <c r="T83" s="143"/>
      <c r="U83" s="143"/>
      <c r="V83" s="209" t="str">
        <f t="shared" si="28"/>
        <v/>
      </c>
      <c r="W83" s="207"/>
      <c r="X83" s="210">
        <f t="shared" si="29"/>
        <v>0</v>
      </c>
      <c r="Y83" s="201">
        <f t="shared" si="30"/>
        <v>0</v>
      </c>
      <c r="Z83" s="201"/>
      <c r="AA83" s="143"/>
      <c r="AB83" s="143"/>
      <c r="AC83" s="209" t="str">
        <f t="shared" si="31"/>
        <v/>
      </c>
      <c r="AD83" s="207"/>
      <c r="AE83" s="210">
        <f t="shared" si="32"/>
        <v>0</v>
      </c>
      <c r="AF83" s="201">
        <f t="shared" si="33"/>
        <v>0</v>
      </c>
    </row>
    <row r="84" spans="1:32" s="173" customFormat="1" ht="12.5" x14ac:dyDescent="0.25">
      <c r="A84" s="188"/>
      <c r="B84" s="188"/>
      <c r="C84" s="188"/>
      <c r="D84" s="188"/>
      <c r="E84" s="188"/>
      <c r="F84" s="189"/>
      <c r="G84" s="189"/>
      <c r="H84" s="142" t="str">
        <f t="shared" si="34"/>
        <v/>
      </c>
      <c r="I84" s="202"/>
      <c r="J84" s="201"/>
      <c r="K84" s="201">
        <f t="shared" si="25"/>
        <v>0</v>
      </c>
      <c r="L84" s="140"/>
      <c r="M84" s="193"/>
      <c r="N84" s="193"/>
      <c r="O84" s="209" t="str">
        <f t="shared" si="26"/>
        <v/>
      </c>
      <c r="P84" s="204"/>
      <c r="Q84" s="201"/>
      <c r="R84" s="201">
        <f t="shared" si="27"/>
        <v>0</v>
      </c>
      <c r="S84" s="140"/>
      <c r="T84" s="143"/>
      <c r="U84" s="143"/>
      <c r="V84" s="209" t="str">
        <f t="shared" si="28"/>
        <v/>
      </c>
      <c r="W84" s="207"/>
      <c r="X84" s="210">
        <f t="shared" si="29"/>
        <v>0</v>
      </c>
      <c r="Y84" s="201">
        <f t="shared" si="30"/>
        <v>0</v>
      </c>
      <c r="Z84" s="201"/>
      <c r="AA84" s="143"/>
      <c r="AB84" s="143"/>
      <c r="AC84" s="209" t="str">
        <f t="shared" si="31"/>
        <v/>
      </c>
      <c r="AD84" s="207"/>
      <c r="AE84" s="210">
        <f t="shared" si="32"/>
        <v>0</v>
      </c>
      <c r="AF84" s="201">
        <f t="shared" si="33"/>
        <v>0</v>
      </c>
    </row>
    <row r="85" spans="1:32" s="173" customFormat="1" ht="12.5" x14ac:dyDescent="0.25">
      <c r="A85" s="188"/>
      <c r="B85" s="188"/>
      <c r="C85" s="188"/>
      <c r="D85" s="188"/>
      <c r="E85" s="188"/>
      <c r="F85" s="189"/>
      <c r="G85" s="189"/>
      <c r="H85" s="142" t="str">
        <f t="shared" si="34"/>
        <v/>
      </c>
      <c r="I85" s="202"/>
      <c r="J85" s="201"/>
      <c r="K85" s="201">
        <f t="shared" si="25"/>
        <v>0</v>
      </c>
      <c r="L85" s="140"/>
      <c r="M85" s="193"/>
      <c r="N85" s="193"/>
      <c r="O85" s="209" t="str">
        <f t="shared" si="26"/>
        <v/>
      </c>
      <c r="P85" s="204"/>
      <c r="Q85" s="201"/>
      <c r="R85" s="201">
        <f t="shared" si="27"/>
        <v>0</v>
      </c>
      <c r="S85" s="140"/>
      <c r="T85" s="143"/>
      <c r="U85" s="143"/>
      <c r="V85" s="209" t="str">
        <f t="shared" si="28"/>
        <v/>
      </c>
      <c r="W85" s="207"/>
      <c r="X85" s="210">
        <f t="shared" si="29"/>
        <v>0</v>
      </c>
      <c r="Y85" s="201">
        <f t="shared" si="30"/>
        <v>0</v>
      </c>
      <c r="Z85" s="201"/>
      <c r="AA85" s="143"/>
      <c r="AB85" s="143"/>
      <c r="AC85" s="209" t="str">
        <f t="shared" si="31"/>
        <v/>
      </c>
      <c r="AD85" s="207"/>
      <c r="AE85" s="210">
        <f t="shared" si="32"/>
        <v>0</v>
      </c>
      <c r="AF85" s="201">
        <f t="shared" si="33"/>
        <v>0</v>
      </c>
    </row>
    <row r="86" spans="1:32" s="173" customFormat="1" ht="12.5" x14ac:dyDescent="0.25">
      <c r="A86" s="188"/>
      <c r="B86" s="188"/>
      <c r="C86" s="188"/>
      <c r="D86" s="188"/>
      <c r="E86" s="188"/>
      <c r="F86" s="189"/>
      <c r="G86" s="189"/>
      <c r="H86" s="142" t="str">
        <f t="shared" si="34"/>
        <v/>
      </c>
      <c r="I86" s="202"/>
      <c r="J86" s="201"/>
      <c r="K86" s="201">
        <f t="shared" si="25"/>
        <v>0</v>
      </c>
      <c r="L86" s="140"/>
      <c r="M86" s="193"/>
      <c r="N86" s="193"/>
      <c r="O86" s="209" t="str">
        <f t="shared" si="26"/>
        <v/>
      </c>
      <c r="P86" s="204"/>
      <c r="Q86" s="201"/>
      <c r="R86" s="201">
        <f t="shared" si="27"/>
        <v>0</v>
      </c>
      <c r="S86" s="140"/>
      <c r="T86" s="143"/>
      <c r="U86" s="143"/>
      <c r="V86" s="209" t="str">
        <f t="shared" si="28"/>
        <v/>
      </c>
      <c r="W86" s="207"/>
      <c r="X86" s="210">
        <f t="shared" si="29"/>
        <v>0</v>
      </c>
      <c r="Y86" s="201">
        <f t="shared" si="30"/>
        <v>0</v>
      </c>
      <c r="Z86" s="201"/>
      <c r="AA86" s="143"/>
      <c r="AB86" s="143"/>
      <c r="AC86" s="209" t="str">
        <f t="shared" si="31"/>
        <v/>
      </c>
      <c r="AD86" s="207"/>
      <c r="AE86" s="210">
        <f t="shared" si="32"/>
        <v>0</v>
      </c>
      <c r="AF86" s="201">
        <f t="shared" si="33"/>
        <v>0</v>
      </c>
    </row>
    <row r="87" spans="1:32" s="173" customFormat="1" ht="12.5" x14ac:dyDescent="0.25">
      <c r="A87" s="188"/>
      <c r="B87" s="188"/>
      <c r="C87" s="188"/>
      <c r="D87" s="188"/>
      <c r="E87" s="188"/>
      <c r="F87" s="189"/>
      <c r="G87" s="189"/>
      <c r="H87" s="142" t="str">
        <f t="shared" si="34"/>
        <v/>
      </c>
      <c r="I87" s="202"/>
      <c r="J87" s="201"/>
      <c r="K87" s="201">
        <f t="shared" si="25"/>
        <v>0</v>
      </c>
      <c r="L87" s="140"/>
      <c r="M87" s="193"/>
      <c r="N87" s="193"/>
      <c r="O87" s="209" t="str">
        <f t="shared" si="26"/>
        <v/>
      </c>
      <c r="P87" s="204"/>
      <c r="Q87" s="201"/>
      <c r="R87" s="201">
        <f t="shared" si="27"/>
        <v>0</v>
      </c>
      <c r="S87" s="140"/>
      <c r="T87" s="143"/>
      <c r="U87" s="143"/>
      <c r="V87" s="209" t="str">
        <f t="shared" si="28"/>
        <v/>
      </c>
      <c r="W87" s="207"/>
      <c r="X87" s="210">
        <f t="shared" si="29"/>
        <v>0</v>
      </c>
      <c r="Y87" s="201">
        <f t="shared" si="30"/>
        <v>0</v>
      </c>
      <c r="Z87" s="201"/>
      <c r="AA87" s="143"/>
      <c r="AB87" s="143"/>
      <c r="AC87" s="209" t="str">
        <f t="shared" si="31"/>
        <v/>
      </c>
      <c r="AD87" s="207"/>
      <c r="AE87" s="210">
        <f t="shared" si="32"/>
        <v>0</v>
      </c>
      <c r="AF87" s="201">
        <f t="shared" si="33"/>
        <v>0</v>
      </c>
    </row>
    <row r="88" spans="1:32" s="173" customFormat="1" ht="12.5" x14ac:dyDescent="0.25">
      <c r="A88" s="188"/>
      <c r="B88" s="188"/>
      <c r="C88" s="188"/>
      <c r="D88" s="188"/>
      <c r="E88" s="188"/>
      <c r="F88" s="189"/>
      <c r="G88" s="189"/>
      <c r="H88" s="142" t="str">
        <f t="shared" si="34"/>
        <v/>
      </c>
      <c r="I88" s="202"/>
      <c r="J88" s="201"/>
      <c r="K88" s="201">
        <f t="shared" si="25"/>
        <v>0</v>
      </c>
      <c r="L88" s="140"/>
      <c r="M88" s="193"/>
      <c r="N88" s="193"/>
      <c r="O88" s="209" t="str">
        <f t="shared" si="26"/>
        <v/>
      </c>
      <c r="P88" s="204"/>
      <c r="Q88" s="201"/>
      <c r="R88" s="201">
        <f t="shared" si="27"/>
        <v>0</v>
      </c>
      <c r="S88" s="140"/>
      <c r="T88" s="143"/>
      <c r="U88" s="143"/>
      <c r="V88" s="209" t="str">
        <f t="shared" si="28"/>
        <v/>
      </c>
      <c r="W88" s="207"/>
      <c r="X88" s="210">
        <f t="shared" si="29"/>
        <v>0</v>
      </c>
      <c r="Y88" s="201">
        <f t="shared" si="30"/>
        <v>0</v>
      </c>
      <c r="Z88" s="201"/>
      <c r="AA88" s="143"/>
      <c r="AB88" s="143"/>
      <c r="AC88" s="209" t="str">
        <f t="shared" si="31"/>
        <v/>
      </c>
      <c r="AD88" s="207"/>
      <c r="AE88" s="210">
        <f t="shared" si="32"/>
        <v>0</v>
      </c>
      <c r="AF88" s="201">
        <f t="shared" si="33"/>
        <v>0</v>
      </c>
    </row>
    <row r="89" spans="1:32" s="173" customFormat="1" ht="12.5" x14ac:dyDescent="0.25">
      <c r="A89" s="188"/>
      <c r="B89" s="188"/>
      <c r="C89" s="188"/>
      <c r="D89" s="188"/>
      <c r="E89" s="188"/>
      <c r="F89" s="189"/>
      <c r="G89" s="189"/>
      <c r="H89" s="142" t="str">
        <f t="shared" si="34"/>
        <v/>
      </c>
      <c r="I89" s="202"/>
      <c r="J89" s="201"/>
      <c r="K89" s="201">
        <f t="shared" si="25"/>
        <v>0</v>
      </c>
      <c r="L89" s="140"/>
      <c r="M89" s="193"/>
      <c r="N89" s="193"/>
      <c r="O89" s="209" t="str">
        <f t="shared" si="26"/>
        <v/>
      </c>
      <c r="P89" s="204"/>
      <c r="Q89" s="201"/>
      <c r="R89" s="201">
        <f t="shared" si="27"/>
        <v>0</v>
      </c>
      <c r="S89" s="140"/>
      <c r="T89" s="143"/>
      <c r="U89" s="143"/>
      <c r="V89" s="209" t="str">
        <f t="shared" si="28"/>
        <v/>
      </c>
      <c r="W89" s="207"/>
      <c r="X89" s="210">
        <f t="shared" si="29"/>
        <v>0</v>
      </c>
      <c r="Y89" s="201">
        <f t="shared" si="30"/>
        <v>0</v>
      </c>
      <c r="Z89" s="201"/>
      <c r="AA89" s="143"/>
      <c r="AB89" s="143"/>
      <c r="AC89" s="209" t="str">
        <f t="shared" si="31"/>
        <v/>
      </c>
      <c r="AD89" s="207"/>
      <c r="AE89" s="210">
        <f t="shared" si="32"/>
        <v>0</v>
      </c>
      <c r="AF89" s="201">
        <f t="shared" si="33"/>
        <v>0</v>
      </c>
    </row>
    <row r="90" spans="1:32" s="173" customFormat="1" ht="12.5" x14ac:dyDescent="0.25">
      <c r="A90" s="188"/>
      <c r="B90" s="188"/>
      <c r="C90" s="188"/>
      <c r="D90" s="188"/>
      <c r="E90" s="188"/>
      <c r="F90" s="189"/>
      <c r="G90" s="189"/>
      <c r="H90" s="142" t="str">
        <f t="shared" si="34"/>
        <v/>
      </c>
      <c r="I90" s="202"/>
      <c r="J90" s="201"/>
      <c r="K90" s="201">
        <f t="shared" si="25"/>
        <v>0</v>
      </c>
      <c r="L90" s="140"/>
      <c r="M90" s="193"/>
      <c r="N90" s="193"/>
      <c r="O90" s="209" t="str">
        <f t="shared" si="26"/>
        <v/>
      </c>
      <c r="P90" s="204"/>
      <c r="Q90" s="201"/>
      <c r="R90" s="201">
        <f t="shared" si="27"/>
        <v>0</v>
      </c>
      <c r="S90" s="140"/>
      <c r="T90" s="143"/>
      <c r="U90" s="143"/>
      <c r="V90" s="209" t="str">
        <f t="shared" si="28"/>
        <v/>
      </c>
      <c r="W90" s="207"/>
      <c r="X90" s="210">
        <f t="shared" si="29"/>
        <v>0</v>
      </c>
      <c r="Y90" s="201">
        <f t="shared" si="30"/>
        <v>0</v>
      </c>
      <c r="Z90" s="201"/>
      <c r="AA90" s="143"/>
      <c r="AB90" s="143"/>
      <c r="AC90" s="209" t="str">
        <f t="shared" si="31"/>
        <v/>
      </c>
      <c r="AD90" s="207"/>
      <c r="AE90" s="210">
        <f t="shared" si="32"/>
        <v>0</v>
      </c>
      <c r="AF90" s="201">
        <f t="shared" si="33"/>
        <v>0</v>
      </c>
    </row>
    <row r="91" spans="1:32" s="173" customFormat="1" ht="12.5" x14ac:dyDescent="0.25">
      <c r="A91" s="188"/>
      <c r="B91" s="188"/>
      <c r="C91" s="188"/>
      <c r="D91" s="188"/>
      <c r="E91" s="188"/>
      <c r="F91" s="189"/>
      <c r="G91" s="189"/>
      <c r="H91" s="142" t="str">
        <f t="shared" si="34"/>
        <v/>
      </c>
      <c r="I91" s="202"/>
      <c r="J91" s="201"/>
      <c r="K91" s="201">
        <f t="shared" si="25"/>
        <v>0</v>
      </c>
      <c r="L91" s="140"/>
      <c r="M91" s="193"/>
      <c r="N91" s="193"/>
      <c r="O91" s="209" t="str">
        <f t="shared" si="26"/>
        <v/>
      </c>
      <c r="P91" s="204"/>
      <c r="Q91" s="201"/>
      <c r="R91" s="201">
        <f t="shared" si="27"/>
        <v>0</v>
      </c>
      <c r="S91" s="140"/>
      <c r="T91" s="143"/>
      <c r="U91" s="143"/>
      <c r="V91" s="209" t="str">
        <f t="shared" si="28"/>
        <v/>
      </c>
      <c r="W91" s="207"/>
      <c r="X91" s="210">
        <f t="shared" si="29"/>
        <v>0</v>
      </c>
      <c r="Y91" s="201">
        <f t="shared" si="30"/>
        <v>0</v>
      </c>
      <c r="Z91" s="201"/>
      <c r="AA91" s="143"/>
      <c r="AB91" s="143"/>
      <c r="AC91" s="209" t="str">
        <f t="shared" si="31"/>
        <v/>
      </c>
      <c r="AD91" s="207"/>
      <c r="AE91" s="210">
        <f t="shared" si="32"/>
        <v>0</v>
      </c>
      <c r="AF91" s="201">
        <f t="shared" si="33"/>
        <v>0</v>
      </c>
    </row>
    <row r="92" spans="1:32" s="173" customFormat="1" ht="12.5" x14ac:dyDescent="0.25">
      <c r="A92" s="188"/>
      <c r="B92" s="188"/>
      <c r="C92" s="188"/>
      <c r="D92" s="188"/>
      <c r="E92" s="188"/>
      <c r="F92" s="189"/>
      <c r="G92" s="189"/>
      <c r="H92" s="142" t="str">
        <f t="shared" si="34"/>
        <v/>
      </c>
      <c r="I92" s="202"/>
      <c r="J92" s="201"/>
      <c r="K92" s="201">
        <f t="shared" si="25"/>
        <v>0</v>
      </c>
      <c r="L92" s="140"/>
      <c r="M92" s="193"/>
      <c r="N92" s="193"/>
      <c r="O92" s="209" t="str">
        <f t="shared" si="26"/>
        <v/>
      </c>
      <c r="P92" s="204"/>
      <c r="Q92" s="201"/>
      <c r="R92" s="201">
        <f t="shared" si="27"/>
        <v>0</v>
      </c>
      <c r="S92" s="140"/>
      <c r="T92" s="143"/>
      <c r="U92" s="143"/>
      <c r="V92" s="209" t="str">
        <f t="shared" si="28"/>
        <v/>
      </c>
      <c r="W92" s="207"/>
      <c r="X92" s="210">
        <f t="shared" si="29"/>
        <v>0</v>
      </c>
      <c r="Y92" s="201">
        <f t="shared" si="30"/>
        <v>0</v>
      </c>
      <c r="Z92" s="201"/>
      <c r="AA92" s="143"/>
      <c r="AB92" s="143"/>
      <c r="AC92" s="209" t="str">
        <f t="shared" si="31"/>
        <v/>
      </c>
      <c r="AD92" s="207"/>
      <c r="AE92" s="210">
        <f t="shared" si="32"/>
        <v>0</v>
      </c>
      <c r="AF92" s="201">
        <f t="shared" si="33"/>
        <v>0</v>
      </c>
    </row>
    <row r="93" spans="1:32" s="173" customFormat="1" ht="12.5" x14ac:dyDescent="0.25">
      <c r="A93" s="188"/>
      <c r="B93" s="188"/>
      <c r="C93" s="188"/>
      <c r="D93" s="188"/>
      <c r="E93" s="188"/>
      <c r="F93" s="189"/>
      <c r="G93" s="189"/>
      <c r="H93" s="142" t="str">
        <f t="shared" si="34"/>
        <v/>
      </c>
      <c r="I93" s="202"/>
      <c r="J93" s="201"/>
      <c r="K93" s="201">
        <f t="shared" si="25"/>
        <v>0</v>
      </c>
      <c r="L93" s="140"/>
      <c r="M93" s="193"/>
      <c r="N93" s="193"/>
      <c r="O93" s="209" t="str">
        <f t="shared" si="26"/>
        <v/>
      </c>
      <c r="P93" s="204"/>
      <c r="Q93" s="201"/>
      <c r="R93" s="201">
        <f t="shared" si="27"/>
        <v>0</v>
      </c>
      <c r="S93" s="140"/>
      <c r="T93" s="143"/>
      <c r="U93" s="143"/>
      <c r="V93" s="209" t="str">
        <f t="shared" si="28"/>
        <v/>
      </c>
      <c r="W93" s="207"/>
      <c r="X93" s="210">
        <f t="shared" si="29"/>
        <v>0</v>
      </c>
      <c r="Y93" s="201">
        <f t="shared" si="30"/>
        <v>0</v>
      </c>
      <c r="Z93" s="201"/>
      <c r="AA93" s="143"/>
      <c r="AB93" s="143"/>
      <c r="AC93" s="209" t="str">
        <f t="shared" si="31"/>
        <v/>
      </c>
      <c r="AD93" s="207"/>
      <c r="AE93" s="210">
        <f t="shared" si="32"/>
        <v>0</v>
      </c>
      <c r="AF93" s="201">
        <f t="shared" si="33"/>
        <v>0</v>
      </c>
    </row>
    <row r="94" spans="1:32" s="173" customFormat="1" ht="12.5" x14ac:dyDescent="0.25">
      <c r="A94" s="188"/>
      <c r="B94" s="188"/>
      <c r="C94" s="188"/>
      <c r="D94" s="188"/>
      <c r="E94" s="188"/>
      <c r="F94" s="189"/>
      <c r="G94" s="189"/>
      <c r="H94" s="142" t="str">
        <f t="shared" si="34"/>
        <v/>
      </c>
      <c r="I94" s="202"/>
      <c r="J94" s="201"/>
      <c r="K94" s="201">
        <f t="shared" si="25"/>
        <v>0</v>
      </c>
      <c r="L94" s="140"/>
      <c r="M94" s="193"/>
      <c r="N94" s="193"/>
      <c r="O94" s="209" t="str">
        <f t="shared" si="26"/>
        <v/>
      </c>
      <c r="P94" s="204"/>
      <c r="Q94" s="201"/>
      <c r="R94" s="201">
        <f t="shared" si="27"/>
        <v>0</v>
      </c>
      <c r="S94" s="140"/>
      <c r="T94" s="143"/>
      <c r="U94" s="143"/>
      <c r="V94" s="209" t="str">
        <f t="shared" si="28"/>
        <v/>
      </c>
      <c r="W94" s="207"/>
      <c r="X94" s="210">
        <f t="shared" si="29"/>
        <v>0</v>
      </c>
      <c r="Y94" s="201">
        <f t="shared" si="30"/>
        <v>0</v>
      </c>
      <c r="Z94" s="201"/>
      <c r="AA94" s="143"/>
      <c r="AB94" s="143"/>
      <c r="AC94" s="209" t="str">
        <f t="shared" si="31"/>
        <v/>
      </c>
      <c r="AD94" s="207"/>
      <c r="AE94" s="210">
        <f t="shared" si="32"/>
        <v>0</v>
      </c>
      <c r="AF94" s="201">
        <f t="shared" si="33"/>
        <v>0</v>
      </c>
    </row>
    <row r="95" spans="1:32" s="173" customFormat="1" ht="12.5" x14ac:dyDescent="0.25">
      <c r="A95" s="188"/>
      <c r="B95" s="188"/>
      <c r="C95" s="188"/>
      <c r="D95" s="188"/>
      <c r="E95" s="188"/>
      <c r="F95" s="189"/>
      <c r="G95" s="189"/>
      <c r="H95" s="142" t="str">
        <f t="shared" si="34"/>
        <v/>
      </c>
      <c r="I95" s="202"/>
      <c r="J95" s="201"/>
      <c r="K95" s="201">
        <f t="shared" si="25"/>
        <v>0</v>
      </c>
      <c r="L95" s="140"/>
      <c r="M95" s="193"/>
      <c r="N95" s="193"/>
      <c r="O95" s="209" t="str">
        <f t="shared" si="26"/>
        <v/>
      </c>
      <c r="P95" s="204"/>
      <c r="Q95" s="201"/>
      <c r="R95" s="201">
        <f t="shared" si="27"/>
        <v>0</v>
      </c>
      <c r="S95" s="140"/>
      <c r="T95" s="143"/>
      <c r="U95" s="143"/>
      <c r="V95" s="209" t="str">
        <f t="shared" si="28"/>
        <v/>
      </c>
      <c r="W95" s="207"/>
      <c r="X95" s="210">
        <f t="shared" si="29"/>
        <v>0</v>
      </c>
      <c r="Y95" s="201">
        <f t="shared" si="30"/>
        <v>0</v>
      </c>
      <c r="Z95" s="201"/>
      <c r="AA95" s="143"/>
      <c r="AB95" s="143"/>
      <c r="AC95" s="209" t="str">
        <f t="shared" si="31"/>
        <v/>
      </c>
      <c r="AD95" s="207"/>
      <c r="AE95" s="210">
        <f t="shared" si="32"/>
        <v>0</v>
      </c>
      <c r="AF95" s="201">
        <f t="shared" si="33"/>
        <v>0</v>
      </c>
    </row>
    <row r="96" spans="1:32" s="173" customFormat="1" ht="12.5" x14ac:dyDescent="0.25">
      <c r="A96" s="188"/>
      <c r="B96" s="188"/>
      <c r="C96" s="188"/>
      <c r="D96" s="188"/>
      <c r="E96" s="188"/>
      <c r="F96" s="189"/>
      <c r="G96" s="189"/>
      <c r="H96" s="142" t="str">
        <f t="shared" si="34"/>
        <v/>
      </c>
      <c r="I96" s="202"/>
      <c r="J96" s="201"/>
      <c r="K96" s="201">
        <f t="shared" si="25"/>
        <v>0</v>
      </c>
      <c r="L96" s="140"/>
      <c r="M96" s="193"/>
      <c r="N96" s="193"/>
      <c r="O96" s="209" t="str">
        <f t="shared" si="26"/>
        <v/>
      </c>
      <c r="P96" s="204"/>
      <c r="Q96" s="201"/>
      <c r="R96" s="201">
        <f t="shared" si="27"/>
        <v>0</v>
      </c>
      <c r="S96" s="140"/>
      <c r="T96" s="143"/>
      <c r="U96" s="143"/>
      <c r="V96" s="209" t="str">
        <f t="shared" si="28"/>
        <v/>
      </c>
      <c r="W96" s="207"/>
      <c r="X96" s="210">
        <f t="shared" si="29"/>
        <v>0</v>
      </c>
      <c r="Y96" s="201">
        <f t="shared" si="30"/>
        <v>0</v>
      </c>
      <c r="Z96" s="201"/>
      <c r="AA96" s="143"/>
      <c r="AB96" s="143"/>
      <c r="AC96" s="209" t="str">
        <f t="shared" si="31"/>
        <v/>
      </c>
      <c r="AD96" s="207"/>
      <c r="AE96" s="210">
        <f t="shared" si="32"/>
        <v>0</v>
      </c>
      <c r="AF96" s="201">
        <f t="shared" si="33"/>
        <v>0</v>
      </c>
    </row>
    <row r="97" spans="1:32" s="173" customFormat="1" ht="12.5" x14ac:dyDescent="0.25">
      <c r="A97" s="188"/>
      <c r="B97" s="188"/>
      <c r="C97" s="188"/>
      <c r="D97" s="188"/>
      <c r="E97" s="188"/>
      <c r="F97" s="189"/>
      <c r="G97" s="189"/>
      <c r="H97" s="142" t="str">
        <f t="shared" si="34"/>
        <v/>
      </c>
      <c r="I97" s="202"/>
      <c r="J97" s="201"/>
      <c r="K97" s="201">
        <f t="shared" si="25"/>
        <v>0</v>
      </c>
      <c r="L97" s="140"/>
      <c r="M97" s="193"/>
      <c r="N97" s="193"/>
      <c r="O97" s="209" t="str">
        <f t="shared" si="26"/>
        <v/>
      </c>
      <c r="P97" s="204"/>
      <c r="Q97" s="201"/>
      <c r="R97" s="201">
        <f t="shared" si="27"/>
        <v>0</v>
      </c>
      <c r="S97" s="140"/>
      <c r="T97" s="143"/>
      <c r="U97" s="143"/>
      <c r="V97" s="209" t="str">
        <f t="shared" si="28"/>
        <v/>
      </c>
      <c r="W97" s="207"/>
      <c r="X97" s="210">
        <f t="shared" si="29"/>
        <v>0</v>
      </c>
      <c r="Y97" s="201">
        <f t="shared" si="30"/>
        <v>0</v>
      </c>
      <c r="Z97" s="201"/>
      <c r="AA97" s="143"/>
      <c r="AB97" s="143"/>
      <c r="AC97" s="209" t="str">
        <f t="shared" si="31"/>
        <v/>
      </c>
      <c r="AD97" s="207"/>
      <c r="AE97" s="210">
        <f t="shared" si="32"/>
        <v>0</v>
      </c>
      <c r="AF97" s="201">
        <f t="shared" si="33"/>
        <v>0</v>
      </c>
    </row>
    <row r="98" spans="1:32" s="173" customFormat="1" ht="12.5" x14ac:dyDescent="0.25">
      <c r="A98" s="188"/>
      <c r="B98" s="188"/>
      <c r="C98" s="188"/>
      <c r="D98" s="188"/>
      <c r="E98" s="188"/>
      <c r="F98" s="189"/>
      <c r="G98" s="189"/>
      <c r="H98" s="142" t="str">
        <f t="shared" si="34"/>
        <v/>
      </c>
      <c r="I98" s="202"/>
      <c r="J98" s="201"/>
      <c r="K98" s="201">
        <f t="shared" si="25"/>
        <v>0</v>
      </c>
      <c r="L98" s="140"/>
      <c r="M98" s="193"/>
      <c r="N98" s="193"/>
      <c r="O98" s="209" t="str">
        <f t="shared" si="26"/>
        <v/>
      </c>
      <c r="P98" s="204"/>
      <c r="Q98" s="201"/>
      <c r="R98" s="201">
        <f t="shared" si="27"/>
        <v>0</v>
      </c>
      <c r="S98" s="140"/>
      <c r="T98" s="143"/>
      <c r="U98" s="143"/>
      <c r="V98" s="209" t="str">
        <f t="shared" si="28"/>
        <v/>
      </c>
      <c r="W98" s="207"/>
      <c r="X98" s="210">
        <f t="shared" si="29"/>
        <v>0</v>
      </c>
      <c r="Y98" s="201">
        <f t="shared" si="30"/>
        <v>0</v>
      </c>
      <c r="Z98" s="201"/>
      <c r="AA98" s="143"/>
      <c r="AB98" s="143"/>
      <c r="AC98" s="209" t="str">
        <f t="shared" si="31"/>
        <v/>
      </c>
      <c r="AD98" s="207"/>
      <c r="AE98" s="210">
        <f t="shared" si="32"/>
        <v>0</v>
      </c>
      <c r="AF98" s="201">
        <f t="shared" si="33"/>
        <v>0</v>
      </c>
    </row>
    <row r="99" spans="1:32" s="173" customFormat="1" ht="12.5" x14ac:dyDescent="0.25">
      <c r="A99" s="188"/>
      <c r="B99" s="188"/>
      <c r="C99" s="188"/>
      <c r="D99" s="188"/>
      <c r="E99" s="188"/>
      <c r="F99" s="189"/>
      <c r="G99" s="189"/>
      <c r="H99" s="142" t="str">
        <f t="shared" si="34"/>
        <v/>
      </c>
      <c r="I99" s="202"/>
      <c r="J99" s="201"/>
      <c r="K99" s="201">
        <f t="shared" si="25"/>
        <v>0</v>
      </c>
      <c r="L99" s="140"/>
      <c r="M99" s="193"/>
      <c r="N99" s="193"/>
      <c r="O99" s="209" t="str">
        <f t="shared" si="26"/>
        <v/>
      </c>
      <c r="P99" s="204"/>
      <c r="Q99" s="201"/>
      <c r="R99" s="201">
        <f t="shared" si="27"/>
        <v>0</v>
      </c>
      <c r="S99" s="140"/>
      <c r="T99" s="143"/>
      <c r="U99" s="143"/>
      <c r="V99" s="209" t="str">
        <f t="shared" si="28"/>
        <v/>
      </c>
      <c r="W99" s="207"/>
      <c r="X99" s="210">
        <f t="shared" si="29"/>
        <v>0</v>
      </c>
      <c r="Y99" s="201">
        <f t="shared" si="30"/>
        <v>0</v>
      </c>
      <c r="Z99" s="201"/>
      <c r="AA99" s="143"/>
      <c r="AB99" s="143"/>
      <c r="AC99" s="209" t="str">
        <f t="shared" si="31"/>
        <v/>
      </c>
      <c r="AD99" s="207"/>
      <c r="AE99" s="210">
        <f t="shared" si="32"/>
        <v>0</v>
      </c>
      <c r="AF99" s="201">
        <f t="shared" si="33"/>
        <v>0</v>
      </c>
    </row>
    <row r="100" spans="1:32" s="173" customFormat="1" ht="12.5" x14ac:dyDescent="0.25">
      <c r="A100" s="188"/>
      <c r="B100" s="188"/>
      <c r="C100" s="188"/>
      <c r="D100" s="188"/>
      <c r="E100" s="188"/>
      <c r="F100" s="189"/>
      <c r="G100" s="189"/>
      <c r="H100" s="142" t="str">
        <f t="shared" si="34"/>
        <v/>
      </c>
      <c r="I100" s="202"/>
      <c r="J100" s="201"/>
      <c r="K100" s="201">
        <f t="shared" si="25"/>
        <v>0</v>
      </c>
      <c r="L100" s="140"/>
      <c r="M100" s="193"/>
      <c r="N100" s="193"/>
      <c r="O100" s="209" t="str">
        <f t="shared" si="26"/>
        <v/>
      </c>
      <c r="P100" s="204"/>
      <c r="Q100" s="201"/>
      <c r="R100" s="201">
        <f t="shared" si="27"/>
        <v>0</v>
      </c>
      <c r="S100" s="140"/>
      <c r="T100" s="143"/>
      <c r="U100" s="143"/>
      <c r="V100" s="209" t="str">
        <f t="shared" si="28"/>
        <v/>
      </c>
      <c r="W100" s="207"/>
      <c r="X100" s="210">
        <f t="shared" si="29"/>
        <v>0</v>
      </c>
      <c r="Y100" s="201">
        <f t="shared" si="30"/>
        <v>0</v>
      </c>
      <c r="Z100" s="201"/>
      <c r="AA100" s="143"/>
      <c r="AB100" s="143"/>
      <c r="AC100" s="209" t="str">
        <f t="shared" si="31"/>
        <v/>
      </c>
      <c r="AD100" s="207"/>
      <c r="AE100" s="210">
        <f t="shared" si="32"/>
        <v>0</v>
      </c>
      <c r="AF100" s="201">
        <f t="shared" si="33"/>
        <v>0</v>
      </c>
    </row>
    <row r="101" spans="1:32" s="173" customFormat="1" ht="12.5" x14ac:dyDescent="0.25">
      <c r="A101" s="188"/>
      <c r="B101" s="188"/>
      <c r="C101" s="188"/>
      <c r="D101" s="188"/>
      <c r="E101" s="188"/>
      <c r="F101" s="189"/>
      <c r="G101" s="189"/>
      <c r="H101" s="142" t="str">
        <f t="shared" si="34"/>
        <v/>
      </c>
      <c r="I101" s="202"/>
      <c r="J101" s="201"/>
      <c r="K101" s="201">
        <f t="shared" si="25"/>
        <v>0</v>
      </c>
      <c r="L101" s="140"/>
      <c r="M101" s="193"/>
      <c r="N101" s="193"/>
      <c r="O101" s="209" t="str">
        <f t="shared" si="26"/>
        <v/>
      </c>
      <c r="P101" s="204"/>
      <c r="Q101" s="201"/>
      <c r="R101" s="201">
        <f t="shared" si="27"/>
        <v>0</v>
      </c>
      <c r="S101" s="140"/>
      <c r="T101" s="143"/>
      <c r="U101" s="143"/>
      <c r="V101" s="209" t="str">
        <f t="shared" si="28"/>
        <v/>
      </c>
      <c r="W101" s="207"/>
      <c r="X101" s="210">
        <f t="shared" si="29"/>
        <v>0</v>
      </c>
      <c r="Y101" s="201">
        <f t="shared" si="30"/>
        <v>0</v>
      </c>
      <c r="Z101" s="201"/>
      <c r="AA101" s="143"/>
      <c r="AB101" s="143"/>
      <c r="AC101" s="209" t="str">
        <f t="shared" si="31"/>
        <v/>
      </c>
      <c r="AD101" s="207"/>
      <c r="AE101" s="210">
        <f t="shared" si="32"/>
        <v>0</v>
      </c>
      <c r="AF101" s="201">
        <f t="shared" si="33"/>
        <v>0</v>
      </c>
    </row>
    <row r="102" spans="1:32" s="173" customFormat="1" ht="12.5" x14ac:dyDescent="0.25">
      <c r="A102" s="188"/>
      <c r="B102" s="188"/>
      <c r="C102" s="188"/>
      <c r="D102" s="188"/>
      <c r="E102" s="188"/>
      <c r="F102" s="189"/>
      <c r="G102" s="189"/>
      <c r="H102" s="142" t="str">
        <f t="shared" si="34"/>
        <v/>
      </c>
      <c r="I102" s="202"/>
      <c r="J102" s="201"/>
      <c r="K102" s="201">
        <f t="shared" si="25"/>
        <v>0</v>
      </c>
      <c r="L102" s="140"/>
      <c r="M102" s="193"/>
      <c r="N102" s="193"/>
      <c r="O102" s="209" t="str">
        <f t="shared" si="26"/>
        <v/>
      </c>
      <c r="P102" s="204"/>
      <c r="Q102" s="201"/>
      <c r="R102" s="201">
        <f t="shared" si="27"/>
        <v>0</v>
      </c>
      <c r="S102" s="140"/>
      <c r="T102" s="143"/>
      <c r="U102" s="143"/>
      <c r="V102" s="209" t="str">
        <f t="shared" si="28"/>
        <v/>
      </c>
      <c r="W102" s="207"/>
      <c r="X102" s="210">
        <f t="shared" si="29"/>
        <v>0</v>
      </c>
      <c r="Y102" s="201">
        <f t="shared" si="30"/>
        <v>0</v>
      </c>
      <c r="Z102" s="201"/>
      <c r="AA102" s="143"/>
      <c r="AB102" s="143"/>
      <c r="AC102" s="209" t="str">
        <f t="shared" si="31"/>
        <v/>
      </c>
      <c r="AD102" s="207"/>
      <c r="AE102" s="210">
        <f t="shared" si="32"/>
        <v>0</v>
      </c>
      <c r="AF102" s="201">
        <f t="shared" si="33"/>
        <v>0</v>
      </c>
    </row>
    <row r="103" spans="1:32" s="173" customFormat="1" ht="12.5" x14ac:dyDescent="0.25">
      <c r="A103" s="188"/>
      <c r="B103" s="188"/>
      <c r="C103" s="188"/>
      <c r="D103" s="188"/>
      <c r="E103" s="188"/>
      <c r="F103" s="189"/>
      <c r="G103" s="189"/>
      <c r="H103" s="142" t="str">
        <f t="shared" si="34"/>
        <v/>
      </c>
      <c r="I103" s="202"/>
      <c r="J103" s="201"/>
      <c r="K103" s="201">
        <f t="shared" si="25"/>
        <v>0</v>
      </c>
      <c r="L103" s="140"/>
      <c r="M103" s="193"/>
      <c r="N103" s="193"/>
      <c r="O103" s="209" t="str">
        <f t="shared" si="26"/>
        <v/>
      </c>
      <c r="P103" s="204"/>
      <c r="Q103" s="201"/>
      <c r="R103" s="201">
        <f t="shared" si="27"/>
        <v>0</v>
      </c>
      <c r="S103" s="140"/>
      <c r="T103" s="143"/>
      <c r="U103" s="143"/>
      <c r="V103" s="209" t="str">
        <f t="shared" si="28"/>
        <v/>
      </c>
      <c r="W103" s="207"/>
      <c r="X103" s="210">
        <f t="shared" si="29"/>
        <v>0</v>
      </c>
      <c r="Y103" s="201">
        <f t="shared" si="30"/>
        <v>0</v>
      </c>
      <c r="Z103" s="201"/>
      <c r="AA103" s="143"/>
      <c r="AB103" s="143"/>
      <c r="AC103" s="209" t="str">
        <f t="shared" si="31"/>
        <v/>
      </c>
      <c r="AD103" s="207"/>
      <c r="AE103" s="210">
        <f t="shared" si="32"/>
        <v>0</v>
      </c>
      <c r="AF103" s="201">
        <f t="shared" si="33"/>
        <v>0</v>
      </c>
    </row>
    <row r="104" spans="1:32" s="173" customFormat="1" ht="12.5" x14ac:dyDescent="0.25">
      <c r="A104" s="188"/>
      <c r="B104" s="188"/>
      <c r="C104" s="188"/>
      <c r="D104" s="188"/>
      <c r="E104" s="188"/>
      <c r="F104" s="189"/>
      <c r="G104" s="189"/>
      <c r="H104" s="142" t="str">
        <f t="shared" si="34"/>
        <v/>
      </c>
      <c r="I104" s="202"/>
      <c r="J104" s="201"/>
      <c r="K104" s="201">
        <f t="shared" si="25"/>
        <v>0</v>
      </c>
      <c r="L104" s="140"/>
      <c r="M104" s="193"/>
      <c r="N104" s="193"/>
      <c r="O104" s="209" t="str">
        <f t="shared" si="26"/>
        <v/>
      </c>
      <c r="P104" s="204"/>
      <c r="Q104" s="201"/>
      <c r="R104" s="201">
        <f t="shared" si="27"/>
        <v>0</v>
      </c>
      <c r="S104" s="140"/>
      <c r="T104" s="143"/>
      <c r="U104" s="143"/>
      <c r="V104" s="209" t="str">
        <f t="shared" si="28"/>
        <v/>
      </c>
      <c r="W104" s="207"/>
      <c r="X104" s="210">
        <f t="shared" si="29"/>
        <v>0</v>
      </c>
      <c r="Y104" s="201">
        <f t="shared" si="30"/>
        <v>0</v>
      </c>
      <c r="Z104" s="201"/>
      <c r="AA104" s="143"/>
      <c r="AB104" s="143"/>
      <c r="AC104" s="209" t="str">
        <f t="shared" si="31"/>
        <v/>
      </c>
      <c r="AD104" s="207"/>
      <c r="AE104" s="210">
        <f t="shared" si="32"/>
        <v>0</v>
      </c>
      <c r="AF104" s="201">
        <f t="shared" si="33"/>
        <v>0</v>
      </c>
    </row>
    <row r="105" spans="1:32" s="173" customFormat="1" ht="12.5" x14ac:dyDescent="0.25">
      <c r="A105" s="188"/>
      <c r="B105" s="188"/>
      <c r="C105" s="188"/>
      <c r="D105" s="188"/>
      <c r="E105" s="188"/>
      <c r="F105" s="189"/>
      <c r="G105" s="189"/>
      <c r="H105" s="142" t="str">
        <f t="shared" si="34"/>
        <v/>
      </c>
      <c r="I105" s="202"/>
      <c r="J105" s="201"/>
      <c r="K105" s="201">
        <f t="shared" si="25"/>
        <v>0</v>
      </c>
      <c r="L105" s="140"/>
      <c r="M105" s="193"/>
      <c r="N105" s="193"/>
      <c r="O105" s="209" t="str">
        <f t="shared" si="26"/>
        <v/>
      </c>
      <c r="P105" s="204"/>
      <c r="Q105" s="201"/>
      <c r="R105" s="201">
        <f t="shared" si="27"/>
        <v>0</v>
      </c>
      <c r="S105" s="140"/>
      <c r="T105" s="143"/>
      <c r="U105" s="143"/>
      <c r="V105" s="209" t="str">
        <f t="shared" si="28"/>
        <v/>
      </c>
      <c r="W105" s="207"/>
      <c r="X105" s="210">
        <f t="shared" si="29"/>
        <v>0</v>
      </c>
      <c r="Y105" s="201">
        <f t="shared" si="30"/>
        <v>0</v>
      </c>
      <c r="Z105" s="201"/>
      <c r="AA105" s="143"/>
      <c r="AB105" s="143"/>
      <c r="AC105" s="209" t="str">
        <f t="shared" si="31"/>
        <v/>
      </c>
      <c r="AD105" s="207"/>
      <c r="AE105" s="210">
        <f t="shared" si="32"/>
        <v>0</v>
      </c>
      <c r="AF105" s="201">
        <f t="shared" si="33"/>
        <v>0</v>
      </c>
    </row>
    <row r="106" spans="1:32" s="173" customFormat="1" ht="12.5" x14ac:dyDescent="0.25">
      <c r="A106" s="188"/>
      <c r="B106" s="188"/>
      <c r="C106" s="188"/>
      <c r="D106" s="188"/>
      <c r="E106" s="188"/>
      <c r="F106" s="189"/>
      <c r="G106" s="189"/>
      <c r="H106" s="142" t="str">
        <f t="shared" si="34"/>
        <v/>
      </c>
      <c r="I106" s="202"/>
      <c r="J106" s="201"/>
      <c r="K106" s="201">
        <f t="shared" si="25"/>
        <v>0</v>
      </c>
      <c r="L106" s="140"/>
      <c r="M106" s="193"/>
      <c r="N106" s="193"/>
      <c r="O106" s="209" t="str">
        <f t="shared" si="26"/>
        <v/>
      </c>
      <c r="P106" s="204"/>
      <c r="Q106" s="201"/>
      <c r="R106" s="201">
        <f t="shared" si="27"/>
        <v>0</v>
      </c>
      <c r="S106" s="140"/>
      <c r="T106" s="143"/>
      <c r="U106" s="143"/>
      <c r="V106" s="209" t="str">
        <f t="shared" si="28"/>
        <v/>
      </c>
      <c r="W106" s="207"/>
      <c r="X106" s="210">
        <f t="shared" si="29"/>
        <v>0</v>
      </c>
      <c r="Y106" s="201">
        <f t="shared" si="30"/>
        <v>0</v>
      </c>
      <c r="Z106" s="201"/>
      <c r="AA106" s="143"/>
      <c r="AB106" s="143"/>
      <c r="AC106" s="209" t="str">
        <f t="shared" si="31"/>
        <v/>
      </c>
      <c r="AD106" s="207"/>
      <c r="AE106" s="210">
        <f t="shared" si="32"/>
        <v>0</v>
      </c>
      <c r="AF106" s="201">
        <f t="shared" si="33"/>
        <v>0</v>
      </c>
    </row>
    <row r="107" spans="1:32" s="173" customFormat="1" ht="12.5" x14ac:dyDescent="0.25">
      <c r="A107" s="188"/>
      <c r="B107" s="188"/>
      <c r="C107" s="188"/>
      <c r="D107" s="188"/>
      <c r="E107" s="188"/>
      <c r="F107" s="189"/>
      <c r="G107" s="189"/>
      <c r="H107" s="142" t="str">
        <f t="shared" si="34"/>
        <v/>
      </c>
      <c r="I107" s="202"/>
      <c r="J107" s="201"/>
      <c r="K107" s="201">
        <f t="shared" si="25"/>
        <v>0</v>
      </c>
      <c r="L107" s="140"/>
      <c r="M107" s="193"/>
      <c r="N107" s="193"/>
      <c r="O107" s="209" t="str">
        <f t="shared" si="26"/>
        <v/>
      </c>
      <c r="P107" s="204"/>
      <c r="Q107" s="201"/>
      <c r="R107" s="201">
        <f t="shared" si="27"/>
        <v>0</v>
      </c>
      <c r="S107" s="140"/>
      <c r="T107" s="143"/>
      <c r="U107" s="143"/>
      <c r="V107" s="209" t="str">
        <f t="shared" si="28"/>
        <v/>
      </c>
      <c r="W107" s="207"/>
      <c r="X107" s="210">
        <f t="shared" si="29"/>
        <v>0</v>
      </c>
      <c r="Y107" s="201">
        <f t="shared" si="30"/>
        <v>0</v>
      </c>
      <c r="Z107" s="201"/>
      <c r="AA107" s="143"/>
      <c r="AB107" s="143"/>
      <c r="AC107" s="209" t="str">
        <f t="shared" si="31"/>
        <v/>
      </c>
      <c r="AD107" s="207"/>
      <c r="AE107" s="210">
        <f t="shared" si="32"/>
        <v>0</v>
      </c>
      <c r="AF107" s="201">
        <f t="shared" si="33"/>
        <v>0</v>
      </c>
    </row>
    <row r="108" spans="1:32" s="173" customFormat="1" ht="12.5" x14ac:dyDescent="0.25">
      <c r="A108" s="188"/>
      <c r="B108" s="188"/>
      <c r="C108" s="188"/>
      <c r="D108" s="188"/>
      <c r="E108" s="188"/>
      <c r="F108" s="189"/>
      <c r="G108" s="189"/>
      <c r="H108" s="142" t="str">
        <f t="shared" si="34"/>
        <v/>
      </c>
      <c r="I108" s="202"/>
      <c r="J108" s="201"/>
      <c r="K108" s="201">
        <f t="shared" si="25"/>
        <v>0</v>
      </c>
      <c r="L108" s="140"/>
      <c r="M108" s="193"/>
      <c r="N108" s="193"/>
      <c r="O108" s="209" t="str">
        <f t="shared" si="26"/>
        <v/>
      </c>
      <c r="P108" s="204"/>
      <c r="Q108" s="201"/>
      <c r="R108" s="201">
        <f t="shared" si="27"/>
        <v>0</v>
      </c>
      <c r="S108" s="140"/>
      <c r="T108" s="143"/>
      <c r="U108" s="143"/>
      <c r="V108" s="209" t="str">
        <f t="shared" si="28"/>
        <v/>
      </c>
      <c r="W108" s="207"/>
      <c r="X108" s="210">
        <f t="shared" si="29"/>
        <v>0</v>
      </c>
      <c r="Y108" s="201">
        <f t="shared" si="30"/>
        <v>0</v>
      </c>
      <c r="Z108" s="201"/>
      <c r="AA108" s="143"/>
      <c r="AB108" s="143"/>
      <c r="AC108" s="209" t="str">
        <f t="shared" si="31"/>
        <v/>
      </c>
      <c r="AD108" s="207"/>
      <c r="AE108" s="210">
        <f t="shared" si="32"/>
        <v>0</v>
      </c>
      <c r="AF108" s="201">
        <f t="shared" si="33"/>
        <v>0</v>
      </c>
    </row>
    <row r="109" spans="1:32" s="173" customFormat="1" ht="12.5" x14ac:dyDescent="0.25">
      <c r="A109" s="188"/>
      <c r="B109" s="188"/>
      <c r="C109" s="188"/>
      <c r="D109" s="188"/>
      <c r="E109" s="188"/>
      <c r="F109" s="189"/>
      <c r="G109" s="189"/>
      <c r="H109" s="142" t="str">
        <f t="shared" si="34"/>
        <v/>
      </c>
      <c r="I109" s="202"/>
      <c r="J109" s="201"/>
      <c r="K109" s="201">
        <f t="shared" si="25"/>
        <v>0</v>
      </c>
      <c r="L109" s="140"/>
      <c r="M109" s="193"/>
      <c r="N109" s="193"/>
      <c r="O109" s="209" t="str">
        <f t="shared" si="26"/>
        <v/>
      </c>
      <c r="P109" s="204"/>
      <c r="Q109" s="201"/>
      <c r="R109" s="201">
        <f t="shared" si="27"/>
        <v>0</v>
      </c>
      <c r="S109" s="140"/>
      <c r="T109" s="143"/>
      <c r="U109" s="143"/>
      <c r="V109" s="209" t="str">
        <f t="shared" si="28"/>
        <v/>
      </c>
      <c r="W109" s="207"/>
      <c r="X109" s="210">
        <f t="shared" si="29"/>
        <v>0</v>
      </c>
      <c r="Y109" s="201">
        <f t="shared" si="30"/>
        <v>0</v>
      </c>
      <c r="Z109" s="201"/>
      <c r="AA109" s="143"/>
      <c r="AB109" s="143"/>
      <c r="AC109" s="209" t="str">
        <f t="shared" si="31"/>
        <v/>
      </c>
      <c r="AD109" s="207"/>
      <c r="AE109" s="210">
        <f t="shared" si="32"/>
        <v>0</v>
      </c>
      <c r="AF109" s="201">
        <f t="shared" si="33"/>
        <v>0</v>
      </c>
    </row>
    <row r="110" spans="1:32" s="173" customFormat="1" ht="12.5" x14ac:dyDescent="0.25">
      <c r="A110" s="188"/>
      <c r="B110" s="188"/>
      <c r="C110" s="188"/>
      <c r="D110" s="188"/>
      <c r="E110" s="188"/>
      <c r="F110" s="189"/>
      <c r="G110" s="189"/>
      <c r="H110" s="142" t="str">
        <f t="shared" si="34"/>
        <v/>
      </c>
      <c r="I110" s="202"/>
      <c r="J110" s="201"/>
      <c r="K110" s="201">
        <f t="shared" si="25"/>
        <v>0</v>
      </c>
      <c r="L110" s="140"/>
      <c r="M110" s="193"/>
      <c r="N110" s="193"/>
      <c r="O110" s="209" t="str">
        <f t="shared" si="26"/>
        <v/>
      </c>
      <c r="P110" s="204"/>
      <c r="Q110" s="201"/>
      <c r="R110" s="201">
        <f t="shared" si="27"/>
        <v>0</v>
      </c>
      <c r="S110" s="140"/>
      <c r="T110" s="143"/>
      <c r="U110" s="143"/>
      <c r="V110" s="209" t="str">
        <f t="shared" si="28"/>
        <v/>
      </c>
      <c r="W110" s="207"/>
      <c r="X110" s="210">
        <f t="shared" si="29"/>
        <v>0</v>
      </c>
      <c r="Y110" s="201">
        <f t="shared" si="30"/>
        <v>0</v>
      </c>
      <c r="Z110" s="201"/>
      <c r="AA110" s="143"/>
      <c r="AB110" s="143"/>
      <c r="AC110" s="209" t="str">
        <f t="shared" si="31"/>
        <v/>
      </c>
      <c r="AD110" s="207"/>
      <c r="AE110" s="210">
        <f t="shared" si="32"/>
        <v>0</v>
      </c>
      <c r="AF110" s="201">
        <f t="shared" si="33"/>
        <v>0</v>
      </c>
    </row>
    <row r="111" spans="1:32" s="173" customFormat="1" ht="12.5" x14ac:dyDescent="0.25">
      <c r="A111" s="188"/>
      <c r="B111" s="188"/>
      <c r="C111" s="188"/>
      <c r="D111" s="188"/>
      <c r="E111" s="188"/>
      <c r="F111" s="189"/>
      <c r="G111" s="189"/>
      <c r="H111" s="142" t="str">
        <f t="shared" si="34"/>
        <v/>
      </c>
      <c r="I111" s="202"/>
      <c r="J111" s="201"/>
      <c r="K111" s="201">
        <f t="shared" si="25"/>
        <v>0</v>
      </c>
      <c r="L111" s="140"/>
      <c r="M111" s="193"/>
      <c r="N111" s="193"/>
      <c r="O111" s="209" t="str">
        <f t="shared" si="26"/>
        <v/>
      </c>
      <c r="P111" s="204"/>
      <c r="Q111" s="201"/>
      <c r="R111" s="201">
        <f t="shared" si="27"/>
        <v>0</v>
      </c>
      <c r="S111" s="140"/>
      <c r="T111" s="143"/>
      <c r="U111" s="143"/>
      <c r="V111" s="209" t="str">
        <f t="shared" si="28"/>
        <v/>
      </c>
      <c r="W111" s="207"/>
      <c r="X111" s="210">
        <f t="shared" si="29"/>
        <v>0</v>
      </c>
      <c r="Y111" s="201">
        <f t="shared" si="30"/>
        <v>0</v>
      </c>
      <c r="Z111" s="201"/>
      <c r="AA111" s="143"/>
      <c r="AB111" s="143"/>
      <c r="AC111" s="209" t="str">
        <f t="shared" si="31"/>
        <v/>
      </c>
      <c r="AD111" s="207"/>
      <c r="AE111" s="210">
        <f t="shared" si="32"/>
        <v>0</v>
      </c>
      <c r="AF111" s="201">
        <f t="shared" si="33"/>
        <v>0</v>
      </c>
    </row>
    <row r="112" spans="1:32" s="173" customFormat="1" ht="12.5" x14ac:dyDescent="0.25">
      <c r="A112" s="188"/>
      <c r="B112" s="188"/>
      <c r="C112" s="188"/>
      <c r="D112" s="188"/>
      <c r="E112" s="188"/>
      <c r="F112" s="189"/>
      <c r="G112" s="189"/>
      <c r="H112" s="142" t="str">
        <f t="shared" si="34"/>
        <v/>
      </c>
      <c r="I112" s="202"/>
      <c r="J112" s="201"/>
      <c r="K112" s="201">
        <f t="shared" si="25"/>
        <v>0</v>
      </c>
      <c r="L112" s="140"/>
      <c r="M112" s="193"/>
      <c r="N112" s="193"/>
      <c r="O112" s="209" t="str">
        <f t="shared" si="26"/>
        <v/>
      </c>
      <c r="P112" s="204"/>
      <c r="Q112" s="201"/>
      <c r="R112" s="201">
        <f t="shared" si="27"/>
        <v>0</v>
      </c>
      <c r="S112" s="140"/>
      <c r="T112" s="143"/>
      <c r="U112" s="143"/>
      <c r="V112" s="209" t="str">
        <f t="shared" si="28"/>
        <v/>
      </c>
      <c r="W112" s="207"/>
      <c r="X112" s="210">
        <f t="shared" si="29"/>
        <v>0</v>
      </c>
      <c r="Y112" s="201">
        <f t="shared" si="30"/>
        <v>0</v>
      </c>
      <c r="Z112" s="201"/>
      <c r="AA112" s="143"/>
      <c r="AB112" s="143"/>
      <c r="AC112" s="209" t="str">
        <f t="shared" si="31"/>
        <v/>
      </c>
      <c r="AD112" s="207"/>
      <c r="AE112" s="210">
        <f t="shared" si="32"/>
        <v>0</v>
      </c>
      <c r="AF112" s="201">
        <f t="shared" si="33"/>
        <v>0</v>
      </c>
    </row>
    <row r="113" spans="1:32" s="173" customFormat="1" ht="12.5" x14ac:dyDescent="0.25">
      <c r="A113" s="188"/>
      <c r="B113" s="188"/>
      <c r="C113" s="188"/>
      <c r="D113" s="188"/>
      <c r="E113" s="188"/>
      <c r="F113" s="189"/>
      <c r="G113" s="189"/>
      <c r="H113" s="142" t="str">
        <f t="shared" si="34"/>
        <v/>
      </c>
      <c r="I113" s="202"/>
      <c r="J113" s="201"/>
      <c r="K113" s="201">
        <f t="shared" si="25"/>
        <v>0</v>
      </c>
      <c r="L113" s="140"/>
      <c r="M113" s="193"/>
      <c r="N113" s="193"/>
      <c r="O113" s="209" t="str">
        <f t="shared" si="26"/>
        <v/>
      </c>
      <c r="P113" s="204"/>
      <c r="Q113" s="201"/>
      <c r="R113" s="201">
        <f t="shared" si="27"/>
        <v>0</v>
      </c>
      <c r="S113" s="140"/>
      <c r="T113" s="143"/>
      <c r="U113" s="143"/>
      <c r="V113" s="209" t="str">
        <f t="shared" si="28"/>
        <v/>
      </c>
      <c r="W113" s="207"/>
      <c r="X113" s="210">
        <f t="shared" si="29"/>
        <v>0</v>
      </c>
      <c r="Y113" s="201">
        <f t="shared" si="30"/>
        <v>0</v>
      </c>
      <c r="Z113" s="201"/>
      <c r="AA113" s="143"/>
      <c r="AB113" s="143"/>
      <c r="AC113" s="209" t="str">
        <f t="shared" si="31"/>
        <v/>
      </c>
      <c r="AD113" s="207"/>
      <c r="AE113" s="210">
        <f t="shared" si="32"/>
        <v>0</v>
      </c>
      <c r="AF113" s="201">
        <f t="shared" si="33"/>
        <v>0</v>
      </c>
    </row>
    <row r="114" spans="1:32" s="173" customFormat="1" ht="12.5" x14ac:dyDescent="0.25">
      <c r="A114" s="188"/>
      <c r="B114" s="188"/>
      <c r="C114" s="188"/>
      <c r="D114" s="188"/>
      <c r="E114" s="188"/>
      <c r="F114" s="189"/>
      <c r="G114" s="189"/>
      <c r="H114" s="142" t="str">
        <f t="shared" si="34"/>
        <v/>
      </c>
      <c r="I114" s="202"/>
      <c r="J114" s="201"/>
      <c r="K114" s="201">
        <f t="shared" si="25"/>
        <v>0</v>
      </c>
      <c r="L114" s="140"/>
      <c r="M114" s="193"/>
      <c r="N114" s="193"/>
      <c r="O114" s="209" t="str">
        <f t="shared" si="26"/>
        <v/>
      </c>
      <c r="P114" s="204"/>
      <c r="Q114" s="201"/>
      <c r="R114" s="201">
        <f t="shared" si="27"/>
        <v>0</v>
      </c>
      <c r="S114" s="140"/>
      <c r="T114" s="143"/>
      <c r="U114" s="143"/>
      <c r="V114" s="209" t="str">
        <f t="shared" si="28"/>
        <v/>
      </c>
      <c r="W114" s="207"/>
      <c r="X114" s="210">
        <f t="shared" si="29"/>
        <v>0</v>
      </c>
      <c r="Y114" s="201">
        <f t="shared" si="30"/>
        <v>0</v>
      </c>
      <c r="Z114" s="201"/>
      <c r="AA114" s="143"/>
      <c r="AB114" s="143"/>
      <c r="AC114" s="209" t="str">
        <f t="shared" si="31"/>
        <v/>
      </c>
      <c r="AD114" s="207"/>
      <c r="AE114" s="210">
        <f t="shared" si="32"/>
        <v>0</v>
      </c>
      <c r="AF114" s="201">
        <f t="shared" si="33"/>
        <v>0</v>
      </c>
    </row>
    <row r="115" spans="1:32" s="173" customFormat="1" ht="12.5" x14ac:dyDescent="0.25">
      <c r="A115" s="188"/>
      <c r="B115" s="188"/>
      <c r="C115" s="188"/>
      <c r="D115" s="188"/>
      <c r="E115" s="188"/>
      <c r="F115" s="189"/>
      <c r="G115" s="189"/>
      <c r="H115" s="142" t="str">
        <f t="shared" si="34"/>
        <v/>
      </c>
      <c r="I115" s="202"/>
      <c r="J115" s="201"/>
      <c r="K115" s="201">
        <f t="shared" si="25"/>
        <v>0</v>
      </c>
      <c r="L115" s="140"/>
      <c r="M115" s="193"/>
      <c r="N115" s="193"/>
      <c r="O115" s="209" t="str">
        <f t="shared" si="26"/>
        <v/>
      </c>
      <c r="P115" s="204"/>
      <c r="Q115" s="201"/>
      <c r="R115" s="201">
        <f t="shared" si="27"/>
        <v>0</v>
      </c>
      <c r="S115" s="140"/>
      <c r="T115" s="143"/>
      <c r="U115" s="143"/>
      <c r="V115" s="209" t="str">
        <f t="shared" si="28"/>
        <v/>
      </c>
      <c r="W115" s="207"/>
      <c r="X115" s="210">
        <f t="shared" si="29"/>
        <v>0</v>
      </c>
      <c r="Y115" s="201">
        <f t="shared" si="30"/>
        <v>0</v>
      </c>
      <c r="Z115" s="201"/>
      <c r="AA115" s="143"/>
      <c r="AB115" s="143"/>
      <c r="AC115" s="209" t="str">
        <f t="shared" si="31"/>
        <v/>
      </c>
      <c r="AD115" s="207"/>
      <c r="AE115" s="210">
        <f t="shared" si="32"/>
        <v>0</v>
      </c>
      <c r="AF115" s="201">
        <f t="shared" si="33"/>
        <v>0</v>
      </c>
    </row>
    <row r="116" spans="1:32" s="173" customFormat="1" ht="12.5" x14ac:dyDescent="0.25">
      <c r="A116" s="188"/>
      <c r="B116" s="188"/>
      <c r="C116" s="188"/>
      <c r="D116" s="188"/>
      <c r="E116" s="188"/>
      <c r="F116" s="189"/>
      <c r="G116" s="189"/>
      <c r="H116" s="142" t="str">
        <f t="shared" si="34"/>
        <v/>
      </c>
      <c r="I116" s="202"/>
      <c r="J116" s="201"/>
      <c r="K116" s="201">
        <f t="shared" si="25"/>
        <v>0</v>
      </c>
      <c r="L116" s="140"/>
      <c r="M116" s="193"/>
      <c r="N116" s="193"/>
      <c r="O116" s="209" t="str">
        <f t="shared" si="26"/>
        <v/>
      </c>
      <c r="P116" s="204"/>
      <c r="Q116" s="201"/>
      <c r="R116" s="201">
        <f t="shared" si="27"/>
        <v>0</v>
      </c>
      <c r="S116" s="140"/>
      <c r="T116" s="143"/>
      <c r="U116" s="143"/>
      <c r="V116" s="209" t="str">
        <f t="shared" si="28"/>
        <v/>
      </c>
      <c r="W116" s="207"/>
      <c r="X116" s="210">
        <f t="shared" si="29"/>
        <v>0</v>
      </c>
      <c r="Y116" s="201">
        <f t="shared" si="30"/>
        <v>0</v>
      </c>
      <c r="Z116" s="201"/>
      <c r="AA116" s="143"/>
      <c r="AB116" s="143"/>
      <c r="AC116" s="209" t="str">
        <f t="shared" si="31"/>
        <v/>
      </c>
      <c r="AD116" s="207"/>
      <c r="AE116" s="210">
        <f t="shared" si="32"/>
        <v>0</v>
      </c>
      <c r="AF116" s="201">
        <f t="shared" si="33"/>
        <v>0</v>
      </c>
    </row>
    <row r="117" spans="1:32" s="173" customFormat="1" ht="12.5" x14ac:dyDescent="0.25">
      <c r="A117" s="188"/>
      <c r="B117" s="188"/>
      <c r="C117" s="188"/>
      <c r="D117" s="188"/>
      <c r="E117" s="188"/>
      <c r="F117" s="189"/>
      <c r="G117" s="189"/>
      <c r="H117" s="142" t="str">
        <f t="shared" si="34"/>
        <v/>
      </c>
      <c r="I117" s="202"/>
      <c r="J117" s="201"/>
      <c r="K117" s="201">
        <f t="shared" si="25"/>
        <v>0</v>
      </c>
      <c r="L117" s="140"/>
      <c r="M117" s="193"/>
      <c r="N117" s="193"/>
      <c r="O117" s="209" t="str">
        <f t="shared" si="26"/>
        <v/>
      </c>
      <c r="P117" s="204"/>
      <c r="Q117" s="201"/>
      <c r="R117" s="201">
        <f t="shared" si="27"/>
        <v>0</v>
      </c>
      <c r="S117" s="140"/>
      <c r="T117" s="143"/>
      <c r="U117" s="143"/>
      <c r="V117" s="209" t="str">
        <f t="shared" si="28"/>
        <v/>
      </c>
      <c r="W117" s="207"/>
      <c r="X117" s="210">
        <f t="shared" si="29"/>
        <v>0</v>
      </c>
      <c r="Y117" s="201">
        <f t="shared" si="30"/>
        <v>0</v>
      </c>
      <c r="Z117" s="201"/>
      <c r="AA117" s="143"/>
      <c r="AB117" s="143"/>
      <c r="AC117" s="209" t="str">
        <f t="shared" si="31"/>
        <v/>
      </c>
      <c r="AD117" s="207"/>
      <c r="AE117" s="210">
        <f t="shared" si="32"/>
        <v>0</v>
      </c>
      <c r="AF117" s="201">
        <f t="shared" si="33"/>
        <v>0</v>
      </c>
    </row>
    <row r="118" spans="1:32" s="173" customFormat="1" ht="12.5" x14ac:dyDescent="0.25">
      <c r="A118" s="188"/>
      <c r="B118" s="188"/>
      <c r="C118" s="188"/>
      <c r="D118" s="188"/>
      <c r="E118" s="188"/>
      <c r="F118" s="189"/>
      <c r="G118" s="189"/>
      <c r="H118" s="142" t="str">
        <f t="shared" si="34"/>
        <v/>
      </c>
      <c r="I118" s="202"/>
      <c r="J118" s="201"/>
      <c r="K118" s="201">
        <f t="shared" si="25"/>
        <v>0</v>
      </c>
      <c r="L118" s="140"/>
      <c r="M118" s="193"/>
      <c r="N118" s="193"/>
      <c r="O118" s="209" t="str">
        <f t="shared" si="26"/>
        <v/>
      </c>
      <c r="P118" s="204"/>
      <c r="Q118" s="201"/>
      <c r="R118" s="201">
        <f t="shared" si="27"/>
        <v>0</v>
      </c>
      <c r="S118" s="140"/>
      <c r="T118" s="143"/>
      <c r="U118" s="143"/>
      <c r="V118" s="209" t="str">
        <f t="shared" si="28"/>
        <v/>
      </c>
      <c r="W118" s="207"/>
      <c r="X118" s="210">
        <f t="shared" si="29"/>
        <v>0</v>
      </c>
      <c r="Y118" s="201">
        <f t="shared" si="30"/>
        <v>0</v>
      </c>
      <c r="Z118" s="201"/>
      <c r="AA118" s="143"/>
      <c r="AB118" s="143"/>
      <c r="AC118" s="209" t="str">
        <f t="shared" si="31"/>
        <v/>
      </c>
      <c r="AD118" s="207"/>
      <c r="AE118" s="210">
        <f t="shared" si="32"/>
        <v>0</v>
      </c>
      <c r="AF118" s="201">
        <f t="shared" si="33"/>
        <v>0</v>
      </c>
    </row>
    <row r="119" spans="1:32" s="173" customFormat="1" ht="12.5" x14ac:dyDescent="0.25">
      <c r="A119" s="188"/>
      <c r="B119" s="188"/>
      <c r="C119" s="188"/>
      <c r="D119" s="188"/>
      <c r="E119" s="188"/>
      <c r="F119" s="189"/>
      <c r="G119" s="189"/>
      <c r="H119" s="142" t="str">
        <f t="shared" si="34"/>
        <v/>
      </c>
      <c r="I119" s="202"/>
      <c r="J119" s="201"/>
      <c r="K119" s="201">
        <f t="shared" si="25"/>
        <v>0</v>
      </c>
      <c r="L119" s="140"/>
      <c r="M119" s="193"/>
      <c r="N119" s="193"/>
      <c r="O119" s="209" t="str">
        <f t="shared" si="26"/>
        <v/>
      </c>
      <c r="P119" s="204"/>
      <c r="Q119" s="201"/>
      <c r="R119" s="201">
        <f t="shared" si="27"/>
        <v>0</v>
      </c>
      <c r="S119" s="140"/>
      <c r="T119" s="143"/>
      <c r="U119" s="143"/>
      <c r="V119" s="209" t="str">
        <f t="shared" si="28"/>
        <v/>
      </c>
      <c r="W119" s="207"/>
      <c r="X119" s="210">
        <f t="shared" si="29"/>
        <v>0</v>
      </c>
      <c r="Y119" s="201">
        <f t="shared" si="30"/>
        <v>0</v>
      </c>
      <c r="Z119" s="201"/>
      <c r="AA119" s="143"/>
      <c r="AB119" s="143"/>
      <c r="AC119" s="209" t="str">
        <f t="shared" si="31"/>
        <v/>
      </c>
      <c r="AD119" s="207"/>
      <c r="AE119" s="210">
        <f t="shared" si="32"/>
        <v>0</v>
      </c>
      <c r="AF119" s="201">
        <f t="shared" si="33"/>
        <v>0</v>
      </c>
    </row>
    <row r="120" spans="1:32" s="173" customFormat="1" ht="12.5" x14ac:dyDescent="0.25">
      <c r="A120" s="188"/>
      <c r="B120" s="188"/>
      <c r="C120" s="188"/>
      <c r="D120" s="188"/>
      <c r="E120" s="188"/>
      <c r="F120" s="189"/>
      <c r="G120" s="189"/>
      <c r="H120" s="142" t="str">
        <f t="shared" si="34"/>
        <v/>
      </c>
      <c r="I120" s="202"/>
      <c r="J120" s="201"/>
      <c r="K120" s="201">
        <f t="shared" si="25"/>
        <v>0</v>
      </c>
      <c r="L120" s="140"/>
      <c r="M120" s="193"/>
      <c r="N120" s="193"/>
      <c r="O120" s="209" t="str">
        <f t="shared" si="26"/>
        <v/>
      </c>
      <c r="P120" s="204"/>
      <c r="Q120" s="201"/>
      <c r="R120" s="201">
        <f t="shared" si="27"/>
        <v>0</v>
      </c>
      <c r="S120" s="140"/>
      <c r="T120" s="143"/>
      <c r="U120" s="143"/>
      <c r="V120" s="209" t="str">
        <f t="shared" si="28"/>
        <v/>
      </c>
      <c r="W120" s="207"/>
      <c r="X120" s="210">
        <f t="shared" si="29"/>
        <v>0</v>
      </c>
      <c r="Y120" s="201">
        <f t="shared" si="30"/>
        <v>0</v>
      </c>
      <c r="Z120" s="201"/>
      <c r="AA120" s="143"/>
      <c r="AB120" s="143"/>
      <c r="AC120" s="209" t="str">
        <f t="shared" si="31"/>
        <v/>
      </c>
      <c r="AD120" s="207"/>
      <c r="AE120" s="210">
        <f t="shared" si="32"/>
        <v>0</v>
      </c>
      <c r="AF120" s="201">
        <f t="shared" si="33"/>
        <v>0</v>
      </c>
    </row>
    <row r="121" spans="1:32" s="173" customFormat="1" ht="12.5" x14ac:dyDescent="0.25">
      <c r="A121" s="188"/>
      <c r="B121" s="188"/>
      <c r="C121" s="188"/>
      <c r="D121" s="188"/>
      <c r="E121" s="188"/>
      <c r="F121" s="189"/>
      <c r="G121" s="189"/>
      <c r="H121" s="142" t="str">
        <f t="shared" si="34"/>
        <v/>
      </c>
      <c r="I121" s="202"/>
      <c r="J121" s="201"/>
      <c r="K121" s="201">
        <f t="shared" si="25"/>
        <v>0</v>
      </c>
      <c r="L121" s="140"/>
      <c r="M121" s="193"/>
      <c r="N121" s="193"/>
      <c r="O121" s="209" t="str">
        <f t="shared" si="26"/>
        <v/>
      </c>
      <c r="P121" s="204"/>
      <c r="Q121" s="201"/>
      <c r="R121" s="201">
        <f t="shared" si="27"/>
        <v>0</v>
      </c>
      <c r="S121" s="140"/>
      <c r="T121" s="143"/>
      <c r="U121" s="143"/>
      <c r="V121" s="209" t="str">
        <f t="shared" si="28"/>
        <v/>
      </c>
      <c r="W121" s="207"/>
      <c r="X121" s="210">
        <f t="shared" si="29"/>
        <v>0</v>
      </c>
      <c r="Y121" s="201">
        <f t="shared" si="30"/>
        <v>0</v>
      </c>
      <c r="Z121" s="201"/>
      <c r="AA121" s="143"/>
      <c r="AB121" s="143"/>
      <c r="AC121" s="209" t="str">
        <f t="shared" si="31"/>
        <v/>
      </c>
      <c r="AD121" s="207"/>
      <c r="AE121" s="210">
        <f t="shared" si="32"/>
        <v>0</v>
      </c>
      <c r="AF121" s="201">
        <f t="shared" si="33"/>
        <v>0</v>
      </c>
    </row>
    <row r="122" spans="1:32" s="173" customFormat="1" ht="12.5" x14ac:dyDescent="0.25">
      <c r="A122" s="188"/>
      <c r="B122" s="188"/>
      <c r="C122" s="188"/>
      <c r="D122" s="188"/>
      <c r="E122" s="188"/>
      <c r="F122" s="189"/>
      <c r="G122" s="189"/>
      <c r="H122" s="142" t="str">
        <f t="shared" si="34"/>
        <v/>
      </c>
      <c r="I122" s="202"/>
      <c r="J122" s="201"/>
      <c r="K122" s="201">
        <f t="shared" si="25"/>
        <v>0</v>
      </c>
      <c r="L122" s="140"/>
      <c r="M122" s="193"/>
      <c r="N122" s="193"/>
      <c r="O122" s="209" t="str">
        <f t="shared" si="26"/>
        <v/>
      </c>
      <c r="P122" s="204"/>
      <c r="Q122" s="201"/>
      <c r="R122" s="201">
        <f t="shared" si="27"/>
        <v>0</v>
      </c>
      <c r="S122" s="140"/>
      <c r="T122" s="143"/>
      <c r="U122" s="143"/>
      <c r="V122" s="209" t="str">
        <f t="shared" si="28"/>
        <v/>
      </c>
      <c r="W122" s="207"/>
      <c r="X122" s="210">
        <f t="shared" si="29"/>
        <v>0</v>
      </c>
      <c r="Y122" s="201">
        <f t="shared" si="30"/>
        <v>0</v>
      </c>
      <c r="Z122" s="201"/>
      <c r="AA122" s="143"/>
      <c r="AB122" s="143"/>
      <c r="AC122" s="209" t="str">
        <f t="shared" si="31"/>
        <v/>
      </c>
      <c r="AD122" s="207"/>
      <c r="AE122" s="210">
        <f t="shared" si="32"/>
        <v>0</v>
      </c>
      <c r="AF122" s="201">
        <f t="shared" si="33"/>
        <v>0</v>
      </c>
    </row>
    <row r="123" spans="1:32" s="173" customFormat="1" ht="12.5" x14ac:dyDescent="0.25">
      <c r="A123" s="188"/>
      <c r="B123" s="188"/>
      <c r="C123" s="188"/>
      <c r="D123" s="188"/>
      <c r="E123" s="188"/>
      <c r="F123" s="189"/>
      <c r="G123" s="189"/>
      <c r="H123" s="142" t="str">
        <f t="shared" si="34"/>
        <v/>
      </c>
      <c r="I123" s="202"/>
      <c r="J123" s="201"/>
      <c r="K123" s="201">
        <f t="shared" si="25"/>
        <v>0</v>
      </c>
      <c r="L123" s="140"/>
      <c r="M123" s="193"/>
      <c r="N123" s="193"/>
      <c r="O123" s="209" t="str">
        <f t="shared" si="26"/>
        <v/>
      </c>
      <c r="P123" s="204"/>
      <c r="Q123" s="201"/>
      <c r="R123" s="201">
        <f t="shared" si="27"/>
        <v>0</v>
      </c>
      <c r="S123" s="140"/>
      <c r="T123" s="143"/>
      <c r="U123" s="143"/>
      <c r="V123" s="209" t="str">
        <f t="shared" si="28"/>
        <v/>
      </c>
      <c r="W123" s="207"/>
      <c r="X123" s="210">
        <f t="shared" si="29"/>
        <v>0</v>
      </c>
      <c r="Y123" s="201">
        <f t="shared" si="30"/>
        <v>0</v>
      </c>
      <c r="Z123" s="201"/>
      <c r="AA123" s="143"/>
      <c r="AB123" s="143"/>
      <c r="AC123" s="209" t="str">
        <f t="shared" si="31"/>
        <v/>
      </c>
      <c r="AD123" s="207"/>
      <c r="AE123" s="210">
        <f t="shared" si="32"/>
        <v>0</v>
      </c>
      <c r="AF123" s="201">
        <f t="shared" si="33"/>
        <v>0</v>
      </c>
    </row>
    <row r="124" spans="1:32" s="173" customFormat="1" ht="12.5" x14ac:dyDescent="0.25">
      <c r="A124" s="188"/>
      <c r="B124" s="190"/>
      <c r="C124" s="188"/>
      <c r="D124" s="191"/>
      <c r="E124" s="188"/>
      <c r="F124" s="192"/>
      <c r="G124" s="192"/>
      <c r="H124" s="142" t="str">
        <f t="shared" si="34"/>
        <v/>
      </c>
      <c r="I124" s="203"/>
      <c r="J124" s="125"/>
      <c r="K124" s="201">
        <f t="shared" si="25"/>
        <v>0</v>
      </c>
      <c r="L124" s="123"/>
      <c r="M124" s="192"/>
      <c r="N124" s="194"/>
      <c r="O124" s="209" t="str">
        <f t="shared" si="26"/>
        <v/>
      </c>
      <c r="P124" s="205"/>
      <c r="Q124" s="125"/>
      <c r="R124" s="201">
        <f t="shared" si="27"/>
        <v>0</v>
      </c>
      <c r="S124" s="125"/>
      <c r="T124" s="125"/>
      <c r="U124" s="125"/>
      <c r="V124" s="209" t="str">
        <f t="shared" si="28"/>
        <v/>
      </c>
      <c r="W124" s="208"/>
      <c r="X124" s="210">
        <f t="shared" si="29"/>
        <v>0</v>
      </c>
      <c r="Y124" s="201">
        <f t="shared" si="30"/>
        <v>0</v>
      </c>
      <c r="Z124" s="201"/>
      <c r="AA124" s="125"/>
      <c r="AB124" s="125"/>
      <c r="AC124" s="209" t="str">
        <f t="shared" si="31"/>
        <v/>
      </c>
      <c r="AD124" s="208"/>
      <c r="AE124" s="210">
        <f t="shared" si="32"/>
        <v>0</v>
      </c>
      <c r="AF124" s="201">
        <f t="shared" si="33"/>
        <v>0</v>
      </c>
    </row>
    <row r="125" spans="1:32" s="177" customFormat="1" ht="13.5" thickBot="1" x14ac:dyDescent="0.35">
      <c r="A125" s="174"/>
      <c r="B125" s="173"/>
      <c r="C125" s="174"/>
      <c r="D125" s="175">
        <f>SUM(D15:D124)</f>
        <v>0</v>
      </c>
      <c r="E125" s="174"/>
      <c r="F125" s="123"/>
      <c r="G125" s="123"/>
      <c r="H125" s="124"/>
      <c r="I125" s="154"/>
      <c r="J125" s="155" t="s">
        <v>144</v>
      </c>
      <c r="K125" s="156">
        <f>SUM(K15:K65)</f>
        <v>0</v>
      </c>
      <c r="L125" s="157"/>
      <c r="M125" s="123"/>
      <c r="N125" s="127"/>
      <c r="O125" s="124"/>
      <c r="P125" s="176"/>
      <c r="Q125" s="155" t="s">
        <v>144</v>
      </c>
      <c r="R125" s="156">
        <f>SUM(R15:R65)</f>
        <v>0</v>
      </c>
      <c r="S125" s="125"/>
      <c r="T125" s="125"/>
      <c r="U125" s="125"/>
      <c r="V125" s="125"/>
      <c r="W125" s="176"/>
      <c r="X125" s="155" t="s">
        <v>144</v>
      </c>
      <c r="Y125" s="156">
        <f>SUM(Y15:Y65)</f>
        <v>0</v>
      </c>
      <c r="Z125" s="236"/>
      <c r="AA125" s="125"/>
      <c r="AB125" s="125"/>
      <c r="AC125" s="125"/>
      <c r="AD125" s="176"/>
      <c r="AE125" s="155" t="s">
        <v>144</v>
      </c>
      <c r="AF125" s="156">
        <f>SUM(AF15:AF65)</f>
        <v>0</v>
      </c>
    </row>
    <row r="126" spans="1:32" ht="14.5" thickTop="1" x14ac:dyDescent="0.3">
      <c r="C126" s="126"/>
      <c r="F126" s="123"/>
      <c r="G126" s="123"/>
      <c r="H126" s="123"/>
      <c r="I126" s="123"/>
      <c r="J126" s="123"/>
      <c r="K126" s="123"/>
      <c r="L126" s="123"/>
      <c r="M126" s="123"/>
      <c r="N126" s="127"/>
      <c r="O126" s="123"/>
      <c r="P126" s="128"/>
      <c r="Q126" s="125"/>
      <c r="R126" s="129"/>
      <c r="S126" s="125"/>
      <c r="T126" s="125"/>
      <c r="U126" s="125"/>
      <c r="V126" s="125"/>
      <c r="W126" s="125"/>
      <c r="X126" s="125"/>
      <c r="Y126" s="125"/>
      <c r="Z126" s="125"/>
    </row>
    <row r="128" spans="1:32" s="131" customFormat="1" ht="15" customHeight="1" x14ac:dyDescent="0.35">
      <c r="A128" s="130"/>
      <c r="B128" s="327"/>
      <c r="C128" s="327"/>
      <c r="D128" s="327"/>
      <c r="E128" s="327"/>
      <c r="F128" s="327"/>
      <c r="G128" s="327"/>
      <c r="H128" s="327"/>
      <c r="I128" s="327"/>
      <c r="J128" s="327"/>
      <c r="K128" s="327"/>
      <c r="L128" s="327"/>
      <c r="M128" s="327"/>
    </row>
    <row r="129" spans="4:21" x14ac:dyDescent="0.3">
      <c r="D129" s="137"/>
    </row>
    <row r="130" spans="4:21" x14ac:dyDescent="0.3">
      <c r="D130" s="126" t="s">
        <v>121</v>
      </c>
      <c r="F130" s="122" t="s">
        <v>145</v>
      </c>
    </row>
    <row r="131" spans="4:21" ht="13.5" customHeight="1" x14ac:dyDescent="0.3">
      <c r="D131" s="137"/>
    </row>
    <row r="132" spans="4:21" ht="68.25" customHeight="1" x14ac:dyDescent="0.3">
      <c r="D132" s="137"/>
      <c r="F132" s="326" t="s">
        <v>186</v>
      </c>
      <c r="G132" s="326"/>
      <c r="H132" s="326"/>
      <c r="I132" s="326"/>
      <c r="J132" s="326"/>
      <c r="K132" s="326"/>
      <c r="L132" s="326"/>
      <c r="M132" s="326"/>
    </row>
    <row r="133" spans="4:21" ht="18.75" customHeight="1" x14ac:dyDescent="0.3">
      <c r="D133" s="137"/>
      <c r="F133" s="132"/>
      <c r="G133" s="132"/>
      <c r="H133" s="132"/>
      <c r="I133" s="132"/>
      <c r="J133" s="132"/>
      <c r="K133" s="132"/>
      <c r="L133" s="132"/>
      <c r="M133" s="132"/>
    </row>
    <row r="134" spans="4:21" x14ac:dyDescent="0.3">
      <c r="D134" s="137"/>
      <c r="F134" s="122" t="s">
        <v>189</v>
      </c>
    </row>
    <row r="135" spans="4:21" x14ac:dyDescent="0.3">
      <c r="D135" s="137"/>
      <c r="F135" s="133" t="s">
        <v>187</v>
      </c>
    </row>
    <row r="136" spans="4:21" x14ac:dyDescent="0.3">
      <c r="D136" s="137"/>
      <c r="F136" s="133" t="s">
        <v>188</v>
      </c>
    </row>
    <row r="137" spans="4:21" x14ac:dyDescent="0.3">
      <c r="D137" s="137"/>
      <c r="F137" s="133" t="s">
        <v>146</v>
      </c>
    </row>
    <row r="138" spans="4:21" x14ac:dyDescent="0.3">
      <c r="D138" s="137"/>
      <c r="F138" s="133" t="s">
        <v>147</v>
      </c>
    </row>
    <row r="139" spans="4:21" x14ac:dyDescent="0.3">
      <c r="D139" s="137"/>
      <c r="F139" s="133" t="s">
        <v>148</v>
      </c>
    </row>
    <row r="140" spans="4:21" x14ac:dyDescent="0.3">
      <c r="D140" s="137"/>
      <c r="G140" s="134"/>
    </row>
    <row r="141" spans="4:21" x14ac:dyDescent="0.3">
      <c r="D141" s="137" t="s">
        <v>183</v>
      </c>
      <c r="F141" s="199" t="str">
        <f>F9</f>
        <v>Select Utility Type</v>
      </c>
      <c r="G141" s="196">
        <f>K125</f>
        <v>0</v>
      </c>
      <c r="I141" s="199" t="str">
        <f>M9</f>
        <v>Select Utility Type</v>
      </c>
      <c r="J141" s="197">
        <f>R125</f>
        <v>0</v>
      </c>
      <c r="M141" s="217" t="str">
        <f>T9</f>
        <v>Select Utility Type</v>
      </c>
      <c r="N141" s="197">
        <f>Y125</f>
        <v>0</v>
      </c>
      <c r="P141" s="199" t="str">
        <f>AA9</f>
        <v>Select Utility Type</v>
      </c>
      <c r="Q141" s="197">
        <f>AF125</f>
        <v>0</v>
      </c>
      <c r="T141" s="199" t="s">
        <v>185</v>
      </c>
      <c r="U141" s="197">
        <f>G141+J141+N141</f>
        <v>0</v>
      </c>
    </row>
    <row r="142" spans="4:21" x14ac:dyDescent="0.3">
      <c r="D142" s="137" t="s">
        <v>184</v>
      </c>
      <c r="F142" s="199" t="str">
        <f>F9</f>
        <v>Select Utility Type</v>
      </c>
      <c r="G142" s="196">
        <f>G141*12</f>
        <v>0</v>
      </c>
      <c r="I142" s="199" t="str">
        <f>M9</f>
        <v>Select Utility Type</v>
      </c>
      <c r="J142" s="196">
        <f>J141*12</f>
        <v>0</v>
      </c>
      <c r="M142" s="217" t="str">
        <f>T9</f>
        <v>Select Utility Type</v>
      </c>
      <c r="N142" s="197">
        <f>N141*12</f>
        <v>0</v>
      </c>
      <c r="P142" s="199" t="str">
        <f>AA9</f>
        <v>Select Utility Type</v>
      </c>
      <c r="Q142" s="197">
        <f>Q141*12</f>
        <v>0</v>
      </c>
      <c r="T142" s="218" t="s">
        <v>185</v>
      </c>
      <c r="U142" s="198">
        <f>G142+J142+N142</f>
        <v>0</v>
      </c>
    </row>
    <row r="143" spans="4:21" x14ac:dyDescent="0.3">
      <c r="D143" s="137"/>
      <c r="F143" s="133"/>
    </row>
    <row r="144" spans="4:21" x14ac:dyDescent="0.3">
      <c r="D144" s="126" t="s">
        <v>129</v>
      </c>
      <c r="F144" s="122" t="s">
        <v>190</v>
      </c>
    </row>
    <row r="145" spans="1:16" x14ac:dyDescent="0.3">
      <c r="D145" s="137"/>
      <c r="F145" s="133"/>
      <c r="G145" s="135" t="s">
        <v>194</v>
      </c>
    </row>
    <row r="146" spans="1:16" x14ac:dyDescent="0.3">
      <c r="D146" s="137"/>
      <c r="F146" s="133"/>
      <c r="G146" s="163" t="s">
        <v>185</v>
      </c>
      <c r="H146" s="198">
        <f>U142</f>
        <v>0</v>
      </c>
    </row>
    <row r="147" spans="1:16" x14ac:dyDescent="0.3">
      <c r="D147" s="137"/>
      <c r="F147" s="133"/>
      <c r="G147" s="161"/>
      <c r="H147" s="162"/>
    </row>
    <row r="148" spans="1:16" x14ac:dyDescent="0.3">
      <c r="D148" s="137"/>
      <c r="F148" s="133"/>
      <c r="G148" s="122" t="s">
        <v>193</v>
      </c>
    </row>
    <row r="149" spans="1:16" x14ac:dyDescent="0.3">
      <c r="D149" s="137"/>
      <c r="F149" s="133"/>
      <c r="G149" s="159" t="s">
        <v>192</v>
      </c>
      <c r="H149" s="159"/>
      <c r="I149" s="200">
        <v>3288</v>
      </c>
    </row>
    <row r="150" spans="1:16" x14ac:dyDescent="0.3">
      <c r="D150" s="137"/>
      <c r="F150" s="133"/>
      <c r="G150" s="160"/>
      <c r="H150" s="160"/>
      <c r="I150" s="164"/>
    </row>
    <row r="151" spans="1:16" x14ac:dyDescent="0.3">
      <c r="D151" s="137"/>
      <c r="F151" s="133"/>
      <c r="G151" s="122" t="s">
        <v>199</v>
      </c>
      <c r="H151" s="160"/>
      <c r="I151" s="160"/>
    </row>
    <row r="152" spans="1:16" x14ac:dyDescent="0.3">
      <c r="D152" s="137"/>
      <c r="F152" s="122" t="s">
        <v>149</v>
      </c>
      <c r="G152" s="166">
        <f>(H146/I149)*-1</f>
        <v>0</v>
      </c>
    </row>
    <row r="153" spans="1:16" x14ac:dyDescent="0.3">
      <c r="D153" s="137"/>
      <c r="G153" s="165"/>
    </row>
    <row r="154" spans="1:16" x14ac:dyDescent="0.3">
      <c r="D154" s="137"/>
      <c r="G154" s="135" t="s">
        <v>200</v>
      </c>
    </row>
    <row r="155" spans="1:16" s="131" customFormat="1" x14ac:dyDescent="0.3">
      <c r="A155" s="136"/>
      <c r="D155" s="137"/>
      <c r="E155" s="126"/>
      <c r="F155" s="122"/>
      <c r="G155" s="122"/>
      <c r="H155" s="122"/>
      <c r="I155" s="122"/>
      <c r="J155" s="122"/>
      <c r="K155" s="122"/>
      <c r="L155" s="122"/>
      <c r="M155" s="122"/>
      <c r="N155" s="122"/>
      <c r="O155" s="122"/>
      <c r="P155" s="122"/>
    </row>
    <row r="156" spans="1:16" s="131" customFormat="1" x14ac:dyDescent="0.3">
      <c r="A156" s="136"/>
      <c r="D156" s="126" t="s">
        <v>150</v>
      </c>
      <c r="E156" s="126"/>
      <c r="F156" s="122" t="s">
        <v>191</v>
      </c>
      <c r="G156" s="122"/>
      <c r="H156" s="122"/>
      <c r="I156" s="122"/>
      <c r="J156" s="122"/>
      <c r="K156" s="122"/>
      <c r="L156" s="122"/>
      <c r="M156" s="122"/>
      <c r="N156" s="122"/>
      <c r="O156" s="122"/>
      <c r="P156" s="122"/>
    </row>
    <row r="157" spans="1:16" s="131" customFormat="1" x14ac:dyDescent="0.3">
      <c r="A157" s="136"/>
      <c r="D157" s="137"/>
      <c r="E157" s="126"/>
      <c r="F157" s="122"/>
      <c r="G157" s="122"/>
      <c r="H157" s="122"/>
      <c r="I157" s="122"/>
      <c r="J157" s="122"/>
      <c r="K157" s="122"/>
      <c r="L157" s="122"/>
      <c r="M157" s="122"/>
      <c r="N157" s="122"/>
      <c r="O157" s="122"/>
      <c r="P157" s="122"/>
    </row>
    <row r="158" spans="1:16" x14ac:dyDescent="0.3">
      <c r="A158" s="136"/>
      <c r="B158" s="131"/>
      <c r="C158" s="131"/>
      <c r="D158" s="137"/>
    </row>
    <row r="159" spans="1:16" x14ac:dyDescent="0.3">
      <c r="A159" s="136"/>
      <c r="B159" s="131"/>
      <c r="C159" s="131"/>
    </row>
    <row r="160" spans="1:16" x14ac:dyDescent="0.3">
      <c r="A160" s="136"/>
      <c r="B160" s="131"/>
      <c r="C160" s="131"/>
    </row>
    <row r="164" spans="4:5" x14ac:dyDescent="0.3">
      <c r="D164" s="138"/>
      <c r="E164" s="122"/>
    </row>
    <row r="165" spans="4:5" x14ac:dyDescent="0.3">
      <c r="D165" s="138"/>
      <c r="E165" s="122"/>
    </row>
    <row r="166" spans="4:5" x14ac:dyDescent="0.3">
      <c r="D166" s="158"/>
      <c r="E166" s="122"/>
    </row>
  </sheetData>
  <mergeCells count="46">
    <mergeCell ref="F14:H14"/>
    <mergeCell ref="M14:O14"/>
    <mergeCell ref="T14:V14"/>
    <mergeCell ref="AA14:AC14"/>
    <mergeCell ref="B128:M128"/>
    <mergeCell ref="F132:M132"/>
    <mergeCell ref="AC10:AC13"/>
    <mergeCell ref="AD10:AD11"/>
    <mergeCell ref="AE10:AE13"/>
    <mergeCell ref="AF10:AF13"/>
    <mergeCell ref="F12:G13"/>
    <mergeCell ref="M12:N13"/>
    <mergeCell ref="T12:U13"/>
    <mergeCell ref="AA12:AB13"/>
    <mergeCell ref="V10:V13"/>
    <mergeCell ref="W10:W11"/>
    <mergeCell ref="X10:X13"/>
    <mergeCell ref="Y10:Y13"/>
    <mergeCell ref="AA10:AA11"/>
    <mergeCell ref="AB10:AB11"/>
    <mergeCell ref="O10:O13"/>
    <mergeCell ref="P10:P11"/>
    <mergeCell ref="Q10:Q13"/>
    <mergeCell ref="R10:R13"/>
    <mergeCell ref="T10:T11"/>
    <mergeCell ref="U10:U11"/>
    <mergeCell ref="N10:N11"/>
    <mergeCell ref="A10:A13"/>
    <mergeCell ref="B10:B13"/>
    <mergeCell ref="C10:C13"/>
    <mergeCell ref="D10:D13"/>
    <mergeCell ref="F10:F11"/>
    <mergeCell ref="G10:G11"/>
    <mergeCell ref="H10:H13"/>
    <mergeCell ref="I10:I11"/>
    <mergeCell ref="J10:J13"/>
    <mergeCell ref="K10:K13"/>
    <mergeCell ref="M10:M11"/>
    <mergeCell ref="A1:AF1"/>
    <mergeCell ref="A2:AF2"/>
    <mergeCell ref="Q3:R3"/>
    <mergeCell ref="K4:T6"/>
    <mergeCell ref="F9:K9"/>
    <mergeCell ref="M9:R9"/>
    <mergeCell ref="T9:Y9"/>
    <mergeCell ref="AA9:AF9"/>
  </mergeCells>
  <pageMargins left="0.7" right="0.7" top="0.75" bottom="0.75" header="0.3" footer="0.3"/>
  <pageSetup paperSize="17" scale="82"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E41DDD19-7BC2-4ADB-B749-F677FEA562E1}">
          <x14:formula1>
            <xm:f>Units!$A$16:$A$27</xm:f>
          </x14:formula1>
          <xm:sqref>F9:K9 M9:R9 T9:Y9 AA9:AF9</xm:sqref>
        </x14:dataValidation>
        <x14:dataValidation type="list" allowBlank="1" showInputMessage="1" showErrorMessage="1" xr:uid="{09C448CD-163B-4E18-888A-CBD1C0F78268}">
          <x14:formula1>
            <xm:f>Units!$B$16:$B$28</xm:f>
          </x14:formula1>
          <xm:sqref>F14:H14 AA14:AC14 T14:V14 M14:O14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2</vt:i4>
      </vt:variant>
    </vt:vector>
  </HeadingPairs>
  <TitlesOfParts>
    <vt:vector size="33" baseType="lpstr">
      <vt:lpstr>Tab 1 Savings Calculator</vt:lpstr>
      <vt:lpstr>Tab 2 Actual Costs Input</vt:lpstr>
      <vt:lpstr>Tab 3 75% and Cross Sub Calc</vt:lpstr>
      <vt:lpstr>Tab 4 M&amp;V Summary</vt:lpstr>
      <vt:lpstr>Tab 5 Savings Comparison</vt:lpstr>
      <vt:lpstr>Tab 6 RPU Workbook</vt:lpstr>
      <vt:lpstr>Tab 6 RPU Workbook (2)</vt:lpstr>
      <vt:lpstr>Tab 6 RPU Workbook (3)</vt:lpstr>
      <vt:lpstr>Tab 6 RPU Workbook (4)</vt:lpstr>
      <vt:lpstr>Tab 6 RPU Workbook (5)</vt:lpstr>
      <vt:lpstr>Tab 6 RPU Workbook (6)</vt:lpstr>
      <vt:lpstr>Tab 6 RPU Workbook (7)</vt:lpstr>
      <vt:lpstr>Tab 6 RPU Workbook (8)</vt:lpstr>
      <vt:lpstr>Tab 6 RPU Workbook (9)</vt:lpstr>
      <vt:lpstr>Tab 6 RPU Workbook (10)</vt:lpstr>
      <vt:lpstr>Tab 6 RPU Workbook (11)</vt:lpstr>
      <vt:lpstr>Tab 6 RPU Workbook (12)</vt:lpstr>
      <vt:lpstr>Tab 6 RPU Workbook (13)</vt:lpstr>
      <vt:lpstr>Tab 6 RPU Workbook (14)</vt:lpstr>
      <vt:lpstr>Tab 6 RPU Workbook (15)</vt:lpstr>
      <vt:lpstr>Tab 6 RPU Workbook (16)</vt:lpstr>
      <vt:lpstr>Tab 6 RPU Workbook (17)</vt:lpstr>
      <vt:lpstr>Tab 6 RPU Workbook (18)</vt:lpstr>
      <vt:lpstr>Tab 6 RPU Workbook (19)</vt:lpstr>
      <vt:lpstr>Tab 6 RPU Workbook (20)</vt:lpstr>
      <vt:lpstr>Tab 6 RPU Workbook (21)</vt:lpstr>
      <vt:lpstr>Tab 6 RPU Workbook (22)</vt:lpstr>
      <vt:lpstr>Tab 6 RPU Workbook (23)</vt:lpstr>
      <vt:lpstr>Tab 6 RPU Workbook (24)</vt:lpstr>
      <vt:lpstr>Tab 6 RPU Workbook (25)</vt:lpstr>
      <vt:lpstr>Units</vt:lpstr>
      <vt:lpstr>'Tab 1 Savings Calculator'!Print_Titles</vt:lpstr>
      <vt:lpstr>'Tab 4 M&amp;V Summary'!Print_Titles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Karen.E.Schmitt@hud.gov;Anthony.J.Misercola@hud.gov</dc:creator>
  <cp:lastModifiedBy>McArdle, Nora C</cp:lastModifiedBy>
  <cp:lastPrinted>2018-04-18T13:19:31Z</cp:lastPrinted>
  <dcterms:created xsi:type="dcterms:W3CDTF">2018-01-29T17:02:42Z</dcterms:created>
  <dcterms:modified xsi:type="dcterms:W3CDTF">2023-05-04T20:56:06Z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