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NEW - MPILP\2022\Temporary\"/>
    </mc:Choice>
  </mc:AlternateContent>
  <xr:revisionPtr revIDLastSave="0" documentId="13_ncr:1_{F89D6D4C-B7D1-45D7-AFDD-577435EA8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luded - Burden Hours" sheetId="1" r:id="rId1"/>
    <sheet name="Not Included - Burden Hours" sheetId="3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F23" i="1"/>
  <c r="H23" i="1" s="1"/>
  <c r="J23" i="1" s="1"/>
  <c r="F22" i="1"/>
  <c r="H22" i="1" s="1"/>
  <c r="J22" i="1" s="1"/>
  <c r="F21" i="1"/>
  <c r="H21" i="1" s="1"/>
  <c r="J21" i="1" s="1"/>
  <c r="D31" i="1"/>
  <c r="F19" i="3"/>
  <c r="H19" i="3" s="1"/>
  <c r="J19" i="3" s="1"/>
  <c r="H18" i="3"/>
  <c r="J18" i="3" s="1"/>
  <c r="F18" i="3"/>
  <c r="F17" i="3"/>
  <c r="H17" i="3" s="1"/>
  <c r="J17" i="3" s="1"/>
  <c r="F16" i="3"/>
  <c r="H16" i="3" s="1"/>
  <c r="J16" i="3" s="1"/>
  <c r="H15" i="3"/>
  <c r="J15" i="3" s="1"/>
  <c r="F15" i="3"/>
  <c r="F14" i="3"/>
  <c r="H14" i="3" s="1"/>
  <c r="J14" i="3" s="1"/>
  <c r="F20" i="1" l="1"/>
  <c r="F28" i="1"/>
  <c r="F24" i="1"/>
  <c r="H24" i="1" s="1"/>
  <c r="J24" i="1" s="1"/>
  <c r="F14" i="1"/>
  <c r="H14" i="1" s="1"/>
  <c r="J14" i="1" s="1"/>
  <c r="H20" i="1" l="1"/>
  <c r="F31" i="1"/>
  <c r="F13" i="1"/>
  <c r="H13" i="1" s="1"/>
  <c r="F30" i="1"/>
  <c r="F29" i="1"/>
  <c r="F27" i="1"/>
  <c r="F26" i="1"/>
  <c r="F18" i="1"/>
  <c r="H18" i="1" s="1"/>
  <c r="J18" i="1" s="1"/>
  <c r="F15" i="1"/>
  <c r="H15" i="1" s="1"/>
  <c r="J15" i="1" s="1"/>
  <c r="F17" i="1"/>
  <c r="F19" i="1"/>
  <c r="F16" i="1"/>
  <c r="F7" i="1"/>
  <c r="H7" i="1" s="1"/>
  <c r="J7" i="1" s="1"/>
  <c r="J20" i="1" l="1"/>
  <c r="J31" i="1" s="1"/>
  <c r="H31" i="1"/>
  <c r="J13" i="1"/>
  <c r="F11" i="1"/>
  <c r="H11" i="1" s="1"/>
  <c r="J11" i="1" s="1"/>
  <c r="F10" i="1"/>
  <c r="H10" i="1" s="1"/>
  <c r="J10" i="1" s="1"/>
  <c r="F8" i="1"/>
  <c r="H8" i="1" s="1"/>
  <c r="J8" i="1" s="1"/>
  <c r="F9" i="1"/>
  <c r="H9" i="1" s="1"/>
  <c r="J9" i="1" s="1"/>
  <c r="H17" i="1"/>
  <c r="J17" i="1" s="1"/>
  <c r="H19" i="1"/>
  <c r="J19" i="1" s="1"/>
  <c r="H16" i="1"/>
  <c r="J16" i="1" s="1"/>
  <c r="F10" i="3"/>
  <c r="H10" i="3" s="1"/>
  <c r="J10" i="3" s="1"/>
  <c r="G11" i="3" l="1"/>
  <c r="F9" i="3"/>
  <c r="H9" i="3" s="1"/>
  <c r="J9" i="3" s="1"/>
  <c r="F8" i="3"/>
  <c r="H8" i="3" s="1"/>
  <c r="J8" i="3" s="1"/>
  <c r="F6" i="3"/>
  <c r="H6" i="3" s="1"/>
  <c r="J6" i="3" s="1"/>
  <c r="F7" i="3"/>
  <c r="H7" i="3" s="1"/>
  <c r="F5" i="3"/>
  <c r="H5" i="3" s="1"/>
  <c r="J5" i="3" s="1"/>
  <c r="H29" i="1"/>
  <c r="J29" i="1" s="1"/>
  <c r="H28" i="1"/>
  <c r="J28" i="1" s="1"/>
  <c r="H27" i="1"/>
  <c r="J27" i="1" s="1"/>
  <c r="H26" i="1"/>
  <c r="J26" i="1" s="1"/>
  <c r="H30" i="1"/>
  <c r="J30" i="1" s="1"/>
  <c r="J7" i="3" l="1"/>
  <c r="J11" i="3" s="1"/>
  <c r="H11" i="3"/>
  <c r="F11" i="3"/>
  <c r="F22" i="2" l="1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</calcChain>
</file>

<file path=xl/sharedStrings.xml><?xml version="1.0" encoding="utf-8"?>
<sst xmlns="http://schemas.openxmlformats.org/spreadsheetml/2006/main" count="198" uniqueCount="141">
  <si>
    <t xml:space="preserve">USDA Rural Business-Cooperative Service </t>
  </si>
  <si>
    <t xml:space="preserve">Section of Notice </t>
  </si>
  <si>
    <t>Title</t>
  </si>
  <si>
    <t>Form No. (if any)</t>
  </si>
  <si>
    <t>No. of Respondents</t>
  </si>
  <si>
    <t>Reports Filed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</si>
  <si>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</si>
  <si>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</si>
  <si>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</si>
  <si>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</si>
  <si>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</si>
  <si>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</si>
  <si>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</si>
  <si>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</si>
  <si>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</si>
  <si>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</si>
  <si>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</si>
  <si>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</si>
  <si>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</si>
  <si>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</si>
  <si>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</si>
  <si>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APPLICATION</t>
  </si>
  <si>
    <t>Reporting Requirements - FORMS -Approved under other collections and included in burden</t>
  </si>
  <si>
    <t>Disclosure of Lobbying Activities</t>
  </si>
  <si>
    <t>Equal Opportunity Agreement - Construction Projects only</t>
  </si>
  <si>
    <t>TOTAL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</si>
  <si>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</si>
  <si>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</si>
  <si>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</si>
  <si>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</si>
  <si>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</si>
  <si>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</si>
  <si>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</si>
  <si>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</si>
  <si>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</si>
  <si>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</si>
  <si>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</si>
  <si>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</si>
  <si>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</si>
  <si>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</si>
  <si>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</si>
  <si>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</si>
  <si>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</si>
  <si>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</si>
  <si>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</si>
  <si>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</si>
  <si>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</si>
  <si>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SF LLL        (4040-0013)</t>
  </si>
  <si>
    <t>4284.1108(c)</t>
  </si>
  <si>
    <t>Compliance Review</t>
  </si>
  <si>
    <t>RD 400-8 (0575-0018 and 0575-0062)</t>
  </si>
  <si>
    <t>4284.1115(b)(v)</t>
  </si>
  <si>
    <t>Equal Opportunity Agreement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</si>
  <si>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</si>
  <si>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</si>
  <si>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</si>
  <si>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</si>
  <si>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</si>
  <si>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</si>
  <si>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</si>
  <si>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</si>
  <si>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</si>
  <si>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</si>
  <si>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</si>
  <si>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</si>
  <si>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</si>
  <si>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</si>
  <si>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</si>
  <si>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</si>
  <si>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Assurance Agreement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</si>
  <si>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</si>
  <si>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</si>
  <si>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</si>
  <si>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</si>
  <si>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</si>
  <si>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</si>
  <si>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</si>
  <si>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RBCS Financial Assistance Agreement</t>
  </si>
  <si>
    <t>NOFA Reference</t>
  </si>
  <si>
    <t>Estimated No. of Respondents</t>
  </si>
  <si>
    <t>Reports Filed Annually</t>
  </si>
  <si>
    <t>Cleared in other Packages</t>
  </si>
  <si>
    <t>Application for Federal Assistance</t>
  </si>
  <si>
    <t>SF 424 (4040-0004)</t>
  </si>
  <si>
    <t>SF 424C (4040-0008)</t>
  </si>
  <si>
    <t xml:space="preserve">Federal Financial Report </t>
  </si>
  <si>
    <t>SF 270 (4040-0012)</t>
  </si>
  <si>
    <t>SF 425 (0348-0014)</t>
  </si>
  <si>
    <t>SF-LLL (4040-0013)</t>
  </si>
  <si>
    <t>OMB No. 0570-NEW  - Meat and Poultry Intermediary Lending Program</t>
  </si>
  <si>
    <t>written</t>
  </si>
  <si>
    <t>Fidelity Bond Coverage</t>
  </si>
  <si>
    <t>MPILP Revolving Loan Fund Plan</t>
  </si>
  <si>
    <t>Scope of Work</t>
  </si>
  <si>
    <t>Certifications to make loans to ultimate recipients</t>
  </si>
  <si>
    <t>Annual Project Performance Report</t>
  </si>
  <si>
    <t>Environmental Review</t>
  </si>
  <si>
    <t>Request for Appeal</t>
  </si>
  <si>
    <t>4280-2              (0570-0067)</t>
  </si>
  <si>
    <t>1940-1               (0570-0061 and 0570-0062)</t>
  </si>
  <si>
    <t>1951-4                               (0570-0015)</t>
  </si>
  <si>
    <t xml:space="preserve"> 1942-46                                        (0575-0015, 0570-0021, 0570-0061, 0570-0062, 0572-0137))             </t>
  </si>
  <si>
    <t>Report of IRP/RDLF Lending Activity</t>
  </si>
  <si>
    <t>400-1                                                          (0575-0018)</t>
  </si>
  <si>
    <t>SAM certification</t>
  </si>
  <si>
    <t>Reporting Requirements - FORMS Collected via SAM certification, approved under other collections and included in burden</t>
  </si>
  <si>
    <t>AD-1047                                                    (0505-0027)</t>
  </si>
  <si>
    <t>AD-1048                                                             (0505-0027)</t>
  </si>
  <si>
    <t>AD-1049                                                                (0505-0027)</t>
  </si>
  <si>
    <t>AD-3030                                                               (0505-0025)</t>
  </si>
  <si>
    <t>AD-3031                                                                 (0505-0025)</t>
  </si>
  <si>
    <t>Reporting Requirements -  Non-Forms</t>
  </si>
  <si>
    <t>on-line</t>
  </si>
  <si>
    <t xml:space="preserve">SAM Registration </t>
  </si>
  <si>
    <t>AWARDEE PROCESSING AND REPORTING</t>
  </si>
  <si>
    <t>SAM Registration Maintenance</t>
  </si>
  <si>
    <t>Insurance Requirements</t>
  </si>
  <si>
    <t>Operating Plans for Revolving Line of Credit</t>
  </si>
  <si>
    <t>Intergovernmental Review</t>
  </si>
  <si>
    <t>Environmental Policies, Exhibit C</t>
  </si>
  <si>
    <t>Categorical Exclusion - No Report</t>
  </si>
  <si>
    <t>Categorical Exclusion with Report</t>
  </si>
  <si>
    <t>Environmental Assessment</t>
  </si>
  <si>
    <t>Loan Loss Reserve- change of use request</t>
  </si>
  <si>
    <t>C.1.(c) and D.1.(b)</t>
  </si>
  <si>
    <t>D.2.(d)</t>
  </si>
  <si>
    <t>D.2.(m)</t>
  </si>
  <si>
    <t>G. and K.1.(b)</t>
  </si>
  <si>
    <t>H.1.</t>
  </si>
  <si>
    <t>G. and K1.(b)</t>
  </si>
  <si>
    <t>O.</t>
  </si>
  <si>
    <t>I.</t>
  </si>
  <si>
    <t>C.7.</t>
  </si>
  <si>
    <t>K.1.(a)</t>
  </si>
  <si>
    <t>D.2.(n)</t>
  </si>
  <si>
    <t>M.</t>
  </si>
  <si>
    <t>C.13.(c)</t>
  </si>
  <si>
    <t>K.1.(c)</t>
  </si>
  <si>
    <t>I.(1)</t>
  </si>
  <si>
    <t>M.4.</t>
  </si>
  <si>
    <t>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</si>
</sst>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6" xfId="0" applyNumberFormat="1" applyFont="1" applyFill="1" applyBorder="1" applyAlignment="1" applyProtection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168" fontId="3" fillId="0" borderId="6" xfId="1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1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0" xfId="0" applyFill="1"/>
    <xf numFmtId="0" fontId="0" fillId="0" borderId="0" xfId="0" applyFont="1" applyFill="1"/>
    <xf numFmtId="166" fontId="0" fillId="0" borderId="0" xfId="0" applyNumberFormat="1" applyFill="1"/>
    <xf numFmtId="166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7" xfId="0" applyFont="1" applyFill="1" applyBorder="1" applyAlignment="1">
      <alignment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ill="1" applyAlignment="1">
      <alignment vertical="center"/>
    </xf>
    <xf numFmtId="166" fontId="3" fillId="0" borderId="6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169" fontId="6" fillId="0" borderId="6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/>
    <xf numFmtId="3" fontId="7" fillId="0" borderId="6" xfId="1" applyNumberFormat="1" applyFont="1" applyBorder="1" applyAlignment="1">
      <alignment horizontal="center"/>
    </xf>
    <xf numFmtId="0" fontId="8" fillId="0" borderId="13" xfId="3" applyFont="1" applyBorder="1" applyAlignment="1">
      <alignment horizontal="center" wrapText="1"/>
    </xf>
    <xf numFmtId="0" fontId="8" fillId="0" borderId="14" xfId="3" applyFont="1" applyBorder="1" applyAlignment="1">
      <alignment horizontal="center" wrapText="1"/>
    </xf>
    <xf numFmtId="0" fontId="8" fillId="0" borderId="14" xfId="3" applyFont="1" applyBorder="1" applyAlignment="1">
      <alignment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3" applyFont="1" applyBorder="1" applyAlignment="1">
      <alignment horizontal="center" wrapText="1"/>
    </xf>
    <xf numFmtId="0" fontId="8" fillId="0" borderId="19" xfId="3" applyFont="1" applyBorder="1" applyAlignment="1">
      <alignment horizontal="center" wrapText="1"/>
    </xf>
    <xf numFmtId="0" fontId="8" fillId="0" borderId="19" xfId="3" applyFont="1" applyBorder="1" applyAlignment="1">
      <alignment horizontal="center"/>
    </xf>
    <xf numFmtId="3" fontId="8" fillId="0" borderId="19" xfId="3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8" fillId="5" borderId="6" xfId="3" applyFont="1" applyFill="1" applyBorder="1" applyAlignment="1">
      <alignment vertical="top" wrapText="1"/>
    </xf>
    <xf numFmtId="0" fontId="7" fillId="5" borderId="6" xfId="3" applyFont="1" applyFill="1" applyBorder="1" applyAlignment="1">
      <alignment horizontal="center" vertical="top" wrapText="1"/>
    </xf>
    <xf numFmtId="3" fontId="7" fillId="5" borderId="6" xfId="3" applyNumberFormat="1" applyFont="1" applyFill="1" applyBorder="1" applyAlignment="1">
      <alignment horizontal="center" vertical="top"/>
    </xf>
    <xf numFmtId="2" fontId="7" fillId="5" borderId="6" xfId="3" applyNumberFormat="1" applyFont="1" applyFill="1" applyBorder="1" applyAlignment="1">
      <alignment horizontal="center" vertical="top" wrapText="1"/>
    </xf>
    <xf numFmtId="2" fontId="7" fillId="5" borderId="6" xfId="1" applyNumberFormat="1" applyFont="1" applyFill="1" applyBorder="1" applyAlignment="1">
      <alignment horizontal="center" vertical="top"/>
    </xf>
    <xf numFmtId="2" fontId="8" fillId="5" borderId="6" xfId="3" applyNumberFormat="1" applyFont="1" applyFill="1" applyBorder="1" applyAlignment="1">
      <alignment horizontal="center" vertical="top" wrapText="1"/>
    </xf>
    <xf numFmtId="4" fontId="8" fillId="5" borderId="6" xfId="1" applyNumberFormat="1" applyFont="1" applyFill="1" applyBorder="1" applyAlignment="1">
      <alignment horizontal="center" vertical="top"/>
    </xf>
    <xf numFmtId="165" fontId="7" fillId="5" borderId="6" xfId="3" applyNumberFormat="1" applyFont="1" applyFill="1" applyBorder="1" applyAlignment="1">
      <alignment vertical="top"/>
    </xf>
    <xf numFmtId="166" fontId="8" fillId="5" borderId="11" xfId="3" applyNumberFormat="1" applyFont="1" applyFill="1" applyBorder="1" applyAlignment="1">
      <alignment vertical="top"/>
    </xf>
    <xf numFmtId="0" fontId="3" fillId="0" borderId="0" xfId="3" applyAlignment="1">
      <alignment vertical="top" wrapText="1"/>
    </xf>
    <xf numFmtId="2" fontId="0" fillId="0" borderId="0" xfId="0" applyNumberFormat="1"/>
    <xf numFmtId="44" fontId="0" fillId="0" borderId="0" xfId="4" applyFont="1" applyAlignment="1">
      <alignment horizontal="left" indent="2"/>
    </xf>
    <xf numFmtId="0" fontId="3" fillId="0" borderId="6" xfId="0" applyFont="1" applyBorder="1" applyAlignment="1">
      <alignment horizontal="center" vertical="center" wrapText="1"/>
    </xf>
    <xf numFmtId="0" fontId="3" fillId="0" borderId="6" xfId="3" applyBorder="1" applyAlignment="1">
      <alignment vertical="center" wrapText="1"/>
    </xf>
    <xf numFmtId="0" fontId="9" fillId="0" borderId="6" xfId="3" applyFont="1" applyBorder="1" applyAlignment="1">
      <alignment horizontal="center" vertical="center" wrapText="1"/>
    </xf>
    <xf numFmtId="2" fontId="3" fillId="0" borderId="6" xfId="3" applyNumberFormat="1" applyBorder="1" applyAlignment="1">
      <alignment horizontal="center" vertical="center"/>
    </xf>
    <xf numFmtId="2" fontId="4" fillId="0" borderId="6" xfId="1" applyNumberFormat="1" applyFont="1" applyFill="1" applyBorder="1" applyAlignment="1">
      <alignment horizontal="center" vertical="center"/>
    </xf>
    <xf numFmtId="4" fontId="3" fillId="0" borderId="6" xfId="3" applyNumberFormat="1" applyBorder="1" applyAlignment="1">
      <alignment horizontal="center" vertical="center"/>
    </xf>
    <xf numFmtId="165" fontId="3" fillId="0" borderId="6" xfId="3" applyNumberFormat="1" applyBorder="1" applyAlignment="1">
      <alignment vertical="center"/>
    </xf>
    <xf numFmtId="166" fontId="3" fillId="0" borderId="6" xfId="3" applyNumberFormat="1" applyBorder="1" applyAlignment="1">
      <alignment vertical="center"/>
    </xf>
    <xf numFmtId="0" fontId="9" fillId="4" borderId="6" xfId="3" applyFont="1" applyFill="1" applyBorder="1" applyAlignment="1">
      <alignment horizontal="center" vertical="center" wrapText="1"/>
    </xf>
    <xf numFmtId="3" fontId="3" fillId="0" borderId="6" xfId="3" applyNumberFormat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left" wrapText="1"/>
    </xf>
    <xf numFmtId="0" fontId="7" fillId="0" borderId="0" xfId="0" applyFont="1" applyBorder="1"/>
    <xf numFmtId="0" fontId="8" fillId="0" borderId="0" xfId="0" applyFont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7" fillId="0" borderId="11" xfId="0" quotePrefix="1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3" fontId="7" fillId="0" borderId="11" xfId="1" applyNumberFormat="1" applyFont="1" applyBorder="1" applyAlignment="1">
      <alignment horizontal="center"/>
    </xf>
    <xf numFmtId="44" fontId="7" fillId="0" borderId="6" xfId="4" applyFont="1" applyBorder="1" applyAlignment="1">
      <alignment horizontal="center"/>
    </xf>
    <xf numFmtId="44" fontId="7" fillId="0" borderId="6" xfId="4" applyFont="1" applyBorder="1" applyAlignment="1">
      <alignment horizontal="center" vertical="center"/>
    </xf>
    <xf numFmtId="44" fontId="3" fillId="0" borderId="6" xfId="4" applyFont="1" applyFill="1" applyBorder="1" applyAlignment="1">
      <alignment horizontal="center" vertical="center"/>
    </xf>
    <xf numFmtId="44" fontId="3" fillId="0" borderId="11" xfId="4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4" fontId="7" fillId="0" borderId="11" xfId="4" applyFont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7" fillId="0" borderId="9" xfId="0" applyFont="1" applyBorder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6" xfId="3" applyFont="1" applyFill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right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center" vertical="center"/>
    </xf>
    <xf numFmtId="37" fontId="2" fillId="2" borderId="12" xfId="0" applyNumberFormat="1" applyFont="1" applyFill="1" applyBorder="1" applyAlignment="1" applyProtection="1">
      <alignment horizontal="center" vertical="center"/>
    </xf>
    <xf numFmtId="37" fontId="2" fillId="2" borderId="8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3" fontId="7" fillId="0" borderId="0" xfId="0" applyNumberFormat="1" applyFont="1" applyBorder="1"/>
  </cellXfs>
  <cellStyles count="5">
    <cellStyle name="Comma" xfId="1" builtinId="3"/>
    <cellStyle name="Currency" xfId="4" builtinId="4"/>
    <cellStyle name="Normal" xfId="0" builtinId="0"/>
    <cellStyle name="Normal 2" xfId="3" xr:uid="{5C0CB8FB-E8AC-4129-9526-2CC74A365B81}"/>
    <cellStyle name="Normal 7" xfId="2" xr:uid="{4ED14E32-C98B-4E75-A5E1-7D295F022E91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115" zoomScaleNormal="115" workbookViewId="0">
      <pane xSplit="1" ySplit="3" topLeftCell="B19" activePane="bottomRight" state="frozen"/>
      <selection pane="topRight"/>
      <selection pane="bottomLeft"/>
      <selection pane="bottomRight" activeCell="H31" sqref="H31"/>
    </sheetView>
  </sheetViews>
  <sheetFormatPr defaultRowHeight="15" x14ac:dyDescent="0.25"/>
  <cols>
    <col min="1" max="1" width="16.5703125" style="58" customWidth="1"/>
    <col min="2" max="2" width="42.42578125" customWidth="1"/>
    <col min="3" max="3" width="12.85546875" style="59" customWidth="1"/>
    <col min="4" max="4" width="12" customWidth="1"/>
    <col min="5" max="5" width="7.7109375" bestFit="1" customWidth="1"/>
    <col min="6" max="6" width="11.42578125" customWidth="1"/>
    <col min="7" max="7" width="10.28515625" customWidth="1"/>
    <col min="8" max="8" width="12.7109375" bestFit="1" customWidth="1"/>
    <col min="9" max="9" width="7.28515625" bestFit="1" customWidth="1"/>
    <col min="10" max="10" width="12.42578125" bestFit="1" customWidth="1"/>
    <col min="11" max="11" width="9" customWidth="1"/>
  </cols>
  <sheetData>
    <row r="1" spans="1:10" x14ac:dyDescent="0.25">
      <c r="A1" s="160" t="s">
        <v>89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5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5" t="s">
        <v>10</v>
      </c>
    </row>
    <row r="4" spans="1:10" x14ac:dyDescent="0.25">
      <c r="A4" s="128" t="s">
        <v>11</v>
      </c>
      <c r="B4" s="129" t="s">
        <v>12</v>
      </c>
      <c r="C4" s="129" t="s">
        <v>13</v>
      </c>
      <c r="D4" s="129" t="s">
        <v>14</v>
      </c>
      <c r="E4" s="129" t="s">
        <v>15</v>
      </c>
      <c r="F4" s="129" t="s">
        <v>16</v>
      </c>
      <c r="G4" s="130" t="s">
        <v>17</v>
      </c>
      <c r="H4" s="129" t="s">
        <v>18</v>
      </c>
      <c r="I4" s="131" t="s">
        <v>19</v>
      </c>
      <c r="J4" s="33" t="s">
        <v>20</v>
      </c>
    </row>
    <row r="5" spans="1:10" s="55" customFormat="1" x14ac:dyDescent="0.25">
      <c r="A5" s="165" t="s">
        <v>111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0" s="55" customFormat="1" x14ac:dyDescent="0.25">
      <c r="A6" s="157" t="s">
        <v>21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s="55" customFormat="1" x14ac:dyDescent="0.25">
      <c r="A7" s="9" t="s">
        <v>124</v>
      </c>
      <c r="B7" s="143" t="s">
        <v>113</v>
      </c>
      <c r="C7" s="9" t="s">
        <v>112</v>
      </c>
      <c r="D7" s="9">
        <v>75</v>
      </c>
      <c r="E7" s="9">
        <v>1</v>
      </c>
      <c r="F7" s="73">
        <f t="shared" ref="F7:F11" si="0">(D7)*(E7)</f>
        <v>75</v>
      </c>
      <c r="G7" s="9">
        <v>2</v>
      </c>
      <c r="H7" s="73">
        <f t="shared" ref="H7:H11" si="1">(F7)*(G7)</f>
        <v>150</v>
      </c>
      <c r="I7" s="137">
        <v>48.01</v>
      </c>
      <c r="J7" s="137">
        <f>(H7)*(I7)</f>
        <v>7201.5</v>
      </c>
    </row>
    <row r="8" spans="1:10" s="72" customFormat="1" ht="15.75" customHeight="1" x14ac:dyDescent="0.2">
      <c r="A8" s="68" t="s">
        <v>125</v>
      </c>
      <c r="B8" s="69" t="s">
        <v>93</v>
      </c>
      <c r="C8" s="70" t="s">
        <v>90</v>
      </c>
      <c r="D8" s="71">
        <v>75</v>
      </c>
      <c r="E8" s="71">
        <v>1</v>
      </c>
      <c r="F8" s="71">
        <f t="shared" si="0"/>
        <v>75</v>
      </c>
      <c r="G8" s="71">
        <v>18</v>
      </c>
      <c r="H8" s="71">
        <f t="shared" si="1"/>
        <v>1350</v>
      </c>
      <c r="I8" s="137">
        <v>48.01</v>
      </c>
      <c r="J8" s="137">
        <f>(H8)*(I8)</f>
        <v>64813.5</v>
      </c>
    </row>
    <row r="9" spans="1:10" s="72" customFormat="1" ht="17.25" customHeight="1" x14ac:dyDescent="0.2">
      <c r="A9" s="68" t="s">
        <v>126</v>
      </c>
      <c r="B9" s="69" t="s">
        <v>92</v>
      </c>
      <c r="C9" s="70" t="s">
        <v>90</v>
      </c>
      <c r="D9" s="73">
        <v>75</v>
      </c>
      <c r="E9" s="71">
        <v>1</v>
      </c>
      <c r="F9" s="73">
        <f t="shared" si="0"/>
        <v>75</v>
      </c>
      <c r="G9" s="71">
        <v>5</v>
      </c>
      <c r="H9" s="73">
        <f t="shared" si="1"/>
        <v>375</v>
      </c>
      <c r="I9" s="137">
        <v>48.01</v>
      </c>
      <c r="J9" s="137">
        <f>(H9)*(I9)</f>
        <v>18003.75</v>
      </c>
    </row>
    <row r="10" spans="1:10" s="72" customFormat="1" ht="17.25" customHeight="1" x14ac:dyDescent="0.2">
      <c r="A10" s="68" t="s">
        <v>127</v>
      </c>
      <c r="B10" s="69" t="s">
        <v>96</v>
      </c>
      <c r="C10" s="70" t="s">
        <v>90</v>
      </c>
      <c r="D10" s="73">
        <v>75</v>
      </c>
      <c r="E10" s="70">
        <v>1</v>
      </c>
      <c r="F10" s="73">
        <f t="shared" si="0"/>
        <v>75</v>
      </c>
      <c r="G10" s="71">
        <v>4</v>
      </c>
      <c r="H10" s="73">
        <f t="shared" si="1"/>
        <v>300</v>
      </c>
      <c r="I10" s="137">
        <v>48.01</v>
      </c>
      <c r="J10" s="137">
        <f>(H10)*(I10)</f>
        <v>14403</v>
      </c>
    </row>
    <row r="11" spans="1:10" s="72" customFormat="1" ht="17.25" customHeight="1" x14ac:dyDescent="0.2">
      <c r="A11" s="152" t="s">
        <v>128</v>
      </c>
      <c r="B11" s="69" t="s">
        <v>97</v>
      </c>
      <c r="C11" s="70" t="s">
        <v>90</v>
      </c>
      <c r="D11" s="73">
        <v>10</v>
      </c>
      <c r="E11" s="71">
        <v>1</v>
      </c>
      <c r="F11" s="73">
        <f t="shared" si="0"/>
        <v>10</v>
      </c>
      <c r="G11" s="71">
        <v>2</v>
      </c>
      <c r="H11" s="73">
        <f t="shared" si="1"/>
        <v>20</v>
      </c>
      <c r="I11" s="137">
        <v>48.01</v>
      </c>
      <c r="J11" s="137">
        <f>(H11)*(I11)</f>
        <v>960.19999999999993</v>
      </c>
    </row>
    <row r="12" spans="1:10" s="72" customFormat="1" ht="15.75" customHeight="1" x14ac:dyDescent="0.2">
      <c r="A12" s="154" t="s">
        <v>114</v>
      </c>
      <c r="B12" s="155"/>
      <c r="C12" s="155"/>
      <c r="D12" s="155"/>
      <c r="E12" s="155"/>
      <c r="F12" s="155"/>
      <c r="G12" s="155"/>
      <c r="H12" s="155"/>
      <c r="I12" s="155"/>
      <c r="J12" s="156"/>
    </row>
    <row r="13" spans="1:10" s="72" customFormat="1" ht="15.75" customHeight="1" x14ac:dyDescent="0.2">
      <c r="A13" s="146" t="s">
        <v>130</v>
      </c>
      <c r="B13" s="146" t="s">
        <v>115</v>
      </c>
      <c r="C13" s="145" t="s">
        <v>112</v>
      </c>
      <c r="D13" s="145">
        <v>75</v>
      </c>
      <c r="E13" s="145">
        <v>1</v>
      </c>
      <c r="F13" s="73">
        <f t="shared" ref="F13:F20" si="2">(D13)*(E13)</f>
        <v>75</v>
      </c>
      <c r="G13" s="145">
        <v>1</v>
      </c>
      <c r="H13" s="73">
        <f t="shared" ref="H13:H20" si="3">(F13)*(G13)</f>
        <v>75</v>
      </c>
      <c r="I13" s="137">
        <v>48.01</v>
      </c>
      <c r="J13" s="137">
        <f t="shared" ref="J13:J20" si="4">(H13)*(I13)</f>
        <v>3600.75</v>
      </c>
    </row>
    <row r="14" spans="1:10" s="72" customFormat="1" ht="12.75" x14ac:dyDescent="0.2">
      <c r="A14" s="146" t="s">
        <v>132</v>
      </c>
      <c r="B14" s="146" t="s">
        <v>116</v>
      </c>
      <c r="C14" s="145" t="s">
        <v>90</v>
      </c>
      <c r="D14" s="145">
        <v>75</v>
      </c>
      <c r="E14" s="145">
        <v>1</v>
      </c>
      <c r="F14" s="73">
        <f t="shared" si="2"/>
        <v>75</v>
      </c>
      <c r="G14" s="145">
        <v>1</v>
      </c>
      <c r="H14" s="73">
        <f t="shared" si="3"/>
        <v>75</v>
      </c>
      <c r="I14" s="137">
        <v>48.01</v>
      </c>
      <c r="J14" s="137">
        <f t="shared" si="4"/>
        <v>3600.75</v>
      </c>
    </row>
    <row r="15" spans="1:10" s="72" customFormat="1" ht="12.75" x14ac:dyDescent="0.2">
      <c r="A15" s="68" t="s">
        <v>133</v>
      </c>
      <c r="B15" s="69" t="s">
        <v>94</v>
      </c>
      <c r="C15" s="70" t="s">
        <v>90</v>
      </c>
      <c r="D15" s="73">
        <v>20</v>
      </c>
      <c r="E15" s="70">
        <v>12</v>
      </c>
      <c r="F15" s="73">
        <f t="shared" si="2"/>
        <v>240</v>
      </c>
      <c r="G15" s="71">
        <v>1.5</v>
      </c>
      <c r="H15" s="73">
        <f t="shared" si="3"/>
        <v>360</v>
      </c>
      <c r="I15" s="137">
        <v>48.01</v>
      </c>
      <c r="J15" s="137">
        <f t="shared" si="4"/>
        <v>17283.599999999999</v>
      </c>
    </row>
    <row r="16" spans="1:10" s="109" customFormat="1" ht="12.75" x14ac:dyDescent="0.2">
      <c r="A16" s="68" t="s">
        <v>126</v>
      </c>
      <c r="B16" s="108" t="s">
        <v>117</v>
      </c>
      <c r="C16" s="70" t="s">
        <v>90</v>
      </c>
      <c r="D16" s="71">
        <v>75</v>
      </c>
      <c r="E16" s="71">
        <v>1</v>
      </c>
      <c r="F16" s="73">
        <f t="shared" si="2"/>
        <v>75</v>
      </c>
      <c r="G16" s="71">
        <v>5</v>
      </c>
      <c r="H16" s="73">
        <f t="shared" si="3"/>
        <v>375</v>
      </c>
      <c r="I16" s="137">
        <v>48.01</v>
      </c>
      <c r="J16" s="137">
        <f t="shared" si="4"/>
        <v>18003.75</v>
      </c>
    </row>
    <row r="17" spans="1:14" s="109" customFormat="1" ht="12.75" x14ac:dyDescent="0.2">
      <c r="A17" s="132" t="s">
        <v>134</v>
      </c>
      <c r="B17" s="133" t="s">
        <v>91</v>
      </c>
      <c r="C17" s="134" t="s">
        <v>90</v>
      </c>
      <c r="D17" s="135">
        <v>75</v>
      </c>
      <c r="E17" s="135">
        <v>1</v>
      </c>
      <c r="F17" s="73">
        <f t="shared" si="2"/>
        <v>75</v>
      </c>
      <c r="G17" s="135">
        <v>1</v>
      </c>
      <c r="H17" s="136">
        <f t="shared" si="3"/>
        <v>75</v>
      </c>
      <c r="I17" s="137">
        <v>48.01</v>
      </c>
      <c r="J17" s="142">
        <f t="shared" si="4"/>
        <v>3600.75</v>
      </c>
      <c r="K17" s="72"/>
    </row>
    <row r="18" spans="1:14" s="72" customFormat="1" ht="12.75" x14ac:dyDescent="0.2">
      <c r="A18" s="68" t="s">
        <v>135</v>
      </c>
      <c r="B18" s="69" t="s">
        <v>95</v>
      </c>
      <c r="C18" s="70" t="s">
        <v>90</v>
      </c>
      <c r="D18" s="73">
        <v>20</v>
      </c>
      <c r="E18" s="70">
        <v>1</v>
      </c>
      <c r="F18" s="73">
        <f t="shared" si="2"/>
        <v>20</v>
      </c>
      <c r="G18" s="71">
        <v>2</v>
      </c>
      <c r="H18" s="73">
        <f t="shared" si="3"/>
        <v>40</v>
      </c>
      <c r="I18" s="137">
        <v>48.01</v>
      </c>
      <c r="J18" s="137">
        <f t="shared" si="4"/>
        <v>1920.3999999999999</v>
      </c>
    </row>
    <row r="19" spans="1:14" s="109" customFormat="1" ht="12.75" x14ac:dyDescent="0.2">
      <c r="A19" s="68" t="s">
        <v>136</v>
      </c>
      <c r="B19" s="108" t="s">
        <v>123</v>
      </c>
      <c r="C19" s="70" t="s">
        <v>90</v>
      </c>
      <c r="D19" s="71">
        <v>10</v>
      </c>
      <c r="E19" s="71">
        <v>1</v>
      </c>
      <c r="F19" s="73">
        <f t="shared" si="2"/>
        <v>10</v>
      </c>
      <c r="G19" s="71">
        <v>1</v>
      </c>
      <c r="H19" s="73">
        <f t="shared" si="3"/>
        <v>10</v>
      </c>
      <c r="I19" s="137">
        <v>48.01</v>
      </c>
      <c r="J19" s="137">
        <f t="shared" si="4"/>
        <v>480.09999999999997</v>
      </c>
      <c r="K19" s="172">
        <v>4388</v>
      </c>
    </row>
    <row r="20" spans="1:14" s="109" customFormat="1" ht="12.75" x14ac:dyDescent="0.2">
      <c r="A20" s="144" t="s">
        <v>129</v>
      </c>
      <c r="B20" s="108" t="s">
        <v>119</v>
      </c>
      <c r="C20" s="70" t="s">
        <v>90</v>
      </c>
      <c r="D20" s="71">
        <v>75</v>
      </c>
      <c r="E20" s="71">
        <v>1</v>
      </c>
      <c r="F20" s="73">
        <f t="shared" si="2"/>
        <v>75</v>
      </c>
      <c r="G20" s="71">
        <v>4</v>
      </c>
      <c r="H20" s="73">
        <f t="shared" si="3"/>
        <v>300</v>
      </c>
      <c r="I20" s="137">
        <v>48.01</v>
      </c>
      <c r="J20" s="137">
        <f t="shared" si="4"/>
        <v>14403</v>
      </c>
    </row>
    <row r="21" spans="1:14" s="109" customFormat="1" ht="12.75" x14ac:dyDescent="0.2">
      <c r="A21" s="144"/>
      <c r="B21" s="151" t="s">
        <v>120</v>
      </c>
      <c r="C21" s="70" t="s">
        <v>90</v>
      </c>
      <c r="D21" s="145">
        <v>50</v>
      </c>
      <c r="E21" s="71">
        <v>1</v>
      </c>
      <c r="F21" s="73">
        <f t="shared" ref="F21:F23" si="5">(D21)*(E21)</f>
        <v>50</v>
      </c>
      <c r="G21" s="71">
        <v>4</v>
      </c>
      <c r="H21" s="73">
        <f t="shared" ref="H21:H23" si="6">(F21)*(G21)</f>
        <v>200</v>
      </c>
      <c r="I21" s="137">
        <v>48.01</v>
      </c>
      <c r="J21" s="137">
        <f t="shared" ref="J21:J23" si="7">(H21)*(I21)</f>
        <v>9602</v>
      </c>
    </row>
    <row r="22" spans="1:14" s="109" customFormat="1" ht="12.75" x14ac:dyDescent="0.2">
      <c r="A22" s="144"/>
      <c r="B22" s="151" t="s">
        <v>121</v>
      </c>
      <c r="C22" s="70" t="s">
        <v>90</v>
      </c>
      <c r="D22" s="145">
        <v>20</v>
      </c>
      <c r="E22" s="71">
        <v>1</v>
      </c>
      <c r="F22" s="73">
        <f t="shared" si="5"/>
        <v>20</v>
      </c>
      <c r="G22" s="71">
        <v>6</v>
      </c>
      <c r="H22" s="73">
        <f t="shared" si="6"/>
        <v>120</v>
      </c>
      <c r="I22" s="137">
        <v>48.01</v>
      </c>
      <c r="J22" s="137">
        <f t="shared" si="7"/>
        <v>5761.2</v>
      </c>
    </row>
    <row r="23" spans="1:14" s="109" customFormat="1" ht="12.75" x14ac:dyDescent="0.2">
      <c r="A23" s="144"/>
      <c r="B23" s="151" t="s">
        <v>122</v>
      </c>
      <c r="C23" s="70" t="s">
        <v>90</v>
      </c>
      <c r="D23" s="145">
        <v>5</v>
      </c>
      <c r="E23" s="71">
        <v>1</v>
      </c>
      <c r="F23" s="73">
        <f t="shared" si="5"/>
        <v>5</v>
      </c>
      <c r="G23" s="71">
        <v>8</v>
      </c>
      <c r="H23" s="73">
        <f t="shared" si="6"/>
        <v>40</v>
      </c>
      <c r="I23" s="137">
        <v>48.01</v>
      </c>
      <c r="J23" s="137">
        <f t="shared" si="7"/>
        <v>1920.3999999999999</v>
      </c>
    </row>
    <row r="24" spans="1:14" s="72" customFormat="1" ht="12.75" x14ac:dyDescent="0.2">
      <c r="A24" s="144" t="s">
        <v>137</v>
      </c>
      <c r="B24" s="69" t="s">
        <v>118</v>
      </c>
      <c r="C24" s="70" t="s">
        <v>90</v>
      </c>
      <c r="D24" s="73">
        <v>75</v>
      </c>
      <c r="E24" s="70">
        <v>1</v>
      </c>
      <c r="F24" s="73">
        <f>(D24)*(E24)</f>
        <v>75</v>
      </c>
      <c r="G24" s="71">
        <v>2</v>
      </c>
      <c r="H24" s="73">
        <f>(F24)*(G24)</f>
        <v>150</v>
      </c>
      <c r="I24" s="137">
        <v>48.01</v>
      </c>
      <c r="J24" s="137">
        <f>(H24)*(I24)</f>
        <v>7201.5</v>
      </c>
    </row>
    <row r="25" spans="1:14" x14ac:dyDescent="0.25">
      <c r="A25" s="57"/>
      <c r="B25" s="162" t="s">
        <v>22</v>
      </c>
      <c r="C25" s="163"/>
      <c r="D25" s="163"/>
      <c r="E25" s="163"/>
      <c r="F25" s="163"/>
      <c r="G25" s="163"/>
      <c r="H25" s="163"/>
      <c r="I25" s="163"/>
      <c r="J25" s="164"/>
    </row>
    <row r="26" spans="1:14" s="72" customFormat="1" ht="38.25" x14ac:dyDescent="0.2">
      <c r="A26" s="68" t="s">
        <v>131</v>
      </c>
      <c r="B26" s="111" t="s">
        <v>55</v>
      </c>
      <c r="C26" s="112" t="s">
        <v>99</v>
      </c>
      <c r="D26" s="113">
        <v>20</v>
      </c>
      <c r="E26" s="113">
        <v>1</v>
      </c>
      <c r="F26" s="115">
        <f t="shared" ref="F26:F30" si="8">(D26)*(E26)</f>
        <v>20</v>
      </c>
      <c r="G26" s="113">
        <v>0.25</v>
      </c>
      <c r="H26" s="113">
        <f>(F26)*(G26)</f>
        <v>5</v>
      </c>
      <c r="I26" s="138">
        <v>48.01</v>
      </c>
      <c r="J26" s="138">
        <f>I26*H26</f>
        <v>240.04999999999998</v>
      </c>
      <c r="N26" s="148"/>
    </row>
    <row r="27" spans="1:14" s="72" customFormat="1" ht="30.75" customHeight="1" x14ac:dyDescent="0.2">
      <c r="A27" s="114" t="s">
        <v>138</v>
      </c>
      <c r="B27" s="111" t="s">
        <v>77</v>
      </c>
      <c r="C27" s="112" t="s">
        <v>98</v>
      </c>
      <c r="D27" s="113">
        <v>20</v>
      </c>
      <c r="E27" s="113">
        <v>1</v>
      </c>
      <c r="F27" s="115">
        <f t="shared" si="8"/>
        <v>20</v>
      </c>
      <c r="G27" s="113">
        <v>1</v>
      </c>
      <c r="H27" s="115">
        <f>(F27)*(G27)</f>
        <v>20</v>
      </c>
      <c r="I27" s="138">
        <v>48.01</v>
      </c>
      <c r="J27" s="138">
        <f>(H27)*(I27)</f>
        <v>960.19999999999993</v>
      </c>
      <c r="N27" s="149"/>
    </row>
    <row r="28" spans="1:14" s="72" customFormat="1" ht="76.5" x14ac:dyDescent="0.2">
      <c r="A28" s="153" t="s">
        <v>138</v>
      </c>
      <c r="B28" s="147" t="s">
        <v>57</v>
      </c>
      <c r="C28" s="116" t="s">
        <v>101</v>
      </c>
      <c r="D28" s="115">
        <v>20</v>
      </c>
      <c r="E28" s="113">
        <v>1</v>
      </c>
      <c r="F28" s="115">
        <f t="shared" si="8"/>
        <v>20</v>
      </c>
      <c r="G28" s="113">
        <v>1</v>
      </c>
      <c r="H28" s="115">
        <f>(F28)*(G28)</f>
        <v>20</v>
      </c>
      <c r="I28" s="138">
        <v>48.01</v>
      </c>
      <c r="J28" s="138">
        <f>(H28)*(I28)</f>
        <v>960.19999999999993</v>
      </c>
      <c r="N28" s="149"/>
    </row>
    <row r="29" spans="1:14" s="110" customFormat="1" ht="30" customHeight="1" x14ac:dyDescent="0.2">
      <c r="A29" s="114" t="s">
        <v>139</v>
      </c>
      <c r="B29" s="111" t="s">
        <v>102</v>
      </c>
      <c r="C29" s="112" t="s">
        <v>100</v>
      </c>
      <c r="D29" s="113">
        <v>20</v>
      </c>
      <c r="E29" s="113">
        <v>4</v>
      </c>
      <c r="F29" s="115">
        <f t="shared" si="8"/>
        <v>80</v>
      </c>
      <c r="G29" s="113">
        <v>4</v>
      </c>
      <c r="H29" s="113">
        <f>F29*G29</f>
        <v>320</v>
      </c>
      <c r="I29" s="138">
        <v>48.01</v>
      </c>
      <c r="J29" s="138">
        <f>H29*I29</f>
        <v>15363.199999999999</v>
      </c>
    </row>
    <row r="30" spans="1:14" s="52" customFormat="1" ht="25.5" x14ac:dyDescent="0.25">
      <c r="A30" s="16" t="s">
        <v>140</v>
      </c>
      <c r="B30" s="30" t="s">
        <v>24</v>
      </c>
      <c r="C30" s="62" t="s">
        <v>103</v>
      </c>
      <c r="D30" s="63">
        <v>75</v>
      </c>
      <c r="E30" s="9">
        <v>1</v>
      </c>
      <c r="F30" s="115">
        <f t="shared" si="8"/>
        <v>75</v>
      </c>
      <c r="G30" s="34">
        <v>0.1</v>
      </c>
      <c r="H30" s="10">
        <f>SUM(F30*G30)</f>
        <v>7.5</v>
      </c>
      <c r="I30" s="138">
        <v>48.01</v>
      </c>
      <c r="J30" s="139">
        <f>SUM(H30*I30)</f>
        <v>360.07499999999999</v>
      </c>
    </row>
    <row r="31" spans="1:14" x14ac:dyDescent="0.25">
      <c r="A31" s="15"/>
      <c r="B31" s="17" t="s">
        <v>25</v>
      </c>
      <c r="C31" s="18"/>
      <c r="D31" s="65">
        <f>SUM(D7:D30)</f>
        <v>1040</v>
      </c>
      <c r="E31" s="61"/>
      <c r="F31" s="65">
        <f>SUM(F7:F30)</f>
        <v>1320</v>
      </c>
      <c r="G31" s="65">
        <f>SUM(G7:G30)</f>
        <v>73.849999999999994</v>
      </c>
      <c r="H31" s="65">
        <f>SUM(H7:H30)</f>
        <v>4387.5</v>
      </c>
      <c r="I31" s="54"/>
      <c r="J31" s="141">
        <f>SUM(J7:J30)</f>
        <v>210643.87500000003</v>
      </c>
    </row>
    <row r="32" spans="1:14" x14ac:dyDescent="0.25">
      <c r="A32" s="15"/>
      <c r="B32" s="17"/>
      <c r="C32" s="21"/>
      <c r="D32" s="22"/>
      <c r="E32" s="22"/>
      <c r="F32" s="22"/>
      <c r="G32" s="19"/>
      <c r="H32" s="31"/>
      <c r="I32" s="25"/>
      <c r="J32" s="23"/>
    </row>
    <row r="55" spans="1:10" x14ac:dyDescent="0.25">
      <c r="A55" s="37"/>
      <c r="B55" s="29"/>
      <c r="C55" s="6"/>
      <c r="D55" s="6"/>
      <c r="E55" s="6"/>
      <c r="F55" s="6"/>
      <c r="G55" s="6"/>
      <c r="H55" s="6"/>
      <c r="I55" s="6"/>
      <c r="J55" s="6"/>
    </row>
  </sheetData>
  <mergeCells count="6">
    <mergeCell ref="A12:J12"/>
    <mergeCell ref="A6:J6"/>
    <mergeCell ref="A1:J1"/>
    <mergeCell ref="A2:J2"/>
    <mergeCell ref="B25:J25"/>
    <mergeCell ref="A5:J5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7-5D71-4BFE-8435-1622A59910FE}">
  <dimension ref="A1:J19"/>
  <sheetViews>
    <sheetView topLeftCell="A4" workbookViewId="0">
      <selection activeCell="N15" sqref="N15"/>
    </sheetView>
  </sheetViews>
  <sheetFormatPr defaultRowHeight="15" x14ac:dyDescent="0.25"/>
  <cols>
    <col min="1" max="1" width="11.85546875" customWidth="1"/>
    <col min="2" max="2" width="19.28515625" customWidth="1"/>
    <col min="3" max="3" width="10.85546875" customWidth="1"/>
    <col min="5" max="5" width="11.28515625" customWidth="1"/>
    <col min="7" max="7" width="11" customWidth="1"/>
    <col min="9" max="9" width="11.5703125" bestFit="1" customWidth="1"/>
    <col min="10" max="10" width="14.28515625" bestFit="1" customWidth="1"/>
  </cols>
  <sheetData>
    <row r="1" spans="1:10" x14ac:dyDescent="0.25">
      <c r="A1" s="166" t="s">
        <v>26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52.5" thickBot="1" x14ac:dyDescent="0.3">
      <c r="A2" s="74" t="s">
        <v>78</v>
      </c>
      <c r="B2" s="75" t="s">
        <v>2</v>
      </c>
      <c r="C2" s="75" t="s">
        <v>3</v>
      </c>
      <c r="D2" s="76" t="s">
        <v>79</v>
      </c>
      <c r="E2" s="75" t="s">
        <v>80</v>
      </c>
      <c r="F2" s="75" t="s">
        <v>6</v>
      </c>
      <c r="G2" s="77" t="s">
        <v>7</v>
      </c>
      <c r="H2" s="78" t="s">
        <v>8</v>
      </c>
      <c r="I2" s="75" t="s">
        <v>9</v>
      </c>
      <c r="J2" s="79" t="s">
        <v>10</v>
      </c>
    </row>
    <row r="3" spans="1:10" ht="15.75" thickBot="1" x14ac:dyDescent="0.3">
      <c r="A3" s="80" t="s">
        <v>11</v>
      </c>
      <c r="B3" s="81" t="s">
        <v>12</v>
      </c>
      <c r="C3" s="81" t="s">
        <v>13</v>
      </c>
      <c r="D3" s="82" t="s">
        <v>14</v>
      </c>
      <c r="E3" s="82" t="s">
        <v>15</v>
      </c>
      <c r="F3" s="82" t="s">
        <v>16</v>
      </c>
      <c r="G3" s="82" t="s">
        <v>17</v>
      </c>
      <c r="H3" s="83" t="s">
        <v>18</v>
      </c>
      <c r="I3" s="82" t="s">
        <v>19</v>
      </c>
      <c r="J3" s="83" t="s">
        <v>20</v>
      </c>
    </row>
    <row r="4" spans="1:10" ht="25.5" x14ac:dyDescent="0.25">
      <c r="A4" s="84"/>
      <c r="B4" s="85" t="s">
        <v>81</v>
      </c>
      <c r="C4" s="86"/>
      <c r="D4" s="87"/>
      <c r="E4" s="88"/>
      <c r="F4" s="89"/>
      <c r="G4" s="90"/>
      <c r="H4" s="91"/>
      <c r="I4" s="92"/>
      <c r="J4" s="93"/>
    </row>
    <row r="5" spans="1:10" ht="25.5" x14ac:dyDescent="0.25">
      <c r="A5" s="97"/>
      <c r="B5" s="98" t="s">
        <v>82</v>
      </c>
      <c r="C5" s="99" t="s">
        <v>83</v>
      </c>
      <c r="D5" s="8">
        <v>100</v>
      </c>
      <c r="E5" s="100">
        <v>1</v>
      </c>
      <c r="F5" s="101">
        <f t="shared" ref="F5:F9" si="0">(D5)*(E5)</f>
        <v>100</v>
      </c>
      <c r="G5" s="100">
        <v>1</v>
      </c>
      <c r="H5" s="102">
        <f t="shared" ref="H5:H9" si="1">(F5)*(G5)</f>
        <v>100</v>
      </c>
      <c r="I5" s="103"/>
      <c r="J5" s="104">
        <f t="shared" ref="J5:J9" si="2">(H5)*(I5)</f>
        <v>0</v>
      </c>
    </row>
    <row r="6" spans="1:10" ht="38.25" x14ac:dyDescent="0.25">
      <c r="A6" s="97"/>
      <c r="B6" s="98" t="s">
        <v>31</v>
      </c>
      <c r="C6" s="99" t="s">
        <v>32</v>
      </c>
      <c r="D6" s="8">
        <v>20</v>
      </c>
      <c r="E6" s="100">
        <v>1</v>
      </c>
      <c r="F6" s="101">
        <f>(D6)*(E6)</f>
        <v>20</v>
      </c>
      <c r="G6" s="100">
        <v>0.75</v>
      </c>
      <c r="H6" s="102">
        <f>(F6)*(G6)</f>
        <v>15</v>
      </c>
      <c r="I6" s="103"/>
      <c r="J6" s="104">
        <f>(H6)*(I6)</f>
        <v>0</v>
      </c>
    </row>
    <row r="7" spans="1:10" ht="38.25" x14ac:dyDescent="0.25">
      <c r="A7" s="97"/>
      <c r="B7" s="98" t="s">
        <v>34</v>
      </c>
      <c r="C7" s="99" t="s">
        <v>84</v>
      </c>
      <c r="D7" s="8">
        <v>80</v>
      </c>
      <c r="E7" s="100">
        <v>1</v>
      </c>
      <c r="F7" s="101">
        <f t="shared" si="0"/>
        <v>80</v>
      </c>
      <c r="G7" s="100">
        <v>2</v>
      </c>
      <c r="H7" s="102">
        <f t="shared" si="1"/>
        <v>160</v>
      </c>
      <c r="I7" s="103"/>
      <c r="J7" s="104">
        <f t="shared" si="2"/>
        <v>0</v>
      </c>
    </row>
    <row r="8" spans="1:10" ht="25.5" x14ac:dyDescent="0.25">
      <c r="A8" s="97"/>
      <c r="B8" s="98" t="s">
        <v>85</v>
      </c>
      <c r="C8" s="105" t="s">
        <v>87</v>
      </c>
      <c r="D8" s="106">
        <v>20</v>
      </c>
      <c r="E8" s="100">
        <v>2</v>
      </c>
      <c r="F8" s="107">
        <f t="shared" si="0"/>
        <v>40</v>
      </c>
      <c r="G8" s="100">
        <v>1</v>
      </c>
      <c r="H8" s="102">
        <f t="shared" si="1"/>
        <v>40</v>
      </c>
      <c r="I8" s="103"/>
      <c r="J8" s="104">
        <f t="shared" si="2"/>
        <v>0</v>
      </c>
    </row>
    <row r="9" spans="1:10" ht="25.5" x14ac:dyDescent="0.25">
      <c r="A9" s="97"/>
      <c r="B9" s="98" t="s">
        <v>40</v>
      </c>
      <c r="C9" s="150" t="s">
        <v>86</v>
      </c>
      <c r="D9" s="106">
        <v>20</v>
      </c>
      <c r="E9" s="100">
        <v>12</v>
      </c>
      <c r="F9" s="107">
        <f t="shared" si="0"/>
        <v>240</v>
      </c>
      <c r="G9" s="100">
        <v>1</v>
      </c>
      <c r="H9" s="102">
        <f t="shared" si="1"/>
        <v>240</v>
      </c>
      <c r="I9" s="103"/>
      <c r="J9" s="104">
        <f t="shared" si="2"/>
        <v>0</v>
      </c>
    </row>
    <row r="10" spans="1:10" s="52" customFormat="1" ht="25.5" x14ac:dyDescent="0.25">
      <c r="A10" s="56"/>
      <c r="B10" s="41" t="s">
        <v>23</v>
      </c>
      <c r="C10" s="62" t="s">
        <v>88</v>
      </c>
      <c r="D10" s="63">
        <v>1</v>
      </c>
      <c r="E10" s="9">
        <v>1</v>
      </c>
      <c r="F10" s="44">
        <f>SUM(D10*E10)</f>
        <v>1</v>
      </c>
      <c r="G10" s="64">
        <v>0.25</v>
      </c>
      <c r="H10" s="44">
        <f>SUM(F10*G10)</f>
        <v>0.25</v>
      </c>
      <c r="I10" s="103"/>
      <c r="J10" s="60">
        <f>SUM(H10*I10)</f>
        <v>0</v>
      </c>
    </row>
    <row r="11" spans="1:10" x14ac:dyDescent="0.25">
      <c r="B11" s="94" t="s">
        <v>25</v>
      </c>
      <c r="F11" s="95">
        <f>SUM(F5:F9)</f>
        <v>480</v>
      </c>
      <c r="G11" s="95">
        <f>SUM(G5:G9)</f>
        <v>5.75</v>
      </c>
      <c r="H11" s="95">
        <f>SUM(H5:H9)</f>
        <v>555</v>
      </c>
      <c r="I11" s="96"/>
      <c r="J11" s="96">
        <f>SUM(J5:J9)</f>
        <v>0</v>
      </c>
    </row>
    <row r="13" spans="1:10" s="52" customFormat="1" x14ac:dyDescent="0.25">
      <c r="A13" s="167" t="s">
        <v>105</v>
      </c>
      <c r="B13" s="168"/>
      <c r="C13" s="168"/>
      <c r="D13" s="168"/>
      <c r="E13" s="168"/>
      <c r="F13" s="168"/>
      <c r="G13" s="168"/>
      <c r="H13" s="168"/>
      <c r="I13" s="168"/>
      <c r="J13" s="168"/>
    </row>
    <row r="14" spans="1:10" ht="25.5" x14ac:dyDescent="0.25">
      <c r="A14" s="118" t="s">
        <v>104</v>
      </c>
      <c r="B14" s="117" t="s">
        <v>63</v>
      </c>
      <c r="C14" s="118" t="s">
        <v>106</v>
      </c>
      <c r="D14" s="42">
        <v>10</v>
      </c>
      <c r="E14" s="119">
        <v>1</v>
      </c>
      <c r="F14" s="115">
        <f t="shared" ref="F14:F19" si="3">(D14)*(E14)</f>
        <v>10</v>
      </c>
      <c r="G14" s="48">
        <v>0.25</v>
      </c>
      <c r="H14" s="120">
        <f t="shared" ref="H14:H19" si="4">SUM(F14*G14)</f>
        <v>2.5</v>
      </c>
      <c r="I14" s="121"/>
      <c r="J14" s="140">
        <f t="shared" ref="J14:J19" si="5">SUM(H14*I14)</f>
        <v>0</v>
      </c>
    </row>
    <row r="15" spans="1:10" ht="42.75" customHeight="1" x14ac:dyDescent="0.25">
      <c r="A15" s="97" t="s">
        <v>104</v>
      </c>
      <c r="B15" s="38" t="s">
        <v>65</v>
      </c>
      <c r="C15" s="122" t="s">
        <v>107</v>
      </c>
      <c r="D15" s="39">
        <v>10</v>
      </c>
      <c r="E15" s="39">
        <v>1</v>
      </c>
      <c r="F15" s="115">
        <f t="shared" si="3"/>
        <v>10</v>
      </c>
      <c r="G15" s="39">
        <v>0.25</v>
      </c>
      <c r="H15" s="39">
        <f t="shared" si="4"/>
        <v>2.5</v>
      </c>
      <c r="I15" s="121"/>
      <c r="J15" s="139">
        <f t="shared" si="5"/>
        <v>0</v>
      </c>
    </row>
    <row r="16" spans="1:10" ht="38.25" x14ac:dyDescent="0.25">
      <c r="A16" s="97" t="s">
        <v>104</v>
      </c>
      <c r="B16" s="123" t="s">
        <v>67</v>
      </c>
      <c r="C16" s="97" t="s">
        <v>108</v>
      </c>
      <c r="D16" s="8">
        <v>10</v>
      </c>
      <c r="E16" s="124">
        <v>1</v>
      </c>
      <c r="F16" s="115">
        <f t="shared" si="3"/>
        <v>10</v>
      </c>
      <c r="G16" s="12">
        <v>0.25</v>
      </c>
      <c r="H16" s="125">
        <f t="shared" si="4"/>
        <v>2.5</v>
      </c>
      <c r="I16" s="121"/>
      <c r="J16" s="139">
        <f t="shared" si="5"/>
        <v>0</v>
      </c>
    </row>
    <row r="17" spans="1:10" ht="25.5" x14ac:dyDescent="0.25">
      <c r="A17" s="97" t="s">
        <v>104</v>
      </c>
      <c r="B17" s="126" t="s">
        <v>69</v>
      </c>
      <c r="C17" s="97" t="s">
        <v>70</v>
      </c>
      <c r="D17" s="8">
        <v>10</v>
      </c>
      <c r="E17" s="124">
        <v>1</v>
      </c>
      <c r="F17" s="115">
        <f t="shared" si="3"/>
        <v>10</v>
      </c>
      <c r="G17" s="127">
        <v>0.25</v>
      </c>
      <c r="H17" s="125">
        <f t="shared" si="4"/>
        <v>2.5</v>
      </c>
      <c r="I17" s="121"/>
      <c r="J17" s="139">
        <f t="shared" si="5"/>
        <v>0</v>
      </c>
    </row>
    <row r="18" spans="1:10" ht="51" customHeight="1" x14ac:dyDescent="0.25">
      <c r="A18" s="97" t="s">
        <v>104</v>
      </c>
      <c r="B18" s="123" t="s">
        <v>71</v>
      </c>
      <c r="C18" s="97" t="s">
        <v>109</v>
      </c>
      <c r="D18" s="8">
        <v>10</v>
      </c>
      <c r="E18" s="124">
        <v>1</v>
      </c>
      <c r="F18" s="115">
        <f t="shared" si="3"/>
        <v>10</v>
      </c>
      <c r="G18" s="12">
        <v>0.25</v>
      </c>
      <c r="H18" s="125">
        <f t="shared" si="4"/>
        <v>2.5</v>
      </c>
      <c r="I18" s="121"/>
      <c r="J18" s="139">
        <f t="shared" si="5"/>
        <v>0</v>
      </c>
    </row>
    <row r="19" spans="1:10" ht="63.75" x14ac:dyDescent="0.25">
      <c r="A19" s="97" t="s">
        <v>104</v>
      </c>
      <c r="B19" s="123" t="s">
        <v>75</v>
      </c>
      <c r="C19" s="97" t="s">
        <v>110</v>
      </c>
      <c r="D19" s="8">
        <v>10</v>
      </c>
      <c r="E19" s="124">
        <v>1</v>
      </c>
      <c r="F19" s="115">
        <f t="shared" si="3"/>
        <v>10</v>
      </c>
      <c r="G19" s="12">
        <v>0.25</v>
      </c>
      <c r="H19" s="125">
        <f t="shared" si="4"/>
        <v>2.5</v>
      </c>
      <c r="I19" s="121"/>
      <c r="J19" s="139">
        <f t="shared" si="5"/>
        <v>0</v>
      </c>
    </row>
  </sheetData>
  <mergeCells count="2">
    <mergeCell ref="A1:J1"/>
    <mergeCell ref="A13:J13"/>
  </mergeCells>
  <conditionalFormatting sqref="I5">
    <cfRule type="cellIs" dxfId="1" priority="2" operator="equal">
      <formula>0</formula>
    </cfRule>
  </conditionalFormatting>
  <conditionalFormatting sqref="I6:I1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36"/>
      <c r="B1" s="20" t="s">
        <v>26</v>
      </c>
      <c r="C1" s="21"/>
      <c r="D1" s="26"/>
      <c r="E1" s="25"/>
      <c r="F1" s="26"/>
      <c r="G1" s="19"/>
      <c r="H1" s="32"/>
      <c r="I1" s="25"/>
      <c r="J1" s="22"/>
    </row>
    <row r="2" spans="1:12" s="51" customFormat="1" ht="63.75" x14ac:dyDescent="0.25">
      <c r="A2" s="7" t="s">
        <v>27</v>
      </c>
      <c r="B2" s="30" t="s">
        <v>28</v>
      </c>
      <c r="C2" s="7" t="s">
        <v>29</v>
      </c>
      <c r="D2" s="8">
        <v>10</v>
      </c>
      <c r="E2" s="9">
        <v>1</v>
      </c>
      <c r="F2" s="10">
        <f t="shared" ref="F2:F14" si="0">SUM(D2*E2)</f>
        <v>10</v>
      </c>
      <c r="G2" s="11">
        <v>1.1000000000000001</v>
      </c>
      <c r="H2" s="10">
        <f t="shared" ref="H2:H14" si="1">SUM(F2*G2)</f>
        <v>11</v>
      </c>
      <c r="I2" s="45">
        <v>82.39</v>
      </c>
      <c r="J2" s="14">
        <f t="shared" ref="J2:J14" si="2">SUM(H2*I2)</f>
        <v>906.29</v>
      </c>
      <c r="L2" s="53"/>
    </row>
    <row r="3" spans="1:12" s="51" customFormat="1" ht="38.25" x14ac:dyDescent="0.25">
      <c r="A3" s="7" t="s">
        <v>30</v>
      </c>
      <c r="B3" s="27" t="s">
        <v>31</v>
      </c>
      <c r="C3" s="7" t="s">
        <v>32</v>
      </c>
      <c r="D3" s="8">
        <v>10</v>
      </c>
      <c r="E3" s="9">
        <v>1</v>
      </c>
      <c r="F3" s="10">
        <f t="shared" si="0"/>
        <v>10</v>
      </c>
      <c r="G3" s="12">
        <v>1.8</v>
      </c>
      <c r="H3" s="10">
        <f t="shared" si="1"/>
        <v>18</v>
      </c>
      <c r="I3" s="45">
        <v>82.39</v>
      </c>
      <c r="J3" s="14">
        <f t="shared" si="2"/>
        <v>1483.02</v>
      </c>
    </row>
    <row r="4" spans="1:12" s="51" customFormat="1" ht="76.5" x14ac:dyDescent="0.25">
      <c r="A4" s="7" t="s">
        <v>33</v>
      </c>
      <c r="B4" s="35" t="s">
        <v>34</v>
      </c>
      <c r="C4" s="7" t="s">
        <v>35</v>
      </c>
      <c r="D4" s="8">
        <v>5</v>
      </c>
      <c r="E4" s="28">
        <v>1</v>
      </c>
      <c r="F4" s="10">
        <f t="shared" si="0"/>
        <v>5</v>
      </c>
      <c r="G4" s="12">
        <v>2</v>
      </c>
      <c r="H4" s="10">
        <f t="shared" si="1"/>
        <v>10</v>
      </c>
      <c r="I4" s="45">
        <v>82.39</v>
      </c>
      <c r="J4" s="14">
        <f t="shared" si="2"/>
        <v>823.9</v>
      </c>
    </row>
    <row r="5" spans="1:12" s="51" customFormat="1" ht="63.75" x14ac:dyDescent="0.25">
      <c r="A5" s="7" t="s">
        <v>36</v>
      </c>
      <c r="B5" s="35" t="s">
        <v>37</v>
      </c>
      <c r="C5" s="7" t="s">
        <v>38</v>
      </c>
      <c r="D5" s="8">
        <v>5</v>
      </c>
      <c r="E5" s="28">
        <v>1</v>
      </c>
      <c r="F5" s="10">
        <f t="shared" si="0"/>
        <v>5</v>
      </c>
      <c r="G5" s="12">
        <v>0.25</v>
      </c>
      <c r="H5" s="10">
        <f t="shared" si="1"/>
        <v>1.25</v>
      </c>
      <c r="I5" s="45">
        <v>82.39</v>
      </c>
      <c r="J5" s="14">
        <f t="shared" si="2"/>
        <v>102.9875</v>
      </c>
    </row>
    <row r="6" spans="1:12" s="51" customFormat="1" ht="76.5" x14ac:dyDescent="0.25">
      <c r="A6" s="7" t="s">
        <v>39</v>
      </c>
      <c r="B6" s="16" t="s">
        <v>40</v>
      </c>
      <c r="C6" s="7" t="s">
        <v>41</v>
      </c>
      <c r="D6" s="8">
        <v>10</v>
      </c>
      <c r="E6" s="28">
        <v>4</v>
      </c>
      <c r="F6" s="10">
        <f t="shared" si="0"/>
        <v>40</v>
      </c>
      <c r="G6" s="12">
        <v>1</v>
      </c>
      <c r="H6" s="10">
        <f t="shared" si="1"/>
        <v>40</v>
      </c>
      <c r="I6" s="45">
        <v>82.39</v>
      </c>
      <c r="J6" s="14">
        <f t="shared" si="2"/>
        <v>3295.6</v>
      </c>
    </row>
    <row r="7" spans="1:12" s="51" customFormat="1" ht="24.95" customHeight="1" x14ac:dyDescent="0.25">
      <c r="A7" s="7" t="s">
        <v>39</v>
      </c>
      <c r="B7" s="16" t="s">
        <v>42</v>
      </c>
      <c r="C7" s="7" t="s">
        <v>43</v>
      </c>
      <c r="D7" s="8">
        <v>5</v>
      </c>
      <c r="E7" s="28">
        <v>4</v>
      </c>
      <c r="F7" s="10">
        <f t="shared" si="0"/>
        <v>20</v>
      </c>
      <c r="G7" s="12">
        <v>1</v>
      </c>
      <c r="H7" s="10">
        <f t="shared" si="1"/>
        <v>20</v>
      </c>
      <c r="I7" s="45">
        <v>82.39</v>
      </c>
      <c r="J7" s="14">
        <f t="shared" si="2"/>
        <v>1647.8</v>
      </c>
    </row>
    <row r="8" spans="1:12" s="51" customFormat="1" ht="24.95" customHeight="1" x14ac:dyDescent="0.25">
      <c r="A8" s="7" t="s">
        <v>44</v>
      </c>
      <c r="B8" s="16" t="s">
        <v>45</v>
      </c>
      <c r="C8" s="7" t="s">
        <v>46</v>
      </c>
      <c r="D8" s="8">
        <v>10</v>
      </c>
      <c r="E8" s="28">
        <v>2</v>
      </c>
      <c r="F8" s="10">
        <f t="shared" si="0"/>
        <v>20</v>
      </c>
      <c r="G8" s="12">
        <v>1</v>
      </c>
      <c r="H8" s="10">
        <f t="shared" si="1"/>
        <v>20</v>
      </c>
      <c r="I8" s="45">
        <v>82.39</v>
      </c>
      <c r="J8" s="14">
        <f t="shared" si="2"/>
        <v>1647.8</v>
      </c>
    </row>
    <row r="9" spans="1:12" ht="51" x14ac:dyDescent="0.25">
      <c r="A9" s="7"/>
      <c r="B9" s="16" t="s">
        <v>23</v>
      </c>
      <c r="C9" s="7" t="s">
        <v>47</v>
      </c>
      <c r="D9" s="8">
        <v>10</v>
      </c>
      <c r="E9" s="9">
        <v>1</v>
      </c>
      <c r="F9" s="10">
        <f t="shared" si="0"/>
        <v>10</v>
      </c>
      <c r="G9" s="40">
        <v>0.125</v>
      </c>
      <c r="H9" s="10">
        <f t="shared" si="1"/>
        <v>1.25</v>
      </c>
      <c r="I9" s="45">
        <v>82.39</v>
      </c>
      <c r="J9" s="14">
        <f t="shared" si="2"/>
        <v>102.9875</v>
      </c>
    </row>
    <row r="10" spans="1:12" ht="63.75" x14ac:dyDescent="0.25">
      <c r="A10" s="7" t="s">
        <v>48</v>
      </c>
      <c r="B10" s="16" t="s">
        <v>49</v>
      </c>
      <c r="C10" s="7" t="s">
        <v>50</v>
      </c>
      <c r="D10" s="8">
        <v>10</v>
      </c>
      <c r="E10" s="9">
        <v>1</v>
      </c>
      <c r="F10" s="10">
        <f t="shared" si="0"/>
        <v>10</v>
      </c>
      <c r="G10" s="12">
        <v>8</v>
      </c>
      <c r="H10" s="10">
        <f t="shared" si="1"/>
        <v>80</v>
      </c>
      <c r="I10" s="13">
        <v>82.39</v>
      </c>
      <c r="J10" s="14">
        <f t="shared" si="2"/>
        <v>6591.2</v>
      </c>
    </row>
    <row r="11" spans="1:12" ht="63.75" x14ac:dyDescent="0.25">
      <c r="A11" s="7" t="s">
        <v>51</v>
      </c>
      <c r="B11" s="16" t="s">
        <v>52</v>
      </c>
      <c r="C11" s="7" t="s">
        <v>53</v>
      </c>
      <c r="D11" s="8">
        <v>10</v>
      </c>
      <c r="E11" s="9">
        <v>1</v>
      </c>
      <c r="F11" s="10">
        <f t="shared" si="0"/>
        <v>10</v>
      </c>
      <c r="G11" s="12">
        <v>0.1</v>
      </c>
      <c r="H11" s="10">
        <f t="shared" si="1"/>
        <v>1</v>
      </c>
      <c r="I11" s="45">
        <v>82.39</v>
      </c>
      <c r="J11" s="14">
        <f t="shared" si="2"/>
        <v>82.39</v>
      </c>
    </row>
    <row r="12" spans="1:12" ht="63.75" x14ac:dyDescent="0.25">
      <c r="A12" s="7" t="s">
        <v>54</v>
      </c>
      <c r="B12" s="16" t="s">
        <v>55</v>
      </c>
      <c r="C12" s="24" t="s">
        <v>56</v>
      </c>
      <c r="D12" s="8">
        <v>10</v>
      </c>
      <c r="E12" s="9">
        <v>1</v>
      </c>
      <c r="F12" s="10">
        <f t="shared" si="0"/>
        <v>10</v>
      </c>
      <c r="G12" s="12">
        <v>0.25</v>
      </c>
      <c r="H12" s="10">
        <f t="shared" si="1"/>
        <v>2.5</v>
      </c>
      <c r="I12" s="45">
        <v>82.39</v>
      </c>
      <c r="J12" s="14">
        <f t="shared" si="2"/>
        <v>205.97499999999999</v>
      </c>
    </row>
    <row r="13" spans="1:12" ht="63.75" x14ac:dyDescent="0.25">
      <c r="A13" s="7" t="s">
        <v>54</v>
      </c>
      <c r="B13" s="16" t="s">
        <v>57</v>
      </c>
      <c r="C13" s="7" t="s">
        <v>58</v>
      </c>
      <c r="D13" s="8">
        <v>10</v>
      </c>
      <c r="E13" s="9">
        <v>1</v>
      </c>
      <c r="F13" s="10">
        <f t="shared" si="0"/>
        <v>10</v>
      </c>
      <c r="G13" s="12">
        <v>1</v>
      </c>
      <c r="H13" s="10">
        <f t="shared" si="1"/>
        <v>10</v>
      </c>
      <c r="I13" s="45">
        <v>82.39</v>
      </c>
      <c r="J13" s="14">
        <f t="shared" si="2"/>
        <v>823.9</v>
      </c>
    </row>
    <row r="14" spans="1:12" ht="140.25" x14ac:dyDescent="0.25">
      <c r="A14" s="7" t="s">
        <v>59</v>
      </c>
      <c r="B14" s="49" t="s">
        <v>60</v>
      </c>
      <c r="C14" s="7" t="s">
        <v>61</v>
      </c>
      <c r="D14" s="8">
        <v>10</v>
      </c>
      <c r="E14" s="9">
        <v>1</v>
      </c>
      <c r="F14" s="10">
        <f t="shared" si="0"/>
        <v>10</v>
      </c>
      <c r="G14" s="12">
        <v>1</v>
      </c>
      <c r="H14" s="10">
        <f t="shared" si="1"/>
        <v>10</v>
      </c>
      <c r="I14" s="13">
        <v>82.39</v>
      </c>
      <c r="J14" s="14">
        <f t="shared" si="2"/>
        <v>823.9</v>
      </c>
    </row>
    <row r="15" spans="1:12" ht="25.5" customHeight="1" x14ac:dyDescent="0.25">
      <c r="A15" s="46"/>
      <c r="B15" s="169" t="s">
        <v>62</v>
      </c>
      <c r="C15" s="170"/>
      <c r="D15" s="170"/>
      <c r="E15" s="170"/>
      <c r="F15" s="170"/>
      <c r="G15" s="170"/>
      <c r="H15" s="170"/>
      <c r="I15" s="170"/>
      <c r="J15" s="171"/>
    </row>
    <row r="16" spans="1:12" ht="178.5" x14ac:dyDescent="0.25">
      <c r="A16" s="7"/>
      <c r="B16" s="47" t="s">
        <v>63</v>
      </c>
      <c r="C16" s="67" t="s">
        <v>64</v>
      </c>
      <c r="D16" s="42">
        <v>10</v>
      </c>
      <c r="E16" s="43">
        <v>1</v>
      </c>
      <c r="F16" s="44">
        <f t="shared" ref="F16:F22" si="3">SUM(D16*E16)</f>
        <v>10</v>
      </c>
      <c r="G16" s="48">
        <v>0.25</v>
      </c>
      <c r="H16" s="44">
        <f t="shared" ref="H16:H22" si="4">SUM(F16*G16)</f>
        <v>2.5</v>
      </c>
      <c r="I16" s="45">
        <v>82.39</v>
      </c>
      <c r="J16" s="14">
        <f t="shared" ref="J16:J22" si="5">SUM(H16*I16)</f>
        <v>205.97499999999999</v>
      </c>
    </row>
    <row r="17" spans="1:10" ht="217.5" x14ac:dyDescent="0.25">
      <c r="A17" s="50"/>
      <c r="B17" s="38" t="s">
        <v>65</v>
      </c>
      <c r="C17" s="66" t="s">
        <v>66</v>
      </c>
      <c r="D17" s="39">
        <v>10</v>
      </c>
      <c r="E17" s="39">
        <v>1</v>
      </c>
      <c r="F17" s="39">
        <f t="shared" si="3"/>
        <v>10</v>
      </c>
      <c r="G17" s="39">
        <v>0.25</v>
      </c>
      <c r="H17" s="39">
        <f t="shared" si="4"/>
        <v>2.5</v>
      </c>
      <c r="I17" s="45">
        <v>82.39</v>
      </c>
      <c r="J17" s="14">
        <f t="shared" si="5"/>
        <v>205.97499999999999</v>
      </c>
    </row>
    <row r="18" spans="1:10" ht="216.75" x14ac:dyDescent="0.25">
      <c r="A18" s="7"/>
      <c r="B18" s="49" t="s">
        <v>67</v>
      </c>
      <c r="C18" s="7" t="s">
        <v>68</v>
      </c>
      <c r="D18" s="8">
        <v>10</v>
      </c>
      <c r="E18" s="9">
        <v>1</v>
      </c>
      <c r="F18" s="10">
        <f t="shared" si="3"/>
        <v>10</v>
      </c>
      <c r="G18" s="12">
        <v>0.25</v>
      </c>
      <c r="H18" s="10">
        <f t="shared" si="4"/>
        <v>2.5</v>
      </c>
      <c r="I18" s="45">
        <v>82.39</v>
      </c>
      <c r="J18" s="14">
        <f t="shared" si="5"/>
        <v>205.97499999999999</v>
      </c>
    </row>
    <row r="19" spans="1:10" ht="51" x14ac:dyDescent="0.25">
      <c r="A19" s="7"/>
      <c r="B19" s="30" t="s">
        <v>69</v>
      </c>
      <c r="C19" s="7" t="s">
        <v>70</v>
      </c>
      <c r="D19" s="8">
        <v>10</v>
      </c>
      <c r="E19" s="9">
        <v>1</v>
      </c>
      <c r="F19" s="10">
        <f t="shared" si="3"/>
        <v>10</v>
      </c>
      <c r="G19" s="34">
        <v>0.25</v>
      </c>
      <c r="H19" s="10">
        <f t="shared" si="4"/>
        <v>2.5</v>
      </c>
      <c r="I19" s="45">
        <v>82.39</v>
      </c>
      <c r="J19" s="14">
        <f t="shared" si="5"/>
        <v>205.97499999999999</v>
      </c>
    </row>
    <row r="20" spans="1:10" ht="165.75" x14ac:dyDescent="0.25">
      <c r="A20" s="7"/>
      <c r="B20" s="49" t="s">
        <v>71</v>
      </c>
      <c r="C20" s="7" t="s">
        <v>72</v>
      </c>
      <c r="D20" s="8">
        <v>10</v>
      </c>
      <c r="E20" s="9">
        <v>1</v>
      </c>
      <c r="F20" s="10">
        <f t="shared" si="3"/>
        <v>10</v>
      </c>
      <c r="G20" s="12">
        <v>0.25</v>
      </c>
      <c r="H20" s="10">
        <f t="shared" si="4"/>
        <v>2.5</v>
      </c>
      <c r="I20" s="45">
        <v>82.39</v>
      </c>
      <c r="J20" s="14">
        <f t="shared" si="5"/>
        <v>205.97499999999999</v>
      </c>
    </row>
    <row r="21" spans="1:10" ht="63.75" x14ac:dyDescent="0.25">
      <c r="A21" s="7"/>
      <c r="B21" s="16" t="s">
        <v>73</v>
      </c>
      <c r="C21" s="7" t="s">
        <v>74</v>
      </c>
      <c r="D21" s="8">
        <v>10</v>
      </c>
      <c r="E21" s="9">
        <v>1</v>
      </c>
      <c r="F21" s="10">
        <f t="shared" si="3"/>
        <v>10</v>
      </c>
      <c r="G21" s="12">
        <v>0.75</v>
      </c>
      <c r="H21" s="10">
        <f t="shared" si="4"/>
        <v>7.5</v>
      </c>
      <c r="I21" s="45">
        <v>82.39</v>
      </c>
      <c r="J21" s="14">
        <f t="shared" si="5"/>
        <v>617.92499999999995</v>
      </c>
    </row>
    <row r="22" spans="1:10" ht="153" x14ac:dyDescent="0.25">
      <c r="A22" s="7"/>
      <c r="B22" s="49" t="s">
        <v>75</v>
      </c>
      <c r="C22" s="7" t="s">
        <v>76</v>
      </c>
      <c r="D22" s="8">
        <v>10</v>
      </c>
      <c r="E22" s="9">
        <v>1</v>
      </c>
      <c r="F22" s="10">
        <f t="shared" si="3"/>
        <v>10</v>
      </c>
      <c r="G22" s="12">
        <v>0.25</v>
      </c>
      <c r="H22" s="10">
        <f t="shared" si="4"/>
        <v>2.5</v>
      </c>
      <c r="I22" s="45">
        <v>82.39</v>
      </c>
      <c r="J22" s="14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54E5FDC1BF542998DEB82411A1779" ma:contentTypeVersion="8" ma:contentTypeDescription="Create a new document." ma:contentTypeScope="" ma:versionID="5b4bc5b1aad1d13997554752b8ed4e3b">
  <xsd:schema xmlns:xsd="http://www.w3.org/2001/XMLSchema" xmlns:xs="http://www.w3.org/2001/XMLSchema" xmlns:p="http://schemas.microsoft.com/office/2006/metadata/properties" xmlns:ns2="5a404b74-d374-4aad-b91c-db1fadb1a89d" xmlns:ns3="cb4b864c-553a-4dea-ae26-c61e77245e4f" targetNamespace="http://schemas.microsoft.com/office/2006/metadata/properties" ma:root="true" ma:fieldsID="6612ca05d1e2cd157819477ffe51e412" ns2:_="" ns3:_="">
    <xsd:import namespace="5a404b74-d374-4aad-b91c-db1fadb1a89d"/>
    <xsd:import namespace="cb4b864c-553a-4dea-ae26-c61e77245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4b74-d374-4aad-b91c-db1fadb1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b864c-553a-4dea-ae26-c61e77245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A77D1-91E5-405D-BFF2-F4C87B05B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FD1497-8AEE-45EA-A5D0-859A9429756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4b864c-553a-4dea-ae26-c61e77245e4f"/>
    <ds:schemaRef ds:uri="5a404b74-d374-4aad-b91c-db1fadb1a8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1A6C06-9307-4244-A243-849147E9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04b74-d374-4aad-b91c-db1fadb1a89d"/>
    <ds:schemaRef ds:uri="cb4b864c-553a-4dea-ae26-c61e77245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Included - Burden Hours</vt:lpstr>
      <vt:lpstr>Not Included - Burden Hours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Woolard, Susan - RD, Washington, DC</cp:lastModifiedBy>
  <cp:revision/>
  <dcterms:created xsi:type="dcterms:W3CDTF">2013-02-22T16:43:02Z</dcterms:created>
  <dcterms:modified xsi:type="dcterms:W3CDTF">2022-05-18T17:53:28Z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0x010100F4654E5FDC1BF542998DEB82411A1779</vt:lpwstr>
  </property>
</Properties>
</file>