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771EC990-8EDE-4501-B04B-B62FB690D2BB}" xr6:coauthVersionLast="46" xr6:coauthVersionMax="46" xr10:uidLastSave="{00000000-0000-0000-0000-000000000000}"/>
  <bookViews>
    <workbookView xWindow="-109" yWindow="-109" windowWidth="26301" windowHeight="14305" xr2:uid="{00000000-000D-0000-FFFF-FFFF00000000}"/>
  </bookViews>
  <sheets>
    <sheet name="ICR Burden Statement" sheetId="7" r:id="rId1"/>
    <sheet name="Current MY Credit Calc" sheetId="1" r:id="rId2"/>
    <sheet name="Field Descriptions" sheetId="5" r:id="rId3"/>
    <sheet name="Summary" sheetId="4" r:id="rId4"/>
    <sheet name="Phase-In" sheetId="6" r:id="rId5"/>
  </sheets>
  <definedNames>
    <definedName name="_xlnm.Print_Area" localSheetId="1">'Current MY Credit Calc'!$A$10:$J$47</definedName>
    <definedName name="_xlnm.Print_Area" localSheetId="4">'Phase-In'!$A$4:$C$44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11" i="1" l="1"/>
  <c r="D69" i="1"/>
  <c r="AD11" i="1"/>
  <c r="AE11" i="1"/>
  <c r="AC11" i="1"/>
  <c r="AF11" i="1"/>
  <c r="C69" i="1"/>
  <c r="AE25" i="1"/>
  <c r="AE26" i="1"/>
  <c r="AC26" i="1"/>
  <c r="AF25" i="1"/>
  <c r="AF26" i="1"/>
  <c r="AC25" i="1"/>
  <c r="AD25" i="1"/>
  <c r="AG25" i="1"/>
  <c r="AG26" i="1"/>
  <c r="AD26" i="1"/>
  <c r="J23" i="1"/>
  <c r="J22" i="1"/>
  <c r="J21" i="1"/>
  <c r="J20" i="1"/>
  <c r="J19" i="1"/>
  <c r="J18" i="1"/>
  <c r="J17" i="1"/>
  <c r="J16" i="1"/>
  <c r="J15" i="1"/>
  <c r="J14" i="1"/>
  <c r="J33" i="1"/>
  <c r="J32" i="1"/>
  <c r="J31" i="1"/>
  <c r="J30" i="1"/>
  <c r="J29" i="1"/>
  <c r="J28" i="1"/>
  <c r="J27" i="1"/>
  <c r="J26" i="1"/>
  <c r="J25" i="1"/>
  <c r="J24" i="1"/>
  <c r="AG33" i="1"/>
  <c r="AF33" i="1"/>
  <c r="AE33" i="1"/>
  <c r="AD33" i="1"/>
  <c r="AC33" i="1"/>
  <c r="AA33" i="1"/>
  <c r="Z33" i="1"/>
  <c r="AG32" i="1"/>
  <c r="AF32" i="1"/>
  <c r="AE32" i="1"/>
  <c r="AD32" i="1"/>
  <c r="AC32" i="1"/>
  <c r="AA32" i="1"/>
  <c r="Z32" i="1"/>
  <c r="AG31" i="1"/>
  <c r="AF31" i="1"/>
  <c r="AE31" i="1"/>
  <c r="AD31" i="1"/>
  <c r="AC31" i="1"/>
  <c r="AA31" i="1"/>
  <c r="Z31" i="1"/>
  <c r="AG30" i="1"/>
  <c r="AF30" i="1"/>
  <c r="AE30" i="1"/>
  <c r="AD30" i="1"/>
  <c r="AC30" i="1"/>
  <c r="AA30" i="1"/>
  <c r="Z30" i="1"/>
  <c r="AG29" i="1"/>
  <c r="AF29" i="1"/>
  <c r="AE29" i="1"/>
  <c r="AD29" i="1"/>
  <c r="AC29" i="1"/>
  <c r="AA29" i="1"/>
  <c r="Z29" i="1"/>
  <c r="AG28" i="1"/>
  <c r="AF28" i="1"/>
  <c r="AE28" i="1"/>
  <c r="AD28" i="1"/>
  <c r="AC28" i="1"/>
  <c r="AA28" i="1"/>
  <c r="Z28" i="1"/>
  <c r="AG27" i="1"/>
  <c r="AF27" i="1"/>
  <c r="AE27" i="1"/>
  <c r="AD27" i="1"/>
  <c r="AC27" i="1"/>
  <c r="AA27" i="1"/>
  <c r="Z27" i="1"/>
  <c r="AA26" i="1"/>
  <c r="Z26" i="1"/>
  <c r="AA25" i="1"/>
  <c r="Z25" i="1"/>
  <c r="AG24" i="1"/>
  <c r="AF24" i="1"/>
  <c r="AE24" i="1"/>
  <c r="AD24" i="1"/>
  <c r="AC24" i="1"/>
  <c r="AA24" i="1"/>
  <c r="Z24" i="1"/>
  <c r="AG23" i="1"/>
  <c r="AF23" i="1"/>
  <c r="AE23" i="1"/>
  <c r="AD23" i="1"/>
  <c r="AC23" i="1"/>
  <c r="AA23" i="1"/>
  <c r="Z23" i="1"/>
  <c r="AG22" i="1"/>
  <c r="AF22" i="1"/>
  <c r="AE22" i="1"/>
  <c r="AD22" i="1"/>
  <c r="AC22" i="1"/>
  <c r="AA22" i="1"/>
  <c r="Z22" i="1"/>
  <c r="AG21" i="1"/>
  <c r="AF21" i="1"/>
  <c r="AE21" i="1"/>
  <c r="AD21" i="1"/>
  <c r="AC21" i="1"/>
  <c r="AA21" i="1"/>
  <c r="Z21" i="1"/>
  <c r="AG20" i="1"/>
  <c r="AF20" i="1"/>
  <c r="AE20" i="1"/>
  <c r="AD20" i="1"/>
  <c r="AC20" i="1"/>
  <c r="AA20" i="1"/>
  <c r="Z20" i="1"/>
  <c r="AG19" i="1"/>
  <c r="AF19" i="1"/>
  <c r="AE19" i="1"/>
  <c r="AD19" i="1"/>
  <c r="AC19" i="1"/>
  <c r="AA19" i="1"/>
  <c r="Z19" i="1"/>
  <c r="AG18" i="1"/>
  <c r="AF18" i="1"/>
  <c r="AE18" i="1"/>
  <c r="AD18" i="1"/>
  <c r="AC18" i="1"/>
  <c r="AA18" i="1"/>
  <c r="Z18" i="1"/>
  <c r="AG17" i="1"/>
  <c r="AF17" i="1"/>
  <c r="AE17" i="1"/>
  <c r="AD17" i="1"/>
  <c r="AC17" i="1"/>
  <c r="AA17" i="1"/>
  <c r="Z17" i="1"/>
  <c r="AG16" i="1"/>
  <c r="AF16" i="1"/>
  <c r="AE16" i="1"/>
  <c r="AD16" i="1"/>
  <c r="AC16" i="1"/>
  <c r="AA16" i="1"/>
  <c r="Z16" i="1"/>
  <c r="AG15" i="1"/>
  <c r="AF15" i="1"/>
  <c r="AE15" i="1"/>
  <c r="AD15" i="1"/>
  <c r="AC15" i="1"/>
  <c r="AA15" i="1"/>
  <c r="Z15" i="1"/>
  <c r="AE12" i="1"/>
  <c r="AE13" i="1"/>
  <c r="AE14" i="1"/>
  <c r="AE34" i="1"/>
  <c r="AE35" i="1"/>
  <c r="AE36" i="1"/>
  <c r="AE37" i="1"/>
  <c r="AE38" i="1"/>
  <c r="AE39" i="1"/>
  <c r="AE40" i="1"/>
  <c r="AG12" i="1"/>
  <c r="E69" i="1"/>
  <c r="AD12" i="1"/>
  <c r="AG13" i="1"/>
  <c r="AD13" i="1"/>
  <c r="AG14" i="1"/>
  <c r="AG34" i="1"/>
  <c r="AG35" i="1"/>
  <c r="AG36" i="1"/>
  <c r="AG37" i="1"/>
  <c r="AG38" i="1"/>
  <c r="AG39" i="1"/>
  <c r="AG40" i="1"/>
  <c r="AD14" i="1"/>
  <c r="AD34" i="1"/>
  <c r="AD35" i="1"/>
  <c r="AD36" i="1"/>
  <c r="AD37" i="1"/>
  <c r="AD38" i="1"/>
  <c r="AD39" i="1"/>
  <c r="AD40" i="1"/>
  <c r="AC12" i="1"/>
  <c r="AC13" i="1"/>
  <c r="AC14" i="1"/>
  <c r="AC34" i="1"/>
  <c r="AC35" i="1"/>
  <c r="AC36" i="1"/>
  <c r="AC37" i="1"/>
  <c r="AC38" i="1"/>
  <c r="AC39" i="1"/>
  <c r="AC40" i="1"/>
  <c r="AF12" i="1"/>
  <c r="C45" i="1"/>
  <c r="AF13" i="1"/>
  <c r="AF14" i="1"/>
  <c r="AF34" i="1"/>
  <c r="AF35" i="1"/>
  <c r="AF36" i="1"/>
  <c r="AF37" i="1"/>
  <c r="AF38" i="1"/>
  <c r="AF39" i="1"/>
  <c r="AF40" i="1"/>
  <c r="D12" i="4"/>
  <c r="D13" i="4"/>
  <c r="F13" i="4"/>
  <c r="F12" i="4"/>
  <c r="J40" i="1"/>
  <c r="J39" i="1"/>
  <c r="J38" i="1"/>
  <c r="J37" i="1"/>
  <c r="J36" i="1"/>
  <c r="J35" i="1"/>
  <c r="J34" i="1"/>
  <c r="J13" i="1"/>
  <c r="J12" i="1"/>
  <c r="J11" i="1"/>
  <c r="C77" i="1"/>
  <c r="AA40" i="1"/>
  <c r="Z40" i="1"/>
  <c r="AA39" i="1"/>
  <c r="Z39" i="1"/>
  <c r="AA38" i="1"/>
  <c r="Z38" i="1"/>
  <c r="AA37" i="1"/>
  <c r="Z37" i="1"/>
  <c r="AA36" i="1"/>
  <c r="Z36" i="1"/>
  <c r="AA35" i="1"/>
  <c r="Z35" i="1"/>
  <c r="AA34" i="1"/>
  <c r="Z34" i="1"/>
  <c r="AA14" i="1"/>
  <c r="Z14" i="1"/>
  <c r="AA13" i="1"/>
  <c r="Z13" i="1"/>
  <c r="AA12" i="1"/>
  <c r="Z12" i="1"/>
  <c r="AA11" i="1"/>
  <c r="Z11" i="1"/>
  <c r="C38" i="6"/>
  <c r="N5" i="6"/>
  <c r="C37"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M5" i="6"/>
  <c r="C36" i="6"/>
  <c r="C41"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C71" i="1"/>
  <c r="C46" i="1"/>
  <c r="B45" i="1"/>
  <c r="E45" i="1"/>
  <c r="B69" i="1"/>
  <c r="D45" i="1"/>
  <c r="D71" i="1"/>
  <c r="D46" i="1"/>
  <c r="E5" i="4"/>
  <c r="E14" i="4"/>
  <c r="E15" i="4"/>
  <c r="E71" i="1"/>
  <c r="E46" i="1"/>
  <c r="B71" i="1"/>
  <c r="B46" i="1"/>
  <c r="D5" i="4"/>
  <c r="D14" i="4"/>
  <c r="D15" i="4"/>
  <c r="F5" i="4"/>
  <c r="F14" i="4"/>
  <c r="F15" i="4"/>
</calcChain>
</file>

<file path=xl/sharedStrings.xml><?xml version="1.0" encoding="utf-8"?>
<sst xmlns="http://schemas.openxmlformats.org/spreadsheetml/2006/main" count="104" uniqueCount="78">
  <si>
    <t>HC</t>
  </si>
  <si>
    <t>CO</t>
  </si>
  <si>
    <t>Engine Family Name or Test Group</t>
  </si>
  <si>
    <t>Credit Balance</t>
  </si>
  <si>
    <t xml:space="preserve">U.S. Production  </t>
  </si>
  <si>
    <t>Useful Life (kW-hr)</t>
  </si>
  <si>
    <t>Y</t>
  </si>
  <si>
    <t>N</t>
  </si>
  <si>
    <t>Unique Design? (Y/N)</t>
  </si>
  <si>
    <t>UL (kW-hr) = UL(km) x maximum test power (kW) / 30 km/hr</t>
  </si>
  <si>
    <t>Data Element</t>
  </si>
  <si>
    <t>Standard</t>
  </si>
  <si>
    <t xml:space="preserve">Emission Level </t>
  </si>
  <si>
    <t>Phase 1</t>
  </si>
  <si>
    <t>HC (g/kW-hr)</t>
  </si>
  <si>
    <t>CO (g/kW-hr)</t>
  </si>
  <si>
    <t xml:space="preserve">Field </t>
  </si>
  <si>
    <t>Description</t>
  </si>
  <si>
    <t xml:space="preserve">Enter the 12-character engine family name or test group name.  </t>
  </si>
  <si>
    <t>Enter number of engines/vehicles manufactured for U.S. production.</t>
  </si>
  <si>
    <t>Early Reduction Credits: Phase 2</t>
  </si>
  <si>
    <t>Credits</t>
  </si>
  <si>
    <t>Credits banked from prior model years</t>
  </si>
  <si>
    <t>Apply credits acquired via trading</t>
  </si>
  <si>
    <t xml:space="preserve">Credits acquired via trading </t>
  </si>
  <si>
    <t>Apply banked credits</t>
  </si>
  <si>
    <t xml:space="preserve">Current Credit Balances </t>
  </si>
  <si>
    <t>Participating in ABT? (Y/N)</t>
  </si>
  <si>
    <t>Phase</t>
  </si>
  <si>
    <t>Phase 2 ERC</t>
  </si>
  <si>
    <t>Credits acquired via trading</t>
  </si>
  <si>
    <t>Phase-In %</t>
  </si>
  <si>
    <t>Application of Traded or Banked Credits to Current MY Balance</t>
  </si>
  <si>
    <t>Credit Balances after Application of Traded or Banked Credits</t>
  </si>
  <si>
    <t>If Unique design, Production should be at or below 600 and FELs for HC and CO should be at or below 270 g/kW-hr and 560 g/kW-hr, respectively (Section 1051.630)</t>
  </si>
  <si>
    <t>Snowmobile ABT template - DRAFT</t>
  </si>
  <si>
    <t xml:space="preserve">Total Production </t>
  </si>
  <si>
    <t>Total Production in ABT</t>
  </si>
  <si>
    <t>Total Production not in ABT</t>
  </si>
  <si>
    <t>Phase 1 HC</t>
  </si>
  <si>
    <t>Phase 1 CO</t>
  </si>
  <si>
    <t>Phase 2 HC</t>
  </si>
  <si>
    <t>Phase 2 CO</t>
  </si>
  <si>
    <t>Prod * UL (denom)</t>
  </si>
  <si>
    <t>Default Value</t>
  </si>
  <si>
    <t>Raw Calculations</t>
  </si>
  <si>
    <t>Emission Level</t>
  </si>
  <si>
    <t>UD and Prod Volume Violation</t>
  </si>
  <si>
    <t>Violation Messages</t>
  </si>
  <si>
    <t>Messages</t>
  </si>
  <si>
    <t>HC FEL (g/kW-hr)</t>
  </si>
  <si>
    <t>CO FEL (g/kW-hr)</t>
  </si>
  <si>
    <t>Phase 2 (ERCs)</t>
  </si>
  <si>
    <t>Phase 1 and Phase 2 (ERCs)</t>
  </si>
  <si>
    <t>Phase 2</t>
  </si>
  <si>
    <t xml:space="preserve">Enter the established HC family emission limit (FEL) for the engine family (or subset) in terms of g/kW-hr.  </t>
  </si>
  <si>
    <t xml:space="preserve">Enter the established CO family emission limit (FEL) for the engine family (or subset) in terms of g/kW-hr.  </t>
  </si>
  <si>
    <t>Banked Credits</t>
  </si>
  <si>
    <r>
      <t>Current MY Credits</t>
    </r>
    <r>
      <rPr>
        <vertAlign val="superscript"/>
        <sz val="8"/>
        <rFont val="Arial"/>
        <family val="2"/>
      </rPr>
      <t xml:space="preserve"> 1</t>
    </r>
  </si>
  <si>
    <r>
      <t xml:space="preserve">Total Credit Balance </t>
    </r>
    <r>
      <rPr>
        <b/>
        <vertAlign val="superscript"/>
        <sz val="8"/>
        <rFont val="Arial"/>
        <family val="2"/>
      </rPr>
      <t>2</t>
    </r>
  </si>
  <si>
    <r>
      <t>2</t>
    </r>
    <r>
      <rPr>
        <i/>
        <sz val="9"/>
        <rFont val="Times New Roman"/>
        <family val="1"/>
      </rPr>
      <t xml:space="preserve"> This balance should be at or above zero.  The 'Total Banked Credits' reflects the sum of the preceding two rows: the 'Banked Credits' (adjusted based on the number of credits applied to the current MY credits balance) and the 'Total Credit Balance.'</t>
    </r>
  </si>
  <si>
    <t>Total Banked Credits</t>
  </si>
  <si>
    <t>Enter the useful life (UL) of the engine family (or subset) in terms of kW-hr.  If UL is in kilometers, you may convert to kW-hr using the following equation:  UL (kW-hr) = UL (km) x maximum test power (kW) / 30 km/hr.  Note that the rule specifies minimum useful life as 8,000 km.</t>
  </si>
  <si>
    <t>Select the phase that applies.  If the engine family is subject to the current standards, select Phase 1.  If Phase 1 credits will be accrued in the current model year, you may elect to designate certain engine families as Phase 2 Early Reduction Credits (ERCs).  Phase 1 and 2 CO credits are maintained as separate balances in the Current MY worksheet but are combined in the Summary sheet since the standards are consistent.</t>
  </si>
  <si>
    <t>Test Engine Power</t>
  </si>
  <si>
    <t>Model Name</t>
  </si>
  <si>
    <t>Enter the applicable model name (optional).</t>
  </si>
  <si>
    <t>Enter the test engine power rating for the engine family name.  Note that this value does not affect credit calculations.</t>
  </si>
  <si>
    <t xml:space="preserve">If the snowmobiles in the associated engine family are considered "unique design", select "Y" from the dropdown list.  Otherwise, select "N" (see Section 1051.630).  </t>
  </si>
  <si>
    <r>
      <t>1</t>
    </r>
    <r>
      <rPr>
        <i/>
        <sz val="9"/>
        <rFont val="Times New Roman"/>
        <family val="1"/>
      </rPr>
      <t xml:space="preserve"> Includes credits/deficits associated with the standards in Table 1 of Section 1051.103.  Note that since the same standard applies to CO Phase 1 and Phase 2, the credit totals from the 'Current MY Credit Calc' worksheet are combined in the CO column of this worksheet.</t>
    </r>
  </si>
  <si>
    <t>Note:  Providing the data and information necessary to calculate phase-in percentages is optional.</t>
  </si>
  <si>
    <t>Prod * UL * FEL (numer -CO)</t>
  </si>
  <si>
    <t>Prod * UL * FEL (numer -HC)</t>
  </si>
  <si>
    <t>Paperwork Reduction Act Notice</t>
  </si>
  <si>
    <t>This collection of information is approved by OMB under the Paperwork Reduction Act, 44 U.S.C. 3501 et seq. (OMB Control No. 2060-0338). Responses to this collection of information are mandatory (40 CFR 1051).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</si>
  <si>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No. 2060-0338</t>
  </si>
  <si>
    <t xml:space="preserve">Approval Expires on </t>
  </si>
  <si>
    <t>EPA Form  5900-465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</si>
</sst>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
  </numFmts>
  <fonts count="19" x14ac:knownFonts="1">
    <font>
      <sz val="10"/>
      <name val="Arial"/>
    </font>
    <font>
      <sz val="8"/>
      <name val="Arial"/>
      <family val="2"/>
    </font>
    <font>
      <b/>
      <sz val="8"/>
      <name val="Arial"/>
      <family val="2"/>
    </font>
    <font>
      <b/>
      <sz val="8"/>
      <name val="Arial"/>
      <family val="2"/>
    </font>
    <font>
      <sz val="8"/>
      <name val="Arial"/>
      <family val="2"/>
    </font>
    <font>
      <b/>
      <sz val="10"/>
      <name val="Arial"/>
      <family val="2"/>
    </font>
    <font>
      <sz val="10"/>
      <name val="Arial"/>
      <family val="2"/>
    </font>
    <font>
      <sz val="8"/>
      <color indexed="10"/>
      <name val="Arial"/>
      <family val="2"/>
    </font>
    <font>
      <i/>
      <sz val="8"/>
      <name val="Times New Roman"/>
      <family val="1"/>
    </font>
    <font>
      <sz val="10"/>
      <color indexed="12"/>
      <name val="Arial"/>
      <family val="2"/>
    </font>
    <font>
      <sz val="8"/>
      <color indexed="12"/>
      <name val="Arial"/>
      <family val="2"/>
    </font>
    <font>
      <sz val="10"/>
      <color indexed="10"/>
      <name val="Arial"/>
      <family val="2"/>
    </font>
    <font>
      <vertAlign val="superscript"/>
      <sz val="8"/>
      <name val="Arial"/>
      <family val="2"/>
    </font>
    <font>
      <b/>
      <vertAlign val="superscript"/>
      <sz val="8"/>
      <name val="Arial"/>
      <family val="2"/>
    </font>
    <font>
      <i/>
      <vertAlign val="superscript"/>
      <sz val="9"/>
      <name val="Times New Roman"/>
      <family val="1"/>
    </font>
    <font>
      <i/>
      <sz val="9"/>
      <name val="Times New Roman"/>
      <family val="1"/>
    </font>
    <font>
      <sz val="9"/>
      <name val="Arial"/>
      <family val="2"/>
    </font>
    <font>
      <b/>
      <i/>
      <sz val="9"/>
      <name val="Arial"/>
      <family val="2"/>
    </font>
    <font>
      <sz val="9"/>
      <name val="Arial"/>
      <family val="2"/>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lightUp">
        <bgColor indexed="9"/>
      </patternFill>
    </fill>
    <fill>
      <patternFill patternType="solid">
        <fgColor indexed="52"/>
        <bgColor indexed="64"/>
      </patternFill>
    </fill>
    <fill>
      <patternFill patternType="solid">
        <fgColor theme="0" tint="-0.149998474074526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33">
    <xf numFmtId="0" fontId="0" fillId="0" borderId="0" xfId="0"/>
    <xf numFmtId="0" fontId="3" fillId="2" borderId="1" xfId="0" applyFont="1" applyFill="1" applyBorder="1" applyAlignment="1">
      <alignment horizontal="center" wrapText="1"/>
    </xf>
    <xf numFmtId="0" fontId="4" fillId="3" borderId="1" xfId="0" applyFont="1" applyFill="1" applyBorder="1"/>
    <xf numFmtId="0" fontId="4" fillId="3" borderId="1" xfId="0" applyFont="1" applyFill="1" applyBorder="1" applyAlignment="1">
      <alignment horizontal="center"/>
    </xf>
    <xf numFmtId="0" fontId="3" fillId="2" borderId="0" xfId="0" applyFont="1" applyFill="1" applyBorder="1" applyAlignment="1">
      <alignment horizontal="center"/>
    </xf>
    <xf numFmtId="0" fontId="5" fillId="2" borderId="2" xfId="0" applyFont="1" applyFill="1" applyBorder="1" applyAlignment="1">
      <alignment wrapText="1"/>
    </xf>
    <xf numFmtId="0" fontId="0" fillId="4" borderId="0" xfId="0" applyFill="1"/>
    <xf numFmtId="0" fontId="1" fillId="4" borderId="0" xfId="0" applyFont="1" applyFill="1"/>
    <xf numFmtId="0" fontId="0" fillId="4" borderId="0" xfId="0" applyFill="1" applyAlignment="1">
      <alignment wrapText="1"/>
    </xf>
    <xf numFmtId="0" fontId="2" fillId="2" borderId="2" xfId="0" applyFont="1" applyFill="1" applyBorder="1" applyAlignment="1">
      <alignment wrapText="1"/>
    </xf>
    <xf numFmtId="0" fontId="6" fillId="4" borderId="2" xfId="0" applyFont="1" applyFill="1" applyBorder="1" applyAlignment="1">
      <alignment vertical="top" wrapText="1"/>
    </xf>
    <xf numFmtId="0" fontId="6" fillId="4" borderId="0" xfId="0" applyFont="1" applyFill="1" applyBorder="1" applyAlignment="1">
      <alignment wrapText="1"/>
    </xf>
    <xf numFmtId="0" fontId="1" fillId="4" borderId="0" xfId="0" applyFont="1" applyFill="1" applyAlignment="1">
      <alignment wrapText="1"/>
    </xf>
    <xf numFmtId="0" fontId="1" fillId="4" borderId="0" xfId="0" applyFont="1" applyFill="1" applyBorder="1"/>
    <xf numFmtId="0" fontId="3" fillId="4" borderId="0" xfId="0" applyFont="1" applyFill="1" applyBorder="1" applyAlignment="1"/>
    <xf numFmtId="0" fontId="4" fillId="4" borderId="0" xfId="0" applyFont="1" applyFill="1"/>
    <xf numFmtId="0" fontId="3" fillId="4" borderId="0" xfId="0" applyFont="1" applyFill="1" applyBorder="1"/>
    <xf numFmtId="0" fontId="7" fillId="4" borderId="0" xfId="0" applyFont="1" applyFill="1"/>
    <xf numFmtId="0" fontId="7" fillId="4" borderId="0" xfId="0" applyFont="1" applyFill="1" applyAlignment="1"/>
    <xf numFmtId="0" fontId="0" fillId="4" borderId="0" xfId="0" applyFill="1" applyAlignment="1">
      <alignment horizontal="center"/>
    </xf>
    <xf numFmtId="0" fontId="1" fillId="4" borderId="0" xfId="0" applyFont="1" applyFill="1" applyAlignment="1">
      <alignment horizontal="center"/>
    </xf>
    <xf numFmtId="0" fontId="0" fillId="4" borderId="3" xfId="0" applyFill="1" applyBorder="1" applyAlignment="1">
      <alignment horizontal="left"/>
    </xf>
    <xf numFmtId="0" fontId="4" fillId="4" borderId="2" xfId="0" applyFont="1" applyFill="1" applyBorder="1" applyAlignment="1">
      <alignment horizontal="left"/>
    </xf>
    <xf numFmtId="0" fontId="0" fillId="4" borderId="4" xfId="0" applyFill="1" applyBorder="1" applyAlignment="1">
      <alignment horizontal="left"/>
    </xf>
    <xf numFmtId="0" fontId="5" fillId="2" borderId="1" xfId="0" applyFont="1" applyFill="1" applyBorder="1" applyAlignment="1">
      <alignment vertical="center"/>
    </xf>
    <xf numFmtId="0" fontId="3" fillId="5" borderId="0" xfId="0" applyFont="1" applyFill="1"/>
    <xf numFmtId="0" fontId="5" fillId="6" borderId="1" xfId="0" applyFont="1" applyFill="1" applyBorder="1"/>
    <xf numFmtId="0" fontId="0" fillId="4" borderId="0" xfId="0" applyFill="1" applyAlignment="1">
      <alignment horizontal="center" wrapText="1"/>
    </xf>
    <xf numFmtId="0" fontId="5" fillId="4" borderId="0" xfId="0" applyFont="1" applyFill="1" applyAlignment="1">
      <alignment horizontal="center" wrapText="1"/>
    </xf>
    <xf numFmtId="0" fontId="9" fillId="4" borderId="0" xfId="0" applyFont="1" applyFill="1"/>
    <xf numFmtId="0" fontId="10" fillId="4" borderId="0" xfId="0" applyFont="1" applyFill="1"/>
    <xf numFmtId="165" fontId="4" fillId="3" borderId="1" xfId="0" applyNumberFormat="1" applyFont="1" applyFill="1" applyBorder="1" applyAlignment="1">
      <alignment horizontal="center"/>
    </xf>
    <xf numFmtId="0" fontId="5" fillId="4" borderId="0" xfId="0" applyFont="1" applyFill="1"/>
    <xf numFmtId="165" fontId="0" fillId="4" borderId="0" xfId="0" applyNumberFormat="1" applyFill="1"/>
    <xf numFmtId="0" fontId="5" fillId="4" borderId="0" xfId="0" applyFont="1" applyFill="1" applyAlignment="1">
      <alignment horizontal="center"/>
    </xf>
    <xf numFmtId="166" fontId="5" fillId="3" borderId="1" xfId="0" applyNumberFormat="1" applyFont="1" applyFill="1" applyBorder="1" applyAlignment="1">
      <alignment vertical="center"/>
    </xf>
    <xf numFmtId="0" fontId="11" fillId="4" borderId="0" xfId="0" applyFont="1" applyFill="1"/>
    <xf numFmtId="0" fontId="5" fillId="4" borderId="0" xfId="0" applyFont="1" applyFill="1" applyAlignment="1">
      <alignment wrapText="1"/>
    </xf>
    <xf numFmtId="0" fontId="5" fillId="4" borderId="5" xfId="0" applyFont="1" applyFill="1" applyBorder="1" applyAlignment="1">
      <alignment horizontal="center" wrapText="1"/>
    </xf>
    <xf numFmtId="0" fontId="0" fillId="4" borderId="5" xfId="0" applyFill="1" applyBorder="1"/>
    <xf numFmtId="0" fontId="1" fillId="4" borderId="6" xfId="0" applyFont="1" applyFill="1" applyBorder="1" applyProtection="1">
      <protection locked="0"/>
    </xf>
    <xf numFmtId="0" fontId="1" fillId="4" borderId="2" xfId="0" applyFont="1" applyFill="1" applyBorder="1" applyProtection="1">
      <protection locked="0"/>
    </xf>
    <xf numFmtId="0" fontId="1" fillId="4" borderId="7" xfId="0" applyFont="1" applyFill="1" applyBorder="1" applyProtection="1">
      <protection locked="0"/>
    </xf>
    <xf numFmtId="0" fontId="1" fillId="4" borderId="8" xfId="0" applyFont="1" applyFill="1" applyBorder="1" applyProtection="1">
      <protection locked="0"/>
    </xf>
    <xf numFmtId="3" fontId="1" fillId="4" borderId="2" xfId="0" applyNumberFormat="1" applyFont="1" applyFill="1" applyBorder="1" applyProtection="1">
      <protection locked="0"/>
    </xf>
    <xf numFmtId="164" fontId="1" fillId="4" borderId="2" xfId="0" applyNumberFormat="1" applyFont="1" applyFill="1" applyBorder="1" applyProtection="1">
      <protection locked="0"/>
    </xf>
    <xf numFmtId="0" fontId="0" fillId="4" borderId="4" xfId="0" applyFill="1" applyBorder="1" applyAlignment="1" applyProtection="1">
      <alignment horizontal="left"/>
      <protection locked="0"/>
    </xf>
    <xf numFmtId="0" fontId="0" fillId="4" borderId="2" xfId="0" applyFill="1" applyBorder="1" applyProtection="1">
      <protection locked="0"/>
    </xf>
    <xf numFmtId="0" fontId="0" fillId="4" borderId="9" xfId="0" applyFill="1" applyBorder="1" applyProtection="1">
      <protection locked="0"/>
    </xf>
    <xf numFmtId="0" fontId="8" fillId="2" borderId="10" xfId="0" applyFont="1" applyFill="1" applyBorder="1"/>
    <xf numFmtId="0" fontId="8" fillId="2" borderId="5" xfId="0" applyFont="1" applyFill="1" applyBorder="1"/>
    <xf numFmtId="0" fontId="3" fillId="6" borderId="1" xfId="0" applyFont="1" applyFill="1" applyBorder="1"/>
    <xf numFmtId="165" fontId="4" fillId="6" borderId="1" xfId="0" applyNumberFormat="1" applyFont="1" applyFill="1" applyBorder="1" applyAlignment="1">
      <alignment horizontal="center"/>
    </xf>
    <xf numFmtId="0" fontId="8" fillId="2" borderId="11" xfId="0" applyFont="1" applyFill="1" applyBorder="1"/>
    <xf numFmtId="0" fontId="3" fillId="7" borderId="6" xfId="0" applyFont="1" applyFill="1" applyBorder="1" applyAlignment="1" applyProtection="1">
      <alignment horizontal="left"/>
    </xf>
    <xf numFmtId="0" fontId="3" fillId="7" borderId="6" xfId="0" applyFont="1" applyFill="1" applyBorder="1" applyAlignment="1"/>
    <xf numFmtId="0" fontId="3" fillId="2" borderId="12" xfId="0" applyFont="1" applyFill="1" applyBorder="1" applyAlignment="1">
      <alignment horizontal="center" wrapText="1"/>
    </xf>
    <xf numFmtId="0" fontId="3" fillId="7" borderId="6" xfId="0" applyFont="1" applyFill="1" applyBorder="1" applyAlignment="1">
      <alignment horizontal="left"/>
    </xf>
    <xf numFmtId="0" fontId="0" fillId="7" borderId="13" xfId="0" applyFill="1" applyBorder="1" applyAlignment="1" applyProtection="1">
      <alignment horizontal="left"/>
    </xf>
    <xf numFmtId="0" fontId="0" fillId="7" borderId="13" xfId="0" applyFill="1" applyBorder="1" applyAlignment="1">
      <alignment horizontal="left"/>
    </xf>
    <xf numFmtId="0" fontId="0" fillId="7" borderId="13" xfId="0" applyFill="1" applyBorder="1" applyAlignment="1"/>
    <xf numFmtId="0" fontId="0" fillId="7" borderId="14" xfId="0" applyFill="1" applyBorder="1" applyAlignment="1"/>
    <xf numFmtId="0" fontId="0" fillId="7" borderId="15" xfId="0" applyFill="1" applyBorder="1" applyAlignment="1"/>
    <xf numFmtId="0" fontId="5" fillId="4" borderId="0" xfId="0" applyFont="1" applyFill="1" applyBorder="1" applyAlignment="1">
      <alignment horizontal="center"/>
    </xf>
    <xf numFmtId="0" fontId="0" fillId="4" borderId="0" xfId="0" applyFill="1" applyBorder="1"/>
    <xf numFmtId="165" fontId="4" fillId="3" borderId="2" xfId="0" applyNumberFormat="1" applyFont="1" applyFill="1" applyBorder="1" applyAlignment="1">
      <alignment horizontal="right"/>
    </xf>
    <xf numFmtId="165" fontId="4" fillId="4" borderId="2" xfId="0" applyNumberFormat="1" applyFont="1" applyFill="1" applyBorder="1" applyAlignment="1" applyProtection="1">
      <alignment horizontal="right"/>
      <protection locked="0"/>
    </xf>
    <xf numFmtId="165" fontId="4" fillId="8" borderId="2" xfId="0" applyNumberFormat="1" applyFont="1" applyFill="1" applyBorder="1" applyAlignment="1">
      <alignment horizontal="right"/>
    </xf>
    <xf numFmtId="165" fontId="0" fillId="7" borderId="14" xfId="0" applyNumberFormat="1" applyFill="1" applyBorder="1" applyAlignment="1" applyProtection="1">
      <alignment horizontal="left"/>
    </xf>
    <xf numFmtId="165" fontId="0" fillId="7" borderId="15" xfId="0" applyNumberFormat="1" applyFill="1" applyBorder="1" applyAlignment="1" applyProtection="1">
      <alignment horizontal="left"/>
    </xf>
    <xf numFmtId="165" fontId="0" fillId="7" borderId="14" xfId="0" applyNumberFormat="1" applyFill="1" applyBorder="1" applyAlignment="1">
      <alignment horizontal="left"/>
    </xf>
    <xf numFmtId="165" fontId="0" fillId="7" borderId="15" xfId="0" applyNumberFormat="1" applyFill="1" applyBorder="1" applyAlignment="1">
      <alignment horizontal="left"/>
    </xf>
    <xf numFmtId="165" fontId="4" fillId="6" borderId="8" xfId="0" applyNumberFormat="1" applyFont="1" applyFill="1" applyBorder="1" applyAlignment="1">
      <alignment horizontal="right"/>
    </xf>
    <xf numFmtId="165" fontId="4" fillId="6" borderId="2" xfId="0" applyNumberFormat="1" applyFont="1" applyFill="1" applyBorder="1" applyAlignment="1">
      <alignment horizontal="right"/>
    </xf>
    <xf numFmtId="0" fontId="4" fillId="9" borderId="2" xfId="0" applyFont="1" applyFill="1" applyBorder="1" applyAlignment="1">
      <alignment horizontal="left"/>
    </xf>
    <xf numFmtId="0" fontId="1" fillId="4" borderId="15" xfId="0" applyFont="1" applyFill="1" applyBorder="1" applyProtection="1">
      <protection locked="0"/>
    </xf>
    <xf numFmtId="0" fontId="1" fillId="4" borderId="16" xfId="0" applyFont="1" applyFill="1" applyBorder="1" applyProtection="1">
      <protection locked="0"/>
    </xf>
    <xf numFmtId="0" fontId="0" fillId="4" borderId="0" xfId="0" applyFill="1" applyBorder="1" applyAlignment="1">
      <alignment horizontal="center" wrapText="1"/>
    </xf>
    <xf numFmtId="0" fontId="4" fillId="4" borderId="2" xfId="0" applyFont="1" applyFill="1" applyBorder="1" applyAlignment="1" applyProtection="1">
      <alignment horizontal="left"/>
    </xf>
    <xf numFmtId="0" fontId="3" fillId="4" borderId="0" xfId="0" applyFont="1" applyFill="1" applyBorder="1" applyAlignment="1" applyProtection="1">
      <alignment horizontal="center"/>
    </xf>
    <xf numFmtId="0" fontId="4" fillId="4" borderId="0" xfId="0" applyFont="1" applyFill="1" applyBorder="1" applyAlignment="1" applyProtection="1">
      <alignment horizontal="center"/>
    </xf>
    <xf numFmtId="2" fontId="4" fillId="4" borderId="0" xfId="0" applyNumberFormat="1" applyFont="1" applyFill="1" applyBorder="1" applyAlignment="1" applyProtection="1">
      <alignment horizontal="center"/>
    </xf>
    <xf numFmtId="165" fontId="4" fillId="4" borderId="0" xfId="0" applyNumberFormat="1" applyFont="1" applyFill="1" applyBorder="1" applyAlignment="1" applyProtection="1">
      <alignment horizontal="center"/>
    </xf>
    <xf numFmtId="0" fontId="0" fillId="4" borderId="0" xfId="0" applyFill="1" applyBorder="1" applyAlignment="1" applyProtection="1"/>
    <xf numFmtId="0" fontId="8" fillId="4" borderId="0" xfId="0" applyFont="1" applyFill="1" applyBorder="1" applyAlignment="1" applyProtection="1"/>
    <xf numFmtId="0" fontId="1" fillId="4" borderId="0" xfId="0" applyFont="1" applyFill="1" applyProtection="1"/>
    <xf numFmtId="0" fontId="0" fillId="4" borderId="0" xfId="0" applyFill="1" applyProtection="1"/>
    <xf numFmtId="0" fontId="7" fillId="4" borderId="0" xfId="0" applyFont="1" applyFill="1" applyProtection="1"/>
    <xf numFmtId="0" fontId="2" fillId="2" borderId="17"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3" fillId="2" borderId="18" xfId="0" applyFont="1" applyFill="1" applyBorder="1" applyAlignment="1">
      <alignment horizontal="left" vertical="center"/>
    </xf>
    <xf numFmtId="0" fontId="0" fillId="2" borderId="19" xfId="0" applyFill="1" applyBorder="1" applyAlignment="1"/>
    <xf numFmtId="0" fontId="3" fillId="2" borderId="20" xfId="0" applyFont="1" applyFill="1" applyBorder="1" applyAlignment="1">
      <alignment horizontal="center" wrapText="1"/>
    </xf>
    <xf numFmtId="0" fontId="0" fillId="2" borderId="21" xfId="0" applyFill="1" applyBorder="1" applyAlignment="1">
      <alignment horizontal="center" wrapText="1"/>
    </xf>
    <xf numFmtId="0" fontId="3"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xf numFmtId="0" fontId="14" fillId="2" borderId="13" xfId="0" applyFont="1" applyFill="1" applyBorder="1" applyAlignment="1">
      <alignment wrapText="1"/>
    </xf>
    <xf numFmtId="0" fontId="16" fillId="0" borderId="14" xfId="0" applyFont="1" applyBorder="1" applyAlignment="1">
      <alignment wrapText="1"/>
    </xf>
    <xf numFmtId="0" fontId="16" fillId="0" borderId="15" xfId="0" applyFont="1" applyBorder="1" applyAlignment="1">
      <alignment wrapText="1"/>
    </xf>
    <xf numFmtId="0" fontId="3" fillId="2" borderId="17" xfId="0" applyFont="1" applyFill="1" applyBorder="1" applyAlignment="1">
      <alignment horizontal="left" vertical="center"/>
    </xf>
    <xf numFmtId="0" fontId="0" fillId="2" borderId="12" xfId="0" applyFill="1" applyBorder="1" applyAlignment="1"/>
    <xf numFmtId="0" fontId="0" fillId="2" borderId="6" xfId="0" applyFill="1" applyBorder="1" applyAlignment="1"/>
    <xf numFmtId="0" fontId="0" fillId="2" borderId="2" xfId="0" applyFill="1" applyBorder="1" applyAlignment="1"/>
    <xf numFmtId="0" fontId="3" fillId="9" borderId="7" xfId="0" applyFont="1" applyFill="1" applyBorder="1" applyAlignment="1"/>
    <xf numFmtId="0" fontId="0" fillId="9" borderId="8" xfId="0" applyFill="1" applyBorder="1" applyAlignment="1"/>
    <xf numFmtId="0" fontId="3" fillId="2" borderId="22" xfId="0" applyFont="1" applyFill="1" applyBorder="1" applyAlignment="1">
      <alignment horizontal="center" wrapText="1"/>
    </xf>
    <xf numFmtId="0" fontId="0" fillId="0" borderId="23" xfId="0" applyBorder="1" applyAlignment="1">
      <alignment horizontal="center" wrapText="1"/>
    </xf>
    <xf numFmtId="0" fontId="5" fillId="6" borderId="1" xfId="0" applyFont="1" applyFill="1" applyBorder="1" applyAlignment="1"/>
    <xf numFmtId="0" fontId="17" fillId="2" borderId="13" xfId="0" applyFont="1" applyFill="1" applyBorder="1" applyAlignment="1">
      <alignment wrapText="1"/>
    </xf>
    <xf numFmtId="0" fontId="18" fillId="0" borderId="14" xfId="0" applyFont="1" applyBorder="1" applyAlignment="1">
      <alignment wrapText="1"/>
    </xf>
    <xf numFmtId="0" fontId="18" fillId="0" borderId="15" xfId="0" applyFont="1" applyBorder="1" applyAlignment="1">
      <alignment wrapText="1"/>
    </xf>
    <xf numFmtId="0" fontId="5" fillId="10" borderId="13" xfId="0" applyFont="1" applyFill="1" applyBorder="1" applyAlignment="1">
      <alignment horizontal="center"/>
    </xf>
    <xf numFmtId="0" fontId="5" fillId="10" borderId="14" xfId="0" applyFont="1" applyFill="1" applyBorder="1" applyAlignment="1">
      <alignment horizontal="center"/>
    </xf>
    <xf numFmtId="0" fontId="5" fillId="10" borderId="15" xfId="0" applyFont="1" applyFill="1" applyBorder="1" applyAlignment="1">
      <alignment horizontal="center"/>
    </xf>
    <xf numFmtId="0" fontId="1" fillId="10" borderId="24" xfId="0" applyFont="1" applyFill="1" applyBorder="1" applyAlignment="1">
      <alignment horizontal="left" vertical="top" wrapText="1"/>
    </xf>
    <xf numFmtId="0" fontId="1" fillId="10" borderId="25" xfId="0" applyFont="1" applyFill="1" applyBorder="1" applyAlignment="1">
      <alignment horizontal="left" vertical="top" wrapText="1"/>
    </xf>
    <xf numFmtId="0" fontId="1" fillId="10" borderId="26"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0" xfId="0" applyFont="1" applyFill="1" applyAlignment="1">
      <alignment horizontal="left" vertical="top" wrapText="1"/>
    </xf>
    <xf numFmtId="0" fontId="1" fillId="10" borderId="3" xfId="0" applyFont="1" applyFill="1" applyBorder="1" applyAlignment="1">
      <alignment horizontal="left" vertical="top" wrapText="1"/>
    </xf>
    <xf numFmtId="0" fontId="1" fillId="10" borderId="10" xfId="0" applyFont="1" applyFill="1" applyBorder="1" applyAlignment="1">
      <alignment horizontal="left" vertical="top" wrapText="1"/>
    </xf>
    <xf numFmtId="0" fontId="1" fillId="10" borderId="5" xfId="0" applyFont="1" applyFill="1" applyBorder="1" applyAlignment="1">
      <alignment horizontal="left" vertical="top" wrapText="1"/>
    </xf>
    <xf numFmtId="0" fontId="1" fillId="10" borderId="4" xfId="0" applyFont="1" applyFill="1" applyBorder="1" applyAlignment="1">
      <alignment horizontal="left" vertical="top" wrapText="1"/>
    </xf>
    <xf numFmtId="0" fontId="6" fillId="10" borderId="24" xfId="0" applyFont="1" applyFill="1" applyBorder="1" applyAlignment="1">
      <alignment horizontal="center"/>
    </xf>
    <xf numFmtId="0" fontId="6" fillId="10" borderId="26" xfId="0" applyFont="1" applyFill="1" applyBorder="1" applyAlignment="1">
      <alignment horizontal="center"/>
    </xf>
    <xf numFmtId="0" fontId="6" fillId="10" borderId="27" xfId="0" applyFont="1" applyFill="1" applyBorder="1" applyAlignment="1">
      <alignment horizontal="center"/>
    </xf>
    <xf numFmtId="0" fontId="6" fillId="10" borderId="3" xfId="0" applyFont="1" applyFill="1" applyBorder="1" applyAlignment="1">
      <alignment horizontal="center"/>
    </xf>
    <xf numFmtId="14" fontId="6" fillId="10" borderId="27" xfId="0" applyNumberFormat="1" applyFont="1" applyFill="1" applyBorder="1" applyAlignment="1">
      <alignment horizontal="center"/>
    </xf>
    <xf numFmtId="14" fontId="6" fillId="10" borderId="3" xfId="0" applyNumberFormat="1" applyFont="1" applyFill="1" applyBorder="1" applyAlignment="1">
      <alignment horizontal="center"/>
    </xf>
    <xf numFmtId="0" fontId="6" fillId="10" borderId="10" xfId="0" applyFont="1" applyFill="1" applyBorder="1" applyAlignment="1">
      <alignment horizontal="center"/>
    </xf>
    <xf numFmtId="0" fontId="6" fillId="10"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1C1A-F41E-4BA8-9809-663C13758EA5}">
  <dimension ref="D4:G19"/>
  <sheetViews>
    <sheetView tabSelected="1" workbookViewId="0">
      <selection activeCell="J24" sqref="J24"/>
    </sheetView>
  </sheetViews>
  <sheetFormatPr defaultRowHeight="12.9" x14ac:dyDescent="0.2"/>
  <cols>
    <col min="7" max="7" width="35.875" customWidth="1"/>
  </cols>
  <sheetData>
    <row r="4" spans="4:7" ht="13.6" x14ac:dyDescent="0.25">
      <c r="D4" s="113" t="s">
        <v>73</v>
      </c>
      <c r="E4" s="114"/>
      <c r="F4" s="114"/>
      <c r="G4" s="115"/>
    </row>
    <row r="5" spans="4:7" x14ac:dyDescent="0.2">
      <c r="D5" s="116" t="s">
        <v>74</v>
      </c>
      <c r="E5" s="117"/>
      <c r="F5" s="117"/>
      <c r="G5" s="118"/>
    </row>
    <row r="6" spans="4:7" x14ac:dyDescent="0.2">
      <c r="D6" s="119"/>
      <c r="E6" s="120"/>
      <c r="F6" s="120"/>
      <c r="G6" s="121"/>
    </row>
    <row r="7" spans="4:7" x14ac:dyDescent="0.2">
      <c r="D7" s="119"/>
      <c r="E7" s="120"/>
      <c r="F7" s="120"/>
      <c r="G7" s="121"/>
    </row>
    <row r="8" spans="4:7" x14ac:dyDescent="0.2">
      <c r="D8" s="119"/>
      <c r="E8" s="120"/>
      <c r="F8" s="120"/>
      <c r="G8" s="121"/>
    </row>
    <row r="9" spans="4:7" x14ac:dyDescent="0.2">
      <c r="D9" s="119"/>
      <c r="E9" s="120"/>
      <c r="F9" s="120"/>
      <c r="G9" s="121"/>
    </row>
    <row r="10" spans="4:7" x14ac:dyDescent="0.2">
      <c r="D10" s="119"/>
      <c r="E10" s="120"/>
      <c r="F10" s="120"/>
      <c r="G10" s="121"/>
    </row>
    <row r="11" spans="4:7" x14ac:dyDescent="0.2">
      <c r="D11" s="119"/>
      <c r="E11" s="120"/>
      <c r="F11" s="120"/>
      <c r="G11" s="121"/>
    </row>
    <row r="12" spans="4:7" x14ac:dyDescent="0.2">
      <c r="D12" s="119"/>
      <c r="E12" s="120"/>
      <c r="F12" s="120"/>
      <c r="G12" s="121"/>
    </row>
    <row r="13" spans="4:7" x14ac:dyDescent="0.2">
      <c r="D13" s="119"/>
      <c r="E13" s="120"/>
      <c r="F13" s="120"/>
      <c r="G13" s="121"/>
    </row>
    <row r="14" spans="4:7" x14ac:dyDescent="0.2">
      <c r="D14" s="122"/>
      <c r="E14" s="123"/>
      <c r="F14" s="123"/>
      <c r="G14" s="124"/>
    </row>
    <row r="16" spans="4:7" x14ac:dyDescent="0.2">
      <c r="D16" s="125" t="s">
        <v>75</v>
      </c>
      <c r="E16" s="126"/>
    </row>
    <row r="17" spans="4:5" x14ac:dyDescent="0.2">
      <c r="D17" s="127" t="s">
        <v>76</v>
      </c>
      <c r="E17" s="128"/>
    </row>
    <row r="18" spans="4:5" x14ac:dyDescent="0.2">
      <c r="D18" s="129">
        <v>44592</v>
      </c>
      <c r="E18" s="130"/>
    </row>
    <row r="19" spans="4:5" x14ac:dyDescent="0.2">
      <c r="D19" s="131" t="s">
        <v>77</v>
      </c>
      <c r="E19" s="132"/>
    </row>
  </sheetData>
  <mergeCells count="6">
    <mergeCell ref="D4:G4"/>
    <mergeCell ref="D5:G14"/>
    <mergeCell ref="D16:E16"/>
    <mergeCell ref="D17:E17"/>
    <mergeCell ref="D18:E18"/>
    <mergeCell ref="D19:E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
  <sheetViews>
    <sheetView topLeftCell="B10" workbookViewId="0">
      <selection activeCell="H15" sqref="H15"/>
    </sheetView>
  </sheetViews>
  <sheetFormatPr defaultColWidth="9.125" defaultRowHeight="12.9" x14ac:dyDescent="0.2"/>
  <cols>
    <col min="1" max="1" width="20.5" style="6" customWidth="1"/>
    <col min="2" max="2" width="14.875" style="6" customWidth="1"/>
    <col min="3" max="3" width="13.5" style="6" customWidth="1"/>
    <col min="4" max="4" width="14.25" style="6" customWidth="1"/>
    <col min="5" max="5" width="13.125" style="6" customWidth="1"/>
    <col min="6" max="6" width="10.25" style="6" customWidth="1"/>
    <col min="7" max="8" width="9.875" style="6" customWidth="1"/>
    <col min="9" max="9" width="9.125" style="6" customWidth="1"/>
    <col min="10" max="10" width="65.5" style="6" customWidth="1"/>
    <col min="11" max="12" width="9.5" style="6" customWidth="1"/>
    <col min="13" max="13" width="9.125" style="6"/>
    <col min="14" max="14" width="9.5" style="6" customWidth="1"/>
    <col min="15" max="16" width="9.125" style="6"/>
    <col min="17" max="17" width="8.5" style="6" customWidth="1"/>
    <col min="18" max="23" width="8.875" style="6" customWidth="1"/>
    <col min="24" max="24" width="9.125" style="6"/>
    <col min="25" max="25" width="7.25" style="6" customWidth="1"/>
    <col min="26" max="26" width="9.125" style="6" hidden="1" customWidth="1"/>
    <col min="27" max="28" width="12.5" style="6" hidden="1" customWidth="1"/>
    <col min="29" max="29" width="10" style="6" hidden="1" customWidth="1"/>
    <col min="30" max="35" width="9.125" style="6" hidden="1" customWidth="1"/>
    <col min="36" max="16384" width="9.125" style="6"/>
  </cols>
  <sheetData>
    <row r="1" spans="1:35" ht="5.3" hidden="1" customHeight="1" thickBot="1" x14ac:dyDescent="0.25">
      <c r="A1" s="25" t="s">
        <v>35</v>
      </c>
      <c r="B1" s="7"/>
      <c r="C1" s="7"/>
      <c r="D1" s="7"/>
      <c r="E1" s="7"/>
      <c r="F1" s="7"/>
      <c r="G1" s="7"/>
      <c r="H1" s="7"/>
      <c r="I1" s="7"/>
      <c r="J1" s="7"/>
    </row>
    <row r="2" spans="1:35" ht="13.6" hidden="1" thickBot="1" x14ac:dyDescent="0.25">
      <c r="A2" s="7"/>
      <c r="B2" s="7"/>
      <c r="C2" s="7"/>
      <c r="D2" s="7"/>
      <c r="E2" s="7"/>
      <c r="F2" s="7"/>
      <c r="G2" s="7"/>
      <c r="H2" s="7"/>
      <c r="I2" s="7"/>
      <c r="J2" s="7"/>
    </row>
    <row r="3" spans="1:35" ht="13.6" hidden="1" thickBot="1" x14ac:dyDescent="0.25">
      <c r="A3" s="7"/>
      <c r="B3" s="7"/>
      <c r="C3" s="7"/>
      <c r="D3" s="17"/>
      <c r="E3" s="17"/>
      <c r="F3" s="17"/>
      <c r="H3" s="7"/>
      <c r="I3" s="7"/>
      <c r="J3" s="7"/>
    </row>
    <row r="4" spans="1:35" ht="13.6" hidden="1" thickBot="1" x14ac:dyDescent="0.25">
      <c r="A4" s="7"/>
      <c r="B4" s="7"/>
      <c r="C4" s="7"/>
      <c r="D4" s="17"/>
      <c r="E4" s="17"/>
      <c r="F4" s="17"/>
      <c r="I4" s="7"/>
      <c r="J4" s="7"/>
    </row>
    <row r="5" spans="1:35" ht="13.6" hidden="1" thickBot="1" x14ac:dyDescent="0.25">
      <c r="A5" s="7"/>
      <c r="B5" s="7"/>
      <c r="C5" s="7"/>
      <c r="D5" s="17"/>
      <c r="E5" s="17"/>
      <c r="F5" s="17"/>
      <c r="I5" s="7"/>
      <c r="J5" s="7"/>
    </row>
    <row r="6" spans="1:35" ht="13.6" hidden="1" thickBot="1" x14ac:dyDescent="0.25">
      <c r="A6" s="7"/>
      <c r="B6" s="7"/>
      <c r="C6" s="7"/>
      <c r="D6" s="7" t="s">
        <v>13</v>
      </c>
      <c r="E6" s="17" t="s">
        <v>34</v>
      </c>
      <c r="F6" s="17"/>
      <c r="G6" s="17"/>
      <c r="H6" s="17"/>
      <c r="K6" s="7"/>
    </row>
    <row r="7" spans="1:35" ht="13.6" hidden="1" thickBot="1" x14ac:dyDescent="0.25">
      <c r="A7" s="7"/>
      <c r="B7" s="7"/>
      <c r="C7" s="7"/>
      <c r="D7" s="7" t="s">
        <v>29</v>
      </c>
      <c r="E7" s="7" t="s">
        <v>6</v>
      </c>
      <c r="F7" s="17"/>
      <c r="G7" s="17"/>
      <c r="H7" s="17"/>
      <c r="I7" s="17"/>
      <c r="K7" s="7"/>
    </row>
    <row r="8" spans="1:35" ht="13.6" hidden="1" thickBot="1" x14ac:dyDescent="0.25">
      <c r="A8" s="7"/>
      <c r="B8" s="7"/>
      <c r="C8" s="7"/>
      <c r="D8" s="12"/>
      <c r="E8" s="12" t="s">
        <v>7</v>
      </c>
      <c r="F8" s="17" t="s">
        <v>9</v>
      </c>
      <c r="G8" s="17"/>
      <c r="H8" s="17"/>
      <c r="I8" s="17"/>
      <c r="J8" s="7"/>
      <c r="K8" s="7"/>
      <c r="L8" s="7"/>
      <c r="Z8" s="6">
        <v>1</v>
      </c>
      <c r="AA8" s="6">
        <v>2</v>
      </c>
    </row>
    <row r="9" spans="1:35" ht="14.3" hidden="1" thickBot="1" x14ac:dyDescent="0.3">
      <c r="A9" s="7"/>
      <c r="B9" s="7"/>
      <c r="C9" s="7"/>
      <c r="D9" s="12"/>
      <c r="E9" s="18"/>
      <c r="F9" s="7"/>
      <c r="G9" s="7"/>
      <c r="H9" s="7"/>
      <c r="I9" s="7"/>
      <c r="J9" s="7"/>
      <c r="Z9" s="19" t="s">
        <v>0</v>
      </c>
      <c r="AA9" s="19" t="s">
        <v>1</v>
      </c>
      <c r="AC9" s="34" t="s">
        <v>0</v>
      </c>
      <c r="AD9" s="34" t="s">
        <v>1</v>
      </c>
    </row>
    <row r="10" spans="1:35" ht="49.6" customHeight="1" x14ac:dyDescent="0.25">
      <c r="A10" s="88" t="s">
        <v>2</v>
      </c>
      <c r="B10" s="89" t="s">
        <v>65</v>
      </c>
      <c r="C10" s="89" t="s">
        <v>64</v>
      </c>
      <c r="D10" s="90" t="s">
        <v>28</v>
      </c>
      <c r="E10" s="90" t="s">
        <v>8</v>
      </c>
      <c r="F10" s="90" t="s">
        <v>5</v>
      </c>
      <c r="G10" s="90" t="s">
        <v>4</v>
      </c>
      <c r="H10" s="90" t="s">
        <v>50</v>
      </c>
      <c r="I10" s="90" t="s">
        <v>51</v>
      </c>
      <c r="J10" s="37" t="s">
        <v>49</v>
      </c>
      <c r="L10" s="27"/>
      <c r="X10" s="63"/>
      <c r="Z10" s="38" t="s">
        <v>47</v>
      </c>
      <c r="AA10" s="38" t="s">
        <v>47</v>
      </c>
      <c r="AB10" s="39"/>
      <c r="AC10" s="38" t="s">
        <v>72</v>
      </c>
      <c r="AD10" s="38" t="s">
        <v>71</v>
      </c>
      <c r="AE10" s="38" t="s">
        <v>43</v>
      </c>
      <c r="AF10" s="38" t="s">
        <v>13</v>
      </c>
      <c r="AG10" s="38" t="s">
        <v>54</v>
      </c>
      <c r="AH10" s="77"/>
      <c r="AI10" s="38" t="s">
        <v>44</v>
      </c>
    </row>
    <row r="11" spans="1:35" x14ac:dyDescent="0.2">
      <c r="A11" s="40"/>
      <c r="B11" s="75"/>
      <c r="C11" s="75"/>
      <c r="D11" s="41"/>
      <c r="E11" s="41"/>
      <c r="F11" s="44"/>
      <c r="G11" s="44"/>
      <c r="H11" s="45"/>
      <c r="I11" s="45"/>
      <c r="J11" s="36" t="str">
        <f t="shared" ref="J11:J23" si="0">IF(OR(AND($E11="Y",$G11&gt;600),$H11&gt;270,$I11&gt;560),$C$77,"")</f>
        <v/>
      </c>
      <c r="X11" s="64"/>
      <c r="Z11" s="6">
        <f>IF(AND($E11=$E$7,OR($G11&gt;600,$H11&gt;270)),1,0)</f>
        <v>0</v>
      </c>
      <c r="AA11" s="6">
        <f>IF(AND($E11=$E$7,OR($G11&gt;600,$I11&gt;560)),1,0)</f>
        <v>0</v>
      </c>
      <c r="AC11" s="6">
        <f>IF($H11&lt;&gt;"",($H11*$F11*$G11),0)</f>
        <v>0</v>
      </c>
      <c r="AD11" s="6">
        <f>IF($I11&lt;&gt;"",($I11*$F11*$G11),0)</f>
        <v>0</v>
      </c>
      <c r="AE11" s="6">
        <f>($F11*$G11)</f>
        <v>0</v>
      </c>
      <c r="AF11" s="6">
        <f>IF(AND($D11=$D$6,$A11&lt;&gt;""),1,0)</f>
        <v>0</v>
      </c>
      <c r="AG11" s="6">
        <f>IF(AND($D11=$D$7,$A11&lt;&gt;""),1,0)</f>
        <v>0</v>
      </c>
      <c r="AI11" s="19">
        <v>0</v>
      </c>
    </row>
    <row r="12" spans="1:35" x14ac:dyDescent="0.2">
      <c r="A12" s="40"/>
      <c r="B12" s="75"/>
      <c r="C12" s="75"/>
      <c r="D12" s="41"/>
      <c r="E12" s="41"/>
      <c r="F12" s="44"/>
      <c r="G12" s="44"/>
      <c r="H12" s="45"/>
      <c r="I12" s="45"/>
      <c r="J12" s="36" t="str">
        <f t="shared" si="0"/>
        <v/>
      </c>
      <c r="X12" s="64"/>
      <c r="Z12" s="6">
        <f>IF(AND($E12=$E$7,OR($G12&gt;600,$H12&gt;270)),1,0)</f>
        <v>0</v>
      </c>
      <c r="AA12" s="6">
        <f>IF(AND($E12=$E$7,OR($G12&gt;600,$I12&gt;560)),1,0)</f>
        <v>0</v>
      </c>
      <c r="AC12" s="6">
        <f>IF($H12&lt;&gt;"",($H12*$F12*$G12),0)</f>
        <v>0</v>
      </c>
      <c r="AD12" s="6">
        <f>IF($I12&lt;&gt;"",($I12*$F12*$G12),0)</f>
        <v>0</v>
      </c>
      <c r="AE12" s="6">
        <f>($F12*$G12)</f>
        <v>0</v>
      </c>
      <c r="AF12" s="6">
        <f>IF(AND($D12=$D$6,$A12&lt;&gt;""),1,0)</f>
        <v>0</v>
      </c>
      <c r="AG12" s="6">
        <f>IF(AND($D12=$D$7,$A12&lt;&gt;""),1,0)</f>
        <v>0</v>
      </c>
    </row>
    <row r="13" spans="1:35" x14ac:dyDescent="0.2">
      <c r="A13" s="40"/>
      <c r="B13" s="75"/>
      <c r="C13" s="75"/>
      <c r="D13" s="41"/>
      <c r="E13" s="41"/>
      <c r="F13" s="44"/>
      <c r="G13" s="44"/>
      <c r="H13" s="45"/>
      <c r="I13" s="45"/>
      <c r="J13" s="36" t="str">
        <f t="shared" si="0"/>
        <v/>
      </c>
      <c r="X13" s="64"/>
      <c r="Z13" s="6">
        <f>IF(AND($E13=$E$7,OR($G13&gt;600,$H13&gt;270)),1,0)</f>
        <v>0</v>
      </c>
      <c r="AA13" s="6">
        <f>IF(AND($E13=$E$7,OR($G13&gt;600,$I13&gt;560)),1,0)</f>
        <v>0</v>
      </c>
      <c r="AC13" s="6">
        <f>IF($H13&lt;&gt;"",($H13*$F13*$G13),0)</f>
        <v>0</v>
      </c>
      <c r="AD13" s="6">
        <f>IF($I13&lt;&gt;"",($I13*$F13*$G13),0)</f>
        <v>0</v>
      </c>
      <c r="AE13" s="6">
        <f>($F13*$G13)</f>
        <v>0</v>
      </c>
      <c r="AF13" s="6">
        <f>IF(AND($D13=$D$6,$A13&lt;&gt;""),1,0)</f>
        <v>0</v>
      </c>
      <c r="AG13" s="6">
        <f>IF(AND($D13=$D$7,$A13&lt;&gt;""),1,0)</f>
        <v>0</v>
      </c>
    </row>
    <row r="14" spans="1:35" x14ac:dyDescent="0.2">
      <c r="A14" s="40"/>
      <c r="B14" s="75"/>
      <c r="C14" s="75"/>
      <c r="D14" s="41"/>
      <c r="E14" s="41"/>
      <c r="F14" s="44"/>
      <c r="G14" s="44"/>
      <c r="H14" s="45"/>
      <c r="I14" s="45"/>
      <c r="J14" s="36" t="str">
        <f t="shared" si="0"/>
        <v/>
      </c>
      <c r="X14" s="64"/>
      <c r="Z14" s="6">
        <f>IF(AND($E14=$E$7,OR($G14&gt;600,$H14&gt;270)),1,0)</f>
        <v>0</v>
      </c>
      <c r="AA14" s="6">
        <f>IF(AND($E14=$E$7,OR($G14&gt;600,$I14&gt;560)),1,0)</f>
        <v>0</v>
      </c>
      <c r="AC14" s="6">
        <f>IF($H14&lt;&gt;"",($H14*$F14*$G14),0)</f>
        <v>0</v>
      </c>
      <c r="AD14" s="6">
        <f>IF($I14&lt;&gt;"",($I14*$F14*$G14),0)</f>
        <v>0</v>
      </c>
      <c r="AE14" s="6">
        <f>($F14*$G14)</f>
        <v>0</v>
      </c>
      <c r="AF14" s="6">
        <f>IF(AND($D14=$D$6,$A14&lt;&gt;""),1,0)</f>
        <v>0</v>
      </c>
      <c r="AG14" s="6">
        <f>IF(AND($D14=$D$7,$A14&lt;&gt;""),1,0)</f>
        <v>0</v>
      </c>
    </row>
    <row r="15" spans="1:35" x14ac:dyDescent="0.2">
      <c r="A15" s="40"/>
      <c r="B15" s="75"/>
      <c r="C15" s="75"/>
      <c r="D15" s="41"/>
      <c r="E15" s="41"/>
      <c r="F15" s="44"/>
      <c r="G15" s="44"/>
      <c r="H15" s="45"/>
      <c r="I15" s="45"/>
      <c r="J15" s="36" t="str">
        <f t="shared" si="0"/>
        <v/>
      </c>
      <c r="X15" s="64"/>
      <c r="Z15" s="6">
        <f t="shared" ref="Z15:Z33" si="1">IF(AND($E15=$E$7,OR($G15&gt;600,$H15&gt;270)),1,0)</f>
        <v>0</v>
      </c>
      <c r="AA15" s="6">
        <f t="shared" ref="AA15:AA33" si="2">IF(AND($E15=$E$7,OR($G15&gt;600,$I15&gt;560)),1,0)</f>
        <v>0</v>
      </c>
      <c r="AC15" s="6">
        <f t="shared" ref="AC15:AC33" si="3">IF($H15&lt;&gt;"",($H15*$F15*$G15),0)</f>
        <v>0</v>
      </c>
      <c r="AD15" s="6">
        <f t="shared" ref="AD15:AD33" si="4">IF($I15&lt;&gt;"",($I15*$F15*$G15),0)</f>
        <v>0</v>
      </c>
      <c r="AE15" s="6">
        <f t="shared" ref="AE15:AE33" si="5">($F15*$G15)</f>
        <v>0</v>
      </c>
      <c r="AF15" s="6">
        <f t="shared" ref="AF15:AF33" si="6">IF(AND($D15=$D$6,$A15&lt;&gt;""),1,0)</f>
        <v>0</v>
      </c>
      <c r="AG15" s="6">
        <f t="shared" ref="AG15:AG33" si="7">IF(AND($D15=$D$7,$A15&lt;&gt;""),1,0)</f>
        <v>0</v>
      </c>
    </row>
    <row r="16" spans="1:35" x14ac:dyDescent="0.2">
      <c r="A16" s="40"/>
      <c r="B16" s="75"/>
      <c r="C16" s="75"/>
      <c r="D16" s="41"/>
      <c r="E16" s="41"/>
      <c r="F16" s="44"/>
      <c r="G16" s="44"/>
      <c r="H16" s="45"/>
      <c r="I16" s="45"/>
      <c r="J16" s="36" t="str">
        <f t="shared" si="0"/>
        <v/>
      </c>
      <c r="X16" s="64"/>
      <c r="Z16" s="6">
        <f t="shared" si="1"/>
        <v>0</v>
      </c>
      <c r="AA16" s="6">
        <f t="shared" si="2"/>
        <v>0</v>
      </c>
      <c r="AC16" s="6">
        <f t="shared" si="3"/>
        <v>0</v>
      </c>
      <c r="AD16" s="6">
        <f t="shared" si="4"/>
        <v>0</v>
      </c>
      <c r="AE16" s="6">
        <f t="shared" si="5"/>
        <v>0</v>
      </c>
      <c r="AF16" s="6">
        <f t="shared" si="6"/>
        <v>0</v>
      </c>
      <c r="AG16" s="6">
        <f t="shared" si="7"/>
        <v>0</v>
      </c>
    </row>
    <row r="17" spans="1:33" x14ac:dyDescent="0.2">
      <c r="A17" s="40"/>
      <c r="B17" s="75"/>
      <c r="C17" s="75"/>
      <c r="D17" s="41"/>
      <c r="E17" s="41"/>
      <c r="F17" s="44"/>
      <c r="G17" s="44"/>
      <c r="H17" s="45"/>
      <c r="I17" s="45"/>
      <c r="J17" s="36" t="str">
        <f t="shared" si="0"/>
        <v/>
      </c>
      <c r="X17" s="64"/>
      <c r="Z17" s="6">
        <f t="shared" si="1"/>
        <v>0</v>
      </c>
      <c r="AA17" s="6">
        <f t="shared" si="2"/>
        <v>0</v>
      </c>
      <c r="AC17" s="6">
        <f t="shared" si="3"/>
        <v>0</v>
      </c>
      <c r="AD17" s="6">
        <f t="shared" si="4"/>
        <v>0</v>
      </c>
      <c r="AE17" s="6">
        <f t="shared" si="5"/>
        <v>0</v>
      </c>
      <c r="AF17" s="6">
        <f t="shared" si="6"/>
        <v>0</v>
      </c>
      <c r="AG17" s="6">
        <f t="shared" si="7"/>
        <v>0</v>
      </c>
    </row>
    <row r="18" spans="1:33" x14ac:dyDescent="0.2">
      <c r="A18" s="40"/>
      <c r="B18" s="75"/>
      <c r="C18" s="75"/>
      <c r="D18" s="41"/>
      <c r="E18" s="41"/>
      <c r="F18" s="44"/>
      <c r="G18" s="44"/>
      <c r="H18" s="45"/>
      <c r="I18" s="45"/>
      <c r="J18" s="36" t="str">
        <f t="shared" si="0"/>
        <v/>
      </c>
      <c r="X18" s="64"/>
      <c r="Z18" s="6">
        <f t="shared" si="1"/>
        <v>0</v>
      </c>
      <c r="AA18" s="6">
        <f t="shared" si="2"/>
        <v>0</v>
      </c>
      <c r="AC18" s="6">
        <f t="shared" si="3"/>
        <v>0</v>
      </c>
      <c r="AD18" s="6">
        <f t="shared" si="4"/>
        <v>0</v>
      </c>
      <c r="AE18" s="6">
        <f t="shared" si="5"/>
        <v>0</v>
      </c>
      <c r="AF18" s="6">
        <f t="shared" si="6"/>
        <v>0</v>
      </c>
      <c r="AG18" s="6">
        <f t="shared" si="7"/>
        <v>0</v>
      </c>
    </row>
    <row r="19" spans="1:33" x14ac:dyDescent="0.2">
      <c r="A19" s="40"/>
      <c r="B19" s="75"/>
      <c r="C19" s="75"/>
      <c r="D19" s="41"/>
      <c r="E19" s="41"/>
      <c r="F19" s="44"/>
      <c r="G19" s="44"/>
      <c r="H19" s="45"/>
      <c r="I19" s="45"/>
      <c r="J19" s="36" t="str">
        <f t="shared" si="0"/>
        <v/>
      </c>
      <c r="X19" s="64"/>
      <c r="Z19" s="6">
        <f t="shared" si="1"/>
        <v>0</v>
      </c>
      <c r="AA19" s="6">
        <f t="shared" si="2"/>
        <v>0</v>
      </c>
      <c r="AC19" s="6">
        <f t="shared" si="3"/>
        <v>0</v>
      </c>
      <c r="AD19" s="6">
        <f t="shared" si="4"/>
        <v>0</v>
      </c>
      <c r="AE19" s="6">
        <f t="shared" si="5"/>
        <v>0</v>
      </c>
      <c r="AF19" s="6">
        <f t="shared" si="6"/>
        <v>0</v>
      </c>
      <c r="AG19" s="6">
        <f t="shared" si="7"/>
        <v>0</v>
      </c>
    </row>
    <row r="20" spans="1:33" x14ac:dyDescent="0.2">
      <c r="A20" s="40"/>
      <c r="B20" s="75"/>
      <c r="C20" s="75"/>
      <c r="D20" s="41"/>
      <c r="E20" s="41"/>
      <c r="F20" s="44"/>
      <c r="G20" s="44"/>
      <c r="H20" s="45"/>
      <c r="I20" s="45"/>
      <c r="J20" s="36" t="str">
        <f t="shared" si="0"/>
        <v/>
      </c>
      <c r="X20" s="64"/>
      <c r="Z20" s="6">
        <f t="shared" si="1"/>
        <v>0</v>
      </c>
      <c r="AA20" s="6">
        <f t="shared" si="2"/>
        <v>0</v>
      </c>
      <c r="AC20" s="6">
        <f t="shared" si="3"/>
        <v>0</v>
      </c>
      <c r="AD20" s="6">
        <f t="shared" si="4"/>
        <v>0</v>
      </c>
      <c r="AE20" s="6">
        <f t="shared" si="5"/>
        <v>0</v>
      </c>
      <c r="AF20" s="6">
        <f t="shared" si="6"/>
        <v>0</v>
      </c>
      <c r="AG20" s="6">
        <f t="shared" si="7"/>
        <v>0</v>
      </c>
    </row>
    <row r="21" spans="1:33" x14ac:dyDescent="0.2">
      <c r="A21" s="40"/>
      <c r="B21" s="75"/>
      <c r="C21" s="75"/>
      <c r="D21" s="41"/>
      <c r="E21" s="41"/>
      <c r="F21" s="44"/>
      <c r="G21" s="44"/>
      <c r="H21" s="45"/>
      <c r="I21" s="45"/>
      <c r="J21" s="36" t="str">
        <f t="shared" si="0"/>
        <v/>
      </c>
      <c r="X21" s="64"/>
      <c r="Z21" s="6">
        <f t="shared" si="1"/>
        <v>0</v>
      </c>
      <c r="AA21" s="6">
        <f t="shared" si="2"/>
        <v>0</v>
      </c>
      <c r="AC21" s="6">
        <f t="shared" si="3"/>
        <v>0</v>
      </c>
      <c r="AD21" s="6">
        <f t="shared" si="4"/>
        <v>0</v>
      </c>
      <c r="AE21" s="6">
        <f t="shared" si="5"/>
        <v>0</v>
      </c>
      <c r="AF21" s="6">
        <f t="shared" si="6"/>
        <v>0</v>
      </c>
      <c r="AG21" s="6">
        <f t="shared" si="7"/>
        <v>0</v>
      </c>
    </row>
    <row r="22" spans="1:33" x14ac:dyDescent="0.2">
      <c r="A22" s="40"/>
      <c r="B22" s="75"/>
      <c r="C22" s="75"/>
      <c r="D22" s="41"/>
      <c r="E22" s="41"/>
      <c r="F22" s="44"/>
      <c r="G22" s="44"/>
      <c r="H22" s="45"/>
      <c r="I22" s="45"/>
      <c r="J22" s="36" t="str">
        <f t="shared" si="0"/>
        <v/>
      </c>
      <c r="X22" s="64"/>
      <c r="Z22" s="6">
        <f t="shared" si="1"/>
        <v>0</v>
      </c>
      <c r="AA22" s="6">
        <f t="shared" si="2"/>
        <v>0</v>
      </c>
      <c r="AC22" s="6">
        <f t="shared" si="3"/>
        <v>0</v>
      </c>
      <c r="AD22" s="6">
        <f t="shared" si="4"/>
        <v>0</v>
      </c>
      <c r="AE22" s="6">
        <f t="shared" si="5"/>
        <v>0</v>
      </c>
      <c r="AF22" s="6">
        <f t="shared" si="6"/>
        <v>0</v>
      </c>
      <c r="AG22" s="6">
        <f t="shared" si="7"/>
        <v>0</v>
      </c>
    </row>
    <row r="23" spans="1:33" x14ac:dyDescent="0.2">
      <c r="A23" s="40"/>
      <c r="B23" s="75"/>
      <c r="C23" s="75"/>
      <c r="D23" s="41"/>
      <c r="E23" s="41"/>
      <c r="F23" s="44"/>
      <c r="G23" s="44"/>
      <c r="H23" s="45"/>
      <c r="I23" s="45"/>
      <c r="J23" s="36" t="str">
        <f t="shared" si="0"/>
        <v/>
      </c>
      <c r="X23" s="64"/>
      <c r="Z23" s="6">
        <f t="shared" si="1"/>
        <v>0</v>
      </c>
      <c r="AA23" s="6">
        <f t="shared" si="2"/>
        <v>0</v>
      </c>
      <c r="AC23" s="6">
        <f t="shared" si="3"/>
        <v>0</v>
      </c>
      <c r="AD23" s="6">
        <f t="shared" si="4"/>
        <v>0</v>
      </c>
      <c r="AE23" s="6">
        <f t="shared" si="5"/>
        <v>0</v>
      </c>
      <c r="AF23" s="6">
        <f t="shared" si="6"/>
        <v>0</v>
      </c>
      <c r="AG23" s="6">
        <f t="shared" si="7"/>
        <v>0</v>
      </c>
    </row>
    <row r="24" spans="1:33" x14ac:dyDescent="0.2">
      <c r="A24" s="40"/>
      <c r="B24" s="75"/>
      <c r="C24" s="75"/>
      <c r="D24" s="41"/>
      <c r="E24" s="41"/>
      <c r="F24" s="44"/>
      <c r="G24" s="44"/>
      <c r="H24" s="45"/>
      <c r="I24" s="45"/>
      <c r="J24" s="36" t="str">
        <f t="shared" ref="J24:J33" si="8">IF(OR(AND($E24="Y",$G24&gt;600),$H24&gt;270,$I24&gt;560),$C$77,"")</f>
        <v/>
      </c>
      <c r="X24" s="64"/>
      <c r="Z24" s="6">
        <f t="shared" si="1"/>
        <v>0</v>
      </c>
      <c r="AA24" s="6">
        <f t="shared" si="2"/>
        <v>0</v>
      </c>
      <c r="AC24" s="6">
        <f t="shared" si="3"/>
        <v>0</v>
      </c>
      <c r="AD24" s="6">
        <f t="shared" si="4"/>
        <v>0</v>
      </c>
      <c r="AE24" s="6">
        <f t="shared" si="5"/>
        <v>0</v>
      </c>
      <c r="AF24" s="6">
        <f t="shared" si="6"/>
        <v>0</v>
      </c>
      <c r="AG24" s="6">
        <f t="shared" si="7"/>
        <v>0</v>
      </c>
    </row>
    <row r="25" spans="1:33" x14ac:dyDescent="0.2">
      <c r="A25" s="40"/>
      <c r="B25" s="75"/>
      <c r="C25" s="75"/>
      <c r="D25" s="41"/>
      <c r="E25" s="41"/>
      <c r="F25" s="44"/>
      <c r="G25" s="44"/>
      <c r="H25" s="45"/>
      <c r="I25" s="45"/>
      <c r="J25" s="36" t="str">
        <f t="shared" si="8"/>
        <v/>
      </c>
      <c r="X25" s="64"/>
      <c r="Z25" s="6">
        <f t="shared" si="1"/>
        <v>0</v>
      </c>
      <c r="AA25" s="6">
        <f t="shared" si="2"/>
        <v>0</v>
      </c>
      <c r="AC25" s="6">
        <f t="shared" si="3"/>
        <v>0</v>
      </c>
      <c r="AD25" s="6">
        <f t="shared" si="4"/>
        <v>0</v>
      </c>
      <c r="AE25" s="6">
        <f t="shared" si="5"/>
        <v>0</v>
      </c>
      <c r="AF25" s="6">
        <f t="shared" si="6"/>
        <v>0</v>
      </c>
      <c r="AG25" s="6">
        <f>IF(AND($D25=$D$7,$A25&lt;&gt;""),1,0)</f>
        <v>0</v>
      </c>
    </row>
    <row r="26" spans="1:33" x14ac:dyDescent="0.2">
      <c r="A26" s="40"/>
      <c r="B26" s="75"/>
      <c r="C26" s="75"/>
      <c r="D26" s="41"/>
      <c r="E26" s="41"/>
      <c r="F26" s="44"/>
      <c r="G26" s="44"/>
      <c r="H26" s="45"/>
      <c r="I26" s="45"/>
      <c r="J26" s="36" t="str">
        <f t="shared" si="8"/>
        <v/>
      </c>
      <c r="X26" s="64"/>
      <c r="Z26" s="6">
        <f t="shared" si="1"/>
        <v>0</v>
      </c>
      <c r="AA26" s="6">
        <f t="shared" si="2"/>
        <v>0</v>
      </c>
      <c r="AC26" s="6">
        <f t="shared" si="3"/>
        <v>0</v>
      </c>
      <c r="AD26" s="6">
        <f t="shared" si="4"/>
        <v>0</v>
      </c>
      <c r="AE26" s="6">
        <f t="shared" si="5"/>
        <v>0</v>
      </c>
      <c r="AF26" s="6">
        <f t="shared" si="6"/>
        <v>0</v>
      </c>
      <c r="AG26" s="6">
        <f>IF(AND($D26=$D$7,$A26&lt;&gt;""),1,0)</f>
        <v>0</v>
      </c>
    </row>
    <row r="27" spans="1:33" x14ac:dyDescent="0.2">
      <c r="A27" s="40"/>
      <c r="B27" s="75"/>
      <c r="C27" s="75"/>
      <c r="D27" s="41"/>
      <c r="E27" s="41"/>
      <c r="F27" s="44"/>
      <c r="G27" s="44"/>
      <c r="H27" s="45"/>
      <c r="I27" s="45"/>
      <c r="J27" s="36" t="str">
        <f t="shared" si="8"/>
        <v/>
      </c>
      <c r="X27" s="64"/>
      <c r="Z27" s="6">
        <f t="shared" si="1"/>
        <v>0</v>
      </c>
      <c r="AA27" s="6">
        <f t="shared" si="2"/>
        <v>0</v>
      </c>
      <c r="AC27" s="6">
        <f t="shared" si="3"/>
        <v>0</v>
      </c>
      <c r="AD27" s="6">
        <f t="shared" si="4"/>
        <v>0</v>
      </c>
      <c r="AE27" s="6">
        <f t="shared" si="5"/>
        <v>0</v>
      </c>
      <c r="AF27" s="6">
        <f t="shared" si="6"/>
        <v>0</v>
      </c>
      <c r="AG27" s="6">
        <f t="shared" si="7"/>
        <v>0</v>
      </c>
    </row>
    <row r="28" spans="1:33" x14ac:dyDescent="0.2">
      <c r="A28" s="40"/>
      <c r="B28" s="75"/>
      <c r="C28" s="75"/>
      <c r="D28" s="41"/>
      <c r="E28" s="41"/>
      <c r="F28" s="44"/>
      <c r="G28" s="44"/>
      <c r="H28" s="45"/>
      <c r="I28" s="45"/>
      <c r="J28" s="36" t="str">
        <f t="shared" si="8"/>
        <v/>
      </c>
      <c r="X28" s="64"/>
      <c r="Z28" s="6">
        <f t="shared" si="1"/>
        <v>0</v>
      </c>
      <c r="AA28" s="6">
        <f t="shared" si="2"/>
        <v>0</v>
      </c>
      <c r="AC28" s="6">
        <f t="shared" si="3"/>
        <v>0</v>
      </c>
      <c r="AD28" s="6">
        <f t="shared" si="4"/>
        <v>0</v>
      </c>
      <c r="AE28" s="6">
        <f t="shared" si="5"/>
        <v>0</v>
      </c>
      <c r="AF28" s="6">
        <f t="shared" si="6"/>
        <v>0</v>
      </c>
      <c r="AG28" s="6">
        <f t="shared" si="7"/>
        <v>0</v>
      </c>
    </row>
    <row r="29" spans="1:33" x14ac:dyDescent="0.2">
      <c r="A29" s="40"/>
      <c r="B29" s="75"/>
      <c r="C29" s="75"/>
      <c r="D29" s="41"/>
      <c r="E29" s="41"/>
      <c r="F29" s="44"/>
      <c r="G29" s="44"/>
      <c r="H29" s="45"/>
      <c r="I29" s="45"/>
      <c r="J29" s="36" t="str">
        <f t="shared" si="8"/>
        <v/>
      </c>
      <c r="X29" s="64"/>
      <c r="Z29" s="6">
        <f t="shared" si="1"/>
        <v>0</v>
      </c>
      <c r="AA29" s="6">
        <f t="shared" si="2"/>
        <v>0</v>
      </c>
      <c r="AC29" s="6">
        <f t="shared" si="3"/>
        <v>0</v>
      </c>
      <c r="AD29" s="6">
        <f t="shared" si="4"/>
        <v>0</v>
      </c>
      <c r="AE29" s="6">
        <f t="shared" si="5"/>
        <v>0</v>
      </c>
      <c r="AF29" s="6">
        <f t="shared" si="6"/>
        <v>0</v>
      </c>
      <c r="AG29" s="6">
        <f t="shared" si="7"/>
        <v>0</v>
      </c>
    </row>
    <row r="30" spans="1:33" x14ac:dyDescent="0.2">
      <c r="A30" s="40"/>
      <c r="B30" s="75"/>
      <c r="C30" s="75"/>
      <c r="D30" s="41"/>
      <c r="E30" s="41"/>
      <c r="F30" s="44"/>
      <c r="G30" s="44"/>
      <c r="H30" s="45"/>
      <c r="I30" s="45"/>
      <c r="J30" s="36" t="str">
        <f t="shared" si="8"/>
        <v/>
      </c>
      <c r="X30" s="64"/>
      <c r="Z30" s="6">
        <f t="shared" si="1"/>
        <v>0</v>
      </c>
      <c r="AA30" s="6">
        <f t="shared" si="2"/>
        <v>0</v>
      </c>
      <c r="AC30" s="6">
        <f t="shared" si="3"/>
        <v>0</v>
      </c>
      <c r="AD30" s="6">
        <f t="shared" si="4"/>
        <v>0</v>
      </c>
      <c r="AE30" s="6">
        <f t="shared" si="5"/>
        <v>0</v>
      </c>
      <c r="AF30" s="6">
        <f t="shared" si="6"/>
        <v>0</v>
      </c>
      <c r="AG30" s="6">
        <f t="shared" si="7"/>
        <v>0</v>
      </c>
    </row>
    <row r="31" spans="1:33" x14ac:dyDescent="0.2">
      <c r="A31" s="40"/>
      <c r="B31" s="75"/>
      <c r="C31" s="75"/>
      <c r="D31" s="41"/>
      <c r="E31" s="41"/>
      <c r="F31" s="44"/>
      <c r="G31" s="44"/>
      <c r="H31" s="45"/>
      <c r="I31" s="45"/>
      <c r="J31" s="36" t="str">
        <f t="shared" si="8"/>
        <v/>
      </c>
      <c r="X31" s="64"/>
      <c r="Z31" s="6">
        <f t="shared" si="1"/>
        <v>0</v>
      </c>
      <c r="AA31" s="6">
        <f t="shared" si="2"/>
        <v>0</v>
      </c>
      <c r="AC31" s="6">
        <f t="shared" si="3"/>
        <v>0</v>
      </c>
      <c r="AD31" s="6">
        <f t="shared" si="4"/>
        <v>0</v>
      </c>
      <c r="AE31" s="6">
        <f t="shared" si="5"/>
        <v>0</v>
      </c>
      <c r="AF31" s="6">
        <f t="shared" si="6"/>
        <v>0</v>
      </c>
      <c r="AG31" s="6">
        <f t="shared" si="7"/>
        <v>0</v>
      </c>
    </row>
    <row r="32" spans="1:33" x14ac:dyDescent="0.2">
      <c r="A32" s="40"/>
      <c r="B32" s="75"/>
      <c r="C32" s="75"/>
      <c r="D32" s="41"/>
      <c r="E32" s="41"/>
      <c r="F32" s="44"/>
      <c r="G32" s="44"/>
      <c r="H32" s="45"/>
      <c r="I32" s="45"/>
      <c r="J32" s="36" t="str">
        <f t="shared" si="8"/>
        <v/>
      </c>
      <c r="X32" s="64"/>
      <c r="Z32" s="6">
        <f t="shared" si="1"/>
        <v>0</v>
      </c>
      <c r="AA32" s="6">
        <f t="shared" si="2"/>
        <v>0</v>
      </c>
      <c r="AC32" s="6">
        <f t="shared" si="3"/>
        <v>0</v>
      </c>
      <c r="AD32" s="6">
        <f t="shared" si="4"/>
        <v>0</v>
      </c>
      <c r="AE32" s="6">
        <f t="shared" si="5"/>
        <v>0</v>
      </c>
      <c r="AF32" s="6">
        <f t="shared" si="6"/>
        <v>0</v>
      </c>
      <c r="AG32" s="6">
        <f t="shared" si="7"/>
        <v>0</v>
      </c>
    </row>
    <row r="33" spans="1:33" x14ac:dyDescent="0.2">
      <c r="A33" s="40"/>
      <c r="B33" s="75"/>
      <c r="C33" s="75"/>
      <c r="D33" s="41"/>
      <c r="E33" s="41"/>
      <c r="F33" s="44"/>
      <c r="G33" s="44"/>
      <c r="H33" s="45"/>
      <c r="I33" s="45"/>
      <c r="J33" s="36" t="str">
        <f t="shared" si="8"/>
        <v/>
      </c>
      <c r="X33" s="64"/>
      <c r="Z33" s="6">
        <f t="shared" si="1"/>
        <v>0</v>
      </c>
      <c r="AA33" s="6">
        <f t="shared" si="2"/>
        <v>0</v>
      </c>
      <c r="AC33" s="6">
        <f t="shared" si="3"/>
        <v>0</v>
      </c>
      <c r="AD33" s="6">
        <f t="shared" si="4"/>
        <v>0</v>
      </c>
      <c r="AE33" s="6">
        <f t="shared" si="5"/>
        <v>0</v>
      </c>
      <c r="AF33" s="6">
        <f t="shared" si="6"/>
        <v>0</v>
      </c>
      <c r="AG33" s="6">
        <f t="shared" si="7"/>
        <v>0</v>
      </c>
    </row>
    <row r="34" spans="1:33" x14ac:dyDescent="0.2">
      <c r="A34" s="40"/>
      <c r="B34" s="75"/>
      <c r="C34" s="75"/>
      <c r="D34" s="41"/>
      <c r="E34" s="41"/>
      <c r="F34" s="41"/>
      <c r="G34" s="41"/>
      <c r="H34" s="41"/>
      <c r="I34" s="41"/>
      <c r="J34" s="36" t="str">
        <f t="shared" ref="J34:J40" si="9">IF(OR(AND($E34="Y",$G34&gt;600),$H34&gt;270,$I34&gt;560),$C$77,"")</f>
        <v/>
      </c>
      <c r="X34" s="64"/>
      <c r="Z34" s="6">
        <f t="shared" ref="Z34:Z40" si="10">IF(AND($E34=$E$7,OR($G34&gt;600,$H34&gt;270)),1,0)</f>
        <v>0</v>
      </c>
      <c r="AA34" s="6">
        <f t="shared" ref="AA34:AA40" si="11">IF(AND($E34=$E$7,OR($G34&gt;600,$I34&gt;560)),1,0)</f>
        <v>0</v>
      </c>
      <c r="AC34" s="6">
        <f t="shared" ref="AC34:AC40" si="12">IF($H34&lt;&gt;"",($H34*$F34*$G34),0)</f>
        <v>0</v>
      </c>
      <c r="AD34" s="6">
        <f t="shared" ref="AD34:AD40" si="13">IF($I34&lt;&gt;"",($I34*$F34*$G34),0)</f>
        <v>0</v>
      </c>
      <c r="AE34" s="6">
        <f t="shared" ref="AE34:AE40" si="14">($F34*$G34)</f>
        <v>0</v>
      </c>
      <c r="AF34" s="6">
        <f t="shared" ref="AF34:AF40" si="15">IF(AND($D34=$D$6,$A34&lt;&gt;""),1,0)</f>
        <v>0</v>
      </c>
      <c r="AG34" s="6">
        <f t="shared" ref="AG34:AG40" si="16">IF(AND($D34=$D$7,$A34&lt;&gt;""),1,0)</f>
        <v>0</v>
      </c>
    </row>
    <row r="35" spans="1:33" x14ac:dyDescent="0.2">
      <c r="A35" s="40"/>
      <c r="B35" s="75"/>
      <c r="C35" s="75"/>
      <c r="D35" s="41"/>
      <c r="E35" s="41"/>
      <c r="F35" s="41"/>
      <c r="G35" s="41"/>
      <c r="H35" s="41"/>
      <c r="I35" s="41"/>
      <c r="J35" s="36" t="str">
        <f t="shared" si="9"/>
        <v/>
      </c>
      <c r="X35" s="64"/>
      <c r="Z35" s="6">
        <f t="shared" si="10"/>
        <v>0</v>
      </c>
      <c r="AA35" s="6">
        <f t="shared" si="11"/>
        <v>0</v>
      </c>
      <c r="AC35" s="6">
        <f t="shared" si="12"/>
        <v>0</v>
      </c>
      <c r="AD35" s="6">
        <f t="shared" si="13"/>
        <v>0</v>
      </c>
      <c r="AE35" s="6">
        <f t="shared" si="14"/>
        <v>0</v>
      </c>
      <c r="AF35" s="6">
        <f t="shared" si="15"/>
        <v>0</v>
      </c>
      <c r="AG35" s="6">
        <f t="shared" si="16"/>
        <v>0</v>
      </c>
    </row>
    <row r="36" spans="1:33" x14ac:dyDescent="0.2">
      <c r="A36" s="40"/>
      <c r="B36" s="75"/>
      <c r="C36" s="75"/>
      <c r="D36" s="41"/>
      <c r="E36" s="41"/>
      <c r="F36" s="41"/>
      <c r="G36" s="41"/>
      <c r="H36" s="41"/>
      <c r="I36" s="41"/>
      <c r="J36" s="36" t="str">
        <f t="shared" si="9"/>
        <v/>
      </c>
      <c r="X36" s="64"/>
      <c r="Z36" s="6">
        <f t="shared" si="10"/>
        <v>0</v>
      </c>
      <c r="AA36" s="6">
        <f t="shared" si="11"/>
        <v>0</v>
      </c>
      <c r="AC36" s="6">
        <f t="shared" si="12"/>
        <v>0</v>
      </c>
      <c r="AD36" s="6">
        <f t="shared" si="13"/>
        <v>0</v>
      </c>
      <c r="AE36" s="6">
        <f t="shared" si="14"/>
        <v>0</v>
      </c>
      <c r="AF36" s="6">
        <f t="shared" si="15"/>
        <v>0</v>
      </c>
      <c r="AG36" s="6">
        <f t="shared" si="16"/>
        <v>0</v>
      </c>
    </row>
    <row r="37" spans="1:33" x14ac:dyDescent="0.2">
      <c r="A37" s="40"/>
      <c r="B37" s="75"/>
      <c r="C37" s="75"/>
      <c r="D37" s="41"/>
      <c r="E37" s="41"/>
      <c r="F37" s="41"/>
      <c r="G37" s="41"/>
      <c r="H37" s="41"/>
      <c r="I37" s="41"/>
      <c r="J37" s="36" t="str">
        <f t="shared" si="9"/>
        <v/>
      </c>
      <c r="X37" s="64"/>
      <c r="Z37" s="6">
        <f t="shared" si="10"/>
        <v>0</v>
      </c>
      <c r="AA37" s="6">
        <f t="shared" si="11"/>
        <v>0</v>
      </c>
      <c r="AC37" s="6">
        <f t="shared" si="12"/>
        <v>0</v>
      </c>
      <c r="AD37" s="6">
        <f t="shared" si="13"/>
        <v>0</v>
      </c>
      <c r="AE37" s="6">
        <f t="shared" si="14"/>
        <v>0</v>
      </c>
      <c r="AF37" s="6">
        <f t="shared" si="15"/>
        <v>0</v>
      </c>
      <c r="AG37" s="6">
        <f t="shared" si="16"/>
        <v>0</v>
      </c>
    </row>
    <row r="38" spans="1:33" x14ac:dyDescent="0.2">
      <c r="A38" s="40"/>
      <c r="B38" s="75"/>
      <c r="C38" s="75"/>
      <c r="D38" s="41"/>
      <c r="E38" s="41"/>
      <c r="F38" s="41"/>
      <c r="G38" s="41"/>
      <c r="H38" s="41"/>
      <c r="I38" s="41"/>
      <c r="J38" s="36" t="str">
        <f t="shared" si="9"/>
        <v/>
      </c>
      <c r="X38" s="64"/>
      <c r="Z38" s="6">
        <f t="shared" si="10"/>
        <v>0</v>
      </c>
      <c r="AA38" s="6">
        <f t="shared" si="11"/>
        <v>0</v>
      </c>
      <c r="AC38" s="6">
        <f t="shared" si="12"/>
        <v>0</v>
      </c>
      <c r="AD38" s="6">
        <f t="shared" si="13"/>
        <v>0</v>
      </c>
      <c r="AE38" s="6">
        <f t="shared" si="14"/>
        <v>0</v>
      </c>
      <c r="AF38" s="6">
        <f t="shared" si="15"/>
        <v>0</v>
      </c>
      <c r="AG38" s="6">
        <f t="shared" si="16"/>
        <v>0</v>
      </c>
    </row>
    <row r="39" spans="1:33" x14ac:dyDescent="0.2">
      <c r="A39" s="40"/>
      <c r="B39" s="75"/>
      <c r="C39" s="75"/>
      <c r="D39" s="41"/>
      <c r="E39" s="41"/>
      <c r="F39" s="41"/>
      <c r="G39" s="41"/>
      <c r="H39" s="41"/>
      <c r="I39" s="41"/>
      <c r="J39" s="36" t="str">
        <f t="shared" si="9"/>
        <v/>
      </c>
      <c r="X39" s="64"/>
      <c r="Z39" s="6">
        <f t="shared" si="10"/>
        <v>0</v>
      </c>
      <c r="AA39" s="6">
        <f t="shared" si="11"/>
        <v>0</v>
      </c>
      <c r="AC39" s="6">
        <f t="shared" si="12"/>
        <v>0</v>
      </c>
      <c r="AD39" s="6">
        <f t="shared" si="13"/>
        <v>0</v>
      </c>
      <c r="AE39" s="6">
        <f t="shared" si="14"/>
        <v>0</v>
      </c>
      <c r="AF39" s="6">
        <f t="shared" si="15"/>
        <v>0</v>
      </c>
      <c r="AG39" s="6">
        <f t="shared" si="16"/>
        <v>0</v>
      </c>
    </row>
    <row r="40" spans="1:33" ht="13.6" thickBot="1" x14ac:dyDescent="0.25">
      <c r="A40" s="42"/>
      <c r="B40" s="76"/>
      <c r="C40" s="76"/>
      <c r="D40" s="43"/>
      <c r="E40" s="43"/>
      <c r="F40" s="43"/>
      <c r="G40" s="43"/>
      <c r="H40" s="43"/>
      <c r="I40" s="43"/>
      <c r="J40" s="36" t="str">
        <f t="shared" si="9"/>
        <v/>
      </c>
      <c r="X40" s="64"/>
      <c r="Z40" s="6">
        <f t="shared" si="10"/>
        <v>0</v>
      </c>
      <c r="AA40" s="6">
        <f t="shared" si="11"/>
        <v>0</v>
      </c>
      <c r="AC40" s="6">
        <f t="shared" si="12"/>
        <v>0</v>
      </c>
      <c r="AD40" s="6">
        <f t="shared" si="13"/>
        <v>0</v>
      </c>
      <c r="AE40" s="6">
        <f t="shared" si="14"/>
        <v>0</v>
      </c>
      <c r="AF40" s="6">
        <f t="shared" si="15"/>
        <v>0</v>
      </c>
      <c r="AG40" s="6">
        <f t="shared" si="16"/>
        <v>0</v>
      </c>
    </row>
    <row r="41" spans="1:33" s="7" customFormat="1" ht="11.55" thickBot="1" x14ac:dyDescent="0.25">
      <c r="A41" s="13"/>
    </row>
    <row r="42" spans="1:33" ht="14.95" customHeight="1" thickBot="1" x14ac:dyDescent="0.25">
      <c r="A42" s="91" t="s">
        <v>10</v>
      </c>
      <c r="B42" s="93" t="s">
        <v>13</v>
      </c>
      <c r="C42" s="94"/>
      <c r="D42" s="93" t="s">
        <v>20</v>
      </c>
      <c r="E42" s="94"/>
      <c r="F42" s="95"/>
      <c r="G42" s="95"/>
      <c r="H42" s="96"/>
      <c r="I42" s="97"/>
      <c r="L42" s="14"/>
      <c r="M42" s="14"/>
    </row>
    <row r="43" spans="1:33" ht="27.7" customHeight="1" thickBot="1" x14ac:dyDescent="0.25">
      <c r="A43" s="92"/>
      <c r="B43" s="4" t="s">
        <v>14</v>
      </c>
      <c r="C43" s="1" t="s">
        <v>15</v>
      </c>
      <c r="D43" s="4" t="s">
        <v>14</v>
      </c>
      <c r="E43" s="1" t="s">
        <v>15</v>
      </c>
      <c r="F43" s="79"/>
      <c r="G43" s="79"/>
      <c r="H43" s="79"/>
      <c r="I43" s="79"/>
      <c r="L43" s="14"/>
      <c r="M43" s="14"/>
    </row>
    <row r="44" spans="1:33" ht="13.6" thickBot="1" x14ac:dyDescent="0.25">
      <c r="A44" s="2" t="s">
        <v>11</v>
      </c>
      <c r="B44" s="3">
        <v>100</v>
      </c>
      <c r="C44" s="3">
        <v>275</v>
      </c>
      <c r="D44" s="3">
        <v>75</v>
      </c>
      <c r="E44" s="3">
        <v>275</v>
      </c>
      <c r="F44" s="80"/>
      <c r="G44" s="80"/>
      <c r="H44" s="80"/>
      <c r="I44" s="81"/>
      <c r="J44" s="15"/>
    </row>
    <row r="45" spans="1:33" ht="13.6" thickBot="1" x14ac:dyDescent="0.25">
      <c r="A45" s="2" t="s">
        <v>12</v>
      </c>
      <c r="B45" s="31">
        <f>IF(SUM($AF$11:$AF$40)=0,$AI$11,B$69)</f>
        <v>0</v>
      </c>
      <c r="C45" s="31">
        <f>IF(SUM($AF$11:$AF$40)=0,$AI$11,C$69)</f>
        <v>0</v>
      </c>
      <c r="D45" s="31">
        <f>IF(SUM($AG$11:$AG$40)=0,$AI$11,D$69)</f>
        <v>0</v>
      </c>
      <c r="E45" s="31">
        <f>IF(SUM($AG$11:$AG$40)=0,$AI$11,E$69)</f>
        <v>0</v>
      </c>
      <c r="F45" s="82"/>
      <c r="G45" s="82"/>
      <c r="H45" s="82"/>
      <c r="I45" s="83"/>
    </row>
    <row r="46" spans="1:33" ht="13.6" thickBot="1" x14ac:dyDescent="0.25">
      <c r="A46" s="51" t="s">
        <v>3</v>
      </c>
      <c r="B46" s="52">
        <f>IF(B$45&lt;&gt;$AI$11,B$71,$AI$11)</f>
        <v>0</v>
      </c>
      <c r="C46" s="52">
        <f>IF(C$45&lt;&gt;$AI$11,C$71,$AI$11)</f>
        <v>0</v>
      </c>
      <c r="D46" s="52">
        <f>IF(D$45&lt;&gt;$AI$11,D$71,$AI$11)</f>
        <v>0</v>
      </c>
      <c r="E46" s="52">
        <f>IF(E$45&lt;&gt;$AI$11,E$71,$AI$11)</f>
        <v>0</v>
      </c>
      <c r="F46" s="82"/>
      <c r="G46" s="82"/>
      <c r="H46" s="82"/>
      <c r="I46" s="83"/>
    </row>
    <row r="47" spans="1:33" x14ac:dyDescent="0.2">
      <c r="A47" s="49"/>
      <c r="B47" s="50"/>
      <c r="C47" s="50"/>
      <c r="D47" s="50"/>
      <c r="E47" s="53"/>
      <c r="F47" s="84"/>
      <c r="G47" s="84"/>
      <c r="H47" s="84"/>
      <c r="I47" s="83"/>
    </row>
    <row r="48" spans="1:33" x14ac:dyDescent="0.2">
      <c r="A48" s="16"/>
      <c r="F48" s="85"/>
      <c r="G48" s="85"/>
      <c r="H48" s="85"/>
      <c r="I48" s="86"/>
    </row>
    <row r="49" spans="1:9" x14ac:dyDescent="0.2">
      <c r="A49" s="16"/>
      <c r="D49" s="7"/>
      <c r="F49" s="87"/>
      <c r="G49" s="87"/>
      <c r="H49" s="85"/>
      <c r="I49" s="86"/>
    </row>
    <row r="50" spans="1:9" x14ac:dyDescent="0.2">
      <c r="A50" s="16"/>
      <c r="D50" s="7"/>
      <c r="F50" s="87"/>
      <c r="G50" s="87"/>
      <c r="H50" s="85"/>
      <c r="I50" s="86"/>
    </row>
    <row r="51" spans="1:9" x14ac:dyDescent="0.2">
      <c r="B51" s="17"/>
    </row>
    <row r="52" spans="1:9" x14ac:dyDescent="0.2">
      <c r="B52" s="17"/>
    </row>
    <row r="53" spans="1:9" x14ac:dyDescent="0.2">
      <c r="B53" s="17"/>
    </row>
    <row r="55" spans="1:9" x14ac:dyDescent="0.2">
      <c r="B55" s="29"/>
    </row>
    <row r="56" spans="1:9" x14ac:dyDescent="0.2">
      <c r="B56" s="29"/>
    </row>
    <row r="57" spans="1:9" x14ac:dyDescent="0.2">
      <c r="B57" s="29"/>
    </row>
    <row r="58" spans="1:9" x14ac:dyDescent="0.2">
      <c r="B58" s="30"/>
    </row>
    <row r="59" spans="1:9" x14ac:dyDescent="0.2">
      <c r="B59" s="30"/>
    </row>
    <row r="60" spans="1:9" x14ac:dyDescent="0.2">
      <c r="B60" s="29"/>
    </row>
    <row r="61" spans="1:9" x14ac:dyDescent="0.2">
      <c r="B61" s="29"/>
    </row>
    <row r="63" spans="1:9" ht="12.1" customHeight="1" x14ac:dyDescent="0.2"/>
    <row r="64" spans="1:9" ht="12.1" hidden="1" customHeight="1" x14ac:dyDescent="0.2"/>
    <row r="65" spans="1:8" ht="8.35" hidden="1" customHeight="1" x14ac:dyDescent="0.2"/>
    <row r="66" spans="1:8" ht="12.1" hidden="1" customHeight="1" x14ac:dyDescent="0.25">
      <c r="B66" s="32" t="s">
        <v>45</v>
      </c>
    </row>
    <row r="67" spans="1:8" ht="12.75" hidden="1" customHeight="1" x14ac:dyDescent="0.25">
      <c r="B67" s="28" t="s">
        <v>39</v>
      </c>
      <c r="C67" s="28" t="s">
        <v>40</v>
      </c>
      <c r="D67" s="28" t="s">
        <v>41</v>
      </c>
      <c r="E67" s="28" t="s">
        <v>42</v>
      </c>
      <c r="F67" s="28"/>
      <c r="G67" s="28"/>
      <c r="H67" s="28"/>
    </row>
    <row r="68" spans="1:8" hidden="1" x14ac:dyDescent="0.2">
      <c r="A68" s="6" t="s">
        <v>46</v>
      </c>
    </row>
    <row r="69" spans="1:8" hidden="1" x14ac:dyDescent="0.2">
      <c r="B69" s="6" t="e">
        <f>SUMPRODUCT(AF11:AF40,$AC$11:$AC$40)/SUMPRODUCT(AF11:AF40,$AE$11:$AE$40)</f>
        <v>#DIV/0!</v>
      </c>
      <c r="C69" s="6" t="e">
        <f>SUMPRODUCT(AF11:AF40,$AD$11:$AD$40)/SUMPRODUCT(AF11:AF40,$AE$11:$AE$40)</f>
        <v>#DIV/0!</v>
      </c>
      <c r="D69" s="6" t="e">
        <f>SUMPRODUCT(AG11:AG40,$AC$11:$AC$40)/SUMPRODUCT(AG11:AG40,$AE$11:$AE$40)</f>
        <v>#DIV/0!</v>
      </c>
      <c r="E69" s="6" t="e">
        <f>SUMPRODUCT(AG11:AG40,$AD$11:$AD$40)/SUMPRODUCT(AG11:AG40,$AE$11:$AE$40)</f>
        <v>#DIV/0!</v>
      </c>
    </row>
    <row r="70" spans="1:8" hidden="1" x14ac:dyDescent="0.2">
      <c r="A70" s="6" t="s">
        <v>21</v>
      </c>
    </row>
    <row r="71" spans="1:8" hidden="1" x14ac:dyDescent="0.2">
      <c r="B71" s="33">
        <f>(B44-B45)*SUMPRODUCT(AF11:AF40,$AE$11:$AE$40)</f>
        <v>0</v>
      </c>
      <c r="C71" s="33">
        <f>(C44-C45)*SUMPRODUCT(AF11:AF40,$AE$11:$AE$40)</f>
        <v>0</v>
      </c>
      <c r="D71" s="33">
        <f>(D44-D45)*SUMPRODUCT(AG11:AG40,$AE$11:$AE$40)</f>
        <v>0</v>
      </c>
      <c r="E71" s="33">
        <f>(E44-E45)*SUMPRODUCT(AG11:AG40,$AE$11:$AE$40)</f>
        <v>0</v>
      </c>
      <c r="F71" s="33"/>
      <c r="G71" s="33"/>
      <c r="H71" s="33"/>
    </row>
    <row r="72" spans="1:8" hidden="1" x14ac:dyDescent="0.2"/>
    <row r="73" spans="1:8" hidden="1" x14ac:dyDescent="0.2"/>
    <row r="74" spans="1:8" hidden="1" x14ac:dyDescent="0.2"/>
    <row r="75" spans="1:8" hidden="1" x14ac:dyDescent="0.2"/>
    <row r="76" spans="1:8" hidden="1" x14ac:dyDescent="0.2">
      <c r="B76" s="6" t="s">
        <v>48</v>
      </c>
    </row>
    <row r="77" spans="1:8" hidden="1" x14ac:dyDescent="0.2">
      <c r="B77" s="19">
        <v>1</v>
      </c>
      <c r="C77" s="6" t="str">
        <f>" *  WARNING:  If Unique design, Production should be at or below 600 and FELs for HC and CO should be at or below 270 g/kW-hr and 560 g/kW-hr, respectively."</f>
        <v xml:space="preserve"> *  WARNING:  If Unique design, Production should be at or below 600 and FELs for HC and CO should be at or below 270 g/kW-hr and 560 g/kW-hr, respectively.</v>
      </c>
    </row>
    <row r="78" spans="1:8" hidden="1" x14ac:dyDescent="0.2">
      <c r="B78" s="19"/>
    </row>
    <row r="79" spans="1:8" ht="13.6" hidden="1" customHeight="1" x14ac:dyDescent="0.2"/>
    <row r="80" spans="1:8" hidden="1" x14ac:dyDescent="0.2"/>
  </sheetData>
  <sheetProtection password="E3E4" sheet="1" objects="1" scenarios="1" selectLockedCells="1"/>
  <mergeCells count="4">
    <mergeCell ref="A42:A43"/>
    <mergeCell ref="B42:C42"/>
    <mergeCell ref="D42:E42"/>
    <mergeCell ref="F42:I42"/>
  </mergeCells>
  <phoneticPr fontId="1" type="noConversion"/>
  <dataValidations count="2">
    <dataValidation type="list" allowBlank="1" showInputMessage="1" showErrorMessage="1" sqref="E11:E40" xr:uid="{00000000-0002-0000-0000-000000000000}">
      <formula1>$E$7:$E$8</formula1>
    </dataValidation>
    <dataValidation type="list" allowBlank="1" showInputMessage="1" showErrorMessage="1" sqref="D11:D40" xr:uid="{00000000-0002-0000-0000-000001000000}">
      <formula1>$D$6:$D$7</formula1>
    </dataValidation>
  </dataValidations>
  <printOptions gridLines="1"/>
  <pageMargins left="0.25" right="0.25" top="1" bottom="1" header="0.5" footer="0.5"/>
  <pageSetup scale="75" orientation="landscape" horizontalDpi="300" verticalDpi="300" r:id="rId1"/>
  <headerFooter alignWithMargins="0">
    <oddHeader>&amp;L&amp;G&amp;CSnowmobile ABT Reporting Template - Current MY Credits&amp;ROffice of Transportation and Air Quality</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election activeCell="A6" sqref="A6"/>
    </sheetView>
  </sheetViews>
  <sheetFormatPr defaultColWidth="9.125" defaultRowHeight="12.9" x14ac:dyDescent="0.2"/>
  <cols>
    <col min="1" max="1" width="41.75" style="11" customWidth="1"/>
    <col min="2" max="2" width="56" style="8" customWidth="1"/>
    <col min="3" max="16384" width="9.125" style="8"/>
  </cols>
  <sheetData>
    <row r="1" spans="1:2" ht="13.6" x14ac:dyDescent="0.25">
      <c r="A1" s="5" t="s">
        <v>16</v>
      </c>
      <c r="B1" s="5" t="s">
        <v>17</v>
      </c>
    </row>
    <row r="2" spans="1:2" x14ac:dyDescent="0.2">
      <c r="A2" s="10" t="s">
        <v>2</v>
      </c>
      <c r="B2" s="10" t="s">
        <v>18</v>
      </c>
    </row>
    <row r="3" spans="1:2" x14ac:dyDescent="0.2">
      <c r="A3" s="10" t="s">
        <v>65</v>
      </c>
      <c r="B3" s="10" t="s">
        <v>66</v>
      </c>
    </row>
    <row r="4" spans="1:2" ht="25.85" x14ac:dyDescent="0.2">
      <c r="A4" s="10" t="s">
        <v>64</v>
      </c>
      <c r="B4" s="10" t="s">
        <v>67</v>
      </c>
    </row>
    <row r="5" spans="1:2" ht="90.35" x14ac:dyDescent="0.2">
      <c r="A5" s="10" t="s">
        <v>28</v>
      </c>
      <c r="B5" s="10" t="s">
        <v>63</v>
      </c>
    </row>
    <row r="6" spans="1:2" ht="38.75" x14ac:dyDescent="0.2">
      <c r="A6" s="10" t="s">
        <v>8</v>
      </c>
      <c r="B6" s="10" t="s">
        <v>68</v>
      </c>
    </row>
    <row r="7" spans="1:2" ht="64.55" x14ac:dyDescent="0.2">
      <c r="A7" s="10" t="s">
        <v>5</v>
      </c>
      <c r="B7" s="10" t="s">
        <v>62</v>
      </c>
    </row>
    <row r="8" spans="1:2" ht="25.85" x14ac:dyDescent="0.2">
      <c r="A8" s="10" t="s">
        <v>4</v>
      </c>
      <c r="B8" s="10" t="s">
        <v>19</v>
      </c>
    </row>
    <row r="9" spans="1:2" ht="25.85" x14ac:dyDescent="0.2">
      <c r="A9" s="10" t="s">
        <v>50</v>
      </c>
      <c r="B9" s="10" t="s">
        <v>55</v>
      </c>
    </row>
    <row r="10" spans="1:2" ht="25.85" x14ac:dyDescent="0.2">
      <c r="A10" s="10" t="s">
        <v>51</v>
      </c>
      <c r="B10" s="10" t="s">
        <v>56</v>
      </c>
    </row>
  </sheetData>
  <phoneticPr fontId="1" type="noConversion"/>
  <pageMargins left="0.75" right="0.75" top="1" bottom="1" header="0.5" footer="0.5"/>
  <pageSetup scale="90" orientation="portrait" horizontalDpi="300" verticalDpi="300" r:id="rId1"/>
  <headerFooter alignWithMargins="0">
    <oddHeader>&amp;L&amp;G&amp;CField Descriptions - Current MY Credits&amp;ROffice of Transportation and Air Quality</oddHeader>
    <oddFoote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6"/>
  <sheetViews>
    <sheetView workbookViewId="0">
      <selection activeCell="D10" sqref="D10"/>
    </sheetView>
  </sheetViews>
  <sheetFormatPr defaultColWidth="9.125" defaultRowHeight="12.9" x14ac:dyDescent="0.2"/>
  <cols>
    <col min="1" max="1" width="5.5" style="6" customWidth="1"/>
    <col min="2" max="2" width="6.125" style="6" customWidth="1"/>
    <col min="3" max="3" width="41.25" style="6" customWidth="1"/>
    <col min="4" max="4" width="13.875" style="19" customWidth="1"/>
    <col min="5" max="5" width="14" style="19" customWidth="1"/>
    <col min="6" max="6" width="14.5" style="19" customWidth="1"/>
    <col min="7" max="7" width="15.125" style="6" customWidth="1"/>
    <col min="8" max="16384" width="9.125" style="6"/>
  </cols>
  <sheetData>
    <row r="1" spans="2:6" ht="18.7" customHeight="1" thickBot="1" x14ac:dyDescent="0.25"/>
    <row r="2" spans="2:6" ht="27" customHeight="1" thickBot="1" x14ac:dyDescent="0.25">
      <c r="B2" s="101" t="s">
        <v>21</v>
      </c>
      <c r="C2" s="102"/>
      <c r="D2" s="107" t="s">
        <v>14</v>
      </c>
      <c r="E2" s="108"/>
      <c r="F2" s="56" t="s">
        <v>15</v>
      </c>
    </row>
    <row r="3" spans="2:6" ht="24.8" customHeight="1" x14ac:dyDescent="0.2">
      <c r="B3" s="103"/>
      <c r="C3" s="104"/>
      <c r="D3" s="56" t="s">
        <v>13</v>
      </c>
      <c r="E3" s="56" t="s">
        <v>52</v>
      </c>
      <c r="F3" s="56" t="s">
        <v>53</v>
      </c>
    </row>
    <row r="4" spans="2:6" ht="12.75" customHeight="1" x14ac:dyDescent="0.2">
      <c r="B4" s="55" t="s">
        <v>26</v>
      </c>
      <c r="C4" s="60"/>
      <c r="D4" s="61"/>
      <c r="E4" s="61"/>
      <c r="F4" s="62"/>
    </row>
    <row r="5" spans="2:6" x14ac:dyDescent="0.2">
      <c r="B5" s="21"/>
      <c r="C5" s="22" t="s">
        <v>58</v>
      </c>
      <c r="D5" s="65">
        <f>SUM('Current MY Credit Calc'!B46)</f>
        <v>0</v>
      </c>
      <c r="E5" s="65">
        <f>SUM('Current MY Credit Calc'!D46)</f>
        <v>0</v>
      </c>
      <c r="F5" s="65">
        <f>SUM('Current MY Credit Calc'!C46, 'Current MY Credit Calc'!E46)</f>
        <v>0</v>
      </c>
    </row>
    <row r="6" spans="2:6" x14ac:dyDescent="0.2">
      <c r="B6" s="21"/>
      <c r="C6" s="22" t="s">
        <v>24</v>
      </c>
      <c r="D6" s="66"/>
      <c r="E6" s="67"/>
      <c r="F6" s="66"/>
    </row>
    <row r="7" spans="2:6" x14ac:dyDescent="0.2">
      <c r="B7" s="46"/>
      <c r="C7" s="78" t="s">
        <v>22</v>
      </c>
      <c r="D7" s="66"/>
      <c r="E7" s="66"/>
      <c r="F7" s="66"/>
    </row>
    <row r="8" spans="2:6" x14ac:dyDescent="0.2">
      <c r="B8" s="54" t="s">
        <v>32</v>
      </c>
      <c r="C8" s="58"/>
      <c r="D8" s="68"/>
      <c r="E8" s="68"/>
      <c r="F8" s="69"/>
    </row>
    <row r="9" spans="2:6" x14ac:dyDescent="0.2">
      <c r="B9" s="21"/>
      <c r="C9" s="22" t="s">
        <v>23</v>
      </c>
      <c r="D9" s="66"/>
      <c r="E9" s="67"/>
      <c r="F9" s="66"/>
    </row>
    <row r="10" spans="2:6" x14ac:dyDescent="0.2">
      <c r="B10" s="23"/>
      <c r="C10" s="22" t="s">
        <v>25</v>
      </c>
      <c r="D10" s="66"/>
      <c r="E10" s="67"/>
      <c r="F10" s="66"/>
    </row>
    <row r="11" spans="2:6" x14ac:dyDescent="0.2">
      <c r="B11" s="57" t="s">
        <v>33</v>
      </c>
      <c r="C11" s="59"/>
      <c r="D11" s="70"/>
      <c r="E11" s="70"/>
      <c r="F11" s="71"/>
    </row>
    <row r="12" spans="2:6" x14ac:dyDescent="0.2">
      <c r="B12" s="21"/>
      <c r="C12" s="22" t="s">
        <v>30</v>
      </c>
      <c r="D12" s="65">
        <f>D6-D9</f>
        <v>0</v>
      </c>
      <c r="E12" s="67"/>
      <c r="F12" s="65">
        <f>F6-F9</f>
        <v>0</v>
      </c>
    </row>
    <row r="13" spans="2:6" x14ac:dyDescent="0.2">
      <c r="B13" s="23"/>
      <c r="C13" s="22" t="s">
        <v>57</v>
      </c>
      <c r="D13" s="65">
        <f>D7-D10</f>
        <v>0</v>
      </c>
      <c r="E13" s="67"/>
      <c r="F13" s="65">
        <f>F7-F10</f>
        <v>0</v>
      </c>
    </row>
    <row r="14" spans="2:6" ht="13.6" thickBot="1" x14ac:dyDescent="0.25">
      <c r="B14" s="105" t="s">
        <v>59</v>
      </c>
      <c r="C14" s="106"/>
      <c r="D14" s="72">
        <f>D5+D9+D10</f>
        <v>0</v>
      </c>
      <c r="E14" s="72">
        <f>E5+E7</f>
        <v>0</v>
      </c>
      <c r="F14" s="72">
        <f>F5+F9+F10</f>
        <v>0</v>
      </c>
    </row>
    <row r="15" spans="2:6" x14ac:dyDescent="0.2">
      <c r="C15" s="74" t="s">
        <v>61</v>
      </c>
      <c r="D15" s="73">
        <f>SUM(D12:D14)</f>
        <v>0</v>
      </c>
      <c r="E15" s="73">
        <f>E14</f>
        <v>0</v>
      </c>
      <c r="F15" s="73">
        <f>SUM(F12:F14)</f>
        <v>0</v>
      </c>
    </row>
    <row r="16" spans="2:6" x14ac:dyDescent="0.2">
      <c r="F16" s="20"/>
    </row>
    <row r="17" spans="2:6" ht="38.25" customHeight="1" x14ac:dyDescent="0.2">
      <c r="B17" s="98" t="s">
        <v>69</v>
      </c>
      <c r="C17" s="99"/>
      <c r="D17" s="99"/>
      <c r="E17" s="99"/>
      <c r="F17" s="100"/>
    </row>
    <row r="19" spans="2:6" ht="26.35" customHeight="1" x14ac:dyDescent="0.2">
      <c r="B19" s="98" t="s">
        <v>60</v>
      </c>
      <c r="C19" s="99"/>
      <c r="D19" s="99"/>
      <c r="E19" s="99"/>
      <c r="F19" s="100"/>
    </row>
    <row r="20" spans="2:6" x14ac:dyDescent="0.2">
      <c r="F20" s="20"/>
    </row>
    <row r="21" spans="2:6" x14ac:dyDescent="0.2">
      <c r="F21" s="20"/>
    </row>
    <row r="22" spans="2:6" x14ac:dyDescent="0.2">
      <c r="F22" s="20"/>
    </row>
    <row r="23" spans="2:6" x14ac:dyDescent="0.2">
      <c r="F23" s="20"/>
    </row>
    <row r="24" spans="2:6" x14ac:dyDescent="0.2">
      <c r="F24" s="20"/>
    </row>
    <row r="25" spans="2:6" x14ac:dyDescent="0.2">
      <c r="F25" s="20"/>
    </row>
    <row r="26" spans="2:6" x14ac:dyDescent="0.2">
      <c r="F26" s="20"/>
    </row>
  </sheetData>
  <sheetProtection password="E3E4" sheet="1" objects="1" scenarios="1" selectLockedCells="1"/>
  <mergeCells count="5">
    <mergeCell ref="B19:F19"/>
    <mergeCell ref="B2:C3"/>
    <mergeCell ref="B14:C14"/>
    <mergeCell ref="B17:F17"/>
    <mergeCell ref="D2:E2"/>
  </mergeCells>
  <phoneticPr fontId="1" type="noConversion"/>
  <pageMargins left="1.75" right="0.25" top="1" bottom="1" header="0.5" footer="0.5"/>
  <pageSetup scale="90" orientation="landscape" horizontalDpi="300" verticalDpi="300" r:id="rId1"/>
  <headerFooter alignWithMargins="0">
    <oddHeader>&amp;L&amp;G&amp;CSnowmobile ABT Reporting Template - Credit Summary&amp;ROffice of Transportation and Air Quality</oddHeader>
    <oddFoote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topLeftCell="A4" workbookViewId="0">
      <selection activeCell="A5" sqref="A5"/>
    </sheetView>
  </sheetViews>
  <sheetFormatPr defaultColWidth="9.125" defaultRowHeight="12.9" x14ac:dyDescent="0.2"/>
  <cols>
    <col min="1" max="1" width="31.25" style="6" customWidth="1"/>
    <col min="2" max="2" width="15.5" style="6" customWidth="1"/>
    <col min="3" max="3" width="20.5" style="6" customWidth="1"/>
    <col min="4" max="4" width="10.875" style="6" customWidth="1"/>
    <col min="5" max="5" width="12.75" style="6" customWidth="1"/>
    <col min="6" max="12" width="9.125" style="6"/>
    <col min="13" max="14" width="0" style="6" hidden="1" customWidth="1"/>
    <col min="15" max="16384" width="9.125" style="6"/>
  </cols>
  <sheetData>
    <row r="1" spans="1:14" hidden="1" x14ac:dyDescent="0.2">
      <c r="B1" s="6" t="s">
        <v>6</v>
      </c>
    </row>
    <row r="2" spans="1:14" hidden="1" x14ac:dyDescent="0.2">
      <c r="B2" s="6" t="s">
        <v>7</v>
      </c>
    </row>
    <row r="3" spans="1:14" hidden="1" x14ac:dyDescent="0.2"/>
    <row r="4" spans="1:14" ht="30.1" customHeight="1" x14ac:dyDescent="0.25">
      <c r="A4" s="9" t="s">
        <v>2</v>
      </c>
      <c r="B4" s="9" t="s">
        <v>27</v>
      </c>
      <c r="C4" s="9" t="s">
        <v>4</v>
      </c>
      <c r="M4" s="34" t="s">
        <v>6</v>
      </c>
      <c r="N4" s="34" t="s">
        <v>7</v>
      </c>
    </row>
    <row r="5" spans="1:14" x14ac:dyDescent="0.2">
      <c r="A5" s="47"/>
      <c r="B5" s="47"/>
      <c r="C5" s="47"/>
      <c r="M5" s="6">
        <f>IF($B5=$B$1,1,0)</f>
        <v>0</v>
      </c>
      <c r="N5" s="6">
        <f>IF($B5=$B$2,1,0)</f>
        <v>0</v>
      </c>
    </row>
    <row r="6" spans="1:14" x14ac:dyDescent="0.2">
      <c r="A6" s="47"/>
      <c r="B6" s="47"/>
      <c r="C6" s="47"/>
      <c r="M6" s="6">
        <f t="shared" ref="M6:M35" si="0">IF($B6=$B$1,1,0)</f>
        <v>0</v>
      </c>
      <c r="N6" s="6">
        <f t="shared" ref="N6:N35" si="1">IF($B6=$B$2,1,0)</f>
        <v>0</v>
      </c>
    </row>
    <row r="7" spans="1:14" x14ac:dyDescent="0.2">
      <c r="A7" s="47"/>
      <c r="B7" s="47"/>
      <c r="C7" s="47"/>
      <c r="M7" s="6">
        <f t="shared" si="0"/>
        <v>0</v>
      </c>
      <c r="N7" s="6">
        <f t="shared" si="1"/>
        <v>0</v>
      </c>
    </row>
    <row r="8" spans="1:14" x14ac:dyDescent="0.2">
      <c r="A8" s="47"/>
      <c r="B8" s="47"/>
      <c r="C8" s="47"/>
      <c r="M8" s="6">
        <f t="shared" si="0"/>
        <v>0</v>
      </c>
      <c r="N8" s="6">
        <f t="shared" si="1"/>
        <v>0</v>
      </c>
    </row>
    <row r="9" spans="1:14" x14ac:dyDescent="0.2">
      <c r="A9" s="47"/>
      <c r="B9" s="47"/>
      <c r="C9" s="47"/>
      <c r="M9" s="6">
        <f t="shared" si="0"/>
        <v>0</v>
      </c>
      <c r="N9" s="6">
        <f t="shared" si="1"/>
        <v>0</v>
      </c>
    </row>
    <row r="10" spans="1:14" x14ac:dyDescent="0.2">
      <c r="A10" s="47"/>
      <c r="B10" s="47"/>
      <c r="C10" s="47"/>
      <c r="M10" s="6">
        <f t="shared" si="0"/>
        <v>0</v>
      </c>
      <c r="N10" s="6">
        <f t="shared" si="1"/>
        <v>0</v>
      </c>
    </row>
    <row r="11" spans="1:14" x14ac:dyDescent="0.2">
      <c r="A11" s="47"/>
      <c r="B11" s="47"/>
      <c r="C11" s="47"/>
      <c r="M11" s="6">
        <f t="shared" si="0"/>
        <v>0</v>
      </c>
      <c r="N11" s="6">
        <f t="shared" si="1"/>
        <v>0</v>
      </c>
    </row>
    <row r="12" spans="1:14" x14ac:dyDescent="0.2">
      <c r="A12" s="47"/>
      <c r="B12" s="47"/>
      <c r="C12" s="47"/>
      <c r="M12" s="6">
        <f t="shared" si="0"/>
        <v>0</v>
      </c>
      <c r="N12" s="6">
        <f t="shared" si="1"/>
        <v>0</v>
      </c>
    </row>
    <row r="13" spans="1:14" x14ac:dyDescent="0.2">
      <c r="A13" s="47"/>
      <c r="B13" s="47"/>
      <c r="C13" s="47"/>
      <c r="M13" s="6">
        <f t="shared" si="0"/>
        <v>0</v>
      </c>
      <c r="N13" s="6">
        <f t="shared" si="1"/>
        <v>0</v>
      </c>
    </row>
    <row r="14" spans="1:14" x14ac:dyDescent="0.2">
      <c r="A14" s="47"/>
      <c r="B14" s="47"/>
      <c r="C14" s="47"/>
      <c r="M14" s="6">
        <f t="shared" si="0"/>
        <v>0</v>
      </c>
      <c r="N14" s="6">
        <f t="shared" si="1"/>
        <v>0</v>
      </c>
    </row>
    <row r="15" spans="1:14" x14ac:dyDescent="0.2">
      <c r="A15" s="47"/>
      <c r="B15" s="47"/>
      <c r="C15" s="47"/>
      <c r="M15" s="6">
        <f t="shared" si="0"/>
        <v>0</v>
      </c>
      <c r="N15" s="6">
        <f t="shared" si="1"/>
        <v>0</v>
      </c>
    </row>
    <row r="16" spans="1:14" x14ac:dyDescent="0.2">
      <c r="A16" s="47"/>
      <c r="B16" s="47"/>
      <c r="C16" s="47"/>
      <c r="M16" s="6">
        <f t="shared" si="0"/>
        <v>0</v>
      </c>
      <c r="N16" s="6">
        <f t="shared" si="1"/>
        <v>0</v>
      </c>
    </row>
    <row r="17" spans="1:14" x14ac:dyDescent="0.2">
      <c r="A17" s="47"/>
      <c r="B17" s="47"/>
      <c r="C17" s="47"/>
      <c r="M17" s="6">
        <f t="shared" si="0"/>
        <v>0</v>
      </c>
      <c r="N17" s="6">
        <f t="shared" si="1"/>
        <v>0</v>
      </c>
    </row>
    <row r="18" spans="1:14" x14ac:dyDescent="0.2">
      <c r="A18" s="47"/>
      <c r="B18" s="47"/>
      <c r="C18" s="47"/>
      <c r="M18" s="6">
        <f t="shared" si="0"/>
        <v>0</v>
      </c>
      <c r="N18" s="6">
        <f t="shared" si="1"/>
        <v>0</v>
      </c>
    </row>
    <row r="19" spans="1:14" x14ac:dyDescent="0.2">
      <c r="A19" s="47"/>
      <c r="B19" s="47"/>
      <c r="C19" s="47"/>
      <c r="M19" s="6">
        <f t="shared" si="0"/>
        <v>0</v>
      </c>
      <c r="N19" s="6">
        <f t="shared" si="1"/>
        <v>0</v>
      </c>
    </row>
    <row r="20" spans="1:14" x14ac:dyDescent="0.2">
      <c r="A20" s="47"/>
      <c r="B20" s="47"/>
      <c r="C20" s="47"/>
      <c r="M20" s="6">
        <f t="shared" si="0"/>
        <v>0</v>
      </c>
      <c r="N20" s="6">
        <f t="shared" si="1"/>
        <v>0</v>
      </c>
    </row>
    <row r="21" spans="1:14" x14ac:dyDescent="0.2">
      <c r="A21" s="47"/>
      <c r="B21" s="47"/>
      <c r="C21" s="47"/>
      <c r="M21" s="6">
        <f t="shared" si="0"/>
        <v>0</v>
      </c>
      <c r="N21" s="6">
        <f t="shared" si="1"/>
        <v>0</v>
      </c>
    </row>
    <row r="22" spans="1:14" x14ac:dyDescent="0.2">
      <c r="A22" s="47"/>
      <c r="B22" s="47"/>
      <c r="C22" s="47"/>
      <c r="M22" s="6">
        <f t="shared" si="0"/>
        <v>0</v>
      </c>
      <c r="N22" s="6">
        <f t="shared" si="1"/>
        <v>0</v>
      </c>
    </row>
    <row r="23" spans="1:14" x14ac:dyDescent="0.2">
      <c r="A23" s="47"/>
      <c r="B23" s="47"/>
      <c r="C23" s="47"/>
      <c r="M23" s="6">
        <f t="shared" si="0"/>
        <v>0</v>
      </c>
      <c r="N23" s="6">
        <f t="shared" si="1"/>
        <v>0</v>
      </c>
    </row>
    <row r="24" spans="1:14" x14ac:dyDescent="0.2">
      <c r="A24" s="47"/>
      <c r="B24" s="47"/>
      <c r="C24" s="47"/>
      <c r="M24" s="6">
        <f t="shared" si="0"/>
        <v>0</v>
      </c>
      <c r="N24" s="6">
        <f t="shared" si="1"/>
        <v>0</v>
      </c>
    </row>
    <row r="25" spans="1:14" x14ac:dyDescent="0.2">
      <c r="A25" s="47"/>
      <c r="B25" s="47"/>
      <c r="C25" s="47"/>
      <c r="M25" s="6">
        <f t="shared" si="0"/>
        <v>0</v>
      </c>
      <c r="N25" s="6">
        <f t="shared" si="1"/>
        <v>0</v>
      </c>
    </row>
    <row r="26" spans="1:14" x14ac:dyDescent="0.2">
      <c r="A26" s="47"/>
      <c r="B26" s="47"/>
      <c r="C26" s="47"/>
      <c r="M26" s="6">
        <f t="shared" si="0"/>
        <v>0</v>
      </c>
      <c r="N26" s="6">
        <f t="shared" si="1"/>
        <v>0</v>
      </c>
    </row>
    <row r="27" spans="1:14" x14ac:dyDescent="0.2">
      <c r="A27" s="47"/>
      <c r="B27" s="47"/>
      <c r="C27" s="47"/>
      <c r="M27" s="6">
        <f t="shared" si="0"/>
        <v>0</v>
      </c>
      <c r="N27" s="6">
        <f t="shared" si="1"/>
        <v>0</v>
      </c>
    </row>
    <row r="28" spans="1:14" x14ac:dyDescent="0.2">
      <c r="A28" s="47"/>
      <c r="B28" s="47"/>
      <c r="C28" s="47"/>
      <c r="M28" s="6">
        <f t="shared" si="0"/>
        <v>0</v>
      </c>
      <c r="N28" s="6">
        <f t="shared" si="1"/>
        <v>0</v>
      </c>
    </row>
    <row r="29" spans="1:14" x14ac:dyDescent="0.2">
      <c r="A29" s="47"/>
      <c r="B29" s="47"/>
      <c r="C29" s="47"/>
      <c r="M29" s="6">
        <f t="shared" si="0"/>
        <v>0</v>
      </c>
      <c r="N29" s="6">
        <f t="shared" si="1"/>
        <v>0</v>
      </c>
    </row>
    <row r="30" spans="1:14" x14ac:dyDescent="0.2">
      <c r="A30" s="47"/>
      <c r="B30" s="47"/>
      <c r="C30" s="47"/>
      <c r="M30" s="6">
        <f t="shared" si="0"/>
        <v>0</v>
      </c>
      <c r="N30" s="6">
        <f t="shared" si="1"/>
        <v>0</v>
      </c>
    </row>
    <row r="31" spans="1:14" x14ac:dyDescent="0.2">
      <c r="A31" s="47"/>
      <c r="B31" s="47"/>
      <c r="C31" s="47"/>
      <c r="M31" s="6">
        <f t="shared" si="0"/>
        <v>0</v>
      </c>
      <c r="N31" s="6">
        <f t="shared" si="1"/>
        <v>0</v>
      </c>
    </row>
    <row r="32" spans="1:14" x14ac:dyDescent="0.2">
      <c r="A32" s="47"/>
      <c r="B32" s="47"/>
      <c r="C32" s="47"/>
      <c r="M32" s="6">
        <f t="shared" si="0"/>
        <v>0</v>
      </c>
      <c r="N32" s="6">
        <f t="shared" si="1"/>
        <v>0</v>
      </c>
    </row>
    <row r="33" spans="1:14" x14ac:dyDescent="0.2">
      <c r="A33" s="47"/>
      <c r="B33" s="47"/>
      <c r="C33" s="47"/>
      <c r="M33" s="6">
        <f t="shared" si="0"/>
        <v>0</v>
      </c>
      <c r="N33" s="6">
        <f t="shared" si="1"/>
        <v>0</v>
      </c>
    </row>
    <row r="34" spans="1:14" x14ac:dyDescent="0.2">
      <c r="A34" s="47"/>
      <c r="B34" s="47"/>
      <c r="C34" s="47"/>
      <c r="M34" s="6">
        <f t="shared" si="0"/>
        <v>0</v>
      </c>
      <c r="N34" s="6">
        <f t="shared" si="1"/>
        <v>0</v>
      </c>
    </row>
    <row r="35" spans="1:14" ht="13.6" thickBot="1" x14ac:dyDescent="0.25">
      <c r="A35" s="48"/>
      <c r="B35" s="48"/>
      <c r="C35" s="48"/>
      <c r="M35" s="6">
        <f t="shared" si="0"/>
        <v>0</v>
      </c>
      <c r="N35" s="6">
        <f t="shared" si="1"/>
        <v>0</v>
      </c>
    </row>
    <row r="36" spans="1:14" ht="14.3" thickBot="1" x14ac:dyDescent="0.3">
      <c r="A36" s="109" t="s">
        <v>37</v>
      </c>
      <c r="B36" s="109"/>
      <c r="C36" s="26">
        <f>SUMPRODUCT($C$5:$C$35,$M$5:$M$35)</f>
        <v>0</v>
      </c>
    </row>
    <row r="37" spans="1:14" ht="14.3" thickBot="1" x14ac:dyDescent="0.3">
      <c r="A37" s="109" t="s">
        <v>38</v>
      </c>
      <c r="B37" s="109"/>
      <c r="C37" s="26">
        <f>SUMPRODUCT($C$5:$C$35,$N$5:$N$35)</f>
        <v>0</v>
      </c>
    </row>
    <row r="38" spans="1:14" ht="14.3" thickBot="1" x14ac:dyDescent="0.3">
      <c r="A38" s="109" t="s">
        <v>36</v>
      </c>
      <c r="B38" s="109"/>
      <c r="C38" s="26">
        <f>SUM(C5:C35)</f>
        <v>0</v>
      </c>
    </row>
    <row r="40" spans="1:14" ht="13.6" thickBot="1" x14ac:dyDescent="0.25"/>
    <row r="41" spans="1:14" ht="14.3" thickBot="1" x14ac:dyDescent="0.25">
      <c r="B41" s="24" t="s">
        <v>31</v>
      </c>
      <c r="C41" s="35" t="e">
        <f>C36/C38</f>
        <v>#DIV/0!</v>
      </c>
    </row>
    <row r="44" spans="1:14" ht="26.35" customHeight="1" x14ac:dyDescent="0.2">
      <c r="A44" s="110" t="s">
        <v>70</v>
      </c>
      <c r="B44" s="111"/>
      <c r="C44" s="112"/>
    </row>
  </sheetData>
  <sheetProtection password="E3E4" sheet="1" objects="1" scenarios="1" selectLockedCells="1"/>
  <mergeCells count="4">
    <mergeCell ref="A36:B36"/>
    <mergeCell ref="A37:B37"/>
    <mergeCell ref="A38:B38"/>
    <mergeCell ref="A44:C44"/>
  </mergeCells>
  <phoneticPr fontId="1" type="noConversion"/>
  <dataValidations count="1">
    <dataValidation type="list" allowBlank="1" showInputMessage="1" showErrorMessage="1" sqref="B5:B38" xr:uid="{00000000-0002-0000-0300-000000000000}">
      <formula1>$B$1:$B$2</formula1>
    </dataValidation>
  </dataValidations>
  <pageMargins left="1.25" right="0.75" top="1" bottom="1" header="0.5" footer="0.5"/>
  <pageSetup orientation="portrait" horizontalDpi="300" verticalDpi="300" r:id="rId1"/>
  <headerFooter alignWithMargins="0">
    <oddHeader>&amp;L&amp;G&amp;CSnowmobile ABT Reporting
Phase-in Percentages&amp;ROffice of Transportation and Air Quality</oddHeader>
    <oddFoote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ICR Burden Statement</vt:lpstr>
      <vt:lpstr>Current MY Credit Calc</vt:lpstr>
      <vt:lpstr>Field Descriptions</vt:lpstr>
      <vt:lpstr>Summary</vt:lpstr>
      <vt:lpstr>Phase-In</vt:lpstr>
      <vt:lpstr>'Current MY Credit Calc'!Print_Area</vt:lpstr>
      <vt:lpstr>'Phase-In'!Print_Area</vt:lpstr>
    </vt:vector>
  </TitlesOfParts>
  <Company>Perrin Quarles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Julian</dc:creator>
  <cp:lastModifiedBy>Holly</cp:lastModifiedBy>
  <cp:lastPrinted>2007-08-20T18:31:22Z</cp:lastPrinted>
  <dcterms:created xsi:type="dcterms:W3CDTF">2005-12-20T17:49:46Z</dcterms:created>
  <dcterms:modified xsi:type="dcterms:W3CDTF">2021-11-17T15:49:13Z</dcterms:modified>
</cp:coreProperties>
</file>