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346 HI fruit and vege 2011\0346 (2022)\IMB\"/>
    </mc:Choice>
  </mc:AlternateContent>
  <xr:revisionPtr revIDLastSave="0" documentId="8_{FB56B7ED-1E09-4DCF-B58E-0407D8BE9F2C}" xr6:coauthVersionLast="45" xr6:coauthVersionMax="45" xr10:uidLastSave="{00000000-0000-0000-0000-000000000000}"/>
  <bookViews>
    <workbookView xWindow="-120" yWindow="-120" windowWidth="29040" windowHeight="15840" tabRatio="602" xr2:uid="{00000000-000D-0000-FFFF-FFFF00000000}"/>
  </bookViews>
  <sheets>
    <sheet name="APHIS 79" sheetId="3" r:id="rId1"/>
  </sheets>
  <definedNames>
    <definedName name="_xlnm.Print_Area" localSheetId="0">'APHIS 79'!$A$1:$G$27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3" l="1"/>
  <c r="G14" i="3" l="1"/>
  <c r="G15" i="3"/>
  <c r="G16" i="3"/>
  <c r="G17" i="3"/>
  <c r="G18" i="3"/>
  <c r="G19" i="3"/>
  <c r="G20" i="3"/>
  <c r="G22" i="3"/>
  <c r="G23" i="3"/>
  <c r="G24" i="3"/>
  <c r="G25" i="3"/>
  <c r="G26" i="3"/>
  <c r="G27" i="3"/>
  <c r="D24" i="3" l="1"/>
  <c r="D20" i="3"/>
  <c r="D16" i="3" l="1"/>
  <c r="D17" i="3"/>
  <c r="D18" i="3"/>
  <c r="D19" i="3"/>
  <c r="D21" i="3"/>
  <c r="D22" i="3"/>
  <c r="D25" i="3"/>
  <c r="D26" i="3"/>
  <c r="D27" i="3"/>
  <c r="B13" i="3" l="1"/>
  <c r="D14" i="3" l="1"/>
  <c r="D13" i="3"/>
  <c r="G13" i="3" s="1"/>
  <c r="E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Keegan, Regina - MRP-APHIS, Riverdale, MD</author>
    <author>Moxey, Joseph  - APHIS</author>
  </authors>
  <commentList>
    <comment ref="G4" authorId="0" shapeId="0" xr:uid="{3182B101-9FCF-4988-9144-DC7D7EB9AA55}">
      <text>
        <r>
          <rPr>
            <sz val="9"/>
            <color indexed="81"/>
            <rFont val="Tahoma"/>
            <family val="2"/>
          </rPr>
          <t>Key in date prepared.  Example: January 1, 2021</t>
        </r>
      </text>
    </comment>
    <comment ref="C6" authorId="1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<sst xmlns="http://schemas.openxmlformats.org/spreadsheetml/2006/main" count="45" uniqueCount="45">
  <si>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</si>
  <si>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</si>
  <si>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</si>
  <si>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</si>
  <si>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</si>
  <si>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</si>
  <si>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</si>
  <si>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</si>
  <si>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</si>
  <si>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</si>
  <si>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</si>
  <si>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</si>
  <si>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</si>
  <si>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</si>
  <si>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</si>
  <si>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</si>
  <si>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</si>
  <si>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</si>
  <si>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</si>
  <si>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</si>
  <si>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</si>
  <si>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</si>
  <si>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</si>
  <si>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</si>
  <si>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0579-0346</t>
  </si>
  <si>
    <t>Written Request for Facility Approval and Recertification (Business)</t>
  </si>
  <si>
    <t>Recordkeeping (Business)</t>
  </si>
  <si>
    <t>Limited Permit (Business) - PPQ 530</t>
  </si>
  <si>
    <t>Production Site (Business)</t>
  </si>
  <si>
    <t>Packinghouse Registration (Business)</t>
  </si>
  <si>
    <t>2021-HI</t>
  </si>
  <si>
    <t>11</t>
  </si>
  <si>
    <t>35.14</t>
  </si>
  <si>
    <t>Certificate - PPQ 540</t>
  </si>
  <si>
    <t>Trapping and Surveillance</t>
  </si>
  <si>
    <t>Movement of Plants and Plant Products from Hawaii and the Territories</t>
  </si>
  <si>
    <t>Facility Must Maintain and Provide APHIS with an Updated Map Identifying Places Where Horticultural or Other Crops Are Grown (Business)</t>
  </si>
  <si>
    <t>Request for Aircraft Inspections Prior to Departure (Business)</t>
  </si>
  <si>
    <t>Application for Permit to Transit Plants and/or Plant Products, Plant Pests, and/or Associated Soil Through the US (Business) - PPQ 586</t>
  </si>
  <si>
    <t>Contingency Plans approved by APHIS (Business)</t>
  </si>
  <si>
    <t>Notification in Case of Emergency on Conveyance (Business)</t>
  </si>
  <si>
    <t>Written Request to Appeal APHIS Decision (Business)</t>
  </si>
  <si>
    <t>Decertification of Pest-Free Areas, Reinstatement (State)
(State)</t>
  </si>
  <si>
    <t>Compliance Agreement (Business) - PPQ 519</t>
  </si>
  <si>
    <t>11/04/2021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</si>
</sst>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_(* #,##0.00_);_(* \(#,##0.00\);_(* &quot;-&quot;_);_(@_)"/>
    <numFmt numFmtId="166" formatCode="_(&quot;$&quot;* #,##0_);_(&quot;$&quot;* \(#,##0\);_(&quot;$&quot;* &quot;-&quot;??_);_(@_)"/>
    <numFmt numFmtId="168" formatCode="&quot;$&quot;#,##0"/>
  </numFmts>
  <fonts count="8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166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37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68" fontId="7" fillId="0" borderId="5" xfId="1" applyNumberFormat="1" applyFont="1" applyBorder="1" applyAlignment="1">
      <alignment horizontal="center" vertical="center" wrapText="1"/>
    </xf>
    <xf numFmtId="168" fontId="7" fillId="0" borderId="7" xfId="1" applyNumberFormat="1" applyFont="1" applyBorder="1" applyAlignment="1">
      <alignment horizontal="center" vertical="center" wrapText="1"/>
    </xf>
    <xf numFmtId="168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abSelected="1" zoomScale="110" zoomScaleNormal="110" zoomScaleSheetLayoutView="115" workbookViewId="0">
      <selection activeCell="G5" sqref="G5"/>
    </sheetView>
  </sheetViews>
  <sheetFormatPr defaultColWidth="9.140625" defaultRowHeight="8.25" x14ac:dyDescent="0.2"/>
  <cols>
    <col min="1" max="1" width="35.42578125" style="9" customWidth="1"/>
    <col min="2" max="2" width="13" style="9" customWidth="1"/>
    <col min="3" max="3" width="13" style="10" customWidth="1"/>
    <col min="4" max="4" width="13" style="9" customWidth="1"/>
    <col min="5" max="5" width="6.5703125" style="11" customWidth="1"/>
    <col min="6" max="6" width="6.5703125" style="12" customWidth="1"/>
    <col min="7" max="7" width="15.7109375" style="9" customWidth="1"/>
    <col min="8" max="16384" width="9.140625" style="9"/>
  </cols>
  <sheetData>
    <row r="1" spans="1:7" s="1" customFormat="1" ht="17.25" customHeight="1" x14ac:dyDescent="0.2">
      <c r="A1" s="37" t="s">
        <v>10</v>
      </c>
      <c r="B1" s="38"/>
      <c r="C1" s="38"/>
      <c r="D1" s="38"/>
      <c r="E1" s="38"/>
      <c r="F1" s="39"/>
      <c r="G1" s="13" t="s">
        <v>11</v>
      </c>
    </row>
    <row r="2" spans="1:7" s="1" customFormat="1" ht="15" customHeight="1" x14ac:dyDescent="0.2">
      <c r="A2" s="42" t="s">
        <v>35</v>
      </c>
      <c r="B2" s="43"/>
      <c r="C2" s="43"/>
      <c r="D2" s="43"/>
      <c r="E2" s="43"/>
      <c r="F2" s="44"/>
      <c r="G2" s="31" t="s">
        <v>24</v>
      </c>
    </row>
    <row r="3" spans="1:7" s="1" customFormat="1" ht="12" customHeight="1" x14ac:dyDescent="0.2">
      <c r="A3" s="42"/>
      <c r="B3" s="43"/>
      <c r="C3" s="43"/>
      <c r="D3" s="43"/>
      <c r="E3" s="43"/>
      <c r="F3" s="44"/>
      <c r="G3" s="13" t="s">
        <v>0</v>
      </c>
    </row>
    <row r="4" spans="1:7" s="1" customFormat="1" ht="15" customHeight="1" x14ac:dyDescent="0.2">
      <c r="A4" s="45"/>
      <c r="B4" s="46"/>
      <c r="C4" s="46"/>
      <c r="D4" s="46"/>
      <c r="E4" s="46"/>
      <c r="F4" s="47"/>
      <c r="G4" s="27" t="s">
        <v>44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28"/>
    </row>
    <row r="6" spans="1:7" s="4" customFormat="1" ht="37.5" customHeight="1" x14ac:dyDescent="0.2">
      <c r="A6" s="22"/>
      <c r="B6" s="26" t="s">
        <v>22</v>
      </c>
      <c r="C6" s="24" t="s">
        <v>18</v>
      </c>
      <c r="D6" s="26" t="s">
        <v>19</v>
      </c>
      <c r="E6" s="54" t="s">
        <v>23</v>
      </c>
      <c r="F6" s="55"/>
      <c r="G6" s="56"/>
    </row>
    <row r="7" spans="1:7" s="4" customFormat="1" ht="12" customHeight="1" x14ac:dyDescent="0.2">
      <c r="A7" s="25"/>
      <c r="B7" s="26" t="s">
        <v>1</v>
      </c>
      <c r="C7" s="24" t="s">
        <v>2</v>
      </c>
      <c r="D7" s="26" t="s">
        <v>3</v>
      </c>
      <c r="E7" s="51"/>
      <c r="F7" s="52"/>
      <c r="G7" s="53"/>
    </row>
    <row r="8" spans="1:7" s="4" customFormat="1" ht="15" customHeight="1" x14ac:dyDescent="0.2">
      <c r="A8" s="23"/>
      <c r="B8" s="29" t="s">
        <v>30</v>
      </c>
      <c r="C8" s="30">
        <v>0.61299999999999999</v>
      </c>
      <c r="D8" s="29">
        <v>0.13900000000000001</v>
      </c>
      <c r="E8" s="48" t="e">
        <f>SUM(G13:G27)</f>
        <v>#REF!</v>
      </c>
      <c r="F8" s="49"/>
      <c r="G8" s="50"/>
    </row>
    <row r="9" spans="1:7" s="4" customFormat="1" ht="15" customHeight="1" x14ac:dyDescent="0.2">
      <c r="A9" s="3"/>
      <c r="B9" s="5"/>
      <c r="C9" s="6"/>
      <c r="D9" s="5"/>
      <c r="E9" s="41"/>
      <c r="F9" s="41"/>
      <c r="G9" s="2"/>
    </row>
    <row r="10" spans="1:7" s="4" customFormat="1" ht="12" customHeight="1" x14ac:dyDescent="0.2">
      <c r="A10" s="40" t="s">
        <v>20</v>
      </c>
      <c r="B10" s="40" t="s">
        <v>9</v>
      </c>
      <c r="C10" s="57" t="s">
        <v>12</v>
      </c>
      <c r="D10" s="40" t="s">
        <v>13</v>
      </c>
      <c r="E10" s="40" t="s">
        <v>14</v>
      </c>
      <c r="F10" s="40"/>
      <c r="G10" s="40" t="s">
        <v>15</v>
      </c>
    </row>
    <row r="11" spans="1:7" s="4" customFormat="1" ht="24" customHeight="1" x14ac:dyDescent="0.2">
      <c r="A11" s="40"/>
      <c r="B11" s="40"/>
      <c r="C11" s="57"/>
      <c r="D11" s="40"/>
      <c r="E11" s="14" t="s">
        <v>16</v>
      </c>
      <c r="F11" s="15" t="s">
        <v>17</v>
      </c>
      <c r="G11" s="40"/>
    </row>
    <row r="12" spans="1:7" s="4" customFormat="1" ht="12" customHeight="1" x14ac:dyDescent="0.2">
      <c r="A12" s="13"/>
      <c r="B12" s="13" t="s">
        <v>4</v>
      </c>
      <c r="C12" s="16" t="s">
        <v>5</v>
      </c>
      <c r="D12" s="13" t="s">
        <v>6</v>
      </c>
      <c r="E12" s="17" t="s">
        <v>7</v>
      </c>
      <c r="F12" s="18" t="s">
        <v>8</v>
      </c>
      <c r="G12" s="13" t="s">
        <v>21</v>
      </c>
    </row>
    <row r="13" spans="1:7" s="7" customFormat="1" ht="54" customHeight="1" x14ac:dyDescent="0.2">
      <c r="A13" s="34" t="s">
        <v>27</v>
      </c>
      <c r="B13" s="35" t="e">
        <f>#REF!</f>
        <v>#REF!</v>
      </c>
      <c r="C13" s="36">
        <v>0.2</v>
      </c>
      <c r="D13" s="35" t="e">
        <f>ROUNDUP(B13*C13,0)</f>
        <v>#REF!</v>
      </c>
      <c r="E13" s="19">
        <v>11</v>
      </c>
      <c r="F13" s="20">
        <v>35.14</v>
      </c>
      <c r="G13" s="21" t="e">
        <f>(D13*F13)*(1+$C$8+$D$8)</f>
        <v>#REF!</v>
      </c>
    </row>
    <row r="14" spans="1:7" s="8" customFormat="1" ht="54" customHeight="1" x14ac:dyDescent="0.2">
      <c r="A14" s="34" t="s">
        <v>38</v>
      </c>
      <c r="B14" s="35">
        <v>15</v>
      </c>
      <c r="C14" s="36">
        <v>0.5</v>
      </c>
      <c r="D14" s="35">
        <f>ROUNDUP(B14*C14,0)</f>
        <v>8</v>
      </c>
      <c r="E14" s="19">
        <v>11</v>
      </c>
      <c r="F14" s="20">
        <v>35.14</v>
      </c>
      <c r="G14" s="21">
        <f t="shared" ref="G14:G27" si="0">(D14*F14)*(1+$C$8+$D$8)</f>
        <v>492.52224000000001</v>
      </c>
    </row>
    <row r="15" spans="1:7" s="8" customFormat="1" ht="54" customHeight="1" x14ac:dyDescent="0.2">
      <c r="A15" s="34" t="s">
        <v>33</v>
      </c>
      <c r="B15" s="35">
        <v>2</v>
      </c>
      <c r="C15" s="36">
        <v>0.2</v>
      </c>
      <c r="D15" s="35">
        <v>1</v>
      </c>
      <c r="E15" s="19">
        <v>11</v>
      </c>
      <c r="F15" s="20">
        <v>35.14</v>
      </c>
      <c r="G15" s="21">
        <f t="shared" si="0"/>
        <v>61.565280000000001</v>
      </c>
    </row>
    <row r="16" spans="1:7" s="8" customFormat="1" ht="54" customHeight="1" x14ac:dyDescent="0.2">
      <c r="A16" s="34" t="s">
        <v>43</v>
      </c>
      <c r="B16" s="35">
        <v>250</v>
      </c>
      <c r="C16" s="36">
        <v>1.25</v>
      </c>
      <c r="D16" s="35">
        <f t="shared" ref="D16:D27" si="1">ROUNDUP(B16*C16,0)</f>
        <v>313</v>
      </c>
      <c r="E16" s="19">
        <v>13</v>
      </c>
      <c r="F16" s="20">
        <v>50.08</v>
      </c>
      <c r="G16" s="21">
        <f t="shared" si="0"/>
        <v>27462.67008</v>
      </c>
    </row>
    <row r="17" spans="1:7" s="8" customFormat="1" ht="54" customHeight="1" x14ac:dyDescent="0.2">
      <c r="A17" s="34" t="s">
        <v>34</v>
      </c>
      <c r="B17" s="35">
        <v>26</v>
      </c>
      <c r="C17" s="36">
        <v>0.16</v>
      </c>
      <c r="D17" s="35">
        <f t="shared" si="1"/>
        <v>5</v>
      </c>
      <c r="E17" s="19">
        <v>13</v>
      </c>
      <c r="F17" s="20">
        <v>50.08</v>
      </c>
      <c r="G17" s="21">
        <f t="shared" si="0"/>
        <v>438.70079999999996</v>
      </c>
    </row>
    <row r="18" spans="1:7" s="8" customFormat="1" ht="54" customHeight="1" x14ac:dyDescent="0.2">
      <c r="A18" s="34" t="s">
        <v>25</v>
      </c>
      <c r="B18" s="35">
        <v>1</v>
      </c>
      <c r="C18" s="36">
        <v>1</v>
      </c>
      <c r="D18" s="35">
        <f t="shared" si="1"/>
        <v>1</v>
      </c>
      <c r="E18" s="19">
        <v>13</v>
      </c>
      <c r="F18" s="20">
        <v>50.08</v>
      </c>
      <c r="G18" s="21">
        <f t="shared" si="0"/>
        <v>87.740160000000003</v>
      </c>
    </row>
    <row r="19" spans="1:7" s="8" customFormat="1" ht="54" customHeight="1" x14ac:dyDescent="0.2">
      <c r="A19" s="34" t="s">
        <v>39</v>
      </c>
      <c r="B19" s="35">
        <v>1</v>
      </c>
      <c r="C19" s="36">
        <v>4</v>
      </c>
      <c r="D19" s="35">
        <f t="shared" si="1"/>
        <v>4</v>
      </c>
      <c r="E19" s="19">
        <v>13</v>
      </c>
      <c r="F19" s="20">
        <v>50.08</v>
      </c>
      <c r="G19" s="21">
        <f t="shared" si="0"/>
        <v>350.96064000000001</v>
      </c>
    </row>
    <row r="20" spans="1:7" s="8" customFormat="1" ht="54" customHeight="1" x14ac:dyDescent="0.2">
      <c r="A20" s="34" t="s">
        <v>36</v>
      </c>
      <c r="B20" s="35">
        <v>1</v>
      </c>
      <c r="C20" s="36">
        <v>0.5</v>
      </c>
      <c r="D20" s="35">
        <f t="shared" si="1"/>
        <v>1</v>
      </c>
      <c r="E20" s="19">
        <v>13</v>
      </c>
      <c r="F20" s="20">
        <v>50.08</v>
      </c>
      <c r="G20" s="21">
        <f t="shared" si="0"/>
        <v>87.740160000000003</v>
      </c>
    </row>
    <row r="21" spans="1:7" ht="54" customHeight="1" x14ac:dyDescent="0.2">
      <c r="A21" s="34" t="s">
        <v>26</v>
      </c>
      <c r="B21" s="35">
        <v>25</v>
      </c>
      <c r="C21" s="36">
        <v>1</v>
      </c>
      <c r="D21" s="35">
        <f t="shared" si="1"/>
        <v>25</v>
      </c>
      <c r="E21" s="19">
        <v>11</v>
      </c>
      <c r="F21" s="20">
        <v>35.14</v>
      </c>
      <c r="G21" s="21">
        <f>(D21*F21)*(1+$C$8+$D$8)</f>
        <v>1539.1320000000001</v>
      </c>
    </row>
    <row r="22" spans="1:7" ht="54" customHeight="1" x14ac:dyDescent="0.2">
      <c r="A22" s="34" t="s">
        <v>42</v>
      </c>
      <c r="B22" s="35">
        <v>1</v>
      </c>
      <c r="C22" s="36">
        <v>1</v>
      </c>
      <c r="D22" s="35">
        <f t="shared" si="1"/>
        <v>1</v>
      </c>
      <c r="E22" s="19">
        <v>13</v>
      </c>
      <c r="F22" s="20">
        <v>50.08</v>
      </c>
      <c r="G22" s="21">
        <f t="shared" si="0"/>
        <v>87.740160000000003</v>
      </c>
    </row>
    <row r="23" spans="1:7" ht="54" customHeight="1" x14ac:dyDescent="0.2">
      <c r="A23" s="33" t="s">
        <v>37</v>
      </c>
      <c r="B23" s="35">
        <v>10800</v>
      </c>
      <c r="C23" s="36">
        <v>1</v>
      </c>
      <c r="D23" s="35">
        <v>648</v>
      </c>
      <c r="E23" s="19" t="s">
        <v>31</v>
      </c>
      <c r="F23" s="20" t="s">
        <v>32</v>
      </c>
      <c r="G23" s="21">
        <f t="shared" si="0"/>
        <v>39894.301440000003</v>
      </c>
    </row>
    <row r="24" spans="1:7" ht="54" customHeight="1" x14ac:dyDescent="0.2">
      <c r="A24" s="34" t="s">
        <v>41</v>
      </c>
      <c r="B24" s="35">
        <v>1</v>
      </c>
      <c r="C24" s="36">
        <v>1</v>
      </c>
      <c r="D24" s="35">
        <f t="shared" ref="D24" si="2">ROUNDUP(B24*C24,0)</f>
        <v>1</v>
      </c>
      <c r="E24" s="19">
        <v>13</v>
      </c>
      <c r="F24" s="20">
        <v>50.08</v>
      </c>
      <c r="G24" s="21">
        <f t="shared" si="0"/>
        <v>87.740160000000003</v>
      </c>
    </row>
    <row r="25" spans="1:7" ht="54" customHeight="1" x14ac:dyDescent="0.2">
      <c r="A25" s="34" t="s">
        <v>28</v>
      </c>
      <c r="B25" s="35">
        <v>20</v>
      </c>
      <c r="C25" s="36">
        <v>0.5</v>
      </c>
      <c r="D25" s="35">
        <f t="shared" si="1"/>
        <v>10</v>
      </c>
      <c r="E25" s="19">
        <v>12</v>
      </c>
      <c r="F25" s="20">
        <v>42.11</v>
      </c>
      <c r="G25" s="21">
        <f t="shared" si="0"/>
        <v>737.7672</v>
      </c>
    </row>
    <row r="26" spans="1:7" ht="54" customHeight="1" x14ac:dyDescent="0.2">
      <c r="A26" s="34" t="s">
        <v>29</v>
      </c>
      <c r="B26" s="35">
        <v>2</v>
      </c>
      <c r="C26" s="36">
        <v>0.5</v>
      </c>
      <c r="D26" s="35">
        <f t="shared" si="1"/>
        <v>1</v>
      </c>
      <c r="E26" s="19">
        <v>12</v>
      </c>
      <c r="F26" s="20">
        <v>42.11</v>
      </c>
      <c r="G26" s="21">
        <f t="shared" si="0"/>
        <v>73.776719999999997</v>
      </c>
    </row>
    <row r="27" spans="1:7" ht="54" customHeight="1" x14ac:dyDescent="0.2">
      <c r="A27" s="34" t="s">
        <v>40</v>
      </c>
      <c r="B27" s="35">
        <v>1</v>
      </c>
      <c r="C27" s="36">
        <v>0.25</v>
      </c>
      <c r="D27" s="35">
        <f t="shared" si="1"/>
        <v>1</v>
      </c>
      <c r="E27" s="19">
        <v>11</v>
      </c>
      <c r="F27" s="20">
        <v>35.14</v>
      </c>
      <c r="G27" s="21">
        <f t="shared" si="0"/>
        <v>61.565280000000001</v>
      </c>
    </row>
    <row r="28" spans="1:7" ht="23.85" customHeight="1" x14ac:dyDescent="0.2">
      <c r="B28" s="32"/>
    </row>
    <row r="29" spans="1:7" ht="23.85" customHeight="1" x14ac:dyDescent="0.2">
      <c r="B29" s="32"/>
    </row>
    <row r="30" spans="1:7" ht="23.85" customHeight="1" x14ac:dyDescent="0.2">
      <c r="B30" s="32"/>
    </row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scale="94" orientation="portrait" r:id="rId2"/>
  <headerFooter>
    <oddFooter>&amp;LAPHIS 79, Federal Government Costs for Information Collection Worksheet&amp;RPage &amp;P of &amp;N</oddFooter>
  </headerFooter>
  <ignoredErrors>
    <ignoredError sqref="E23:F23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2021-04-16T19:21:11Z</cp:lastPrinted>
  <dcterms:created xsi:type="dcterms:W3CDTF">2002-09-24T19:35:59Z</dcterms:created>
  <dcterms:modified xsi:type="dcterms:W3CDTF">2021-11-04T13:48:16Z</dcterms:modified>
</cp:coreProperties>
</file>