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N:\PHH10\Information Collection Burden\OMB Control Numbers\2137-0018 - Inspection &amp; Testing of Portable Tanks &amp; IBCs\2020 Renewal\"/>
    </mc:Choice>
  </mc:AlternateContent>
  <bookViews>
    <workbookView xWindow="0" yWindow="0" windowWidth="19178" windowHeight="8078"/>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F35" i="1"/>
  <c r="D39" i="1"/>
  <c r="G32" i="1"/>
  <c r="G29" i="1"/>
  <c r="G26" i="1"/>
  <c r="G17" i="1"/>
  <c r="G14" i="1"/>
  <c r="G11" i="1"/>
  <c r="H32" i="1" l="1"/>
  <c r="H29" i="1"/>
  <c r="H26" i="1"/>
  <c r="E29" i="1"/>
  <c r="H14" i="1"/>
  <c r="H8" i="1"/>
  <c r="H5" i="1"/>
  <c r="H2" i="1"/>
  <c r="G20" i="1" l="1"/>
  <c r="E20" i="1"/>
  <c r="E17" i="1"/>
  <c r="E8" i="1" l="1"/>
  <c r="G8" i="1" s="1"/>
  <c r="I8" i="1" s="1"/>
  <c r="E32" i="1"/>
  <c r="I32" i="1" s="1"/>
  <c r="E14" i="1"/>
  <c r="I14" i="1" l="1"/>
  <c r="E26" i="1"/>
  <c r="I26" i="1" l="1"/>
  <c r="I29" i="1"/>
  <c r="H23" i="1" l="1"/>
  <c r="H17" i="1"/>
  <c r="I17" i="1" s="1"/>
  <c r="H20" i="1"/>
  <c r="H11" i="1"/>
  <c r="E11" i="1"/>
  <c r="I11" i="1" l="1"/>
  <c r="E23" i="1" l="1"/>
  <c r="G23" i="1" s="1"/>
  <c r="E5" i="1"/>
  <c r="G5" i="1" s="1"/>
  <c r="E2" i="1"/>
  <c r="G2" i="1" l="1"/>
  <c r="E35" i="1" s="1"/>
  <c r="C35" i="1"/>
  <c r="I20" i="1" l="1"/>
  <c r="I23" i="1"/>
  <c r="I5" i="1"/>
  <c r="I2" i="1"/>
  <c r="D35" i="1" l="1"/>
</calcChain>
</file>

<file path=xl/sharedStrings.xml><?xml version="1.0" encoding="utf-8"?>
<sst xmlns="http://schemas.openxmlformats.org/spreadsheetml/2006/main" count="141" uniqueCount="39">
  <si>
    <t>Total Burden Hours</t>
  </si>
  <si>
    <t>Hours per Response</t>
  </si>
  <si>
    <t>Salary Cost per Hour</t>
  </si>
  <si>
    <t>Total Salary Cost</t>
  </si>
  <si>
    <t>Number of Responses</t>
  </si>
  <si>
    <t>Number of Respondents</t>
  </si>
  <si>
    <t>Regulation</t>
  </si>
  <si>
    <t>Total Number of Respondents</t>
  </si>
  <si>
    <t>Total Number of Responses</t>
  </si>
  <si>
    <t>Total Burden Cost</t>
  </si>
  <si>
    <t xml:space="preserve">Occupation labor rates based on 2018 Occupational and Employment Statistics Survey (OES) for “Chemical Engineers (17-2041).” https://www.bls.gov/oes/current/oes436011.htm The hourly mean wage for this occupation ($55.03) is adjusted to reflect the total costs of employee compensation based on the BLS Employer Costs for Employee Compensation Summary, which indicates that wages for civilian workers are 68.3 percent of total compensation (total wage = wage rate/wage % of total compensation). </t>
  </si>
  <si>
    <t>OES Mean Hourly Wage</t>
  </si>
  <si>
    <t>Compensation Percentage</t>
  </si>
  <si>
    <t>Adjusted Mean Hourly Wage</t>
  </si>
  <si>
    <t xml:space="preserve">Information Collection </t>
  </si>
  <si>
    <t xml:space="preserve">§ 180.352   </t>
  </si>
  <si>
    <t>Manufacturers Data Report (ASME) for Portable Tanks</t>
  </si>
  <si>
    <t xml:space="preserve">§ 178.255-15 </t>
  </si>
  <si>
    <t>Applications for Modifications to Portable Tank Designs</t>
  </si>
  <si>
    <t>§ 178.273   </t>
  </si>
  <si>
    <t xml:space="preserve">§ 178.273 </t>
  </si>
  <si>
    <t>§ 178.273(b)(2)</t>
  </si>
  <si>
    <t>§ 178.273(c)(4)</t>
  </si>
  <si>
    <t xml:space="preserve">§ 180.605(l) </t>
  </si>
  <si>
    <t>Response per Respondent</t>
  </si>
  <si>
    <t>Recordkeeping for IBC Testing</t>
  </si>
  <si>
    <t xml:space="preserve">§ 178.801(d)  </t>
  </si>
  <si>
    <t>Design qualification testing for IBCs - Applications for the Certification Mark</t>
  </si>
  <si>
    <t>Periodic design requalification testing of IBCs - Submission of Changes to test frequency to the Associate Administrator</t>
  </si>
  <si>
    <t xml:space="preserve">Reporting Requirements for retest and inspection of IBCs </t>
  </si>
  <si>
    <t>Portable Tanks - Manufacturers Retention of Documents</t>
  </si>
  <si>
    <t>Portable Tanks - Approval Agency Retention of Documents</t>
  </si>
  <si>
    <t>Applications for Approval of Equivalent Packaging - IBCs</t>
  </si>
  <si>
    <t xml:space="preserve">§ 178.801(i) </t>
  </si>
  <si>
    <t xml:space="preserve">§ 178.801(e) </t>
  </si>
  <si>
    <t>Minutes per Response</t>
  </si>
  <si>
    <t xml:space="preserve">§§ 178.801; 180.352    </t>
  </si>
  <si>
    <t>Recordkeeping for the Testing of Portable Tanks</t>
  </si>
  <si>
    <t>Approval Applications for Specification UN portable tank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</si>
</sst>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
  </numFmts>
  <fonts count="5" x14ac:knownFonts="1">
    <font>
      <sz val="11"/>
      <color theme="1"/>
      <name val="Calibri"/>
      <family val="2"/>
      <scheme val="minor"/>
    </font>
    <font>
      <sz val="12"/>
      <color theme="1"/>
      <name val="Times New Roman"/>
      <family val="1"/>
    </font>
    <font>
      <b/>
      <u/>
      <sz val="12"/>
      <color theme="1"/>
      <name val="Times New Roman"/>
      <family val="1"/>
    </font>
    <font>
      <sz val="11"/>
      <color theme="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2"/>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61">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1" fillId="0" borderId="0"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wrapText="1"/>
    </xf>
    <xf numFmtId="37" fontId="1" fillId="0" borderId="1" xfId="2" applyNumberFormat="1" applyFont="1" applyFill="1" applyBorder="1" applyAlignment="1">
      <alignment horizontal="center" wrapText="1"/>
    </xf>
    <xf numFmtId="3" fontId="1" fillId="0" borderId="1" xfId="2"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1" fillId="0" borderId="10" xfId="0" applyFont="1" applyBorder="1" applyAlignment="1">
      <alignment horizontal="center" wrapText="1"/>
    </xf>
    <xf numFmtId="3" fontId="1" fillId="0" borderId="10" xfId="0" applyNumberFormat="1" applyFont="1" applyBorder="1" applyAlignment="1">
      <alignment horizontal="center" wrapText="1"/>
    </xf>
    <xf numFmtId="3" fontId="1" fillId="0" borderId="2" xfId="0" applyNumberFormat="1" applyFont="1" applyBorder="1" applyAlignment="1">
      <alignment horizontal="center" wrapText="1"/>
    </xf>
    <xf numFmtId="164" fontId="1" fillId="0" borderId="2" xfId="0" applyNumberFormat="1"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4" fillId="0" borderId="1" xfId="0" applyFont="1" applyFill="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0" borderId="1" xfId="0" applyFont="1" applyFill="1" applyBorder="1" applyAlignment="1">
      <alignment horizontal="center" wrapText="1"/>
    </xf>
    <xf numFmtId="0" fontId="1" fillId="2" borderId="5"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8" fontId="1" fillId="2" borderId="1" xfId="0" applyNumberFormat="1" applyFont="1" applyFill="1" applyBorder="1" applyAlignment="1">
      <alignment horizontal="center" wrapText="1"/>
    </xf>
    <xf numFmtId="1"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wrapText="1"/>
    </xf>
    <xf numFmtId="6"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1" fontId="1" fillId="2" borderId="0" xfId="0" applyNumberFormat="1" applyFont="1" applyFill="1" applyBorder="1" applyAlignment="1">
      <alignment horizontal="center" wrapText="1"/>
    </xf>
    <xf numFmtId="8" fontId="1" fillId="2" borderId="0" xfId="0" applyNumberFormat="1" applyFont="1" applyFill="1" applyBorder="1" applyAlignment="1">
      <alignment horizontal="center" wrapText="1"/>
    </xf>
    <xf numFmtId="6" fontId="1" fillId="2" borderId="0" xfId="0" applyNumberFormat="1" applyFont="1" applyFill="1" applyBorder="1" applyAlignment="1">
      <alignment horizontal="center" wrapText="1"/>
    </xf>
    <xf numFmtId="164" fontId="1" fillId="2" borderId="0" xfId="0" applyNumberFormat="1" applyFont="1" applyFill="1" applyBorder="1" applyAlignment="1">
      <alignment horizontal="center" wrapText="1"/>
    </xf>
    <xf numFmtId="165" fontId="1" fillId="0" borderId="0" xfId="2" applyNumberFormat="1" applyFont="1" applyFill="1" applyBorder="1" applyAlignment="1">
      <alignment horizontal="center" wrapText="1"/>
    </xf>
    <xf numFmtId="0" fontId="1" fillId="2" borderId="1" xfId="0" applyFont="1" applyFill="1" applyBorder="1" applyAlignment="1">
      <alignment horizontal="center"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1" xfId="0" applyFont="1" applyFill="1" applyBorder="1" applyAlignment="1">
      <alignment horizontal="right" wrapText="1"/>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Fill="1" applyBorder="1" applyAlignment="1">
      <alignment horizontal="left" wrapText="1"/>
    </xf>
    <xf numFmtId="165" fontId="1" fillId="2" borderId="1" xfId="2" applyNumberFormat="1" applyFont="1" applyFill="1" applyBorder="1" applyAlignment="1">
      <alignment horizontal="right" wrapText="1"/>
    </xf>
    <xf numFmtId="165" fontId="1" fillId="0" borderId="1" xfId="2" applyNumberFormat="1" applyFont="1" applyFill="1" applyBorder="1" applyAlignment="1">
      <alignment horizontal="right" wrapText="1"/>
    </xf>
    <xf numFmtId="165" fontId="1" fillId="2" borderId="1" xfId="0" applyNumberFormat="1" applyFont="1" applyFill="1" applyBorder="1" applyAlignment="1">
      <alignment horizontal="right" wrapText="1"/>
    </xf>
    <xf numFmtId="8" fontId="1" fillId="0" borderId="1" xfId="0"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 fontId="1" fillId="0" borderId="1" xfId="0" applyNumberFormat="1" applyFont="1" applyFill="1" applyBorder="1" applyAlignment="1">
      <alignment horizontal="right" wrapText="1"/>
    </xf>
    <xf numFmtId="166" fontId="1" fillId="0" borderId="1" xfId="1" applyNumberFormat="1" applyFont="1" applyBorder="1" applyAlignment="1">
      <alignment horizontal="center" wrapText="1"/>
    </xf>
    <xf numFmtId="167" fontId="1" fillId="0" borderId="1" xfId="3" applyNumberFormat="1" applyFont="1" applyBorder="1" applyAlignment="1">
      <alignment horizontal="center" wrapText="1"/>
    </xf>
    <xf numFmtId="164" fontId="1" fillId="0" borderId="1" xfId="1" applyNumberFormat="1" applyFont="1" applyFill="1" applyBorder="1" applyAlignment="1">
      <alignment horizontal="center" wrapText="1"/>
    </xf>
    <xf numFmtId="164" fontId="1" fillId="0" borderId="1" xfId="2" applyNumberFormat="1" applyFont="1" applyFill="1" applyBorder="1" applyAlignment="1">
      <alignment horizontal="center"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topLeftCell="B1" zoomScale="80" zoomScaleNormal="80" workbookViewId="0">
      <selection activeCell="B4" sqref="B4"/>
    </sheetView>
  </sheetViews>
  <sheetFormatPr defaultColWidth="9.1328125" defaultRowHeight="15.4" x14ac:dyDescent="0.45"/>
  <cols>
    <col min="1" max="1" width="41.53125" style="3" customWidth="1"/>
    <col min="2" max="2" width="16.19921875" style="3" customWidth="1"/>
    <col min="3" max="3" width="15.19921875" style="3" customWidth="1"/>
    <col min="4" max="4" width="14" style="3" customWidth="1"/>
    <col min="5" max="5" width="14.86328125" style="3" customWidth="1"/>
    <col min="6" max="6" width="14.1328125" style="3" customWidth="1"/>
    <col min="7" max="7" width="13.796875" style="3" customWidth="1"/>
    <col min="8" max="8" width="14.53125" style="3" customWidth="1"/>
    <col min="9" max="9" width="15.19921875" style="3" customWidth="1"/>
    <col min="10" max="10" width="15" style="3" customWidth="1"/>
    <col min="11" max="11" width="15.19921875" style="3" customWidth="1"/>
    <col min="12" max="16384" width="9.1328125" style="3"/>
  </cols>
  <sheetData>
    <row r="1" spans="1:10" s="26" customFormat="1" ht="30" x14ac:dyDescent="0.4">
      <c r="A1" s="1" t="s">
        <v>14</v>
      </c>
      <c r="B1" s="1" t="s">
        <v>6</v>
      </c>
      <c r="C1" s="1" t="s">
        <v>5</v>
      </c>
      <c r="D1" s="1" t="s">
        <v>24</v>
      </c>
      <c r="E1" s="1" t="s">
        <v>4</v>
      </c>
      <c r="F1" s="1" t="s">
        <v>1</v>
      </c>
      <c r="G1" s="1" t="s">
        <v>0</v>
      </c>
      <c r="H1" s="1" t="s">
        <v>2</v>
      </c>
      <c r="I1" s="1" t="s">
        <v>3</v>
      </c>
      <c r="J1" s="1" t="s">
        <v>9</v>
      </c>
    </row>
    <row r="2" spans="1:10" ht="30.75" x14ac:dyDescent="0.45">
      <c r="A2" s="48" t="s">
        <v>27</v>
      </c>
      <c r="B2" s="47" t="s">
        <v>26</v>
      </c>
      <c r="C2" s="40">
        <v>13</v>
      </c>
      <c r="D2" s="41">
        <v>38</v>
      </c>
      <c r="E2" s="40">
        <f>C2*D2</f>
        <v>494</v>
      </c>
      <c r="F2" s="41">
        <v>3</v>
      </c>
      <c r="G2" s="50">
        <f>E2*F2</f>
        <v>1482</v>
      </c>
      <c r="H2" s="42">
        <f>D39</f>
        <v>80.571010248901899</v>
      </c>
      <c r="I2" s="43">
        <f>G2*H2</f>
        <v>119406.23718887262</v>
      </c>
      <c r="J2" s="44">
        <v>0</v>
      </c>
    </row>
    <row r="4" spans="1:10" s="26" customFormat="1" ht="30" x14ac:dyDescent="0.4">
      <c r="A4" s="1" t="s">
        <v>14</v>
      </c>
      <c r="B4" s="1" t="s">
        <v>6</v>
      </c>
      <c r="C4" s="1" t="s">
        <v>5</v>
      </c>
      <c r="D4" s="1" t="s">
        <v>24</v>
      </c>
      <c r="E4" s="1" t="s">
        <v>4</v>
      </c>
      <c r="F4" s="1" t="s">
        <v>1</v>
      </c>
      <c r="G4" s="1" t="s">
        <v>0</v>
      </c>
      <c r="H4" s="1" t="s">
        <v>2</v>
      </c>
      <c r="I4" s="1" t="s">
        <v>3</v>
      </c>
      <c r="J4" s="1" t="s">
        <v>9</v>
      </c>
    </row>
    <row r="5" spans="1:10" ht="46.15" x14ac:dyDescent="0.45">
      <c r="A5" s="48" t="s">
        <v>28</v>
      </c>
      <c r="B5" s="39" t="s">
        <v>34</v>
      </c>
      <c r="C5" s="41">
        <v>13</v>
      </c>
      <c r="D5" s="41">
        <v>38</v>
      </c>
      <c r="E5" s="40">
        <f>C5*D5</f>
        <v>494</v>
      </c>
      <c r="F5" s="41">
        <v>3</v>
      </c>
      <c r="G5" s="50">
        <f>E5*F5</f>
        <v>1482</v>
      </c>
      <c r="H5" s="42">
        <f>D39</f>
        <v>80.571010248901899</v>
      </c>
      <c r="I5" s="43">
        <f>G5*H5</f>
        <v>119406.23718887262</v>
      </c>
      <c r="J5" s="44">
        <v>0</v>
      </c>
    </row>
    <row r="6" spans="1:10" x14ac:dyDescent="0.45">
      <c r="B6" s="33"/>
      <c r="C6" s="33"/>
      <c r="D6" s="33"/>
      <c r="E6" s="34"/>
      <c r="F6" s="33"/>
      <c r="G6" s="33"/>
      <c r="H6" s="35"/>
      <c r="I6" s="36"/>
      <c r="J6" s="37"/>
    </row>
    <row r="7" spans="1:10" s="26" customFormat="1" ht="30" x14ac:dyDescent="0.4">
      <c r="A7" s="1" t="s">
        <v>14</v>
      </c>
      <c r="B7" s="1" t="s">
        <v>6</v>
      </c>
      <c r="C7" s="1" t="s">
        <v>5</v>
      </c>
      <c r="D7" s="1" t="s">
        <v>24</v>
      </c>
      <c r="E7" s="1" t="s">
        <v>4</v>
      </c>
      <c r="F7" s="1" t="s">
        <v>1</v>
      </c>
      <c r="G7" s="1" t="s">
        <v>0</v>
      </c>
      <c r="H7" s="1" t="s">
        <v>2</v>
      </c>
      <c r="I7" s="1" t="s">
        <v>3</v>
      </c>
      <c r="J7" s="1" t="s">
        <v>9</v>
      </c>
    </row>
    <row r="8" spans="1:10" ht="30.75" x14ac:dyDescent="0.45">
      <c r="A8" s="48" t="s">
        <v>32</v>
      </c>
      <c r="B8" s="39" t="s">
        <v>33</v>
      </c>
      <c r="C8" s="41">
        <v>5</v>
      </c>
      <c r="D8" s="41">
        <v>1</v>
      </c>
      <c r="E8" s="40">
        <f>C8*D8</f>
        <v>5</v>
      </c>
      <c r="F8" s="41">
        <v>3</v>
      </c>
      <c r="G8" s="41">
        <f>E8*F8</f>
        <v>15</v>
      </c>
      <c r="H8" s="42">
        <f>D39</f>
        <v>80.571010248901899</v>
      </c>
      <c r="I8" s="43">
        <f>G8*H8</f>
        <v>1208.5651537335284</v>
      </c>
      <c r="J8" s="44">
        <v>0</v>
      </c>
    </row>
    <row r="9" spans="1:10" x14ac:dyDescent="0.45">
      <c r="B9" s="33"/>
      <c r="C9" s="33"/>
      <c r="D9" s="33"/>
      <c r="E9" s="34"/>
      <c r="F9" s="33"/>
      <c r="G9" s="33"/>
      <c r="H9" s="35"/>
      <c r="I9" s="36"/>
      <c r="J9" s="37"/>
    </row>
    <row r="10" spans="1:10" s="27" customFormat="1" ht="30" x14ac:dyDescent="0.4">
      <c r="A10" s="2" t="s">
        <v>14</v>
      </c>
      <c r="B10" s="2" t="s">
        <v>6</v>
      </c>
      <c r="C10" s="2" t="s">
        <v>5</v>
      </c>
      <c r="D10" s="1" t="s">
        <v>24</v>
      </c>
      <c r="E10" s="2" t="s">
        <v>4</v>
      </c>
      <c r="F10" s="2" t="s">
        <v>35</v>
      </c>
      <c r="G10" s="2" t="s">
        <v>0</v>
      </c>
      <c r="H10" s="2" t="s">
        <v>2</v>
      </c>
      <c r="I10" s="2" t="s">
        <v>3</v>
      </c>
      <c r="J10" s="2" t="s">
        <v>9</v>
      </c>
    </row>
    <row r="11" spans="1:10" s="4" customFormat="1" ht="30.75" x14ac:dyDescent="0.45">
      <c r="A11" s="49" t="s">
        <v>29</v>
      </c>
      <c r="B11" s="24" t="s">
        <v>15</v>
      </c>
      <c r="C11" s="51">
        <v>1000</v>
      </c>
      <c r="D11" s="46">
        <v>100</v>
      </c>
      <c r="E11" s="51">
        <f t="shared" ref="E11" si="0">C11*D11</f>
        <v>100000</v>
      </c>
      <c r="F11" s="46">
        <v>15</v>
      </c>
      <c r="G11" s="52">
        <f>E11*F11/60</f>
        <v>25000</v>
      </c>
      <c r="H11" s="53">
        <f>D39</f>
        <v>80.571010248901899</v>
      </c>
      <c r="I11" s="54">
        <f t="shared" ref="I11" si="1">G11*H11</f>
        <v>2014275.2562225475</v>
      </c>
      <c r="J11" s="55">
        <v>0</v>
      </c>
    </row>
    <row r="12" spans="1:10" s="4" customFormat="1" x14ac:dyDescent="0.45">
      <c r="E12" s="29"/>
      <c r="G12" s="38"/>
      <c r="H12" s="30"/>
      <c r="I12" s="31"/>
      <c r="J12" s="32"/>
    </row>
    <row r="13" spans="1:10" s="27" customFormat="1" ht="30" x14ac:dyDescent="0.4">
      <c r="A13" s="2" t="s">
        <v>14</v>
      </c>
      <c r="B13" s="2" t="s">
        <v>6</v>
      </c>
      <c r="C13" s="2" t="s">
        <v>5</v>
      </c>
      <c r="D13" s="1" t="s">
        <v>24</v>
      </c>
      <c r="E13" s="2" t="s">
        <v>4</v>
      </c>
      <c r="F13" s="2" t="s">
        <v>35</v>
      </c>
      <c r="G13" s="2" t="s">
        <v>0</v>
      </c>
      <c r="H13" s="2" t="s">
        <v>2</v>
      </c>
      <c r="I13" s="2" t="s">
        <v>3</v>
      </c>
      <c r="J13" s="2" t="s">
        <v>9</v>
      </c>
    </row>
    <row r="14" spans="1:10" s="4" customFormat="1" ht="30.75" x14ac:dyDescent="0.45">
      <c r="A14" s="48" t="s">
        <v>25</v>
      </c>
      <c r="B14" s="24" t="s">
        <v>36</v>
      </c>
      <c r="C14" s="46">
        <v>150</v>
      </c>
      <c r="D14" s="46">
        <v>1</v>
      </c>
      <c r="E14" s="56">
        <f t="shared" ref="E14" si="2">C14*D14</f>
        <v>150</v>
      </c>
      <c r="F14" s="46">
        <v>15</v>
      </c>
      <c r="G14" s="52">
        <f>E14*F14/60</f>
        <v>37.5</v>
      </c>
      <c r="H14" s="53">
        <f>D39</f>
        <v>80.571010248901899</v>
      </c>
      <c r="I14" s="54">
        <f t="shared" ref="I14" si="3">G14*H14</f>
        <v>3021.4128843338212</v>
      </c>
      <c r="J14" s="55">
        <v>0</v>
      </c>
    </row>
    <row r="16" spans="1:10" s="26" customFormat="1" ht="30" x14ac:dyDescent="0.4">
      <c r="A16" s="1" t="s">
        <v>14</v>
      </c>
      <c r="B16" s="1" t="s">
        <v>6</v>
      </c>
      <c r="C16" s="1" t="s">
        <v>5</v>
      </c>
      <c r="D16" s="1" t="s">
        <v>24</v>
      </c>
      <c r="E16" s="1" t="s">
        <v>4</v>
      </c>
      <c r="F16" s="2" t="s">
        <v>35</v>
      </c>
      <c r="G16" s="2" t="s">
        <v>0</v>
      </c>
      <c r="H16" s="1" t="s">
        <v>2</v>
      </c>
      <c r="I16" s="1" t="s">
        <v>3</v>
      </c>
      <c r="J16" s="1" t="s">
        <v>9</v>
      </c>
    </row>
    <row r="17" spans="1:11" ht="30.75" x14ac:dyDescent="0.45">
      <c r="A17" s="48" t="s">
        <v>16</v>
      </c>
      <c r="B17" s="39" t="s">
        <v>17</v>
      </c>
      <c r="C17" s="40">
        <v>50</v>
      </c>
      <c r="D17" s="50">
        <v>1000</v>
      </c>
      <c r="E17" s="50">
        <f>C17*D17</f>
        <v>50000</v>
      </c>
      <c r="F17" s="46">
        <v>15</v>
      </c>
      <c r="G17" s="52">
        <f>E17*F17/60</f>
        <v>12500</v>
      </c>
      <c r="H17" s="42">
        <f>D39</f>
        <v>80.571010248901899</v>
      </c>
      <c r="I17" s="43">
        <f>G17*H17</f>
        <v>1007137.6281112737</v>
      </c>
      <c r="J17" s="44">
        <v>0</v>
      </c>
    </row>
    <row r="19" spans="1:11" s="26" customFormat="1" ht="30" x14ac:dyDescent="0.4">
      <c r="A19" s="1" t="s">
        <v>14</v>
      </c>
      <c r="B19" s="1" t="s">
        <v>6</v>
      </c>
      <c r="C19" s="1" t="s">
        <v>5</v>
      </c>
      <c r="D19" s="1" t="s">
        <v>24</v>
      </c>
      <c r="E19" s="1" t="s">
        <v>4</v>
      </c>
      <c r="F19" s="1" t="s">
        <v>1</v>
      </c>
      <c r="G19" s="1" t="s">
        <v>0</v>
      </c>
      <c r="H19" s="1" t="s">
        <v>2</v>
      </c>
      <c r="I19" s="1" t="s">
        <v>3</v>
      </c>
      <c r="J19" s="1" t="s">
        <v>9</v>
      </c>
    </row>
    <row r="20" spans="1:11" ht="30.75" x14ac:dyDescent="0.45">
      <c r="A20" s="48" t="s">
        <v>38</v>
      </c>
      <c r="B20" s="39" t="s">
        <v>19</v>
      </c>
      <c r="C20" s="40">
        <v>13</v>
      </c>
      <c r="D20" s="41">
        <v>38</v>
      </c>
      <c r="E20" s="40">
        <f t="shared" ref="E20" si="4">C20*D20</f>
        <v>494</v>
      </c>
      <c r="F20" s="41">
        <v>3</v>
      </c>
      <c r="G20" s="50">
        <f t="shared" ref="G20" si="5">E20*F20</f>
        <v>1482</v>
      </c>
      <c r="H20" s="42">
        <f>D39</f>
        <v>80.571010248901899</v>
      </c>
      <c r="I20" s="43">
        <f>G20*H20</f>
        <v>119406.23718887262</v>
      </c>
      <c r="J20" s="44">
        <v>0</v>
      </c>
    </row>
    <row r="22" spans="1:11" s="26" customFormat="1" ht="30" x14ac:dyDescent="0.4">
      <c r="A22" s="1" t="s">
        <v>14</v>
      </c>
      <c r="B22" s="1" t="s">
        <v>6</v>
      </c>
      <c r="C22" s="1" t="s">
        <v>5</v>
      </c>
      <c r="D22" s="1" t="s">
        <v>24</v>
      </c>
      <c r="E22" s="1" t="s">
        <v>4</v>
      </c>
      <c r="F22" s="1" t="s">
        <v>1</v>
      </c>
      <c r="G22" s="1" t="s">
        <v>0</v>
      </c>
      <c r="H22" s="1" t="s">
        <v>2</v>
      </c>
      <c r="I22" s="1" t="s">
        <v>3</v>
      </c>
      <c r="J22" s="1" t="s">
        <v>9</v>
      </c>
    </row>
    <row r="23" spans="1:11" ht="30.75" x14ac:dyDescent="0.45">
      <c r="A23" s="48" t="s">
        <v>18</v>
      </c>
      <c r="B23" s="19" t="s">
        <v>20</v>
      </c>
      <c r="C23" s="41">
        <v>13</v>
      </c>
      <c r="D23" s="41">
        <v>38</v>
      </c>
      <c r="E23" s="40">
        <f t="shared" ref="E23" si="6">C23*D23</f>
        <v>494</v>
      </c>
      <c r="F23" s="41">
        <v>3</v>
      </c>
      <c r="G23" s="50">
        <f t="shared" ref="G23" si="7">E23*F23</f>
        <v>1482</v>
      </c>
      <c r="H23" s="42">
        <f>D39</f>
        <v>80.571010248901899</v>
      </c>
      <c r="I23" s="43">
        <f t="shared" ref="I23" si="8">G23*H23</f>
        <v>119406.23718887262</v>
      </c>
      <c r="J23" s="44">
        <v>0</v>
      </c>
    </row>
    <row r="24" spans="1:11" x14ac:dyDescent="0.45">
      <c r="C24" s="33"/>
      <c r="D24" s="33"/>
      <c r="E24" s="34"/>
      <c r="F24" s="33"/>
      <c r="G24" s="33"/>
      <c r="H24" s="35"/>
      <c r="I24" s="36"/>
      <c r="J24" s="37"/>
    </row>
    <row r="25" spans="1:11" s="26" customFormat="1" ht="30" x14ac:dyDescent="0.4">
      <c r="A25" s="1" t="s">
        <v>14</v>
      </c>
      <c r="B25" s="1" t="s">
        <v>6</v>
      </c>
      <c r="C25" s="1" t="s">
        <v>5</v>
      </c>
      <c r="D25" s="1" t="s">
        <v>24</v>
      </c>
      <c r="E25" s="1" t="s">
        <v>4</v>
      </c>
      <c r="F25" s="2" t="s">
        <v>35</v>
      </c>
      <c r="G25" s="2" t="s">
        <v>0</v>
      </c>
      <c r="H25" s="1" t="s">
        <v>2</v>
      </c>
      <c r="I25" s="1" t="s">
        <v>3</v>
      </c>
      <c r="J25" s="1" t="s">
        <v>9</v>
      </c>
    </row>
    <row r="26" spans="1:11" ht="30.75" x14ac:dyDescent="0.45">
      <c r="A26" s="48" t="s">
        <v>31</v>
      </c>
      <c r="B26" s="19" t="s">
        <v>21</v>
      </c>
      <c r="C26" s="41">
        <v>13</v>
      </c>
      <c r="D26" s="41">
        <v>38</v>
      </c>
      <c r="E26" s="40">
        <f t="shared" ref="E26" si="9">C26*D26</f>
        <v>494</v>
      </c>
      <c r="F26" s="46">
        <v>15</v>
      </c>
      <c r="G26" s="52">
        <f>E26*F26/60</f>
        <v>123.5</v>
      </c>
      <c r="H26" s="42">
        <f>D39</f>
        <v>80.571010248901899</v>
      </c>
      <c r="I26" s="43">
        <f t="shared" ref="I26" si="10">G26*H26</f>
        <v>9950.5197657393837</v>
      </c>
      <c r="J26" s="44">
        <v>0</v>
      </c>
      <c r="K26" s="45"/>
    </row>
    <row r="27" spans="1:11" x14ac:dyDescent="0.45">
      <c r="C27" s="33"/>
      <c r="D27" s="33"/>
      <c r="E27" s="34"/>
      <c r="F27" s="33"/>
      <c r="G27" s="33"/>
      <c r="H27" s="35"/>
      <c r="I27" s="36"/>
      <c r="J27" s="37"/>
    </row>
    <row r="28" spans="1:11" s="26" customFormat="1" ht="30" x14ac:dyDescent="0.4">
      <c r="A28" s="1" t="s">
        <v>14</v>
      </c>
      <c r="B28" s="1" t="s">
        <v>6</v>
      </c>
      <c r="C28" s="1" t="s">
        <v>5</v>
      </c>
      <c r="D28" s="1" t="s">
        <v>24</v>
      </c>
      <c r="E28" s="1" t="s">
        <v>4</v>
      </c>
      <c r="F28" s="2" t="s">
        <v>35</v>
      </c>
      <c r="G28" s="2" t="s">
        <v>0</v>
      </c>
      <c r="H28" s="1" t="s">
        <v>2</v>
      </c>
      <c r="I28" s="1" t="s">
        <v>3</v>
      </c>
      <c r="J28" s="1" t="s">
        <v>9</v>
      </c>
    </row>
    <row r="29" spans="1:11" ht="30.75" x14ac:dyDescent="0.45">
      <c r="A29" s="48" t="s">
        <v>30</v>
      </c>
      <c r="B29" s="19" t="s">
        <v>22</v>
      </c>
      <c r="C29" s="41">
        <v>50</v>
      </c>
      <c r="D29" s="50">
        <v>1000</v>
      </c>
      <c r="E29" s="50">
        <f t="shared" ref="E29" si="11">C29*D29</f>
        <v>50000</v>
      </c>
      <c r="F29" s="46">
        <v>15</v>
      </c>
      <c r="G29" s="52">
        <f>E29*F29/60</f>
        <v>12500</v>
      </c>
      <c r="H29" s="42">
        <f>D39</f>
        <v>80.571010248901899</v>
      </c>
      <c r="I29" s="43">
        <f t="shared" ref="I29" si="12">G29*H29</f>
        <v>1007137.6281112737</v>
      </c>
      <c r="J29" s="44">
        <v>0</v>
      </c>
    </row>
    <row r="30" spans="1:11" x14ac:dyDescent="0.45">
      <c r="C30" s="33"/>
      <c r="D30" s="33"/>
      <c r="E30" s="34"/>
      <c r="F30" s="33"/>
      <c r="G30" s="33"/>
      <c r="H30" s="35"/>
      <c r="I30" s="36"/>
      <c r="J30" s="37"/>
    </row>
    <row r="31" spans="1:11" s="26" customFormat="1" ht="30" x14ac:dyDescent="0.4">
      <c r="A31" s="1" t="s">
        <v>14</v>
      </c>
      <c r="B31" s="1" t="s">
        <v>6</v>
      </c>
      <c r="C31" s="1" t="s">
        <v>5</v>
      </c>
      <c r="D31" s="1" t="s">
        <v>24</v>
      </c>
      <c r="E31" s="1" t="s">
        <v>4</v>
      </c>
      <c r="F31" s="2" t="s">
        <v>35</v>
      </c>
      <c r="G31" s="2" t="s">
        <v>0</v>
      </c>
      <c r="H31" s="1" t="s">
        <v>2</v>
      </c>
      <c r="I31" s="1" t="s">
        <v>3</v>
      </c>
      <c r="J31" s="1" t="s">
        <v>9</v>
      </c>
    </row>
    <row r="32" spans="1:11" ht="30.75" x14ac:dyDescent="0.45">
      <c r="A32" s="48" t="s">
        <v>37</v>
      </c>
      <c r="B32" s="19" t="s">
        <v>23</v>
      </c>
      <c r="C32" s="46">
        <v>150</v>
      </c>
      <c r="D32" s="46">
        <v>1</v>
      </c>
      <c r="E32" s="56">
        <f t="shared" ref="E32" si="13">C32*D32</f>
        <v>150</v>
      </c>
      <c r="F32" s="46">
        <v>15</v>
      </c>
      <c r="G32" s="52">
        <f>E32*F32/60</f>
        <v>37.5</v>
      </c>
      <c r="H32" s="53">
        <f>D39</f>
        <v>80.571010248901899</v>
      </c>
      <c r="I32" s="54">
        <f t="shared" ref="I32" si="14">G32*H32</f>
        <v>3021.4128843338212</v>
      </c>
      <c r="J32" s="55">
        <v>0</v>
      </c>
    </row>
    <row r="34" spans="1:15" ht="30.4" x14ac:dyDescent="0.45">
      <c r="B34" s="5"/>
      <c r="C34" s="2" t="s">
        <v>7</v>
      </c>
      <c r="D34" s="2" t="s">
        <v>8</v>
      </c>
      <c r="E34" s="2" t="s">
        <v>0</v>
      </c>
      <c r="F34" s="2" t="s">
        <v>3</v>
      </c>
      <c r="G34" s="2" t="s">
        <v>9</v>
      </c>
      <c r="H34" s="6"/>
      <c r="I34" s="5"/>
      <c r="J34" s="5"/>
      <c r="L34" s="5"/>
      <c r="M34" s="5"/>
      <c r="N34" s="5"/>
    </row>
    <row r="35" spans="1:15" x14ac:dyDescent="0.45">
      <c r="B35" s="7"/>
      <c r="C35" s="8">
        <f>SUM(C2:C33)</f>
        <v>1470</v>
      </c>
      <c r="D35" s="8">
        <f>SUM(E2:E33)</f>
        <v>202775</v>
      </c>
      <c r="E35" s="9">
        <f>SUM(G2:G33)</f>
        <v>56141.5</v>
      </c>
      <c r="F35" s="59">
        <f>SUM(I2:I33)</f>
        <v>4523377.371888726</v>
      </c>
      <c r="G35" s="60">
        <f>SUM(J2:J33)</f>
        <v>0</v>
      </c>
      <c r="H35" s="10"/>
      <c r="I35" s="5"/>
      <c r="J35" s="5"/>
      <c r="L35" s="5"/>
      <c r="M35" s="5"/>
      <c r="N35" s="5"/>
    </row>
    <row r="36" spans="1:15" x14ac:dyDescent="0.45">
      <c r="B36" s="7"/>
      <c r="C36" s="25"/>
      <c r="D36" s="25"/>
      <c r="E36" s="25"/>
      <c r="F36" s="25"/>
      <c r="G36" s="11"/>
      <c r="H36" s="7"/>
      <c r="I36" s="7"/>
      <c r="J36" s="7"/>
      <c r="L36" s="5"/>
      <c r="M36" s="5"/>
      <c r="N36" s="5"/>
      <c r="O36" s="6"/>
    </row>
    <row r="37" spans="1:15" x14ac:dyDescent="0.45">
      <c r="B37" s="12"/>
      <c r="C37" s="20"/>
      <c r="D37" s="13"/>
      <c r="E37" s="13"/>
      <c r="F37" s="14"/>
      <c r="G37" s="15"/>
      <c r="H37" s="16"/>
      <c r="I37" s="5"/>
      <c r="J37" s="5"/>
      <c r="K37" s="5"/>
      <c r="L37" s="5"/>
      <c r="M37" s="5"/>
      <c r="N37" s="5"/>
      <c r="O37" s="6"/>
    </row>
    <row r="38" spans="1:15" ht="30.75" x14ac:dyDescent="0.45">
      <c r="A38" s="19"/>
      <c r="B38" s="21" t="s">
        <v>11</v>
      </c>
      <c r="C38" s="21" t="s">
        <v>12</v>
      </c>
      <c r="D38" s="21" t="s">
        <v>13</v>
      </c>
      <c r="G38" s="5"/>
      <c r="H38" s="5"/>
      <c r="I38" s="5"/>
      <c r="J38" s="5"/>
      <c r="K38" s="5"/>
      <c r="L38" s="5"/>
      <c r="M38" s="5"/>
      <c r="N38" s="5"/>
      <c r="O38" s="5"/>
    </row>
    <row r="39" spans="1:15" ht="199.9" x14ac:dyDescent="0.45">
      <c r="A39" s="48" t="s">
        <v>10</v>
      </c>
      <c r="B39" s="57">
        <v>55.03</v>
      </c>
      <c r="C39" s="58">
        <v>0.68300000000000005</v>
      </c>
      <c r="D39" s="28">
        <f>B39/C39</f>
        <v>80.571010248901899</v>
      </c>
      <c r="F39" s="5"/>
      <c r="G39" s="5"/>
      <c r="H39" s="5"/>
      <c r="I39" s="5"/>
      <c r="J39" s="5"/>
      <c r="K39" s="5"/>
      <c r="L39" s="5"/>
      <c r="M39" s="5"/>
      <c r="N39" s="5"/>
      <c r="O39" s="5"/>
    </row>
    <row r="40" spans="1:15" x14ac:dyDescent="0.45">
      <c r="C40" s="22"/>
      <c r="D40" s="17"/>
      <c r="E40" s="17"/>
      <c r="F40" s="5"/>
      <c r="G40" s="5"/>
      <c r="H40" s="5"/>
      <c r="I40" s="5"/>
      <c r="J40" s="5"/>
      <c r="K40" s="5"/>
      <c r="L40" s="5"/>
      <c r="M40" s="5"/>
      <c r="N40" s="5"/>
      <c r="O40" s="5"/>
    </row>
    <row r="41" spans="1:15" x14ac:dyDescent="0.45">
      <c r="D41" s="5"/>
      <c r="E41" s="5"/>
      <c r="F41" s="5"/>
      <c r="G41" s="5"/>
      <c r="H41" s="5"/>
      <c r="I41" s="5"/>
      <c r="J41" s="5"/>
      <c r="K41" s="5"/>
      <c r="L41" s="5"/>
      <c r="M41" s="5"/>
      <c r="N41" s="5"/>
      <c r="O41" s="5"/>
    </row>
    <row r="42" spans="1:15" x14ac:dyDescent="0.45">
      <c r="D42" s="18"/>
      <c r="E42" s="5"/>
      <c r="F42" s="5"/>
      <c r="G42" s="5"/>
      <c r="H42" s="5"/>
      <c r="I42" s="5"/>
      <c r="J42" s="5"/>
      <c r="K42" s="5"/>
      <c r="L42" s="5"/>
      <c r="M42" s="5"/>
      <c r="N42" s="5"/>
      <c r="O42" s="5"/>
    </row>
    <row r="43" spans="1:15" x14ac:dyDescent="0.45">
      <c r="D43" s="17"/>
      <c r="E43" s="5"/>
      <c r="F43" s="5"/>
      <c r="G43" s="5"/>
      <c r="H43" s="5"/>
      <c r="I43" s="5"/>
      <c r="J43" s="5"/>
      <c r="K43" s="5"/>
      <c r="L43" s="5"/>
      <c r="M43" s="5"/>
      <c r="N43" s="5"/>
      <c r="O43" s="5"/>
    </row>
    <row r="44" spans="1:15" x14ac:dyDescent="0.45">
      <c r="D44" s="5"/>
      <c r="E44" s="5"/>
      <c r="F44" s="5"/>
      <c r="G44" s="5"/>
      <c r="H44" s="5"/>
      <c r="I44" s="5"/>
      <c r="J44" s="5"/>
      <c r="K44" s="5"/>
      <c r="L44" s="5"/>
      <c r="M44" s="5"/>
      <c r="N44" s="5"/>
      <c r="O44" s="5"/>
    </row>
    <row r="45" spans="1:15" x14ac:dyDescent="0.45">
      <c r="C45" s="23"/>
    </row>
  </sheetData>
  <pageMargins left="0.7" right="0.7" top="0.75" bottom="0.75" header="0.3" footer="0.3"/>
  <pageSetup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Andrews, Steven (PHMSA)</cp:lastModifiedBy>
  <cp:lastPrinted>2018-03-23T18:04:49Z</cp:lastPrinted>
  <dcterms:created xsi:type="dcterms:W3CDTF">2017-10-30T20:20:31Z</dcterms:created>
  <dcterms:modified xsi:type="dcterms:W3CDTF">2020-04-02T16:59:47Z</dcterms:modified>
</cp:coreProperties>
</file>