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https://usepa-my.sharepoint.com/personal/purdy_mark_epa_gov/Documents/ICRs/2060-0226/Revised Forms to OMB/"/>
    </mc:Choice>
  </mc:AlternateContent>
  <xr:revisionPtr revIDLastSave="0" documentId="8_{69EF851F-EA8D-469E-A37B-737CA4638F0E}" xr6:coauthVersionLast="44" xr6:coauthVersionMax="44" xr10:uidLastSave="{00000000-0000-0000-0000-000000000000}"/>
  <bookViews>
    <workbookView xWindow="-120" yWindow="-120" windowWidth="20730" windowHeight="11160" tabRatio="883" xr2:uid="{00000000-000D-0000-FFFF-FFFF00000000}"/>
  </bookViews>
  <sheets>
    <sheet name="Part I Instructions &amp; CBI" sheetId="3" r:id="rId1"/>
    <sheet name="Part II Contact Information" sheetId="6" r:id="rId2"/>
    <sheet name="Part III General Information" sheetId="1" r:id="rId3"/>
    <sheet name="Part IV Sector-Specific" sheetId="2" r:id="rId4"/>
    <sheet name="Part V Additional Information" sheetId="7" r:id="rId5"/>
    <sheet name="Part VI Attachments" sheetId="4" r:id="rId6"/>
    <sheet name="Response Checker" sheetId="8" r:id="rId7"/>
    <sheet name="Part VII Certification" sheetId="5" r:id="rId8"/>
  </sheets>
  <definedNames>
    <definedName name="ACI">'Part I Instructions &amp; CBI'!$S$82:$S$84</definedName>
    <definedName name="Aerosols">'Part I Instructions &amp; CBI'!$Q$82:$Q$83</definedName>
    <definedName name="Fire">'Part I Instructions &amp; CBI'!$P$82:$P$83</definedName>
    <definedName name="Foams">'Part I Instructions &amp; CBI'!$N$82:$N$94</definedName>
    <definedName name="_xlnm.Print_Area" localSheetId="0">'Part I Instructions &amp; CBI'!$B$2:$G$99</definedName>
    <definedName name="_xlnm.Print_Area" localSheetId="1">'Part II Contact Information'!$B$2:$F$53</definedName>
    <definedName name="_xlnm.Print_Area" localSheetId="2">'Part III General Information'!$B$2:$K$226</definedName>
    <definedName name="_xlnm.Print_Area" localSheetId="3">'Part IV Sector-Specific'!$B$2:$J$118</definedName>
    <definedName name="_xlnm.Print_Area" localSheetId="4">'Part V Additional Information'!$B$2:$H$26</definedName>
    <definedName name="_xlnm.Print_Area" localSheetId="5">'Part VI Attachments'!$B$2:$H$37</definedName>
    <definedName name="_xlnm.Print_Area" localSheetId="7">'Part VII Certification'!$B$2:$E$19</definedName>
    <definedName name="_xlnm.Print_Area" localSheetId="6">'Response Checker'!$B$2:$E$27</definedName>
    <definedName name="RefAC">'Part I Instructions &amp; CBI'!$M$82:$M$99</definedName>
    <definedName name="Sectors">'Part I Instructions &amp; CBI'!$K$82:$K$89</definedName>
    <definedName name="Solvents">'Part I Instructions &amp; CBI'!$O$82:$O$84</definedName>
    <definedName name="Sterilants">'Part I Instructions &amp; CBI'!$R$82</definedName>
    <definedName name="Tobacco">'Part I Instructions &amp; CBI'!$T$82</definedName>
    <definedName name="YN">'Part III General Information'!$N$217:$N$218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159" i="8" l="1"/>
  <c r="K158" i="8"/>
  <c r="K157" i="8"/>
  <c r="K18" i="8"/>
  <c r="K3" i="8" l="1"/>
  <c r="J196" i="8" l="1"/>
  <c r="J192" i="8"/>
  <c r="J193" i="8"/>
  <c r="J53" i="8"/>
  <c r="J52" i="8"/>
  <c r="J51" i="8"/>
  <c r="J50" i="8"/>
  <c r="J49" i="8"/>
  <c r="M12" i="8"/>
  <c r="M13" i="8"/>
  <c r="M14" i="8"/>
  <c r="M15" i="8"/>
  <c r="M16" i="8"/>
  <c r="M11" i="8"/>
  <c r="K12" i="8"/>
  <c r="L12" i="8"/>
  <c r="K13" i="8"/>
  <c r="L13" i="8"/>
  <c r="K14" i="8"/>
  <c r="N14" i="8" s="1"/>
  <c r="L14" i="8"/>
  <c r="K15" i="8"/>
  <c r="N15" i="8" s="1"/>
  <c r="L15" i="8"/>
  <c r="K16" i="8"/>
  <c r="N16" i="8" s="1"/>
  <c r="L16" i="8"/>
  <c r="L11" i="8"/>
  <c r="K11" i="8"/>
  <c r="N11" i="8" l="1"/>
  <c r="N12" i="8"/>
  <c r="N13" i="8"/>
  <c r="K60" i="8" l="1"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59" i="8" a="1"/>
  <c r="K59" i="8" s="1"/>
  <c r="K153" i="8"/>
  <c r="K154" i="8" s="1"/>
  <c r="K148" i="8" a="1"/>
  <c r="K148" i="8" s="1"/>
  <c r="K149" i="8" a="1"/>
  <c r="K149" i="8" s="1"/>
  <c r="K147" i="8" a="1"/>
  <c r="K147" i="8" s="1"/>
  <c r="K143" i="8"/>
  <c r="K144" i="8" s="1"/>
  <c r="K135" i="8" a="1"/>
  <c r="K135" i="8" s="1"/>
  <c r="K136" i="8" a="1"/>
  <c r="K136" i="8" s="1"/>
  <c r="K137" i="8" a="1"/>
  <c r="K137" i="8" s="1"/>
  <c r="K138" i="8" a="1"/>
  <c r="K138" i="8" s="1"/>
  <c r="K139" i="8" a="1"/>
  <c r="K139" i="8" s="1"/>
  <c r="K134" i="8" a="1"/>
  <c r="K134" i="8" s="1"/>
  <c r="K140" i="8" s="1"/>
  <c r="K191" i="8" s="1"/>
  <c r="J191" i="8" s="1"/>
  <c r="K129" i="8" a="1"/>
  <c r="K129" i="8" s="1"/>
  <c r="K130" i="8" a="1"/>
  <c r="K130" i="8" s="1"/>
  <c r="K128" i="8" a="1"/>
  <c r="K128" i="8" s="1"/>
  <c r="K123" i="8" a="1"/>
  <c r="K123" i="8" s="1"/>
  <c r="K124" i="8" a="1"/>
  <c r="K124" i="8" s="1"/>
  <c r="K122" i="8" a="1"/>
  <c r="K122" i="8" s="1"/>
  <c r="K125" i="8" s="1"/>
  <c r="K182" i="8" s="1"/>
  <c r="J182"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06" i="8" a="1"/>
  <c r="K106" i="8" s="1"/>
  <c r="J18" i="8"/>
  <c r="O18" i="8" s="1"/>
  <c r="J21" i="8"/>
  <c r="K150" i="8" l="1"/>
  <c r="K200" i="8" s="1"/>
  <c r="J200" i="8" s="1"/>
  <c r="K131" i="8"/>
  <c r="K187" i="8" s="1"/>
  <c r="J187" i="8" s="1"/>
  <c r="L155" i="8"/>
  <c r="M155" i="8"/>
  <c r="K119" i="8"/>
  <c r="K177" i="8" s="1"/>
  <c r="J177" i="8" s="1"/>
  <c r="M106" i="8"/>
  <c r="N106" i="8"/>
  <c r="K103" i="8"/>
  <c r="K171" i="8" s="1"/>
  <c r="J31" i="8"/>
  <c r="J26" i="8"/>
  <c r="J157" i="8" l="1"/>
  <c r="O157" i="8" s="1"/>
  <c r="J158" i="8"/>
  <c r="O158" i="8" s="1"/>
  <c r="O21" i="8"/>
  <c r="J22" i="8"/>
  <c r="O22" i="8" s="1"/>
  <c r="J23" i="8"/>
  <c r="O23" i="8" s="1"/>
  <c r="J24" i="8"/>
  <c r="O24" i="8" s="1"/>
  <c r="J25" i="8"/>
  <c r="O25" i="8" s="1"/>
  <c r="O26" i="8"/>
  <c r="J8" i="8"/>
  <c r="O8" i="8" s="1"/>
  <c r="I11" i="8"/>
  <c r="O9" i="8" s="1"/>
  <c r="O31" i="8"/>
  <c r="J32" i="8"/>
  <c r="O32" i="8" s="1"/>
  <c r="J33" i="8"/>
  <c r="O33" i="8"/>
  <c r="J34" i="8"/>
  <c r="O34" i="8"/>
  <c r="J171" i="8"/>
  <c r="O171" i="8" s="1"/>
  <c r="J172" i="8"/>
  <c r="O172" i="8" s="1"/>
  <c r="J173" i="8"/>
  <c r="O173" i="8" s="1"/>
  <c r="I40" i="8"/>
  <c r="K40" i="8"/>
  <c r="M40" i="8" s="1"/>
  <c r="K41" i="8"/>
  <c r="M41" i="8" s="1"/>
  <c r="K42" i="8"/>
  <c r="M42" i="8" s="1"/>
  <c r="K43" i="8"/>
  <c r="M43" i="8" s="1"/>
  <c r="K44" i="8"/>
  <c r="M44" i="8" s="1"/>
  <c r="J47" i="8"/>
  <c r="O47" i="8" s="1"/>
  <c r="J48" i="8"/>
  <c r="O48" i="8" s="1"/>
  <c r="O49" i="8"/>
  <c r="O50" i="8"/>
  <c r="O51" i="8"/>
  <c r="O52" i="8"/>
  <c r="O53" i="8"/>
  <c r="J163" i="8"/>
  <c r="O163" i="8" s="1"/>
  <c r="J164" i="8"/>
  <c r="O164" i="8" s="1"/>
  <c r="J165" i="8"/>
  <c r="O165" i="8" s="1"/>
  <c r="J166" i="8"/>
  <c r="O166" i="8" s="1"/>
  <c r="I59" i="8"/>
  <c r="N59" i="8"/>
  <c r="L59" i="8"/>
  <c r="M59" i="8"/>
  <c r="L60" i="8"/>
  <c r="N61" i="8"/>
  <c r="L62" i="8"/>
  <c r="M63" i="8"/>
  <c r="L63" i="8"/>
  <c r="N63" i="8"/>
  <c r="L64" i="8"/>
  <c r="M64" i="8"/>
  <c r="N65" i="8"/>
  <c r="L65" i="8"/>
  <c r="M65" i="8"/>
  <c r="L66" i="8"/>
  <c r="N66" i="8"/>
  <c r="L67" i="8"/>
  <c r="L68" i="8"/>
  <c r="M68" i="8"/>
  <c r="N68" i="8"/>
  <c r="L69" i="8"/>
  <c r="L70" i="8"/>
  <c r="M71" i="8"/>
  <c r="L72" i="8"/>
  <c r="L73" i="8"/>
  <c r="M73" i="8"/>
  <c r="L74" i="8"/>
  <c r="M74" i="8"/>
  <c r="N74" i="8"/>
  <c r="M75" i="8"/>
  <c r="L75" i="8"/>
  <c r="N75" i="8"/>
  <c r="L76" i="8"/>
  <c r="N77" i="8"/>
  <c r="L78" i="8"/>
  <c r="M79" i="8"/>
  <c r="L80" i="8"/>
  <c r="N81" i="8"/>
  <c r="L82" i="8"/>
  <c r="L83" i="8"/>
  <c r="M83" i="8"/>
  <c r="L84" i="8"/>
  <c r="L85" i="8"/>
  <c r="L86" i="8"/>
  <c r="N86" i="8"/>
  <c r="M87" i="8"/>
  <c r="L88" i="8"/>
  <c r="L89" i="8"/>
  <c r="M89" i="8"/>
  <c r="L90" i="8"/>
  <c r="M90" i="8"/>
  <c r="N90" i="8"/>
  <c r="L91" i="8"/>
  <c r="M91" i="8"/>
  <c r="N91" i="8"/>
  <c r="L92" i="8"/>
  <c r="N93" i="8"/>
  <c r="L94" i="8"/>
  <c r="M95" i="8"/>
  <c r="N95" i="8"/>
  <c r="L96" i="8"/>
  <c r="M96" i="8"/>
  <c r="N97" i="8"/>
  <c r="L98" i="8"/>
  <c r="M99" i="8"/>
  <c r="L99" i="8"/>
  <c r="N99" i="8"/>
  <c r="L100" i="8"/>
  <c r="L101" i="8"/>
  <c r="L102" i="8"/>
  <c r="N102" i="8"/>
  <c r="L3" i="8"/>
  <c r="M3" i="8"/>
  <c r="H22" i="8" s="1"/>
  <c r="N3" i="8"/>
  <c r="H23" i="8" s="1"/>
  <c r="O3" i="8"/>
  <c r="P3" i="8"/>
  <c r="H25" i="8" s="1"/>
  <c r="Q3" i="8"/>
  <c r="H26" i="8" s="1"/>
  <c r="R3" i="8"/>
  <c r="H27" i="8" s="1"/>
  <c r="I106" i="8"/>
  <c r="M107" i="8"/>
  <c r="M108" i="8"/>
  <c r="N108" i="8"/>
  <c r="M109" i="8"/>
  <c r="M110" i="8"/>
  <c r="N110" i="8"/>
  <c r="M111" i="8"/>
  <c r="N111" i="8"/>
  <c r="M112" i="8"/>
  <c r="N112" i="8"/>
  <c r="M113" i="8"/>
  <c r="N113" i="8"/>
  <c r="N114" i="8"/>
  <c r="M114" i="8"/>
  <c r="M115" i="8"/>
  <c r="M116" i="8"/>
  <c r="N116" i="8"/>
  <c r="M117" i="8"/>
  <c r="M118" i="8"/>
  <c r="N118" i="8"/>
  <c r="I122" i="8"/>
  <c r="M122" i="8"/>
  <c r="N122" i="8"/>
  <c r="M123" i="8"/>
  <c r="N123" i="8"/>
  <c r="M124" i="8"/>
  <c r="N124" i="8"/>
  <c r="I128" i="8"/>
  <c r="M128" i="8"/>
  <c r="N128" i="8"/>
  <c r="M129" i="8"/>
  <c r="N129" i="8"/>
  <c r="M130" i="8"/>
  <c r="N130" i="8"/>
  <c r="I134" i="8"/>
  <c r="M134" i="8"/>
  <c r="N134" i="8"/>
  <c r="M135" i="8"/>
  <c r="N135" i="8"/>
  <c r="M136" i="8"/>
  <c r="N136" i="8"/>
  <c r="M137" i="8"/>
  <c r="N137" i="8"/>
  <c r="M138" i="8"/>
  <c r="N138" i="8"/>
  <c r="M139" i="8"/>
  <c r="N139" i="8"/>
  <c r="I143" i="8"/>
  <c r="M143" i="8"/>
  <c r="N143" i="8"/>
  <c r="I147" i="8"/>
  <c r="M147" i="8"/>
  <c r="N147" i="8"/>
  <c r="M148" i="8"/>
  <c r="N148" i="8"/>
  <c r="M149" i="8"/>
  <c r="N149" i="8"/>
  <c r="I153" i="8"/>
  <c r="M153" i="8"/>
  <c r="N153" i="8"/>
  <c r="J156" i="8"/>
  <c r="O156" i="8" s="1"/>
  <c r="J159" i="8"/>
  <c r="O159" i="8" s="1"/>
  <c r="P159" i="8" s="1"/>
  <c r="O182" i="8"/>
  <c r="J183" i="8"/>
  <c r="O183" i="8" s="1"/>
  <c r="J184" i="8"/>
  <c r="O184" i="8" s="1"/>
  <c r="O177" i="8"/>
  <c r="J178" i="8"/>
  <c r="O178" i="8" s="1"/>
  <c r="J201" i="8"/>
  <c r="O201" i="8" s="1"/>
  <c r="J202" i="8"/>
  <c r="O202" i="8" s="1"/>
  <c r="O200" i="8"/>
  <c r="O196" i="8"/>
  <c r="J197" i="8"/>
  <c r="O197" i="8" s="1"/>
  <c r="O191" i="8"/>
  <c r="O189" i="8" s="1"/>
  <c r="H189" i="8" s="1"/>
  <c r="G24" i="8" s="1"/>
  <c r="O192" i="8"/>
  <c r="O193" i="8"/>
  <c r="O187" i="8"/>
  <c r="J188" i="8"/>
  <c r="O188" i="8" s="1"/>
  <c r="L45" i="8"/>
  <c r="M45" i="8"/>
  <c r="M121" i="1"/>
  <c r="M52" i="1"/>
  <c r="M51" i="1"/>
  <c r="M50" i="1"/>
  <c r="M49" i="1"/>
  <c r="M48" i="1"/>
  <c r="M47" i="1"/>
  <c r="M46" i="1"/>
  <c r="M45" i="1"/>
  <c r="M44" i="1"/>
  <c r="M43" i="1"/>
  <c r="M42" i="1"/>
  <c r="M41" i="1"/>
  <c r="M40" i="1"/>
  <c r="M39" i="1"/>
  <c r="J34" i="3"/>
  <c r="L72" i="2"/>
  <c r="M224" i="1"/>
  <c r="J26" i="3"/>
  <c r="J27" i="3"/>
  <c r="J28" i="3"/>
  <c r="J29" i="3"/>
  <c r="J30" i="3"/>
  <c r="J36" i="3"/>
  <c r="J37" i="3"/>
  <c r="J38" i="3"/>
  <c r="J39" i="3"/>
  <c r="J40" i="3"/>
  <c r="J41" i="3"/>
  <c r="J42" i="3"/>
  <c r="J25" i="3"/>
  <c r="J21" i="3"/>
  <c r="M12" i="1"/>
  <c r="M13" i="1"/>
  <c r="M14" i="1"/>
  <c r="M15" i="1"/>
  <c r="M16" i="1"/>
  <c r="M17" i="1"/>
  <c r="M18" i="1"/>
  <c r="M19" i="1"/>
  <c r="M20" i="1"/>
  <c r="M21" i="1"/>
  <c r="M22" i="1"/>
  <c r="M23" i="1"/>
  <c r="M24" i="1"/>
  <c r="M25" i="1"/>
  <c r="M26" i="1"/>
  <c r="M27" i="1"/>
  <c r="M28" i="1"/>
  <c r="M29" i="1"/>
  <c r="M30" i="1"/>
  <c r="M31" i="1"/>
  <c r="M32" i="1"/>
  <c r="M33" i="1"/>
  <c r="M34" i="1"/>
  <c r="M35" i="1"/>
  <c r="M36" i="1"/>
  <c r="M37" i="1"/>
  <c r="M74" i="1"/>
  <c r="M75" i="1"/>
  <c r="M76" i="1"/>
  <c r="M77" i="1"/>
  <c r="M78" i="1"/>
  <c r="M79" i="1"/>
  <c r="M80" i="1"/>
  <c r="M81" i="1"/>
  <c r="M82" i="1"/>
  <c r="M84" i="1"/>
  <c r="M85" i="1"/>
  <c r="M86" i="1"/>
  <c r="M88" i="1"/>
  <c r="M89" i="1"/>
  <c r="M90" i="1"/>
  <c r="M91"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2"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72" i="1"/>
  <c r="M173" i="1"/>
  <c r="M174" i="1"/>
  <c r="M175" i="1"/>
  <c r="M176" i="1"/>
  <c r="M177" i="1"/>
  <c r="M178" i="1"/>
  <c r="M184" i="1"/>
  <c r="M185" i="1"/>
  <c r="M186" i="1"/>
  <c r="M187" i="1"/>
  <c r="M188"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5" i="1"/>
  <c r="M11" i="1"/>
  <c r="M34" i="2"/>
  <c r="M33" i="2"/>
  <c r="M32" i="2"/>
  <c r="H49" i="6"/>
  <c r="H47" i="6"/>
  <c r="H45" i="6"/>
  <c r="H43" i="6"/>
  <c r="H38" i="6"/>
  <c r="H36" i="6"/>
  <c r="H34" i="6"/>
  <c r="H32" i="6"/>
  <c r="H27" i="6"/>
  <c r="H25" i="6"/>
  <c r="H23" i="6"/>
  <c r="H21" i="6"/>
  <c r="H17" i="6"/>
  <c r="H15" i="6"/>
  <c r="H13" i="6"/>
  <c r="H11" i="6"/>
  <c r="M226" i="1"/>
  <c r="M227" i="1"/>
  <c r="M228" i="1"/>
  <c r="M229" i="1"/>
  <c r="M230" i="1"/>
  <c r="M231" i="1"/>
  <c r="M232" i="1"/>
  <c r="M233" i="1"/>
  <c r="M234" i="1"/>
  <c r="M235" i="1"/>
  <c r="M236" i="1"/>
  <c r="M237" i="1"/>
  <c r="M238" i="1"/>
  <c r="M239" i="1"/>
  <c r="M240" i="1"/>
  <c r="M241" i="1"/>
  <c r="M242" i="1"/>
  <c r="M243" i="1"/>
  <c r="M244" i="1"/>
  <c r="M245" i="1"/>
  <c r="M246" i="1"/>
  <c r="M247" i="1"/>
  <c r="M248" i="1"/>
  <c r="M249" i="1"/>
  <c r="L89" i="2"/>
  <c r="L88" i="2"/>
  <c r="L87" i="2"/>
  <c r="L59" i="2"/>
  <c r="L58" i="2"/>
  <c r="L31" i="2"/>
  <c r="L30" i="2"/>
  <c r="L29" i="2"/>
  <c r="L70" i="2"/>
  <c r="L69" i="2"/>
  <c r="L68" i="2"/>
  <c r="L116" i="2"/>
  <c r="L113" i="2"/>
  <c r="L110" i="2"/>
  <c r="L109" i="2"/>
  <c r="L108" i="2"/>
  <c r="L102" i="2"/>
  <c r="L99" i="2"/>
  <c r="L98" i="2"/>
  <c r="L97" i="2"/>
  <c r="L91" i="2"/>
  <c r="L85" i="2"/>
  <c r="L84" i="2"/>
  <c r="L83" i="2"/>
  <c r="L74" i="2"/>
  <c r="L73" i="2"/>
  <c r="L62" i="2"/>
  <c r="L57" i="2"/>
  <c r="L56" i="2"/>
  <c r="L55" i="2"/>
  <c r="L46" i="2"/>
  <c r="L40" i="2"/>
  <c r="L39" i="2"/>
  <c r="L22" i="2"/>
  <c r="L21" i="2"/>
  <c r="L20" i="2"/>
  <c r="L13" i="2"/>
  <c r="L12" i="2"/>
  <c r="L11" i="2"/>
  <c r="O6" i="8" l="1"/>
  <c r="H6" i="8" s="1"/>
  <c r="O194" i="8"/>
  <c r="H194" i="8" s="1"/>
  <c r="G25" i="8" s="1"/>
  <c r="O198" i="8"/>
  <c r="H198" i="8" s="1"/>
  <c r="G26" i="8" s="1"/>
  <c r="O29" i="8"/>
  <c r="H29" i="8" s="1"/>
  <c r="G12" i="8" s="1"/>
  <c r="D12" i="8" s="1"/>
  <c r="O151" i="8"/>
  <c r="D24" i="8"/>
  <c r="L43" i="8"/>
  <c r="L40" i="8"/>
  <c r="L44" i="8"/>
  <c r="G19" i="8"/>
  <c r="D25" i="8"/>
  <c r="O145" i="8"/>
  <c r="O141" i="8"/>
  <c r="O132" i="8"/>
  <c r="O126" i="8"/>
  <c r="O120" i="8"/>
  <c r="N115" i="8"/>
  <c r="N107" i="8"/>
  <c r="N109" i="8"/>
  <c r="N117" i="8"/>
  <c r="G193" i="8"/>
  <c r="G184" i="8"/>
  <c r="G179" i="8"/>
  <c r="G174" i="8"/>
  <c r="G197" i="8"/>
  <c r="D22" i="8"/>
  <c r="D26" i="8"/>
  <c r="O169" i="8"/>
  <c r="H169" i="8" s="1"/>
  <c r="G20" i="8" s="1"/>
  <c r="D20" i="8" s="1"/>
  <c r="O185" i="8"/>
  <c r="H185" i="8" s="1"/>
  <c r="G23" i="8" s="1"/>
  <c r="D23" i="8" s="1"/>
  <c r="O180" i="8"/>
  <c r="H180" i="8" s="1"/>
  <c r="G22" i="8" s="1"/>
  <c r="O175" i="8"/>
  <c r="H175" i="8" s="1"/>
  <c r="G21" i="8" s="1"/>
  <c r="D21" i="8" s="1"/>
  <c r="N100" i="8"/>
  <c r="M97" i="8"/>
  <c r="N76" i="8"/>
  <c r="M100" i="8"/>
  <c r="L97" i="8"/>
  <c r="M93" i="8"/>
  <c r="L87" i="8"/>
  <c r="N83" i="8"/>
  <c r="M80" i="8"/>
  <c r="M76" i="8"/>
  <c r="N92" i="8"/>
  <c r="N79" i="8"/>
  <c r="M92" i="8"/>
  <c r="N82" i="8"/>
  <c r="L79" i="8"/>
  <c r="M72" i="8"/>
  <c r="N60" i="8"/>
  <c r="N67" i="8"/>
  <c r="L95" i="8"/>
  <c r="N84" i="8"/>
  <c r="M81" i="8"/>
  <c r="L71" i="8"/>
  <c r="M67" i="8"/>
  <c r="M88" i="8"/>
  <c r="M84" i="8"/>
  <c r="L81" i="8"/>
  <c r="M77" i="8"/>
  <c r="N70" i="8"/>
  <c r="M61" i="8"/>
  <c r="M102" i="8"/>
  <c r="L93" i="8"/>
  <c r="N88" i="8"/>
  <c r="M86" i="8"/>
  <c r="L77" i="8"/>
  <c r="N72" i="8"/>
  <c r="M70" i="8"/>
  <c r="L61" i="8"/>
  <c r="N85" i="8"/>
  <c r="N69" i="8"/>
  <c r="M101" i="8"/>
  <c r="N94" i="8"/>
  <c r="N87" i="8"/>
  <c r="M85" i="8"/>
  <c r="N78" i="8"/>
  <c r="N71" i="8"/>
  <c r="M69" i="8"/>
  <c r="N62" i="8"/>
  <c r="M60" i="8"/>
  <c r="N101" i="8"/>
  <c r="N96" i="8"/>
  <c r="M94" i="8"/>
  <c r="N89" i="8"/>
  <c r="N80" i="8"/>
  <c r="M78" i="8"/>
  <c r="N73" i="8"/>
  <c r="N64" i="8"/>
  <c r="M62" i="8"/>
  <c r="N98" i="8"/>
  <c r="M98" i="8"/>
  <c r="M82" i="8"/>
  <c r="M66" i="8"/>
  <c r="O161" i="8"/>
  <c r="H161" i="8" s="1"/>
  <c r="G17" i="8" s="1"/>
  <c r="D17" i="8" s="1"/>
  <c r="N40" i="8"/>
  <c r="N42" i="8"/>
  <c r="L42" i="8"/>
  <c r="N44" i="8"/>
  <c r="L41" i="8"/>
  <c r="K45" i="8"/>
  <c r="N43" i="8"/>
  <c r="N41" i="8"/>
  <c r="O19" i="8"/>
  <c r="H19" i="8" s="1"/>
  <c r="G9" i="8" s="1"/>
  <c r="D9" i="8" s="1"/>
  <c r="H24" i="8"/>
  <c r="G188" i="8"/>
  <c r="K17" i="8"/>
  <c r="O57" i="8" l="1"/>
  <c r="O104" i="8"/>
  <c r="H21" i="8" s="1"/>
  <c r="G8" i="8"/>
  <c r="O38" i="8"/>
  <c r="O37" i="8" s="1"/>
  <c r="H37" i="8" s="1"/>
  <c r="G15" i="8" s="1"/>
  <c r="D15" i="8" s="1"/>
  <c r="O56" i="8" l="1"/>
  <c r="O55" i="8" s="1"/>
  <c r="H55" i="8" s="1"/>
  <c r="H20" i="8"/>
  <c r="D8" i="8"/>
  <c r="G16" i="8" l="1"/>
  <c r="D16" i="8" s="1"/>
</calcChain>
</file>

<file path=xl/sharedStrings.xml><?xml version="1.0" encoding="utf-8"?>
<sst xmlns="http://schemas.openxmlformats.org/spreadsheetml/2006/main" count="793" uniqueCount="414">
  <si>
    <t>CBI</t>
  </si>
  <si>
    <t>Application</t>
  </si>
  <si>
    <t>End-Use</t>
  </si>
  <si>
    <t>Attached?</t>
  </si>
  <si>
    <t>yes</t>
  </si>
  <si>
    <t>Joules</t>
  </si>
  <si>
    <t>atm</t>
  </si>
  <si>
    <t>kJ/kg</t>
  </si>
  <si>
    <t>°C</t>
  </si>
  <si>
    <t>ppm or %</t>
  </si>
  <si>
    <t>(a) Detail any abatement techniques that are used to minimize the risks associated with flammable substances or mixtures:</t>
  </si>
  <si>
    <t>Very Low Temperature Refrigeration</t>
  </si>
  <si>
    <t>Non-mechanical Heat Transfer</t>
  </si>
  <si>
    <t>Motor Vehicle Air Conditioning</t>
  </si>
  <si>
    <t>Residential Dehumidifiers</t>
  </si>
  <si>
    <t>Society of Automotive Engineers (SAE) International</t>
  </si>
  <si>
    <t>Residential and Light Commercial Air Conditioning and Heat Pumps</t>
  </si>
  <si>
    <t>Household Refrigerators and Freezers</t>
  </si>
  <si>
    <t>American Society of Heating, Refrigerating, and Air Conditioning Engineers (ASHRAE) (e.g., ASHRAE 15)</t>
  </si>
  <si>
    <t>Commercial Ice Machines</t>
  </si>
  <si>
    <t>Status (e.g., under development, final)</t>
  </si>
  <si>
    <t>Standard-Setting Organization</t>
  </si>
  <si>
    <t>Phenolic Insulation Board &amp; Bunstock</t>
  </si>
  <si>
    <t>Water Coolers</t>
  </si>
  <si>
    <r>
      <t>2. End-Use Specific Standards:</t>
    </r>
    <r>
      <rPr>
        <sz val="9"/>
        <color theme="1"/>
        <rFont val="Calibri"/>
        <family val="2"/>
        <scheme val="minor"/>
      </rPr>
      <t xml:space="preserve"> List any standard-setting organizations (U.S. or ANSI/ISO) that will evaluate the proposed substitute and/or equipment in the proposed end-use(s) and identify the associated standard. </t>
    </r>
  </si>
  <si>
    <t>Polyolefin</t>
  </si>
  <si>
    <t>Vending Machines</t>
  </si>
  <si>
    <t>Polystyrene: Extruded Boardstock &amp; Billet</t>
  </si>
  <si>
    <t>Retail Food Refrigeration</t>
  </si>
  <si>
    <t>Other (specify)</t>
  </si>
  <si>
    <t>Polystyrene: Extruded Sheet</t>
  </si>
  <si>
    <t>Refrigerated Transport</t>
  </si>
  <si>
    <t>Integral Skin Polyurethane</t>
  </si>
  <si>
    <t>Cold Storage Warehouses</t>
  </si>
  <si>
    <t>Tobacco</t>
  </si>
  <si>
    <t>Tobacco Expansion</t>
  </si>
  <si>
    <t>Flexible Polyurethane</t>
  </si>
  <si>
    <t>Uranium Isotope Separation Processing  </t>
  </si>
  <si>
    <t>ACI</t>
  </si>
  <si>
    <t>Adhesives, Coatings, and Inks</t>
  </si>
  <si>
    <t>Rigid Polyurethane &amp; Polyisocyanurate Laminated Boardstock</t>
  </si>
  <si>
    <t>Ice Skating Rinks</t>
  </si>
  <si>
    <t>Sterilants</t>
  </si>
  <si>
    <t>Rigid Polyurethane: Slabstock and Other</t>
  </si>
  <si>
    <t>Aerosols</t>
  </si>
  <si>
    <t>Rigid Polyurethane: Sandwich Panels</t>
  </si>
  <si>
    <t>Fire</t>
  </si>
  <si>
    <t>Fire Suppression and Explosion Protection</t>
  </si>
  <si>
    <t>Inks</t>
  </si>
  <si>
    <t>Precision Cleaning</t>
  </si>
  <si>
    <t>Rigid Polyurethane: Commercial Refrigeration</t>
  </si>
  <si>
    <t>Solvents</t>
  </si>
  <si>
    <t>Cleaning Solvents</t>
  </si>
  <si>
    <t>Coatings</t>
  </si>
  <si>
    <t>Total Flooding Agents</t>
  </si>
  <si>
    <t>Electronics Cleaning</t>
  </si>
  <si>
    <t>Rigid Polyurethane: Spray</t>
  </si>
  <si>
    <t>Centrifugal</t>
  </si>
  <si>
    <t>Foams</t>
  </si>
  <si>
    <t>Foam Blowing</t>
  </si>
  <si>
    <t>Adhesives</t>
  </si>
  <si>
    <t>Propellants</t>
  </si>
  <si>
    <t>Streaming Agents</t>
  </si>
  <si>
    <t>Rigid Polyurethane: Appliance</t>
  </si>
  <si>
    <t>RefAC</t>
  </si>
  <si>
    <t>Refrigeration and Air Conditioning</t>
  </si>
  <si>
    <t>Named Range</t>
  </si>
  <si>
    <t>Sector</t>
  </si>
  <si>
    <t>N/A</t>
  </si>
  <si>
    <t>No</t>
  </si>
  <si>
    <t>R</t>
  </si>
  <si>
    <t>Yes</t>
  </si>
  <si>
    <t>N</t>
  </si>
  <si>
    <r>
      <rPr>
        <b/>
        <sz val="9"/>
        <color theme="1"/>
        <rFont val="Arial"/>
        <family val="2"/>
      </rPr>
      <t>United States</t>
    </r>
    <r>
      <rPr>
        <b/>
        <sz val="10"/>
        <color theme="1"/>
        <rFont val="Arial"/>
        <family val="2"/>
      </rPr>
      <t xml:space="preserve">
ENVIRONMENTAL PROTECTION AGENCY
</t>
    </r>
    <r>
      <rPr>
        <b/>
        <sz val="9"/>
        <color theme="1"/>
        <rFont val="Arial"/>
        <family val="2"/>
      </rPr>
      <t>Washington, DC 20460</t>
    </r>
  </si>
  <si>
    <t>Section G: Adhesives, Coatings &amp; Inks</t>
  </si>
  <si>
    <t>Section F: Sterilants</t>
  </si>
  <si>
    <t>Section E: Aerosols</t>
  </si>
  <si>
    <t>Section D: Fire Suppression</t>
  </si>
  <si>
    <t>Section B: Foam Blowing</t>
  </si>
  <si>
    <t>Section A: Refrigeration and Air Conditioning</t>
  </si>
  <si>
    <t>AGENCY USE ONLY</t>
  </si>
  <si>
    <t>Date of Receipt:</t>
  </si>
  <si>
    <t>Case Number:</t>
  </si>
  <si>
    <t>TSCA/SNAP ADDENDUM
for Significant New Alternatives</t>
  </si>
  <si>
    <t>X</t>
  </si>
  <si>
    <t>#</t>
  </si>
  <si>
    <t>Attachment Name/Citation</t>
  </si>
  <si>
    <t>Number of Pages</t>
  </si>
  <si>
    <t>I certify to the best of my knowledge and belief that:
1.  All information provided in this notice is complete and truthful as of the date of the submission.
2.  I am submitting with this notice all test data in my possession or control and a description of all other data known to or reasonably ascertainable by me.
3.  If this is a submission of a new alternative, the company named in Part I, Question 1a of this notice:
     (a) intends to manufacture, formulate, import, market, or use a new alternative to a Class I or Class II ozone-depleting substance    which is identified in Part I, Section B, Question 2.
   (b) seeks an acceptability determination on a new alternative(s) to a Class I or Class II ozone-depleting substance, which is identified in Part I, Section B, Question 2.
4.  The accuracy of the statements made in this notice reflects my best prediction of the anticipated facts regarding the alternative described herein.  Any knowing and willful misinterpretation is subject to criminal penalty pursuant to section 113(c) of the Clean Air Act and 18 U.S.C.§1001.</t>
  </si>
  <si>
    <r>
      <t>Date</t>
    </r>
    <r>
      <rPr>
        <sz val="9"/>
        <color theme="1"/>
        <rFont val="Calibri"/>
        <family val="2"/>
      </rPr>
      <t xml:space="preserve">  </t>
    </r>
  </si>
  <si>
    <r>
      <t xml:space="preserve">Print Name and Title of Authorized Official:          </t>
    </r>
    <r>
      <rPr>
        <sz val="8"/>
        <color theme="1"/>
        <rFont val="Times New Roman"/>
        <family val="1"/>
      </rPr>
      <t> </t>
    </r>
  </si>
  <si>
    <r>
      <t xml:space="preserve">Signature of Agent </t>
    </r>
    <r>
      <rPr>
        <sz val="8"/>
        <color theme="1"/>
        <rFont val="Times New Roman"/>
        <family val="1"/>
      </rPr>
      <t> </t>
    </r>
    <r>
      <rPr>
        <b/>
        <sz val="9"/>
        <color theme="1"/>
        <rFont val="Calibri"/>
        <family val="2"/>
      </rPr>
      <t xml:space="preserve">(Where Applicable):                  </t>
    </r>
  </si>
  <si>
    <t>Date</t>
  </si>
  <si>
    <t>Section A - Submitter Contact Information</t>
  </si>
  <si>
    <t>Name of Authorized Official</t>
  </si>
  <si>
    <t>Title</t>
  </si>
  <si>
    <t>Company/Organization</t>
  </si>
  <si>
    <t>Mailing Address</t>
  </si>
  <si>
    <t>Email Address</t>
  </si>
  <si>
    <t>Section A: Alternative-Specific Information</t>
  </si>
  <si>
    <t>(c) Chemical Abstracts Service (CAS) registry number</t>
  </si>
  <si>
    <t>Section B: End-Use and Application Information</t>
  </si>
  <si>
    <t>(a) ODP relative to CFC-11</t>
  </si>
  <si>
    <t>(b) Provide any additional data on the ODP of the proposed substitute (e.g. chlorine or bromine loading potentials).  Reference the source of this information and attach any supporting documentation.</t>
  </si>
  <si>
    <t>(a) 100-year GWP 
(Relative to carbon dioxide)</t>
  </si>
  <si>
    <t>TSCA/SNAP ADDENDUM</t>
  </si>
  <si>
    <t>When completed send CBI and public versions of this form and attachments electronically via CD or USB drive (preferred), or print to:</t>
  </si>
  <si>
    <t>Section B: Identification of Alternatives</t>
  </si>
  <si>
    <t>Sector(s)</t>
  </si>
  <si>
    <t>End-Use(s)</t>
  </si>
  <si>
    <t>If you chose "Other" as an end-use, please specify here.</t>
  </si>
  <si>
    <t>Section C: CONFIDENTIALITY CLAIMS</t>
  </si>
  <si>
    <t>Chillers (Commercial Comfort AC)</t>
  </si>
  <si>
    <t>Metals Cleaning</t>
  </si>
  <si>
    <t>Industrial Process Refrigeration (IPR)</t>
  </si>
  <si>
    <t>Industrial Process Air Conditioning</t>
  </si>
  <si>
    <t>Mechanical Heat Transfer</t>
  </si>
  <si>
    <t>Part II: Contact Information</t>
  </si>
  <si>
    <t>Telephone Number</t>
  </si>
  <si>
    <r>
      <t xml:space="preserve">2. Agent (if applicable): </t>
    </r>
    <r>
      <rPr>
        <sz val="9"/>
        <rFont val="Calibri"/>
        <family val="2"/>
      </rPr>
      <t xml:space="preserve">Complete only if you authorize an agent to assist you in preparing this notice. The agent must also sign the certification. </t>
    </r>
  </si>
  <si>
    <t>Is this person granted full access to Confidential Business Information?</t>
  </si>
  <si>
    <r>
      <rPr>
        <b/>
        <sz val="9"/>
        <rFont val="Calibri"/>
        <family val="2"/>
      </rPr>
      <t>4.</t>
    </r>
    <r>
      <rPr>
        <sz val="9"/>
        <rFont val="Calibri"/>
        <family val="2"/>
      </rPr>
      <t xml:space="preserve"> </t>
    </r>
    <r>
      <rPr>
        <b/>
        <sz val="9"/>
        <rFont val="Calibri"/>
        <family val="2"/>
      </rPr>
      <t>Joint Submitter (if applicable)</t>
    </r>
    <r>
      <rPr>
        <sz val="9"/>
        <rFont val="Calibri"/>
        <family val="2"/>
      </rPr>
      <t>: Identify the joint submitter, if any, who is authorized by the primary submitter to provide some of the information required in the notice.</t>
    </r>
  </si>
  <si>
    <t>Part III: General Information</t>
  </si>
  <si>
    <t xml:space="preserve">(c) Provide any additional data on the GWP of the alternative, including infrared absorption spectrum and infrared absorption capacity.  </t>
  </si>
  <si>
    <t xml:space="preserve">Positive Displacement Chillers (includes Reciprocating, Screw, Scroll, Rotary Compressors) </t>
  </si>
  <si>
    <t xml:space="preserve">Refrigerated Trailers (Reefers) </t>
  </si>
  <si>
    <t xml:space="preserve">Refrigerated Shipping Containers </t>
  </si>
  <si>
    <t>Remote Condensing Units for Walk-in Coolers or Multiple Reach-in Coolers</t>
  </si>
  <si>
    <t>Drinking Water Coolers</t>
  </si>
  <si>
    <t xml:space="preserve">Stand-alone Water Coolers </t>
  </si>
  <si>
    <t>Self-contained Ice Machines</t>
  </si>
  <si>
    <t>Household Refrigerator and Freezers</t>
  </si>
  <si>
    <t>Room Air Conditioners (such as window units, packaged terminal air conditioners (PTAC) and heat pumps (PTHP), and portable self-contained air conditioners)</t>
  </si>
  <si>
    <t>Mini-Splits, Non-Ducted</t>
  </si>
  <si>
    <t>Multi-Splits, Non-Ducted</t>
  </si>
  <si>
    <t>Split-Systems, Ducted, Household (Central A/C)</t>
  </si>
  <si>
    <t>Split-Systems, Ducted, Light Commercial (Central A/C)</t>
  </si>
  <si>
    <t xml:space="preserve">Packaged Rooftop Units </t>
  </si>
  <si>
    <t>Water-Source Air Conditioning and Heat Pumps</t>
  </si>
  <si>
    <t>Ground-Source Air Conditioning and Heat Pumps</t>
  </si>
  <si>
    <t xml:space="preserve">Buses and Passenger Rail </t>
  </si>
  <si>
    <t xml:space="preserve">Non-mechanical Heat Transfer </t>
  </si>
  <si>
    <t xml:space="preserve">Thermosiphon </t>
  </si>
  <si>
    <t xml:space="preserve">Recirculating Coolers </t>
  </si>
  <si>
    <t>Organic Rankine Cycle (ORC)</t>
  </si>
  <si>
    <t>Metal cleaning</t>
  </si>
  <si>
    <t>Electronics cleaning</t>
  </si>
  <si>
    <t>Precision cleaning</t>
  </si>
  <si>
    <t>Normally Occupied Areas</t>
  </si>
  <si>
    <t>Normally Unoccupied Areas</t>
  </si>
  <si>
    <t>Streaming Applications</t>
  </si>
  <si>
    <t>Consumer</t>
  </si>
  <si>
    <t>Technical</t>
  </si>
  <si>
    <t>Medical</t>
  </si>
  <si>
    <t>Sterilant</t>
  </si>
  <si>
    <t>Sterilization</t>
  </si>
  <si>
    <t>Section C: Cleaning Solvents</t>
  </si>
  <si>
    <r>
      <t>2. Additional End-Use Description:</t>
    </r>
    <r>
      <rPr>
        <sz val="9"/>
        <color theme="1"/>
        <rFont val="Calibri"/>
        <family val="2"/>
        <scheme val="minor"/>
      </rPr>
      <t xml:space="preserve"> Please describe the specific uses for which you are applying. For example, what is the equipment layout and where is the refrigerant located? Is it a direct expansion unit and/or does it use a secondary loop? In what types of locations will the equipment be used (e.g., for refrigeration this could include supermarkets, convenience stores, and/or restaurants)? Is the equipment for low, medium or high temperature refrigeration or air conditioning? Is air conditioning for the purpose of human comfort cooling or another application?</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</si>
  <si>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what type of material will be blown? What method or type of equipment is used for foam blowing? Who will be using the foam blowing agent/equipment? Will the foam blowing agent be used by consumers or restricted to commercial use? For spray foams, how many components are used? Will the alternative be used in high or low pressure spray foam? </t>
    </r>
  </si>
  <si>
    <r>
      <t>2. Additional End-Use Description:</t>
    </r>
    <r>
      <rPr>
        <sz val="9"/>
        <color theme="1"/>
        <rFont val="Calibri"/>
        <family val="2"/>
        <scheme val="minor"/>
      </rPr>
      <t xml:space="preserve"> Please describe the specific uses for which you are applying. For example, what type of work pieces will be cleaned? What type of equipment will be used to perform cleaning (e.g., open top vapor degreaser, vacuum sealed equipment, conveyorized equipment)? Where will the cleaning occur (e.g., commercial or industrial setting)? Please note that this end-use does not include manual cleaning or textile cleaning.</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</si>
  <si>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what is the method of distribution (e.g., localized, sprinkler system, handheld, gaseous)? Is it a clean agent? Is the agent aerosolized? Where will the fire suppression system be installed (e.g., marine, aviation, data center)? Where will handheld extinguishers be intended for use (e.g., residential, commercial, aviation)?</t>
    </r>
  </si>
  <si>
    <r>
      <t>2. Additional End-Use Description:</t>
    </r>
    <r>
      <rPr>
        <sz val="9"/>
        <color theme="1"/>
        <rFont val="Calibri"/>
        <family val="2"/>
        <scheme val="minor"/>
      </rPr>
      <t xml:space="preserve"> Please describe the specific uses for which you are applying. For example, in what type of products will the substitute be used (e.g., personal care, automotive, electrical contact cleaner, degreaser, medical adhesive spray, MDI)? </t>
    </r>
  </si>
  <si>
    <r>
      <rPr>
        <b/>
        <sz val="9"/>
        <color theme="1"/>
        <rFont val="Calibri"/>
        <family val="2"/>
        <scheme val="minor"/>
      </rPr>
      <t>3. Consumer Use</t>
    </r>
    <r>
      <rPr>
        <sz val="9"/>
        <color theme="1"/>
        <rFont val="Calibri"/>
        <family val="2"/>
        <scheme val="minor"/>
      </rPr>
      <t>: Please indicate whether the proposed substitute will be used for consumer use. If yes, describe the anticipated consumer applications.</t>
    </r>
  </si>
  <si>
    <r>
      <rPr>
        <b/>
        <sz val="9"/>
        <color theme="1"/>
        <rFont val="Calibri"/>
        <family val="2"/>
        <scheme val="minor"/>
      </rPr>
      <t>2. Additional End-Use Description:</t>
    </r>
    <r>
      <rPr>
        <sz val="9"/>
        <color theme="1"/>
        <rFont val="Calibri"/>
        <family val="2"/>
        <scheme val="minor"/>
      </rPr>
      <t xml:space="preserve"> Please describe the specific uses for which you are applying. For example, how is the sterilant applied (e.g., sterilization chambers)?</t>
    </r>
  </si>
  <si>
    <t xml:space="preserve">(c) Flashpoint              </t>
  </si>
  <si>
    <t>(d) Heat of combustion</t>
  </si>
  <si>
    <r>
      <rPr>
        <b/>
        <sz val="9"/>
        <color theme="1"/>
        <rFont val="Calibri"/>
        <family val="2"/>
        <scheme val="minor"/>
      </rPr>
      <t>4.  Production and Market Share</t>
    </r>
    <r>
      <rPr>
        <sz val="9"/>
        <color theme="1"/>
        <rFont val="Calibri"/>
        <family val="2"/>
        <scheme val="minor"/>
      </rPr>
      <t>: Provide estimated information on production of the proposed substitute by end-use.  If possible, estimate the percentage of the market held by the ODS being replaced that will be captured by this proposed substitute.</t>
    </r>
  </si>
  <si>
    <t>(c) Years until maximum market penetration</t>
  </si>
  <si>
    <t>(d) Maximum annual production at market penetration</t>
  </si>
  <si>
    <t>Associated Section of TSCA/SNAP Addendum (Part/Section/Question)</t>
  </si>
  <si>
    <t>Part V: Additional Information</t>
  </si>
  <si>
    <t>Part VI: Attachments</t>
  </si>
  <si>
    <t>Part VII: Certification</t>
  </si>
  <si>
    <r>
      <t xml:space="preserve">Signature of Authorized Official (Original Signature Required):                        </t>
    </r>
    <r>
      <rPr>
        <sz val="8"/>
        <color theme="1"/>
        <rFont val="Times New Roman"/>
        <family val="1"/>
      </rPr>
      <t> </t>
    </r>
  </si>
  <si>
    <t>(a) Typical charge size 
(kg)</t>
  </si>
  <si>
    <t>(b) Maximum charge size 
(kg)</t>
  </si>
  <si>
    <r>
      <t>(d) Typical room size 
(m</t>
    </r>
    <r>
      <rPr>
        <b/>
        <vertAlign val="superscript"/>
        <sz val="9"/>
        <color theme="1"/>
        <rFont val="Calibri"/>
        <family val="2"/>
      </rPr>
      <t>3</t>
    </r>
    <r>
      <rPr>
        <b/>
        <sz val="9"/>
        <color theme="1"/>
        <rFont val="Calibri"/>
        <family val="2"/>
      </rPr>
      <t>)</t>
    </r>
  </si>
  <si>
    <r>
      <t>(e) Minimum room size (m</t>
    </r>
    <r>
      <rPr>
        <b/>
        <vertAlign val="superscript"/>
        <sz val="9"/>
        <color theme="1"/>
        <rFont val="Calibri"/>
        <family val="2"/>
      </rPr>
      <t>3</t>
    </r>
    <r>
      <rPr>
        <b/>
        <sz val="9"/>
        <color theme="1"/>
        <rFont val="Calibri"/>
        <family val="2"/>
      </rPr>
      <t>)</t>
    </r>
  </si>
  <si>
    <t>(f) Anticipated room air exchange rate (ACH)</t>
  </si>
  <si>
    <t>(a) Typical amount of substitute per can (g)</t>
  </si>
  <si>
    <t>(b) Maximum amount of substitute per can (g)</t>
  </si>
  <si>
    <t>(c) Typical total weight of aerosol Can (g)</t>
  </si>
  <si>
    <t>(d) Maximum total weight of aerosol can (g)</t>
  </si>
  <si>
    <r>
      <t>(d) Typical room size (m</t>
    </r>
    <r>
      <rPr>
        <b/>
        <vertAlign val="superscript"/>
        <sz val="9"/>
        <color theme="1"/>
        <rFont val="Calibri"/>
        <family val="2"/>
      </rPr>
      <t>3</t>
    </r>
    <r>
      <rPr>
        <b/>
        <sz val="9"/>
        <color theme="1"/>
        <rFont val="Calibri"/>
        <family val="2"/>
      </rPr>
      <t>)</t>
    </r>
  </si>
  <si>
    <t>(b) Maximum amount per dispenser (g or %)</t>
  </si>
  <si>
    <t>(c) Typical total weight of dispenser (g)</t>
  </si>
  <si>
    <t>(d) Maximum total weight of dispenser (g)</t>
  </si>
  <si>
    <t>(b) Anticipated room air exchange rate (ACH)</t>
  </si>
  <si>
    <t>(a) Typical amount of blowing agent
(kg)</t>
  </si>
  <si>
    <t>(b) Maximum amount of blowing agent (kg)</t>
  </si>
  <si>
    <r>
      <rPr>
        <b/>
        <sz val="9"/>
        <color theme="1"/>
        <rFont val="Calibri"/>
        <family val="2"/>
        <scheme val="minor"/>
      </rPr>
      <t>1. Application of Proposed Substitute</t>
    </r>
    <r>
      <rPr>
        <sz val="9"/>
        <color theme="1"/>
        <rFont val="Calibri"/>
        <family val="2"/>
        <scheme val="minor"/>
      </rPr>
      <t>.  If the substitute is proposed for use in the aerosols sector (as specified in Part III, Section B, Number 1), please provide information on the charge size and associated aerosols can size anticipated.</t>
    </r>
  </si>
  <si>
    <r>
      <rPr>
        <b/>
        <sz val="9"/>
        <color theme="1"/>
        <rFont val="Calibri"/>
        <family val="2"/>
        <scheme val="minor"/>
      </rPr>
      <t>1. Application of Proposed Substitute</t>
    </r>
    <r>
      <rPr>
        <sz val="9"/>
        <color theme="1"/>
        <rFont val="Calibri"/>
        <family val="2"/>
        <scheme val="minor"/>
      </rPr>
      <t>. If the substitute is proposed for use in the sterilants sector (as specified in Part III, Section B, Number 1), please provide information on the amount and associated room size anticipated.</t>
    </r>
  </si>
  <si>
    <t>(a) Typical amount per dispenser 
(g or %)</t>
  </si>
  <si>
    <r>
      <rPr>
        <b/>
        <sz val="9"/>
        <color theme="1"/>
        <rFont val="Calibri"/>
        <family val="2"/>
        <scheme val="minor"/>
      </rPr>
      <t>1. Application of Proposed Substitute</t>
    </r>
    <r>
      <rPr>
        <sz val="9"/>
        <color theme="1"/>
        <rFont val="Calibri"/>
        <family val="2"/>
        <scheme val="minor"/>
      </rPr>
      <t xml:space="preserve">. If the substitute is proposed for use in the fire suppression and explosion protection sector (as specified in Part III, Section B, Number 1), please provide information on the charge size, associated room size, and associated equipment size anticipated. </t>
    </r>
    <r>
      <rPr>
        <i/>
        <sz val="9"/>
        <color theme="1"/>
        <rFont val="Calibri"/>
        <family val="2"/>
        <scheme val="minor"/>
      </rPr>
      <t>Note: If personal monitoring data is provided, you are not required to respond to questions (d) through (f) below.</t>
    </r>
  </si>
  <si>
    <t>(a) Chemical name (preferably IUPAC nomenclature)</t>
  </si>
  <si>
    <t>(b) Percent composition (by weight)</t>
  </si>
  <si>
    <t>(d) Molecular formula</t>
  </si>
  <si>
    <r>
      <t>Proposed substitute 
(</t>
    </r>
    <r>
      <rPr>
        <b/>
        <i/>
        <sz val="9"/>
        <color theme="1"/>
        <rFont val="Calibri"/>
        <family val="2"/>
      </rPr>
      <t>If blend, include ODP of each constituent</t>
    </r>
    <r>
      <rPr>
        <b/>
        <sz val="9"/>
        <color theme="1"/>
        <rFont val="Calibri"/>
        <family val="2"/>
      </rPr>
      <t>)</t>
    </r>
  </si>
  <si>
    <t>Information sources</t>
  </si>
  <si>
    <t>Supporting documentation attached?</t>
  </si>
  <si>
    <t>Attachment name</t>
  </si>
  <si>
    <t>Proposed substitute 
(If blend, include GWP of each constituent)</t>
  </si>
  <si>
    <t>(c) Replacement ratio 
(lb: lb)</t>
  </si>
  <si>
    <t>Standard number and title </t>
  </si>
  <si>
    <t>(a) Technology changes to use alternative and address material compatibility issues when retrofitting</t>
  </si>
  <si>
    <r>
      <t>Energy efficiency (+/- X%) relative to substance(s) being replaced</t>
    </r>
    <r>
      <rPr>
        <b/>
        <sz val="9"/>
        <color theme="1"/>
        <rFont val="Times New Roman"/>
        <family val="1"/>
      </rPr>
      <t> </t>
    </r>
  </si>
  <si>
    <t>Summary of results</t>
  </si>
  <si>
    <t>2. Commercial/trade name(s) of alternative:</t>
  </si>
  <si>
    <r>
      <rPr>
        <b/>
        <sz val="9"/>
        <rFont val="Calibri"/>
        <family val="2"/>
        <scheme val="minor"/>
      </rPr>
      <t>5.</t>
    </r>
    <r>
      <rPr>
        <sz val="9"/>
        <rFont val="Calibri"/>
        <family val="2"/>
        <scheme val="minor"/>
      </rPr>
      <t xml:space="preserve"> </t>
    </r>
    <r>
      <rPr>
        <b/>
        <sz val="9"/>
        <rFont val="Calibri"/>
        <family val="2"/>
        <scheme val="minor"/>
      </rPr>
      <t>Energy Efficiency</t>
    </r>
    <r>
      <rPr>
        <sz val="9"/>
        <rFont val="Calibri"/>
        <family val="2"/>
        <scheme val="minor"/>
      </rPr>
      <t>: Provide the alternative’s impact on energy efficiency relative to the substance it is replacing in similar applications for refrigeration, air conditioning, or foam blowing. Attach documentation, if available.</t>
    </r>
  </si>
  <si>
    <t>Section C: Flammability</t>
  </si>
  <si>
    <t xml:space="preserve">(b) For flammable foam blowing agents used in spray foam, provide a training program that addresses flammability concerns </t>
  </si>
  <si>
    <t xml:space="preserve">(c) Additional information on flammability concerns and mitigation measures: </t>
  </si>
  <si>
    <t>For All Flammable Substitutes</t>
  </si>
  <si>
    <t xml:space="preserve">@ 20°C       </t>
  </si>
  <si>
    <r>
      <t xml:space="preserve">Via US Postal Service:
</t>
    </r>
    <r>
      <rPr>
        <sz val="8"/>
        <rFont val="Calibri"/>
        <family val="2"/>
      </rPr>
      <t>SNAP Document Control Officer
U.S. EPA
Mail Code: 6205</t>
    </r>
    <r>
      <rPr>
        <sz val="8"/>
        <color rgb="FF7030A0"/>
        <rFont val="Calibri"/>
        <family val="2"/>
      </rPr>
      <t>T</t>
    </r>
    <r>
      <rPr>
        <sz val="8"/>
        <rFont val="Calibri"/>
        <family val="2"/>
      </rPr>
      <t xml:space="preserve">
1200 Pennsylvania Ave, NW
Washington DC 20460
</t>
    </r>
  </si>
  <si>
    <t>Part I: Introduction and CBI Information</t>
  </si>
  <si>
    <t>Section A: Introduction</t>
  </si>
  <si>
    <t>1. Identify Proposed Substitute</t>
  </si>
  <si>
    <t>(b) Atmospheric lifetime</t>
  </si>
  <si>
    <t>Mark all end-uses and applications that apply</t>
  </si>
  <si>
    <t>N, R</t>
  </si>
  <si>
    <t>(a) New (N) Equipment, Retrofit (R)Equipment, or both (N,R)? Please disregard if proposed substitute is not a refrigerant.</t>
  </si>
  <si>
    <t>Other (e.g., International Electrochemical Commission (IEC), International Organization for Standardization (ISO)), National Fire Protection Association (NFPA)</t>
  </si>
  <si>
    <r>
      <t xml:space="preserve">3. Compressor Oil: </t>
    </r>
    <r>
      <rPr>
        <sz val="9"/>
        <color theme="1"/>
        <rFont val="Calibri"/>
        <family val="2"/>
        <scheme val="minor"/>
      </rPr>
      <t xml:space="preserve">If the proposed substitute is a refrigerant, provide information on the chemical class of refrigerant oil you anticipate will be used (e.g., polyalkylene glycol, polyolester, mineral oil, etc.)  and information on refrigerant/oil solubility. </t>
    </r>
  </si>
  <si>
    <r>
      <t>1.</t>
    </r>
    <r>
      <rPr>
        <sz val="9"/>
        <rFont val="Calibri"/>
        <family val="2"/>
        <scheme val="minor"/>
      </rPr>
      <t xml:space="preserve"> </t>
    </r>
    <r>
      <rPr>
        <b/>
        <sz val="9"/>
        <rFont val="Calibri"/>
        <family val="2"/>
        <scheme val="minor"/>
      </rPr>
      <t xml:space="preserve">Flammability-Related Physical and Chemical Properties. </t>
    </r>
    <r>
      <rPr>
        <sz val="9"/>
        <rFont val="Calibri"/>
        <family val="2"/>
        <scheme val="minor"/>
      </rPr>
      <t xml:space="preserve">Provide information on the physical and chemical properties relevant to evaluating the flammability of the proposed substitute. </t>
    </r>
    <r>
      <rPr>
        <i/>
        <sz val="9"/>
        <rFont val="Calibri"/>
        <family val="2"/>
        <scheme val="minor"/>
      </rPr>
      <t>Please note: If a property is only required for specific sectors, it is noted in parentheses. Also, if any parameter has also been provided in the PMN form, it does not need to be repeated here.</t>
    </r>
  </si>
  <si>
    <t xml:space="preserve">2. Flammability Assessments and Test Data. </t>
  </si>
  <si>
    <t>(a) Results of ASTM E681 for flammability limits in air (include temperature at which test was conducted in summary of results)</t>
  </si>
  <si>
    <t>(b) Additional analyses (optional)</t>
  </si>
  <si>
    <t>(c) Changes in labor and energy costs</t>
  </si>
  <si>
    <t>(d) Ongoing operational costs of equipment</t>
  </si>
  <si>
    <r>
      <rPr>
        <b/>
        <sz val="9"/>
        <color theme="1"/>
        <rFont val="Calibri"/>
        <family val="2"/>
        <scheme val="minor"/>
      </rPr>
      <t>3.</t>
    </r>
    <r>
      <rPr>
        <sz val="9"/>
        <color theme="1"/>
        <rFont val="Calibri"/>
        <family val="2"/>
        <scheme val="minor"/>
      </rPr>
      <t xml:space="preserve">  </t>
    </r>
    <r>
      <rPr>
        <b/>
        <sz val="9"/>
        <color theme="1"/>
        <rFont val="Calibri"/>
        <family val="2"/>
        <scheme val="minor"/>
      </rPr>
      <t>Technology Changes and Costs</t>
    </r>
    <r>
      <rPr>
        <sz val="9"/>
        <color theme="1"/>
        <rFont val="Calibri"/>
        <family val="2"/>
        <scheme val="minor"/>
      </rPr>
      <t xml:space="preserve">: Describe any new equipment technology changes and associated costs that will be necessary in order to use the proposed substitute. </t>
    </r>
  </si>
  <si>
    <t>Part IV: Sector-Specific Information</t>
  </si>
  <si>
    <t>(a) Equipment Lifetime (years)</t>
  </si>
  <si>
    <t>(b) Typical charge size (kg)</t>
  </si>
  <si>
    <t>(c) Maximum charge size (kg)</t>
  </si>
  <si>
    <t>(d) Equipment capacity (kWh, tons)</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</si>
  <si>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xml:space="preserve">. If the substitute is proposed for use in the refrigeration and air-conditioning sector (as specified in Part III, Section B, Number 1), please provide information on the equipment lifetime, charge size, associated room size, and associated equipment size anticipated. </t>
    </r>
    <r>
      <rPr>
        <i/>
        <sz val="9"/>
        <color theme="1"/>
        <rFont val="Calibri"/>
        <family val="2"/>
        <scheme val="minor"/>
      </rPr>
      <t>Note: If personal monitoring data is provided, you are not required to respond to questions (d) through (f) below.</t>
    </r>
  </si>
  <si>
    <r>
      <t>(c) Typical room size 
(m</t>
    </r>
    <r>
      <rPr>
        <b/>
        <vertAlign val="superscript"/>
        <sz val="9"/>
        <color theme="1"/>
        <rFont val="Calibri"/>
        <family val="2"/>
      </rPr>
      <t>3</t>
    </r>
    <r>
      <rPr>
        <b/>
        <sz val="9"/>
        <color theme="1"/>
        <rFont val="Calibri"/>
        <family val="2"/>
      </rPr>
      <t>)</t>
    </r>
  </si>
  <si>
    <r>
      <t>(d) Minimum room size (m</t>
    </r>
    <r>
      <rPr>
        <b/>
        <vertAlign val="superscript"/>
        <sz val="9"/>
        <color theme="1"/>
        <rFont val="Calibri"/>
        <family val="2"/>
      </rPr>
      <t>3</t>
    </r>
    <r>
      <rPr>
        <b/>
        <sz val="9"/>
        <color theme="1"/>
        <rFont val="Calibri"/>
        <family val="2"/>
      </rPr>
      <t>)</t>
    </r>
  </si>
  <si>
    <t>(e) Anticipated room air exchange rate (ACH)</t>
  </si>
  <si>
    <r>
      <rPr>
        <b/>
        <sz val="9"/>
        <rFont val="Calibri"/>
        <family val="2"/>
        <scheme val="minor"/>
      </rPr>
      <t>1.</t>
    </r>
    <r>
      <rPr>
        <sz val="9"/>
        <rFont val="Calibri"/>
        <family val="2"/>
        <scheme val="minor"/>
      </rPr>
      <t xml:space="preserve"> </t>
    </r>
    <r>
      <rPr>
        <b/>
        <sz val="9"/>
        <rFont val="Calibri"/>
        <family val="2"/>
        <scheme val="minor"/>
      </rPr>
      <t>Application of Proposed Substitute</t>
    </r>
    <r>
      <rPr>
        <sz val="9"/>
        <rFont val="Calibri"/>
        <family val="2"/>
        <scheme val="minor"/>
      </rPr>
      <t xml:space="preserve">. If the substitute is proposed for use in the foam blowing sector (as specified in Part III, Section B, Number 1), please provide information on the amount of blowing agent, associated room size, and associated equipment size anticipated. </t>
    </r>
    <r>
      <rPr>
        <i/>
        <sz val="9"/>
        <rFont val="Calibri"/>
        <family val="2"/>
        <scheme val="minor"/>
      </rPr>
      <t xml:space="preserve"> Note: If you provide personal monitoring data, you are not required to respond to questions (c) through (e) below</t>
    </r>
    <r>
      <rPr>
        <sz val="9"/>
        <rFont val="Calibri"/>
        <family val="2"/>
        <scheme val="minor"/>
      </rPr>
      <t>.</t>
    </r>
  </si>
  <si>
    <t>(a) Provide information on the leak-tightness of the equipment (e.g., typical and maximum leak rate of equipment)</t>
  </si>
  <si>
    <t>(a) Provide information on the leak-tightness of the equipment (e.g., maximum and typical leak rate of equipment)</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</si>
  <si>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If the substitute is proposed for the adhesives, coatings, and inks sector (as specified in Part III, Section B, Number I), please provide information on the associated dispenser</t>
    </r>
    <r>
      <rPr>
        <sz val="9"/>
        <color rgb="FFFF0000"/>
        <rFont val="Calibri"/>
        <family val="2"/>
        <scheme val="minor"/>
      </rPr>
      <t xml:space="preserve"> </t>
    </r>
    <r>
      <rPr>
        <sz val="9"/>
        <color theme="1"/>
        <rFont val="Calibri"/>
        <family val="2"/>
        <scheme val="minor"/>
      </rPr>
      <t xml:space="preserve">size anticipated for the proposed substitute in the proposed end-use(s). </t>
    </r>
  </si>
  <si>
    <r>
      <rPr>
        <b/>
        <sz val="9"/>
        <color theme="1"/>
        <rFont val="Calibri"/>
        <family val="2"/>
        <scheme val="minor"/>
      </rPr>
      <t>3. Compatibility</t>
    </r>
    <r>
      <rPr>
        <sz val="9"/>
        <color theme="1"/>
        <rFont val="Calibri"/>
        <family val="2"/>
        <scheme val="minor"/>
      </rPr>
      <t xml:space="preserve">: Provide information on the compatibility of the proposed substitute with metals and plastics. </t>
    </r>
  </si>
  <si>
    <r>
      <rPr>
        <b/>
        <sz val="9"/>
        <color theme="1"/>
        <rFont val="Calibri"/>
        <family val="2"/>
        <scheme val="minor"/>
      </rPr>
      <t>2. Additional End-Use Description</t>
    </r>
    <r>
      <rPr>
        <sz val="9"/>
        <color theme="1"/>
        <rFont val="Calibri"/>
        <family val="2"/>
        <scheme val="minor"/>
      </rPr>
      <t>: Please describe the specific use for which you are applying. For example, in what type of products will the substitute be used for adhesives (e.g., laminate, hardwood flooring, flexible foam, tire patch, metal to rubber, marine); coatings (e.g., metal coatings, wood stains, aerospace coating), or inks (e.g., flexographic printing, rotogravure printing)? What is the application method (e.g., spray gun, aerosol can, dip tank)?</t>
    </r>
  </si>
  <si>
    <t>(b) Capital costs associated with proposed substitute,  alternative process, new equipment, and/or new materials</t>
  </si>
  <si>
    <r>
      <rPr>
        <b/>
        <sz val="9"/>
        <color theme="1"/>
        <rFont val="Calibri"/>
        <family val="2"/>
        <scheme val="minor"/>
      </rPr>
      <t>1.</t>
    </r>
    <r>
      <rPr>
        <sz val="9"/>
        <color theme="1"/>
        <rFont val="Calibri"/>
        <family val="2"/>
        <scheme val="minor"/>
      </rPr>
      <t xml:space="preserve"> </t>
    </r>
    <r>
      <rPr>
        <b/>
        <sz val="9"/>
        <color theme="1"/>
        <rFont val="Calibri"/>
        <family val="2"/>
        <scheme val="minor"/>
      </rPr>
      <t>Application of Proposed Substitute</t>
    </r>
    <r>
      <rPr>
        <sz val="9"/>
        <color theme="1"/>
        <rFont val="Calibri"/>
        <family val="2"/>
        <scheme val="minor"/>
      </rPr>
      <t>. If the substitute is proposed for use the cleaning solvent sector (as specified in Part III, Section B, Number 1), please provide information on the following. Note: If you provide personal monitoring data, you are not required to respond to questions (a) through (b) below.</t>
    </r>
  </si>
  <si>
    <t>Note: Information claimed as confidential should be placed in [brackets] and marked as CBI. If information is claimed as CBI, then a public version of the submission must be submitted with the bracketed information redacted or removed.</t>
  </si>
  <si>
    <r>
      <t>4.  Ozone-depletion potential (ODP):</t>
    </r>
    <r>
      <rPr>
        <sz val="9"/>
        <color theme="1"/>
        <rFont val="Calibri"/>
        <family val="2"/>
      </rPr>
      <t xml:space="preserve"> Provide the 100-year ODP of the proposed substitute relative to CFC-11. If the substitute is a blend, provide the ODPs of the individual constituents. Reference the source for each ODP.</t>
    </r>
  </si>
  <si>
    <r>
      <t xml:space="preserve">5.  Global Warming Characteristics: </t>
    </r>
    <r>
      <rPr>
        <sz val="9"/>
        <color theme="1"/>
        <rFont val="Calibri"/>
        <family val="2"/>
      </rPr>
      <t>Provide the alternative's global warming potential relative to carbon dioxide over a 100-year time horizon and atmospheric lifetime. Reference the Fourth Assessment Report of the Intergovernmental Panel on Climate Change (IPCC AR4). Alternate sources may include the 2010 World Meteorological Organization (WMO) Scientific Assessment of Ozone Depletion or the peer-reviewed literature. If the substitute is a blend, provide the GWPs of the individual constituents and an estimate of the blend at its nominal composition.</t>
    </r>
  </si>
  <si>
    <t xml:space="preserve">CONFIDENTIALITY CLAIMS: All contacts listed on this page will be granted access to CBI, unless otherwise noted. </t>
  </si>
  <si>
    <t>(c) Identify the discharge rate (g/s) of the fire extinguishing device</t>
  </si>
  <si>
    <t>(a) Is the substitute exempt from the definition of volatile organic compound (VOC) under CAA regulations (see 40 CFR 51.100(s)) addressing the development of State Implementation Plans (SIPs) to attain and maintain the national ambient air quality standards?</t>
  </si>
  <si>
    <t>(b) For blends, which components, if any, are exempt from the definition of VOC at 40 CFR 51.100(s)?</t>
  </si>
  <si>
    <t>Proposed Substitute/Component</t>
  </si>
  <si>
    <r>
      <t>MIR (g O</t>
    </r>
    <r>
      <rPr>
        <b/>
        <vertAlign val="subscript"/>
        <sz val="9"/>
        <color theme="1"/>
        <rFont val="Calibri"/>
        <family val="2"/>
        <scheme val="minor"/>
      </rPr>
      <t>3</t>
    </r>
    <r>
      <rPr>
        <b/>
        <sz val="9"/>
        <color theme="1"/>
        <rFont val="Calibri"/>
        <family val="2"/>
        <scheme val="minor"/>
      </rPr>
      <t>/g VOC)</t>
    </r>
  </si>
  <si>
    <t>Other</t>
  </si>
  <si>
    <t>1. Please provide the reasons why the cited passages qualify for confidential treatment.</t>
  </si>
  <si>
    <t>2. If you assert that disclosure of this information would be likely to result in substantial harmful effects to you, describe those harmful effects and explain why they should be viewed as substantial.</t>
  </si>
  <si>
    <t>3. Indicate the length of time—until a specific date or event, or permanently—for which the information should be treated as confidential.</t>
  </si>
  <si>
    <t>4. Identify the measures you have taken to guard against undesired disclosure of this information.</t>
  </si>
  <si>
    <t>5. Describe the extent to which the information has been disclosed, and what precautions have been taken in connection with these disclosures.</t>
  </si>
  <si>
    <t>6. Are copies of any determinations of confidentiality previously made by EPA, other Federal agencies, or courts concerning this information enclosed?</t>
  </si>
  <si>
    <r>
      <t xml:space="preserve">ADDITIONAL STATEMENT OF DATA CONFIDENTIALITY CLAIMS
</t>
    </r>
    <r>
      <rPr>
        <b/>
        <i/>
        <sz val="9"/>
        <color theme="1"/>
        <rFont val="Calibri"/>
        <family val="2"/>
        <scheme val="minor"/>
      </rPr>
      <t>Please provide any additional information on confidentiality claims below.</t>
    </r>
  </si>
  <si>
    <t xml:space="preserve">Anyone submitting data which are to be treated as Clean Air Act Confidential Business Information (CBI), must assert and substantiate a claim of confidentiality at the time of the initial submission.  All information claimed as CBI will be treated in a manner consistent with 40 CFR Part 2, Subpart B.  Failure to assert and substantiate a claim of confidentiality at the time of submission may result in disclosure of information by the Agency without further notice.
To assert a claim on this form, [bracket] the information you claim as confidential and mark the confidential box in the column on the right-side of the corresponding row. If any information is claimed as confidential, you must substantiate those claims below and provide both the confidential version and a “sanitized” version of this notice, including attachments, to EPA at the time of the initial submission.  
Information submitted as CBI may be accessed by companies designated as Authorized Representatives of the United States Environmental Protection Agency (EPA) under an EPA contract for the purpose of assisting EPA in the development and implementation of national regulations for the protection of stratospheric ozone, including the evaluation of SNAP Information Notices.  These Authorized Representatives may have access to any information received by the Stratospheric Protection Division within the EPA’s Office of the Atmospheric Programs.  Access to such information is necessary to ensure that these companies can complete the work required by the contract. Such Authorized Representatives of the Administrator are subject to the provisions of 42 U.S.C. 7414(c) respecting confidential business information as implemented by 40 CFR 2.301(h).
</t>
  </si>
  <si>
    <t xml:space="preserve">For any portion of a submission that you claim as confidential, please provide the following information as part of the Statement of Data Confidentiality Claims. </t>
  </si>
  <si>
    <r>
      <t>3. PMN Form.</t>
    </r>
    <r>
      <rPr>
        <sz val="9"/>
        <color theme="1"/>
        <rFont val="Calibri"/>
        <family val="2"/>
      </rPr>
      <t xml:space="preserve"> Is the PMN form provided as an attachment to this TSCA/SNAP Addendum?</t>
    </r>
  </si>
  <si>
    <r>
      <t>2. Indicate the</t>
    </r>
    <r>
      <rPr>
        <b/>
        <strike/>
        <sz val="9"/>
        <color rgb="FF00B050"/>
        <rFont val="Calibri"/>
        <family val="2"/>
        <scheme val="minor"/>
      </rPr>
      <t xml:space="preserve"> </t>
    </r>
    <r>
      <rPr>
        <b/>
        <sz val="9"/>
        <color theme="1"/>
        <rFont val="Calibri"/>
        <family val="2"/>
        <scheme val="minor"/>
      </rPr>
      <t>sector and end-use for which you are submitting this TSCA/SNAP Addendum.</t>
    </r>
  </si>
  <si>
    <t>(a) Byproduct Chemical Name</t>
  </si>
  <si>
    <t>(b) Percent Composition (by weight)</t>
  </si>
  <si>
    <t>(c) CAS registry number</t>
  </si>
  <si>
    <t>(d) When is product formed?</t>
  </si>
  <si>
    <t>(e) Amount Formed (g)</t>
  </si>
  <si>
    <t>(a) Degradation Product Chemical Name</t>
  </si>
  <si>
    <t>(e) Rate of Formation (g/s)</t>
  </si>
  <si>
    <t>(b) ODS (and/or other substances) being replaced</t>
  </si>
  <si>
    <t>Pre-manufacture Notice or Significant New Use Notice</t>
  </si>
  <si>
    <t>Claim of TSCA CBI information as "Clean Air Act Confidential Business Information"</t>
  </si>
  <si>
    <t>If no, please provide an explanation.</t>
  </si>
  <si>
    <t>References</t>
  </si>
  <si>
    <t>Refrigeration Equipment within Ship holds</t>
  </si>
  <si>
    <t>For Refrigerants Only</t>
  </si>
  <si>
    <t>2)</t>
  </si>
  <si>
    <t>3)</t>
  </si>
  <si>
    <t>1) cont'd</t>
  </si>
  <si>
    <t>2) cont'd</t>
  </si>
  <si>
    <t>3) cont'd</t>
  </si>
  <si>
    <t>Food Refrigeration</t>
  </si>
  <si>
    <t>Non-Food Refrigeration</t>
  </si>
  <si>
    <t>Medical and Laboratory Refrigeration Equipment (low/medium temperature that maintain temperatures above -80 °F (-62 °C))</t>
  </si>
  <si>
    <t>Please provide any additional information in this section.</t>
  </si>
  <si>
    <r>
      <t>(d) If the proposed substitute or any components of a blend is captured as a byproduct of another manufacturing or industrial process, indicate the source of the alternative.</t>
    </r>
    <r>
      <rPr>
        <b/>
        <sz val="9"/>
        <color theme="1"/>
        <rFont val="Times New Roman"/>
        <family val="1"/>
      </rPr>
      <t> </t>
    </r>
  </si>
  <si>
    <t>Refrigeration systems that maintain temperatures at -80°F (-62 °C) or lower (e.g., medical freezers, freeze dryers).</t>
  </si>
  <si>
    <r>
      <t xml:space="preserve">Via Delivery Service:
</t>
    </r>
    <r>
      <rPr>
        <sz val="8"/>
        <rFont val="Calibri"/>
        <family val="2"/>
      </rPr>
      <t xml:space="preserve">SNAP Document Control Officer
U.S. EPA
Stratospheric Protection Division
4th Floor,  4355FF (MC 6205T)
1201 Constitution Ave., NW
Washington, DC 20004
</t>
    </r>
  </si>
  <si>
    <r>
      <t xml:space="preserve">1. Person Submitting Notice (in U.S.): </t>
    </r>
    <r>
      <rPr>
        <sz val="9"/>
        <rFont val="Calibri"/>
        <family val="2"/>
      </rPr>
      <t xml:space="preserve">Enter information for the official who signs the certification in </t>
    </r>
    <r>
      <rPr>
        <b/>
        <sz val="9"/>
        <rFont val="Calibri"/>
        <family val="2"/>
      </rPr>
      <t>Part VII Certification</t>
    </r>
    <r>
      <rPr>
        <sz val="9"/>
        <rFont val="Calibri"/>
        <family val="2"/>
      </rPr>
      <t>.</t>
    </r>
  </si>
  <si>
    <r>
      <t>3. Technical Contact (in U.S.):</t>
    </r>
    <r>
      <rPr>
        <sz val="9"/>
        <rFont val="Calibri"/>
        <family val="2"/>
      </rPr>
      <t xml:space="preserve">  If applicable and if the technical contact is not the authorized agent, identify a person who can provide EPA with additional technical information on the substitute during the review period.</t>
    </r>
  </si>
  <si>
    <r>
      <t>3. Generic name:</t>
    </r>
    <r>
      <rPr>
        <sz val="9"/>
        <rFont val="Calibri"/>
        <family val="2"/>
      </rPr>
      <t xml:space="preserve">  Provide a generic name that is specific enough to identify the substance uniquely and could potentially be used for listing the substitute in the Federal Register.</t>
    </r>
  </si>
  <si>
    <t>kOH (298 K) value</t>
  </si>
  <si>
    <r>
      <t>(d) For compounds that are not VOC exempt, provide information on the reactivity of the compound(s) in the atmosphere, including the maximum incremental reactivity in grams of O</t>
    </r>
    <r>
      <rPr>
        <vertAlign val="subscript"/>
        <sz val="9"/>
        <color theme="1"/>
        <rFont val="Calibri"/>
        <family val="2"/>
      </rPr>
      <t>3</t>
    </r>
    <r>
      <rPr>
        <sz val="9"/>
        <color theme="1"/>
        <rFont val="Calibri"/>
        <family val="2"/>
      </rPr>
      <t xml:space="preserve"> per gram of VOC and the kOH (298 K) value.</t>
    </r>
  </si>
  <si>
    <t xml:space="preserve">6. VOC Status Information: </t>
  </si>
  <si>
    <t>Refrigeration Equipment within Light-Duty Vehicle (e.g., food delivery, ice cream truck)</t>
  </si>
  <si>
    <t>Supermarket System, Direct</t>
  </si>
  <si>
    <t>Supermarket System, Indirect</t>
  </si>
  <si>
    <t>Refrigerated Food Processing and Dispensing Equipment (e.g., ice cream makers, chilled beverage dispensers, frozen beverage dispensers)</t>
  </si>
  <si>
    <t>Water Fountain affixed to wall or ground</t>
  </si>
  <si>
    <t>Ice Machines with remote condenser</t>
  </si>
  <si>
    <t xml:space="preserve">Small Refrigerators (e.g., chilled kitchen drawers, wine coolers, home beverage centers, and mini-fridges) </t>
  </si>
  <si>
    <t>Light-duty Vehicles (e.g., passenger cars)</t>
  </si>
  <si>
    <t>Light-duty Trucks (e.g.,  minivans, full size pick-up trucks, and full-size SUVs)</t>
  </si>
  <si>
    <t>Heavy-duty Vehicles (e.g., heavy-duty pickup trucks and vans, and commercial medium and heavy-duty on-highway vehicles)</t>
  </si>
  <si>
    <t>Off-road Vehicles (e.g., farm and construction equipment)</t>
  </si>
  <si>
    <t>Underwriters Laboratories (UL) (e.g., UL 484, UL 60335-2-24)</t>
  </si>
  <si>
    <t>(a) Year proposed substitute or technology will be commercially available (or note if currently available)</t>
  </si>
  <si>
    <t>(b) Anticipated annual production for the end-use in the first year (kg)</t>
  </si>
  <si>
    <t>(e) Anticipated market share at maximum market penetration (%)</t>
  </si>
  <si>
    <r>
      <t>(a) Lower flammability limit (LFL) (</t>
    </r>
    <r>
      <rPr>
        <i/>
        <sz val="9"/>
        <rFont val="Calibri"/>
        <family val="2"/>
      </rPr>
      <t>using ASTM E681)</t>
    </r>
    <r>
      <rPr>
        <sz val="9"/>
        <rFont val="Calibri"/>
        <family val="2"/>
      </rPr>
      <t xml:space="preserve">  </t>
    </r>
  </si>
  <si>
    <r>
      <t>(b) Upper flammability limit (UFL) (</t>
    </r>
    <r>
      <rPr>
        <i/>
        <sz val="9"/>
        <rFont val="Calibri"/>
        <family val="2"/>
      </rPr>
      <t>using ASTM E681)</t>
    </r>
    <r>
      <rPr>
        <sz val="9"/>
        <rFont val="Calibri"/>
        <family val="2"/>
      </rPr>
      <t xml:space="preserve">  </t>
    </r>
  </si>
  <si>
    <r>
      <t xml:space="preserve">(e) Maximum pressure of combustion </t>
    </r>
    <r>
      <rPr>
        <i/>
        <sz val="9"/>
        <rFont val="Calibri"/>
        <family val="2"/>
      </rPr>
      <t xml:space="preserve">(refrigeration and air conditioning, and cleaning solvents only)   </t>
    </r>
  </si>
  <si>
    <r>
      <t xml:space="preserve">(f) Maximum rate of pressure increase during combustion </t>
    </r>
    <r>
      <rPr>
        <i/>
        <sz val="9"/>
        <rFont val="Calibri"/>
        <family val="2"/>
      </rPr>
      <t>(refrigeration and air conditioning only for refrigerants designated as ASHRAE flammability class 2, 2L, or 3)</t>
    </r>
  </si>
  <si>
    <r>
      <t>(g) Minimum ignition energy</t>
    </r>
    <r>
      <rPr>
        <i/>
        <sz val="9"/>
        <rFont val="Calibri"/>
        <family val="2"/>
      </rPr>
      <t xml:space="preserve"> (refrigeration and air conditioning only)</t>
    </r>
  </si>
  <si>
    <r>
      <t>(h) Critical temperature</t>
    </r>
    <r>
      <rPr>
        <i/>
        <sz val="9"/>
        <rFont val="Calibri"/>
        <family val="2"/>
      </rPr>
      <t xml:space="preserve"> (refrigeration and air conditioning only)</t>
    </r>
  </si>
  <si>
    <r>
      <t xml:space="preserve">(i) Critical pressure </t>
    </r>
    <r>
      <rPr>
        <i/>
        <sz val="9"/>
        <rFont val="Calibri"/>
        <family val="2"/>
      </rPr>
      <t>(refrigeration and air conditioning only)</t>
    </r>
  </si>
  <si>
    <r>
      <t xml:space="preserve">(j) Explosive range (LEL/UEL) </t>
    </r>
    <r>
      <rPr>
        <i/>
        <sz val="9"/>
        <rFont val="Calibri"/>
        <family val="2"/>
      </rPr>
      <t>(cleaning solvents, aerosols, sterilants, and adhesives coatings and inks only)</t>
    </r>
  </si>
  <si>
    <r>
      <t xml:space="preserve">(k) Vapor pressure </t>
    </r>
    <r>
      <rPr>
        <i/>
        <sz val="9"/>
        <rFont val="Calibri"/>
        <family val="2"/>
      </rPr>
      <t>(cleaning solvents, aerosols, sterilants and adhesives, coatings, and inks only)</t>
    </r>
  </si>
  <si>
    <r>
      <t xml:space="preserve">(e) Fractionation during Leakage </t>
    </r>
    <r>
      <rPr>
        <i/>
        <sz val="9"/>
        <rFont val="Calibri"/>
        <family val="2"/>
        <scheme val="minor"/>
      </rPr>
      <t>(Required if proposed substitute is a blend with flammable components)</t>
    </r>
  </si>
  <si>
    <r>
      <t>3.</t>
    </r>
    <r>
      <rPr>
        <sz val="9"/>
        <rFont val="Calibri"/>
        <family val="2"/>
        <scheme val="minor"/>
      </rPr>
      <t xml:space="preserve"> </t>
    </r>
    <r>
      <rPr>
        <b/>
        <sz val="9"/>
        <rFont val="Calibri"/>
        <family val="2"/>
        <scheme val="minor"/>
      </rPr>
      <t>Flammability Concerns and Mitigation</t>
    </r>
    <r>
      <rPr>
        <sz val="9"/>
        <rFont val="Calibri"/>
        <family val="2"/>
        <scheme val="minor"/>
      </rPr>
      <t>: Provide any information on flammability concerns and mitigation measures.</t>
    </r>
  </si>
  <si>
    <r>
      <rPr>
        <i/>
        <sz val="9"/>
        <rFont val="Calibri"/>
        <family val="2"/>
        <scheme val="minor"/>
      </rPr>
      <t xml:space="preserve">Identify attachments below. </t>
    </r>
    <r>
      <rPr>
        <sz val="9"/>
        <rFont val="Calibri"/>
        <family val="2"/>
        <scheme val="minor"/>
      </rPr>
      <t xml:space="preserve">
Select (X) in the CBI box next to any attachment that contains information you claim as confidential. The public version of the submission form must include the attachment name/citation at a minimum. All claims of confidentiality must be substantiated in Part I, Section C. </t>
    </r>
  </si>
  <si>
    <t>A printed copy of this signature page, with original signature, must be submitted with CD, USB drive, or paper submission.</t>
  </si>
  <si>
    <t>Status Formulas</t>
  </si>
  <si>
    <t xml:space="preserve"> </t>
  </si>
  <si>
    <t>Part I: INTRODUCTION AND CBI INFORMATION</t>
  </si>
  <si>
    <t>RESPONSE CHECKER</t>
  </si>
  <si>
    <t>Counts if all cells in section are blank</t>
  </si>
  <si>
    <t>Counter "n" for each end use/application</t>
  </si>
  <si>
    <r>
      <rPr>
        <b/>
        <i/>
        <sz val="8"/>
        <color theme="1"/>
        <rFont val="Calibri"/>
        <family val="2"/>
        <scheme val="minor"/>
      </rPr>
      <t xml:space="preserve">Final Checker
</t>
    </r>
    <r>
      <rPr>
        <i/>
        <sz val="8"/>
        <color theme="1"/>
        <rFont val="Calibri"/>
        <family val="2"/>
        <scheme val="minor"/>
      </rPr>
      <t>Incomplete sections?</t>
    </r>
  </si>
  <si>
    <t>Total</t>
  </si>
  <si>
    <t>Counts if number of empty cells is less than the number of columns per end use</t>
  </si>
  <si>
    <t>Number of columns in section</t>
  </si>
  <si>
    <t>2. Additional End-Use Description</t>
  </si>
  <si>
    <t>Number of cells</t>
  </si>
  <si>
    <t>1. Flammability-Related Physical and Chemical Properties</t>
  </si>
  <si>
    <t>3. Flammability Concerns and Mitigation</t>
  </si>
  <si>
    <r>
      <t>Finds n</t>
    </r>
    <r>
      <rPr>
        <i/>
        <vertAlign val="superscript"/>
        <sz val="9"/>
        <color theme="1"/>
        <rFont val="Calibri"/>
        <family val="2"/>
        <scheme val="minor"/>
      </rPr>
      <t>th</t>
    </r>
    <r>
      <rPr>
        <i/>
        <sz val="9"/>
        <color theme="1"/>
        <rFont val="Calibri"/>
        <family val="2"/>
        <scheme val="minor"/>
      </rPr>
      <t xml:space="preserve"> instance of marked application</t>
    </r>
  </si>
  <si>
    <t>4.  Production and Market Share</t>
  </si>
  <si>
    <t>1. Name of Alternative</t>
  </si>
  <si>
    <t>2. Indicate the sector and end-use for which you are submitting this TSCA/SNAP Addendum.</t>
  </si>
  <si>
    <t>3. PMN Form.</t>
  </si>
  <si>
    <t>Counts if blank:
(b) End-Use</t>
  </si>
  <si>
    <t>Counts if blank:
(c) If you chose "Other" as an end-use, please specify here.</t>
  </si>
  <si>
    <t>1. Person Submitting Notice (in U.S.)</t>
  </si>
  <si>
    <t>2. Agent (if applicable)</t>
  </si>
  <si>
    <t>3. Technical Contact (in U.S.)</t>
  </si>
  <si>
    <t>4. Joint Submitter (if applicable)</t>
  </si>
  <si>
    <t>Counts if blank:
(b) Percent composition (by weight)</t>
  </si>
  <si>
    <t>Counts if blank:
(c) Chemical Abstracts Service (CAS) registry number</t>
  </si>
  <si>
    <t>Counts if blank:
(d) Molecular formula</t>
  </si>
  <si>
    <t>2. Commercial/trade name(s) of alternative</t>
  </si>
  <si>
    <t>3. Generic name</t>
  </si>
  <si>
    <t>4.  Ozone-depletion potential (ODP)</t>
  </si>
  <si>
    <t>5.  Global Warming Characteristics</t>
  </si>
  <si>
    <t>6. VOC Status Information</t>
  </si>
  <si>
    <t>7. Byproducts</t>
  </si>
  <si>
    <t>8. Degradation Products</t>
  </si>
  <si>
    <t>1. Specific End-Use(s)</t>
  </si>
  <si>
    <t>Counts if blank:
(a) New (N) Equipment, Retrofit (R)Equipment, or both (N,R)? Please disregard if proposed substitute is not a refrigerant.</t>
  </si>
  <si>
    <t>Counts if blank:
(b) ODS (and/or other substances) being replaced</t>
  </si>
  <si>
    <t>Counts if blank:
Replacement ratio 
(lb: lb)</t>
  </si>
  <si>
    <t>2. End-Use Specific Standards</t>
  </si>
  <si>
    <t>3.  Technology Changes and Costs</t>
  </si>
  <si>
    <t>5. Energy Efficiency</t>
  </si>
  <si>
    <t>2. Flammability Assessments and Test Data. For All Flammable Substitutes</t>
  </si>
  <si>
    <t>2. Flammability Assessments and Test Data. For Refrigerants Only</t>
  </si>
  <si>
    <t>1. Application of Proposed Substitute</t>
  </si>
  <si>
    <t>3. Compressor Oil</t>
  </si>
  <si>
    <t>3. Compatibility</t>
  </si>
  <si>
    <t>3. Consumer Use</t>
  </si>
  <si>
    <t>1. Specific End-Use(s) Refrigeration and Air Conditioning</t>
  </si>
  <si>
    <t>1. Specific End-Use(s) Foam Blowing</t>
  </si>
  <si>
    <t>1. Specific End-Use(s) Cleaning Solvents</t>
  </si>
  <si>
    <t>1. Specific End-Use(s) Fire Suppression and Explosion Protection</t>
  </si>
  <si>
    <t>1. Specific End-Use(s) Aerosols</t>
  </si>
  <si>
    <t>1. Specific End-Use(s) Sterilants</t>
  </si>
  <si>
    <t>1. Specific End-Use(s) Adhesives, Coatings, and Inks</t>
  </si>
  <si>
    <t>1. Specific End-Use(s) Tobacco Expansion</t>
  </si>
  <si>
    <t>1)</t>
  </si>
  <si>
    <t>NA</t>
  </si>
  <si>
    <r>
      <rPr>
        <b/>
        <sz val="9"/>
        <color theme="1"/>
        <rFont val="Calibri"/>
        <family val="2"/>
      </rPr>
      <t>7. Byproducts:</t>
    </r>
    <r>
      <rPr>
        <sz val="9"/>
        <color theme="1"/>
        <rFont val="Calibri"/>
        <family val="2"/>
      </rPr>
      <t xml:space="preserve"> Describe any byproducts resulting from the manufacture or processing of the chemical alternative or chemicals used in the new alternative. If there are unidentified byproducts enter “unidentified.” Indicate when the byproduct is formed (e.g., during manufacturing, during processing) and the amount formed.</t>
    </r>
  </si>
  <si>
    <r>
      <rPr>
        <b/>
        <sz val="9"/>
        <color theme="1"/>
        <rFont val="Calibri"/>
        <family val="2"/>
      </rPr>
      <t>8. Degradation Products:</t>
    </r>
    <r>
      <rPr>
        <sz val="9"/>
        <color theme="1"/>
        <rFont val="Calibri"/>
        <family val="2"/>
      </rPr>
      <t xml:space="preserve"> Describe any degradation products resulting from the use or disposal of the chemical alternative or chemicals used in the new alternative. If there are unidentified degradation products enter “unidentified.” Indicate when the degradation product is formed (e.g., during use, in contact with fire, following disposal) and the rate at which it is formed.</t>
    </r>
  </si>
  <si>
    <r>
      <t xml:space="preserve">Medium Temperature Stand-alone Units (&gt;0 </t>
    </r>
    <r>
      <rPr>
        <sz val="9"/>
        <rFont val="Calibri"/>
        <family val="2"/>
      </rPr>
      <t>°</t>
    </r>
    <r>
      <rPr>
        <sz val="9"/>
        <rFont val="Calibri"/>
        <family val="2"/>
        <scheme val="minor"/>
      </rPr>
      <t>C) (e.g., self-contained equipment such as individual reach-in coolers, glass door merchandisers)</t>
    </r>
  </si>
  <si>
    <t>Low Temperature Stand-alone Units (&lt; 0 °C) (e.g., self-contained equipment such as individual reach-in coolers, glass door merchandisers)</t>
  </si>
  <si>
    <t>4)</t>
  </si>
  <si>
    <t>5)</t>
  </si>
  <si>
    <t>6)</t>
  </si>
  <si>
    <t>7)</t>
  </si>
  <si>
    <t>8)</t>
  </si>
  <si>
    <t>4) cont'd</t>
  </si>
  <si>
    <t>5) cont'd</t>
  </si>
  <si>
    <t>6) cont'd</t>
  </si>
  <si>
    <t>8) cont'd</t>
  </si>
  <si>
    <t>7) cont'd</t>
  </si>
  <si>
    <r>
      <t xml:space="preserve">1. Name of Alternative. </t>
    </r>
    <r>
      <rPr>
        <i/>
        <sz val="9"/>
        <color theme="1"/>
        <rFont val="Calibri"/>
        <family val="2"/>
      </rPr>
      <t>Note: Additional information about the proposed substitute must be provided in Part III, Section A</t>
    </r>
    <r>
      <rPr>
        <sz val="9"/>
        <color theme="1"/>
        <rFont val="Calibri"/>
        <family val="2"/>
      </rPr>
      <t>.</t>
    </r>
  </si>
  <si>
    <r>
      <rPr>
        <b/>
        <sz val="9"/>
        <rFont val="Calibri"/>
        <family val="2"/>
      </rPr>
      <t>GENERAL INSTRUCTIONS</t>
    </r>
    <r>
      <rPr>
        <sz val="9"/>
        <rFont val="Calibri"/>
        <family val="2"/>
      </rPr>
      <t xml:space="preserve">
This form may be used in conjunction with the Premanufacture Notice (PMN) for new chemical substances (EPA Form 7710-25 (Rev. 1-19)) to submit chemicals for review under the Significant New Alternatives Policy (SNAP) program as alternatives to Class I and II ozone-depleting substances.  In addition to the information provided in the Premanufacture Notice, the Agency is requesting submitters provide information on the following topics.  This information will assist EPA in assessing the acceptability of the chemical as an alternative to ozone-depleting substances as required by Section 612 of the Clean Air Act.  Please see the Instructions for the TSCA/SNAP Addendum (“Instructions”) for guidance on completing this form. The Instructions document is available at </t>
    </r>
    <r>
      <rPr>
        <u/>
        <sz val="9"/>
        <color theme="8"/>
        <rFont val="Calibri"/>
        <family val="2"/>
      </rPr>
      <t>http://www.epa.gov/ozone/snap/submit/index.html</t>
    </r>
    <r>
      <rPr>
        <sz val="9"/>
        <rFont val="Calibri"/>
        <family val="2"/>
      </rPr>
      <t xml:space="preserve">. 
To facilitate Agency review of alternatives, both this form and the complete PMN form (including the physical and chemical properties worksheet) must be filled out as completely as possible.  Please provide all information requested to the extent that it is known or reasonably ascertainable.  Make reasonable estimates if actual data are unavailable. </t>
    </r>
    <r>
      <rPr>
        <b/>
        <sz val="9"/>
        <rFont val="Calibri"/>
        <family val="2"/>
      </rPr>
      <t xml:space="preserve">Be sure to provide the PMN form as an attachment when submitting the TSCA/SNAP Addendum.
</t>
    </r>
    <r>
      <rPr>
        <sz val="9"/>
        <rFont val="Calibri"/>
        <family val="2"/>
      </rPr>
      <t xml:space="preserve">This form contains a Response Checker that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questions have been answered prior to submission.
</t>
    </r>
  </si>
  <si>
    <r>
      <rPr>
        <b/>
        <sz val="10"/>
        <rFont val="Calibri"/>
        <family val="2"/>
        <scheme val="minor"/>
      </rPr>
      <t>1. Specific End-Use(s)</t>
    </r>
    <r>
      <rPr>
        <sz val="10"/>
        <rFont val="Calibri"/>
        <family val="2"/>
        <scheme val="minor"/>
      </rPr>
      <t xml:space="preserve">: Identify each end-use that may be reasonably anticipated for the alternative. If the alternative is a refrigerant, indicate whether the refrigerant is a candidate for use in retrofits of existing equipment, for use in new equipment only, or both. Identify the ODS and other alternatives used in the end-use or application and the quantity of proposed substitute needed to replace it for each end use (i.e., the replacement ratio). For an explanation of each end-use and application visit the SNAP website: </t>
    </r>
    <r>
      <rPr>
        <u/>
        <sz val="10"/>
        <color theme="8"/>
        <rFont val="Calibri"/>
        <family val="2"/>
        <scheme val="minor"/>
      </rPr>
      <t>https://www.epa.gov/snap/snap-substitutes-sector</t>
    </r>
    <r>
      <rPr>
        <sz val="10"/>
        <rFont val="Calibri"/>
        <family val="2"/>
        <scheme val="minor"/>
      </rPr>
      <t>.
Note: If the proposed substitute can be used both as a retrofit and in new equipment, these uses should be treated as separate end-uses throughout this form. The applications listed below are not meant to be all-inclusive and do not reflect regulatory requirements. The purpose of defining these applications is to inform the Agency's understanding of how the alternative being submitted to SNAP will be used.</t>
    </r>
  </si>
  <si>
    <t xml:space="preserve">This checker identifies questions that are missing responses. Please review the questions that are missing responses carefully to ensure that all required information is provided before submitting this form to EPA. Please note that this checker is not an indicator of whether EPA will consider the submission complete, but rather, this checker is an indicator of whether all applicable questions have been answered prior to submission. You may determine that some questions are not applicable to your application, in which case it may be appropriate for the response checker to determine such questions to be incomplete. </t>
  </si>
  <si>
    <t>(c) Has a petition for VOC exemption been submitted? If so, provide details below (e.g., date of submission).</t>
  </si>
  <si>
    <t xml:space="preserve">
OMB Control No.: 2060-0226
EPA Form No. 1265-14   (Revised January 2020)
</t>
  </si>
  <si>
    <t>Expires: TBD</t>
  </si>
  <si>
    <t>Paperwork Reduction Act Notice</t>
  </si>
  <si>
    <t>OMB Control No. 2060-0226</t>
  </si>
  <si>
    <t>Approval expires TBD</t>
  </si>
  <si>
    <r>
      <t xml:space="preserve">(d) Risk assessment for all end-uses, consumer and occupational (technician) exposure </t>
    </r>
    <r>
      <rPr>
        <i/>
        <sz val="9"/>
        <rFont val="Calibri"/>
        <family val="2"/>
      </rPr>
      <t>(Required if flammable)</t>
    </r>
  </si>
  <si>
    <r>
      <t xml:space="preserve">(c) Fault Tree Analysis or Failure Mode and Effects Analysis </t>
    </r>
    <r>
      <rPr>
        <i/>
        <sz val="9"/>
        <rFont val="Calibri"/>
        <family val="2"/>
      </rPr>
      <t>(Required for each end-use if flammable)</t>
    </r>
  </si>
  <si>
    <t>This collection of information is approved by OMB under the Paperwork Reduction Act, 44 U.S.C. 3501 et seq. (OMB Control No. 2060-0226). Responses to this collection of information are mandatory (40 CFR part 82, subpart G). An agency may not conduct or sponsor, and a person is not required to respond to, a collection of information unless it displays a currently valid OMB control number. The public reporting and recordkeeping burden for this collection of information is estimated to be 31 hours per response. Send comments on the Agency’s need this formation, the accuracy of the provided burden estimates and any suggested methods for minimizing respondent burden including through the use of automated collection techniques to the Director, Regulatory Support Division,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</si>
</sst>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family val="2"/>
      <scheme val="minor"/>
    </font>
    <font>
      <b/>
      <sz val="11"/>
      <color theme="1"/>
      <name val="Calibri"/>
      <family val="2"/>
      <scheme val="minor"/>
    </font>
    <font>
      <sz val="11"/>
      <color theme="0"/>
      <name val="Calibri"/>
      <family val="2"/>
      <scheme val="minor"/>
    </font>
    <font>
      <sz val="8"/>
      <color theme="1"/>
      <name val="Calibri"/>
      <family val="2"/>
    </font>
    <font>
      <sz val="9"/>
      <color theme="1"/>
      <name val="Calibri"/>
      <family val="2"/>
    </font>
    <font>
      <sz val="9"/>
      <color theme="1"/>
      <name val="Calibri"/>
      <family val="2"/>
      <scheme val="minor"/>
    </font>
    <font>
      <b/>
      <sz val="8"/>
      <color theme="1"/>
      <name val="Calibri"/>
      <family val="2"/>
    </font>
    <font>
      <b/>
      <sz val="9"/>
      <color theme="1"/>
      <name val="Calibri"/>
      <family val="2"/>
    </font>
    <font>
      <b/>
      <vertAlign val="superscript"/>
      <sz val="9"/>
      <color theme="1"/>
      <name val="Calibri"/>
      <family val="2"/>
    </font>
    <font>
      <b/>
      <sz val="9"/>
      <color theme="1"/>
      <name val="Calibri"/>
      <family val="2"/>
      <scheme val="minor"/>
    </font>
    <font>
      <b/>
      <i/>
      <sz val="9"/>
      <color theme="1"/>
      <name val="Calibri"/>
      <family val="2"/>
      <scheme val="minor"/>
    </font>
    <font>
      <i/>
      <sz val="9"/>
      <color theme="1"/>
      <name val="Calibri"/>
      <family val="2"/>
    </font>
    <font>
      <sz val="9"/>
      <color theme="1"/>
      <name val="Times New Roman"/>
      <family val="1"/>
    </font>
    <font>
      <b/>
      <sz val="9"/>
      <color theme="1"/>
      <name val="Times New Roman"/>
      <family val="1"/>
    </font>
    <font>
      <sz val="11"/>
      <name val="Calibri"/>
      <family val="2"/>
      <scheme val="minor"/>
    </font>
    <font>
      <sz val="10"/>
      <color theme="0"/>
      <name val="Calibri"/>
      <family val="2"/>
      <scheme val="minor"/>
    </font>
    <font>
      <sz val="10"/>
      <name val="Calibri"/>
      <family val="2"/>
      <scheme val="minor"/>
    </font>
    <font>
      <sz val="9"/>
      <color theme="0"/>
      <name val="Calibri"/>
      <family val="2"/>
      <scheme val="minor"/>
    </font>
    <font>
      <b/>
      <sz val="14"/>
      <color theme="1"/>
      <name val="Calibri"/>
      <family val="2"/>
      <scheme val="minor"/>
    </font>
    <font>
      <b/>
      <sz val="10"/>
      <color theme="1"/>
      <name val="Arial"/>
      <family val="2"/>
    </font>
    <font>
      <b/>
      <sz val="9"/>
      <color theme="1"/>
      <name val="Arial"/>
      <family val="2"/>
    </font>
    <font>
      <b/>
      <u/>
      <sz val="8"/>
      <color theme="1"/>
      <name val="Calibri"/>
      <family val="2"/>
    </font>
    <font>
      <b/>
      <sz val="7"/>
      <color theme="1"/>
      <name val="Arial"/>
      <family val="2"/>
    </font>
    <font>
      <b/>
      <u/>
      <sz val="8"/>
      <name val="Calibri"/>
      <family val="2"/>
    </font>
    <font>
      <sz val="8"/>
      <name val="Calibri"/>
      <family val="2"/>
    </font>
    <font>
      <b/>
      <sz val="11"/>
      <color theme="1"/>
      <name val="Arial"/>
      <family val="2"/>
    </font>
    <font>
      <sz val="8"/>
      <color theme="1"/>
      <name val="Times New Roman"/>
      <family val="1"/>
    </font>
    <font>
      <u/>
      <sz val="8"/>
      <color rgb="FF008080"/>
      <name val="Calibri"/>
      <family val="2"/>
    </font>
    <font>
      <strike/>
      <sz val="8"/>
      <color rgb="FFFF0000"/>
      <name val="Calibri"/>
      <family val="2"/>
    </font>
    <font>
      <i/>
      <sz val="9"/>
      <color theme="1"/>
      <name val="Calibri"/>
      <family val="2"/>
      <scheme val="minor"/>
    </font>
    <font>
      <sz val="8"/>
      <color theme="1"/>
      <name val="Arial"/>
      <family val="2"/>
    </font>
    <font>
      <u/>
      <sz val="9"/>
      <color rgb="FF008080"/>
      <name val="Calibri"/>
      <family val="2"/>
    </font>
    <font>
      <b/>
      <i/>
      <sz val="9"/>
      <color theme="1"/>
      <name val="Calibri"/>
      <family val="2"/>
    </font>
    <font>
      <b/>
      <sz val="12"/>
      <color theme="1"/>
      <name val="Arial"/>
      <family val="2"/>
    </font>
    <font>
      <sz val="9"/>
      <color rgb="FFFF0000"/>
      <name val="Calibri"/>
      <family val="2"/>
      <scheme val="minor"/>
    </font>
    <font>
      <b/>
      <sz val="9"/>
      <name val="Calibri"/>
      <family val="2"/>
    </font>
    <font>
      <u/>
      <sz val="8"/>
      <name val="Calibri"/>
      <family val="2"/>
    </font>
    <font>
      <b/>
      <sz val="11"/>
      <name val="Calibri"/>
      <family val="2"/>
    </font>
    <font>
      <sz val="9"/>
      <name val="Calibri"/>
      <family val="2"/>
      <scheme val="minor"/>
    </font>
    <font>
      <sz val="9"/>
      <name val="Calibri"/>
      <family val="2"/>
    </font>
    <font>
      <b/>
      <sz val="9"/>
      <name val="Calibri"/>
      <family val="2"/>
      <scheme val="minor"/>
    </font>
    <font>
      <b/>
      <sz val="14"/>
      <name val="Calibri"/>
      <family val="2"/>
      <scheme val="minor"/>
    </font>
    <font>
      <b/>
      <strike/>
      <sz val="9"/>
      <color rgb="FF00B050"/>
      <name val="Calibri"/>
      <family val="2"/>
      <scheme val="minor"/>
    </font>
    <font>
      <sz val="8"/>
      <color rgb="FF7030A0"/>
      <name val="Calibri"/>
      <family val="2"/>
    </font>
    <font>
      <i/>
      <sz val="9"/>
      <name val="Calibri"/>
      <family val="2"/>
      <scheme val="minor"/>
    </font>
    <font>
      <b/>
      <sz val="10"/>
      <name val="Calibri"/>
      <family val="2"/>
      <scheme val="minor"/>
    </font>
    <font>
      <b/>
      <sz val="10"/>
      <color theme="1"/>
      <name val="Calibri"/>
      <family val="2"/>
      <scheme val="minor"/>
    </font>
    <font>
      <b/>
      <sz val="14"/>
      <name val="Calibri"/>
      <family val="2"/>
    </font>
    <font>
      <b/>
      <i/>
      <sz val="9"/>
      <name val="Calibri"/>
      <family val="2"/>
      <scheme val="minor"/>
    </font>
    <font>
      <u/>
      <sz val="8"/>
      <color theme="1"/>
      <name val="Calibri"/>
      <family val="2"/>
    </font>
    <font>
      <sz val="14"/>
      <color theme="1"/>
      <name val="Calibri"/>
      <family val="2"/>
      <scheme val="minor"/>
    </font>
    <font>
      <u/>
      <sz val="9"/>
      <color theme="1"/>
      <name val="Calibri"/>
      <family val="2"/>
    </font>
    <font>
      <sz val="8"/>
      <color theme="1"/>
      <name val="Calibri"/>
      <family val="2"/>
      <scheme val="minor"/>
    </font>
    <font>
      <vertAlign val="subscript"/>
      <sz val="9"/>
      <color theme="1"/>
      <name val="Calibri"/>
      <family val="2"/>
    </font>
    <font>
      <b/>
      <vertAlign val="subscript"/>
      <sz val="9"/>
      <color theme="1"/>
      <name val="Calibri"/>
      <family val="2"/>
      <scheme val="minor"/>
    </font>
    <font>
      <u/>
      <sz val="11"/>
      <color theme="10"/>
      <name val="Calibri"/>
      <family val="2"/>
      <scheme val="minor"/>
    </font>
    <font>
      <sz val="9"/>
      <color rgb="FF000000"/>
      <name val="Calibri"/>
      <family val="2"/>
      <scheme val="minor"/>
    </font>
    <font>
      <i/>
      <sz val="9"/>
      <name val="Calibri"/>
      <family val="2"/>
    </font>
    <font>
      <b/>
      <u/>
      <sz val="10"/>
      <name val="Calibri"/>
      <family val="2"/>
    </font>
    <font>
      <b/>
      <u/>
      <sz val="10"/>
      <color theme="1"/>
      <name val="Calibri"/>
      <family val="2"/>
    </font>
    <font>
      <i/>
      <sz val="8"/>
      <color theme="1"/>
      <name val="Calibri"/>
      <family val="2"/>
      <scheme val="minor"/>
    </font>
    <font>
      <b/>
      <i/>
      <sz val="8"/>
      <color theme="1"/>
      <name val="Calibri"/>
      <family val="2"/>
      <scheme val="minor"/>
    </font>
    <font>
      <b/>
      <sz val="8"/>
      <color theme="1"/>
      <name val="Calibri"/>
      <family val="2"/>
      <scheme val="minor"/>
    </font>
    <font>
      <i/>
      <vertAlign val="superscript"/>
      <sz val="9"/>
      <color theme="1"/>
      <name val="Calibri"/>
      <family val="2"/>
      <scheme val="minor"/>
    </font>
    <font>
      <sz val="9"/>
      <color theme="1"/>
      <name val="Arial"/>
      <family val="2"/>
    </font>
    <font>
      <sz val="9"/>
      <color theme="1"/>
      <name val="Calibri"/>
      <family val="2"/>
    </font>
    <font>
      <sz val="9"/>
      <color theme="0"/>
      <name val="Times New Roman"/>
      <family val="1"/>
    </font>
    <font>
      <b/>
      <sz val="9"/>
      <color theme="1"/>
      <name val="Calibri"/>
      <family val="2"/>
    </font>
    <font>
      <u/>
      <sz val="9"/>
      <color theme="8"/>
      <name val="Calibri"/>
      <family val="2"/>
    </font>
    <font>
      <u/>
      <sz val="10"/>
      <color theme="8"/>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FF"/>
        <bgColor indexed="64"/>
      </patternFill>
    </fill>
    <fill>
      <patternFill patternType="solid">
        <fgColor theme="1" tint="0.499984740745262"/>
        <bgColor indexed="64"/>
      </patternFill>
    </fill>
    <fill>
      <patternFill patternType="solid">
        <fgColor theme="2" tint="-0.499984740745262"/>
        <bgColor indexed="64"/>
      </patternFill>
    </fill>
    <fill>
      <patternFill patternType="solid">
        <fgColor theme="1" tint="0.34998626667073579"/>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s>
  <cellStyleXfs count="2">
    <xf numFmtId="0" fontId="0" fillId="0" borderId="0"/>
    <xf numFmtId="0" fontId="55" fillId="0" borderId="0" applyNumberFormat="0" applyFill="0" applyBorder="0" applyAlignment="0" applyProtection="0"/>
  </cellStyleXfs>
  <cellXfs count="481">
    <xf numFmtId="0" fontId="0" fillId="0" borderId="0" xfId="0"/>
    <xf numFmtId="0" fontId="0" fillId="2" borderId="0" xfId="0" applyFill="1"/>
    <xf numFmtId="0" fontId="0" fillId="3" borderId="0" xfId="0" applyFill="1"/>
    <xf numFmtId="0" fontId="3" fillId="2" borderId="0" xfId="0" applyFont="1" applyFill="1" applyBorder="1" applyAlignment="1">
      <alignment vertical="center" wrapText="1"/>
    </xf>
    <xf numFmtId="0" fontId="3" fillId="2" borderId="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4" fillId="2" borderId="0" xfId="0" applyFont="1" applyFill="1" applyBorder="1" applyAlignment="1">
      <alignment horizontal="center" vertical="center" wrapText="1"/>
    </xf>
    <xf numFmtId="0" fontId="7" fillId="0" borderId="1" xfId="0" applyFont="1" applyBorder="1" applyAlignment="1">
      <alignment horizontal="center" vertical="center" wrapText="1"/>
    </xf>
    <xf numFmtId="0" fontId="5" fillId="2" borderId="0" xfId="0" applyFont="1" applyFill="1" applyBorder="1" applyAlignment="1"/>
    <xf numFmtId="0" fontId="5" fillId="2" borderId="0" xfId="0" applyFont="1" applyFill="1" applyBorder="1" applyAlignment="1">
      <alignment horizontal="center"/>
    </xf>
    <xf numFmtId="0" fontId="4" fillId="2" borderId="0" xfId="0" applyFont="1" applyFill="1" applyBorder="1" applyAlignment="1">
      <alignment horizontal="left" vertical="top" wrapText="1"/>
    </xf>
    <xf numFmtId="0" fontId="2" fillId="2" borderId="0" xfId="0" applyFont="1" applyFill="1"/>
    <xf numFmtId="0" fontId="5" fillId="2" borderId="0" xfId="0" applyFont="1" applyFill="1"/>
    <xf numFmtId="0" fontId="5" fillId="2" borderId="0" xfId="0" applyFont="1" applyFill="1" applyAlignment="1">
      <alignment horizontal="left" vertical="top" wrapText="1"/>
    </xf>
    <xf numFmtId="0" fontId="9" fillId="2" borderId="0" xfId="0" applyFont="1" applyFill="1" applyBorder="1" applyAlignment="1">
      <alignment horizontal="left" vertical="top" wrapText="1"/>
    </xf>
    <xf numFmtId="0" fontId="5" fillId="2" borderId="0" xfId="0" applyFont="1" applyFill="1" applyBorder="1" applyAlignment="1">
      <alignment vertical="top" wrapText="1"/>
    </xf>
    <xf numFmtId="0" fontId="5" fillId="2" borderId="0" xfId="0" applyFont="1" applyFill="1" applyBorder="1" applyAlignment="1">
      <alignment horizontal="center" vertical="center" wrapText="1"/>
    </xf>
    <xf numFmtId="0" fontId="14" fillId="2" borderId="0" xfId="0" applyFont="1" applyFill="1"/>
    <xf numFmtId="0" fontId="9" fillId="0" borderId="1" xfId="0" applyFont="1" applyBorder="1" applyAlignment="1">
      <alignment horizontal="center" vertical="center" wrapText="1"/>
    </xf>
    <xf numFmtId="0" fontId="4" fillId="2" borderId="8" xfId="0" applyFont="1" applyFill="1" applyBorder="1" applyAlignment="1">
      <alignment vertical="center" wrapText="1"/>
    </xf>
    <xf numFmtId="0" fontId="12" fillId="2" borderId="0" xfId="0" applyFont="1" applyFill="1" applyBorder="1" applyAlignment="1">
      <alignment vertical="center" wrapText="1"/>
    </xf>
    <xf numFmtId="0" fontId="12" fillId="2" borderId="0" xfId="0" applyFont="1" applyFill="1" applyAlignment="1">
      <alignment vertical="center"/>
    </xf>
    <xf numFmtId="0" fontId="15" fillId="2" borderId="0" xfId="0" applyFont="1" applyFill="1" applyBorder="1"/>
    <xf numFmtId="0" fontId="16" fillId="2" borderId="0" xfId="0" applyFont="1" applyFill="1" applyBorder="1"/>
    <xf numFmtId="0" fontId="15" fillId="2" borderId="0" xfId="0" applyFont="1" applyFill="1" applyBorder="1" applyAlignment="1">
      <alignment wrapText="1"/>
    </xf>
    <xf numFmtId="0" fontId="15" fillId="2" borderId="0"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17" fillId="2" borderId="0" xfId="0" applyFont="1" applyFill="1"/>
    <xf numFmtId="0" fontId="0" fillId="2" borderId="0" xfId="0" applyFill="1" applyBorder="1"/>
    <xf numFmtId="0" fontId="21" fillId="2" borderId="0" xfId="0" applyFont="1" applyFill="1" applyBorder="1" applyAlignment="1">
      <alignment vertical="center" wrapText="1"/>
    </xf>
    <xf numFmtId="0" fontId="22" fillId="2" borderId="0" xfId="0" applyFont="1" applyFill="1" applyBorder="1" applyAlignment="1">
      <alignment horizontal="center" vertical="center" wrapText="1"/>
    </xf>
    <xf numFmtId="0" fontId="27" fillId="2" borderId="0" xfId="0" applyFont="1" applyFill="1" applyBorder="1" applyAlignment="1">
      <alignment vertical="center" wrapText="1"/>
    </xf>
    <xf numFmtId="0" fontId="28" fillId="2" borderId="0" xfId="0" applyFont="1" applyFill="1" applyBorder="1" applyAlignment="1">
      <alignment vertical="center" wrapText="1"/>
    </xf>
    <xf numFmtId="0" fontId="4" fillId="2" borderId="0" xfId="0" applyFont="1" applyFill="1" applyBorder="1" applyAlignment="1">
      <alignment horizontal="left" vertical="top" wrapText="1" indent="3"/>
    </xf>
    <xf numFmtId="0" fontId="1" fillId="2" borderId="0" xfId="0" applyFont="1" applyFill="1"/>
    <xf numFmtId="0" fontId="5" fillId="2" borderId="0" xfId="0" applyFont="1" applyFill="1" applyAlignment="1">
      <alignment vertical="top" wrapText="1"/>
    </xf>
    <xf numFmtId="0" fontId="30" fillId="2" borderId="0" xfId="0" applyFont="1" applyFill="1" applyBorder="1" applyAlignment="1">
      <alignment vertical="center" wrapText="1"/>
    </xf>
    <xf numFmtId="0" fontId="0" fillId="0" borderId="0" xfId="0" applyAlignment="1">
      <alignment wrapText="1"/>
    </xf>
    <xf numFmtId="0" fontId="18" fillId="2" borderId="0" xfId="0" applyFont="1" applyFill="1" applyBorder="1" applyAlignment="1">
      <alignment vertical="center" wrapText="1"/>
    </xf>
    <xf numFmtId="0" fontId="0" fillId="2" borderId="22" xfId="0" applyFill="1" applyBorder="1"/>
    <xf numFmtId="0" fontId="0" fillId="2" borderId="23" xfId="0" applyFill="1" applyBorder="1"/>
    <xf numFmtId="0" fontId="7" fillId="0" borderId="1" xfId="0" applyFont="1" applyBorder="1" applyAlignment="1">
      <alignment vertical="center" wrapText="1"/>
    </xf>
    <xf numFmtId="0" fontId="25" fillId="2" borderId="0" xfId="0" applyFont="1" applyFill="1" applyBorder="1" applyAlignment="1">
      <alignment vertical="center" wrapText="1"/>
    </xf>
    <xf numFmtId="0" fontId="1" fillId="2" borderId="0" xfId="0" applyFont="1" applyFill="1" applyBorder="1" applyAlignment="1">
      <alignment horizontal="left" vertical="center" wrapText="1"/>
    </xf>
    <xf numFmtId="0" fontId="31" fillId="2" borderId="0" xfId="0" applyFont="1" applyFill="1" applyBorder="1" applyAlignment="1">
      <alignment vertical="center" wrapText="1"/>
    </xf>
    <xf numFmtId="0" fontId="7" fillId="2" borderId="0" xfId="0" applyFont="1" applyFill="1" applyBorder="1" applyAlignment="1">
      <alignment vertical="center" wrapText="1"/>
    </xf>
    <xf numFmtId="0" fontId="5" fillId="2" borderId="0" xfId="0" applyFont="1" applyFill="1" applyBorder="1"/>
    <xf numFmtId="0" fontId="13" fillId="2" borderId="0" xfId="0" applyFont="1" applyFill="1" applyBorder="1" applyAlignment="1">
      <alignment vertical="center" wrapText="1"/>
    </xf>
    <xf numFmtId="0" fontId="9" fillId="2" borderId="0" xfId="0" applyFont="1" applyFill="1" applyBorder="1" applyAlignment="1">
      <alignment vertical="top" wrapText="1"/>
    </xf>
    <xf numFmtId="0" fontId="0" fillId="2" borderId="0" xfId="0" applyFill="1" applyBorder="1" applyAlignment="1"/>
    <xf numFmtId="0" fontId="18" fillId="2" borderId="0" xfId="0" applyFont="1" applyFill="1" applyBorder="1" applyAlignment="1">
      <alignment horizontal="center" vertical="center" wrapText="1"/>
    </xf>
    <xf numFmtId="0" fontId="0" fillId="8" borderId="0" xfId="0" applyFill="1"/>
    <xf numFmtId="0" fontId="33" fillId="2" borderId="0" xfId="0" applyFont="1" applyFill="1" applyBorder="1" applyAlignment="1">
      <alignment vertical="center" wrapText="1"/>
    </xf>
    <xf numFmtId="0" fontId="18" fillId="2" borderId="2" xfId="0" applyFont="1" applyFill="1" applyBorder="1" applyAlignment="1">
      <alignment horizontal="left" vertical="center" wrapText="1"/>
    </xf>
    <xf numFmtId="0" fontId="7" fillId="0" borderId="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7" fillId="2" borderId="0" xfId="0" applyFont="1" applyFill="1" applyBorder="1" applyAlignment="1">
      <alignment horizontal="lef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37" fillId="2" borderId="0" xfId="0" applyFont="1" applyFill="1" applyBorder="1" applyAlignment="1">
      <alignment horizontal="center" vertical="center" wrapText="1"/>
    </xf>
    <xf numFmtId="0" fontId="4" fillId="2" borderId="0" xfId="0" applyFont="1" applyFill="1" applyBorder="1" applyAlignment="1">
      <alignment horizontal="left" vertical="center" wrapText="1"/>
    </xf>
    <xf numFmtId="0" fontId="16" fillId="2" borderId="0" xfId="0" applyFont="1" applyFill="1" applyBorder="1" applyAlignment="1">
      <alignment wrapText="1"/>
    </xf>
    <xf numFmtId="0" fontId="14" fillId="3" borderId="0" xfId="0" applyFont="1" applyFill="1"/>
    <xf numFmtId="0" fontId="38" fillId="2" borderId="0" xfId="0" applyFont="1" applyFill="1"/>
    <xf numFmtId="0" fontId="16" fillId="2" borderId="0" xfId="0" applyFont="1" applyFill="1" applyBorder="1" applyAlignment="1">
      <alignment horizontal="center" vertical="center"/>
    </xf>
    <xf numFmtId="0" fontId="16" fillId="2" borderId="0" xfId="0" applyFont="1" applyFill="1" applyBorder="1" applyAlignment="1">
      <alignment horizontal="center" vertical="center" wrapText="1"/>
    </xf>
    <xf numFmtId="0" fontId="16" fillId="7" borderId="0" xfId="0" applyFont="1" applyFill="1" applyBorder="1" applyAlignment="1">
      <alignment vertical="center" wrapText="1"/>
    </xf>
    <xf numFmtId="0" fontId="16" fillId="7" borderId="0" xfId="0" applyFont="1" applyFill="1" applyBorder="1" applyAlignment="1">
      <alignment horizontal="left" vertical="center" wrapText="1"/>
    </xf>
    <xf numFmtId="0" fontId="35" fillId="0" borderId="1" xfId="0" applyFont="1" applyBorder="1" applyAlignment="1">
      <alignment horizontal="center" vertical="center" wrapText="1"/>
    </xf>
    <xf numFmtId="0" fontId="26" fillId="2" borderId="0" xfId="0" applyFont="1" applyFill="1" applyAlignment="1">
      <alignment vertical="center"/>
    </xf>
    <xf numFmtId="0" fontId="26" fillId="2" borderId="0" xfId="0" applyFont="1" applyFill="1" applyBorder="1" applyAlignment="1">
      <alignment vertical="center" wrapText="1"/>
    </xf>
    <xf numFmtId="0" fontId="14" fillId="2" borderId="0" xfId="0" applyFont="1" applyFill="1" applyAlignment="1">
      <alignment vertical="center"/>
    </xf>
    <xf numFmtId="0" fontId="0" fillId="3" borderId="0" xfId="0" applyFill="1" applyBorder="1"/>
    <xf numFmtId="0" fontId="14" fillId="2" borderId="0" xfId="0" applyFont="1" applyFill="1" applyBorder="1" applyAlignment="1">
      <alignment vertical="center"/>
    </xf>
    <xf numFmtId="0" fontId="14" fillId="2" borderId="0" xfId="0" applyFont="1" applyFill="1" applyBorder="1"/>
    <xf numFmtId="0" fontId="2" fillId="2" borderId="0" xfId="0" applyFont="1" applyFill="1" applyBorder="1"/>
    <xf numFmtId="0" fontId="0" fillId="2" borderId="0" xfId="0" applyFont="1" applyFill="1"/>
    <xf numFmtId="0" fontId="38" fillId="2" borderId="1" xfId="0" applyFont="1" applyFill="1" applyBorder="1"/>
    <xf numFmtId="0" fontId="7"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0" xfId="0" applyFont="1" applyFill="1" applyBorder="1" applyAlignment="1"/>
    <xf numFmtId="0" fontId="16" fillId="2" borderId="0" xfId="0" applyFont="1" applyFill="1" applyBorder="1" applyAlignment="1"/>
    <xf numFmtId="0" fontId="14" fillId="2" borderId="0" xfId="0" applyFont="1" applyFill="1" applyAlignment="1"/>
    <xf numFmtId="0" fontId="16" fillId="2" borderId="1" xfId="0" applyFont="1" applyFill="1" applyBorder="1"/>
    <xf numFmtId="0" fontId="37" fillId="2" borderId="0" xfId="0" applyFont="1" applyFill="1" applyBorder="1" applyAlignment="1">
      <alignment horizontal="left" vertical="center" wrapText="1"/>
    </xf>
    <xf numFmtId="0" fontId="38" fillId="3" borderId="0" xfId="0" applyFont="1" applyFill="1"/>
    <xf numFmtId="0" fontId="4" fillId="2" borderId="1" xfId="0"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Fill="1" applyBorder="1" applyAlignment="1">
      <alignment horizontal="left" vertical="center" wrapText="1"/>
    </xf>
    <xf numFmtId="0" fontId="4" fillId="0" borderId="5" xfId="0" applyFont="1" applyBorder="1" applyAlignment="1">
      <alignment vertical="center" wrapText="1"/>
    </xf>
    <xf numFmtId="0" fontId="4" fillId="2" borderId="1" xfId="0" applyFont="1" applyFill="1" applyBorder="1" applyAlignment="1">
      <alignment horizontal="center" vertical="center" wrapText="1"/>
    </xf>
    <xf numFmtId="0" fontId="0" fillId="3" borderId="0" xfId="0" applyFont="1" applyFill="1"/>
    <xf numFmtId="0" fontId="49" fillId="2" borderId="0" xfId="0" applyFont="1" applyFill="1" applyBorder="1" applyAlignment="1">
      <alignment vertical="center" wrapText="1"/>
    </xf>
    <xf numFmtId="0" fontId="50" fillId="2" borderId="2" xfId="0" applyFont="1" applyFill="1" applyBorder="1" applyAlignment="1">
      <alignment horizontal="left" vertical="center" wrapText="1"/>
    </xf>
    <xf numFmtId="0" fontId="7" fillId="0" borderId="1" xfId="0" applyFont="1" applyBorder="1" applyAlignment="1">
      <alignment horizontal="center" vertical="center" wrapText="1"/>
    </xf>
    <xf numFmtId="0" fontId="9" fillId="2" borderId="1" xfId="0" applyFont="1" applyFill="1" applyBorder="1" applyAlignment="1">
      <alignment horizontal="center" vertical="center"/>
    </xf>
    <xf numFmtId="0" fontId="50" fillId="2" borderId="0" xfId="0" applyFont="1" applyFill="1" applyBorder="1" applyAlignment="1">
      <alignment horizontal="center" vertical="center" wrapText="1"/>
    </xf>
    <xf numFmtId="0" fontId="0" fillId="3" borderId="0" xfId="0" applyFill="1" applyProtection="1">
      <protection locked="0"/>
    </xf>
    <xf numFmtId="0" fontId="0" fillId="2" borderId="0" xfId="0" applyFill="1" applyProtection="1">
      <protection locked="0"/>
    </xf>
    <xf numFmtId="0" fontId="9" fillId="0" borderId="1" xfId="0" applyFont="1" applyBorder="1" applyAlignment="1" applyProtection="1">
      <alignment vertical="center" wrapText="1"/>
      <protection locked="0"/>
    </xf>
    <xf numFmtId="0" fontId="40"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5" fillId="2" borderId="0" xfId="0" applyFont="1" applyFill="1" applyProtection="1">
      <protection locked="0"/>
    </xf>
    <xf numFmtId="0" fontId="0" fillId="0" borderId="0" xfId="0" applyAlignment="1" applyProtection="1">
      <alignment wrapText="1"/>
      <protection locked="0"/>
    </xf>
    <xf numFmtId="0" fontId="7" fillId="4" borderId="1" xfId="0" applyFont="1" applyFill="1" applyBorder="1" applyAlignment="1" applyProtection="1">
      <alignment vertical="center" wrapText="1"/>
      <protection locked="0"/>
    </xf>
    <xf numFmtId="0" fontId="5" fillId="5" borderId="5" xfId="0" applyFont="1" applyFill="1" applyBorder="1" applyAlignment="1" applyProtection="1">
      <alignment horizontal="left" vertical="center" wrapText="1"/>
      <protection locked="0"/>
    </xf>
    <xf numFmtId="0" fontId="5" fillId="4" borderId="4" xfId="0" applyFont="1" applyFill="1" applyBorder="1" applyAlignment="1" applyProtection="1">
      <alignment horizontal="left" vertical="center" wrapText="1"/>
      <protection locked="0"/>
    </xf>
    <xf numFmtId="0" fontId="38" fillId="2" borderId="0" xfId="0" applyFont="1" applyFill="1" applyProtection="1">
      <protection locked="0"/>
    </xf>
    <xf numFmtId="0" fontId="14" fillId="2" borderId="0" xfId="0" applyFont="1" applyFill="1" applyProtection="1">
      <protection locked="0"/>
    </xf>
    <xf numFmtId="0" fontId="38" fillId="4" borderId="4" xfId="0" applyFont="1" applyFill="1" applyBorder="1" applyAlignment="1" applyProtection="1">
      <alignment horizontal="left" vertical="center" wrapText="1"/>
      <protection locked="0"/>
    </xf>
    <xf numFmtId="0" fontId="4" fillId="4" borderId="1" xfId="0" applyFont="1" applyFill="1" applyBorder="1" applyAlignment="1" applyProtection="1">
      <alignmen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5" xfId="0" applyFont="1" applyFill="1" applyBorder="1" applyAlignment="1" applyProtection="1">
      <alignment vertical="center" wrapText="1"/>
      <protection locked="0"/>
    </xf>
    <xf numFmtId="0" fontId="4" fillId="5"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vertical="center" wrapText="1"/>
      <protection locked="0"/>
    </xf>
    <xf numFmtId="0" fontId="5" fillId="5" borderId="1" xfId="0" applyFont="1" applyFill="1" applyBorder="1" applyAlignment="1" applyProtection="1">
      <alignment horizontal="center"/>
      <protection locked="0"/>
    </xf>
    <xf numFmtId="0" fontId="5" fillId="4" borderId="4" xfId="0" applyFont="1" applyFill="1" applyBorder="1" applyAlignment="1" applyProtection="1">
      <alignment vertical="center" wrapText="1"/>
      <protection locked="0"/>
    </xf>
    <xf numFmtId="0" fontId="5" fillId="4" borderId="1"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2" fillId="2" borderId="0" xfId="0" applyFont="1" applyFill="1" applyProtection="1">
      <protection locked="0"/>
    </xf>
    <xf numFmtId="0" fontId="5" fillId="5" borderId="1" xfId="0" applyFont="1" applyFill="1" applyBorder="1" applyAlignment="1" applyProtection="1">
      <alignment horizontal="center"/>
      <protection locked="0"/>
    </xf>
    <xf numFmtId="0" fontId="5" fillId="5" borderId="1" xfId="0" applyFont="1" applyFill="1" applyBorder="1" applyAlignment="1" applyProtection="1">
      <protection locked="0"/>
    </xf>
    <xf numFmtId="0" fontId="3" fillId="2" borderId="0" xfId="0" applyFont="1" applyFill="1" applyBorder="1" applyAlignment="1" applyProtection="1">
      <alignment vertical="center" wrapText="1"/>
      <protection locked="0"/>
    </xf>
    <xf numFmtId="0" fontId="5" fillId="3" borderId="0" xfId="0" applyFont="1" applyFill="1" applyAlignment="1">
      <alignment horizontal="center"/>
    </xf>
    <xf numFmtId="0" fontId="5" fillId="2" borderId="0" xfId="0" applyFont="1" applyFill="1" applyAlignment="1">
      <alignment horizontal="center"/>
    </xf>
    <xf numFmtId="0" fontId="35" fillId="2" borderId="0" xfId="0" applyFont="1" applyFill="1" applyBorder="1" applyAlignment="1">
      <alignment horizontal="center" vertical="center" wrapText="1"/>
    </xf>
    <xf numFmtId="0" fontId="9" fillId="2" borderId="0" xfId="0" applyFont="1" applyFill="1" applyAlignment="1">
      <alignment horizontal="center"/>
    </xf>
    <xf numFmtId="0" fontId="9" fillId="2" borderId="0" xfId="0" applyFont="1" applyFill="1" applyBorder="1" applyAlignment="1">
      <alignment horizontal="center" vertical="center" wrapText="1"/>
    </xf>
    <xf numFmtId="0" fontId="5" fillId="5" borderId="1" xfId="0" applyFont="1" applyFill="1" applyBorder="1" applyAlignment="1" applyProtection="1">
      <alignment horizontal="center" vertical="center" wrapText="1"/>
      <protection locked="0"/>
    </xf>
    <xf numFmtId="0" fontId="5" fillId="10"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1" fillId="2" borderId="0"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5" fillId="3" borderId="0" xfId="0" applyFont="1" applyFill="1" applyAlignment="1">
      <alignment horizontal="center" vertical="center"/>
    </xf>
    <xf numFmtId="0" fontId="5" fillId="2" borderId="0" xfId="0" applyFont="1" applyFill="1" applyAlignment="1">
      <alignment horizontal="center" vertical="center"/>
    </xf>
    <xf numFmtId="0" fontId="5" fillId="5" borderId="1" xfId="0" applyFont="1" applyFill="1" applyBorder="1" applyAlignment="1" applyProtection="1">
      <alignment horizontal="center"/>
      <protection locked="0"/>
    </xf>
    <xf numFmtId="0" fontId="9" fillId="2" borderId="0" xfId="0" applyFont="1" applyFill="1" applyAlignment="1">
      <alignment vertical="center"/>
    </xf>
    <xf numFmtId="0" fontId="5" fillId="3" borderId="0" xfId="0" applyFont="1" applyFill="1"/>
    <xf numFmtId="0" fontId="4" fillId="2" borderId="0" xfId="0" applyFont="1" applyFill="1" applyAlignment="1">
      <alignment vertical="center" wrapText="1"/>
    </xf>
    <xf numFmtId="0" fontId="9" fillId="2" borderId="1" xfId="0" applyFont="1" applyFill="1" applyBorder="1" applyAlignment="1">
      <alignment horizontal="center"/>
    </xf>
    <xf numFmtId="0" fontId="5" fillId="5" borderId="1" xfId="0" applyFont="1" applyFill="1" applyBorder="1" applyProtection="1">
      <protection locked="0"/>
    </xf>
    <xf numFmtId="0" fontId="5" fillId="3" borderId="0" xfId="0" applyFont="1" applyFill="1" applyProtection="1">
      <protection locked="0"/>
    </xf>
    <xf numFmtId="0" fontId="4" fillId="2" borderId="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protection locked="0"/>
    </xf>
    <xf numFmtId="0" fontId="35" fillId="4" borderId="1" xfId="0" applyFont="1" applyFill="1" applyBorder="1" applyAlignment="1" applyProtection="1">
      <alignment horizontal="center" vertical="center" wrapText="1"/>
      <protection locked="0"/>
    </xf>
    <xf numFmtId="0" fontId="4" fillId="2" borderId="0" xfId="0" applyFont="1" applyFill="1" applyAlignment="1">
      <alignment vertical="top" wrapText="1"/>
    </xf>
    <xf numFmtId="0" fontId="4" fillId="0" borderId="1" xfId="0" applyFont="1" applyBorder="1" applyAlignment="1">
      <alignment horizontal="center" vertical="center" wrapText="1"/>
    </xf>
    <xf numFmtId="0" fontId="4" fillId="5"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2" fillId="4" borderId="1" xfId="0" applyFont="1" applyFill="1" applyBorder="1" applyAlignment="1" applyProtection="1">
      <alignment vertical="center" wrapText="1"/>
      <protection locked="0"/>
    </xf>
    <xf numFmtId="0" fontId="12" fillId="2" borderId="0" xfId="0" applyFont="1" applyFill="1" applyAlignment="1">
      <alignment vertical="center" wrapText="1"/>
    </xf>
    <xf numFmtId="0" fontId="4" fillId="4"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protection locked="0"/>
    </xf>
    <xf numFmtId="0" fontId="4" fillId="5" borderId="1"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5" borderId="1" xfId="0" applyFont="1" applyFill="1" applyBorder="1" applyAlignment="1" applyProtection="1">
      <alignment horizontal="center" vertical="center" wrapText="1"/>
      <protection locked="0"/>
    </xf>
    <xf numFmtId="0" fontId="5" fillId="5" borderId="1" xfId="0" applyFont="1" applyFill="1" applyBorder="1" applyAlignment="1" applyProtection="1">
      <alignment vertical="center" wrapText="1"/>
      <protection locked="0"/>
    </xf>
    <xf numFmtId="0" fontId="5" fillId="7" borderId="1" xfId="0" applyFont="1" applyFill="1" applyBorder="1" applyAlignment="1">
      <alignment vertical="center" wrapText="1"/>
    </xf>
    <xf numFmtId="0" fontId="5" fillId="10" borderId="1" xfId="0" applyFont="1" applyFill="1" applyBorder="1" applyAlignment="1">
      <alignment vertical="center" wrapText="1"/>
    </xf>
    <xf numFmtId="0" fontId="56" fillId="10" borderId="1" xfId="0" applyFont="1" applyFill="1" applyBorder="1" applyAlignment="1">
      <alignment vertical="center" wrapText="1"/>
    </xf>
    <xf numFmtId="0" fontId="5" fillId="2" borderId="1" xfId="0" applyFont="1" applyFill="1" applyBorder="1" applyAlignment="1">
      <alignment horizontal="left" vertical="center" wrapText="1"/>
    </xf>
    <xf numFmtId="0" fontId="5" fillId="4" borderId="0" xfId="0" applyFont="1" applyFill="1" applyBorder="1" applyAlignment="1" applyProtection="1">
      <alignment vertical="center" wrapText="1"/>
      <protection locked="0"/>
    </xf>
    <xf numFmtId="0" fontId="4" fillId="7" borderId="5" xfId="0" applyFont="1" applyFill="1" applyBorder="1" applyAlignment="1">
      <alignment vertical="center" wrapText="1"/>
    </xf>
    <xf numFmtId="0" fontId="4" fillId="7" borderId="1" xfId="0" applyFont="1" applyFill="1" applyBorder="1" applyAlignment="1">
      <alignment horizontal="left" vertical="center" wrapText="1"/>
    </xf>
    <xf numFmtId="0" fontId="4" fillId="7" borderId="1" xfId="0" applyFont="1" applyFill="1" applyBorder="1" applyAlignment="1">
      <alignment vertical="center" wrapText="1"/>
    </xf>
    <xf numFmtId="0" fontId="4" fillId="7" borderId="20" xfId="0" applyFont="1" applyFill="1" applyBorder="1" applyAlignment="1">
      <alignment vertical="center" wrapText="1"/>
    </xf>
    <xf numFmtId="0" fontId="5" fillId="0" borderId="1" xfId="0" applyFont="1" applyFill="1" applyBorder="1" applyAlignment="1">
      <alignment vertical="center" wrapText="1"/>
    </xf>
    <xf numFmtId="0" fontId="7" fillId="0" borderId="1" xfId="0" applyFont="1" applyBorder="1" applyAlignment="1">
      <alignment horizontal="center" vertical="center" wrapText="1"/>
    </xf>
    <xf numFmtId="0" fontId="7" fillId="0" borderId="8" xfId="0" applyFont="1" applyBorder="1" applyAlignment="1">
      <alignment horizontal="center" vertical="center" wrapText="1"/>
    </xf>
    <xf numFmtId="0" fontId="40" fillId="2" borderId="1" xfId="0" applyFont="1" applyFill="1" applyBorder="1" applyAlignment="1">
      <alignment horizontal="center"/>
    </xf>
    <xf numFmtId="0" fontId="40" fillId="2" borderId="0" xfId="0" applyFont="1" applyFill="1" applyAlignment="1">
      <alignment vertical="center"/>
    </xf>
    <xf numFmtId="0" fontId="38" fillId="7" borderId="1" xfId="0" applyFont="1" applyFill="1" applyBorder="1" applyAlignment="1">
      <alignment horizontal="left" vertical="center" wrapText="1"/>
    </xf>
    <xf numFmtId="0" fontId="38" fillId="10" borderId="1" xfId="0" applyFont="1" applyFill="1" applyBorder="1" applyAlignment="1">
      <alignment vertical="center" wrapText="1"/>
    </xf>
    <xf numFmtId="0" fontId="44" fillId="10" borderId="1" xfId="0" applyFont="1" applyFill="1" applyBorder="1" applyAlignment="1">
      <alignment vertical="center" wrapText="1"/>
    </xf>
    <xf numFmtId="0" fontId="38" fillId="2" borderId="1" xfId="0" applyFont="1" applyFill="1" applyBorder="1" applyAlignment="1">
      <alignment vertical="center" wrapText="1"/>
    </xf>
    <xf numFmtId="0" fontId="38" fillId="7" borderId="1" xfId="0" applyFont="1" applyFill="1" applyBorder="1" applyAlignment="1">
      <alignment vertical="center" wrapText="1"/>
    </xf>
    <xf numFmtId="0" fontId="38" fillId="7" borderId="5" xfId="0" applyFont="1" applyFill="1" applyBorder="1" applyAlignment="1">
      <alignment vertical="center" wrapText="1"/>
    </xf>
    <xf numFmtId="0" fontId="38" fillId="10" borderId="1" xfId="0" applyFont="1" applyFill="1" applyBorder="1"/>
    <xf numFmtId="0" fontId="38" fillId="0" borderId="1" xfId="0" applyFont="1" applyFill="1" applyBorder="1" applyAlignment="1">
      <alignment vertical="center" wrapText="1"/>
    </xf>
    <xf numFmtId="0" fontId="38" fillId="2" borderId="1" xfId="0" applyFont="1" applyFill="1" applyBorder="1" applyAlignment="1" applyProtection="1">
      <alignment vertical="center" wrapText="1"/>
      <protection locked="0"/>
    </xf>
    <xf numFmtId="0" fontId="38" fillId="5" borderId="1" xfId="0" applyFont="1" applyFill="1" applyBorder="1" applyAlignment="1" applyProtection="1">
      <alignment vertical="center" wrapText="1"/>
      <protection locked="0"/>
    </xf>
    <xf numFmtId="0" fontId="38" fillId="5" borderId="1" xfId="0" applyFont="1" applyFill="1" applyBorder="1" applyProtection="1">
      <protection locked="0"/>
    </xf>
    <xf numFmtId="0" fontId="38" fillId="5" borderId="1" xfId="0" applyFont="1" applyFill="1" applyBorder="1" applyAlignment="1" applyProtection="1">
      <alignment horizontal="left"/>
      <protection locked="0"/>
    </xf>
    <xf numFmtId="0" fontId="39" fillId="4" borderId="3" xfId="0" applyFont="1" applyFill="1" applyBorder="1" applyAlignment="1" applyProtection="1">
      <alignment horizontal="left" vertical="center" wrapText="1"/>
      <protection locked="0"/>
    </xf>
    <xf numFmtId="0" fontId="39" fillId="4" borderId="1" xfId="0" applyFont="1" applyFill="1" applyBorder="1" applyAlignment="1" applyProtection="1">
      <alignment horizontal="left" vertical="center" wrapText="1"/>
      <protection locked="0"/>
    </xf>
    <xf numFmtId="0" fontId="39" fillId="4" borderId="1" xfId="0" applyFont="1" applyFill="1" applyBorder="1" applyAlignment="1" applyProtection="1">
      <alignment vertical="center" wrapText="1"/>
      <protection locked="0"/>
    </xf>
    <xf numFmtId="0" fontId="38" fillId="2" borderId="0" xfId="0" applyFont="1" applyFill="1" applyAlignment="1">
      <alignment horizontal="left" vertical="top" wrapText="1"/>
    </xf>
    <xf numFmtId="0" fontId="40" fillId="2" borderId="5" xfId="0" applyFont="1" applyFill="1" applyBorder="1" applyAlignment="1">
      <alignment horizontal="center"/>
    </xf>
    <xf numFmtId="0" fontId="38" fillId="5" borderId="5" xfId="0" applyFont="1" applyFill="1" applyBorder="1" applyAlignment="1" applyProtection="1">
      <alignment horizontal="center"/>
      <protection locked="0"/>
    </xf>
    <xf numFmtId="0" fontId="21" fillId="2" borderId="0" xfId="0" applyFont="1" applyFill="1" applyAlignment="1">
      <alignment vertical="center" wrapText="1"/>
    </xf>
    <xf numFmtId="0" fontId="3" fillId="2" borderId="0" xfId="0" applyFont="1" applyFill="1" applyAlignment="1">
      <alignment vertical="center" wrapText="1"/>
    </xf>
    <xf numFmtId="0" fontId="18" fillId="2" borderId="0" xfId="0" applyFont="1" applyFill="1" applyAlignment="1">
      <alignment vertical="center" wrapText="1"/>
    </xf>
    <xf numFmtId="0" fontId="1" fillId="6" borderId="0" xfId="0" applyFont="1" applyFill="1" applyAlignment="1">
      <alignment vertical="center"/>
    </xf>
    <xf numFmtId="0" fontId="60" fillId="2" borderId="0" xfId="0" applyFont="1" applyFill="1" applyAlignment="1">
      <alignment wrapText="1"/>
    </xf>
    <xf numFmtId="0" fontId="60" fillId="2" borderId="0" xfId="0" applyFont="1" applyFill="1" applyAlignment="1">
      <alignment horizontal="center" wrapText="1"/>
    </xf>
    <xf numFmtId="0" fontId="0" fillId="2" borderId="0" xfId="0" applyFill="1" applyAlignment="1">
      <alignment vertical="center"/>
    </xf>
    <xf numFmtId="0" fontId="52" fillId="2" borderId="0" xfId="0" applyFont="1" applyFill="1" applyAlignment="1">
      <alignment horizontal="center"/>
    </xf>
    <xf numFmtId="0" fontId="62" fillId="2" borderId="0" xfId="0" applyFont="1" applyFill="1" applyAlignment="1">
      <alignment horizontal="center"/>
    </xf>
    <xf numFmtId="0" fontId="60" fillId="2" borderId="0" xfId="0" applyFont="1" applyFill="1" applyAlignment="1">
      <alignment horizontal="center"/>
    </xf>
    <xf numFmtId="0" fontId="0" fillId="2" borderId="0" xfId="0" applyFill="1" applyAlignment="1">
      <alignment horizontal="left"/>
    </xf>
    <xf numFmtId="0" fontId="1" fillId="6" borderId="0" xfId="0" applyFont="1" applyFill="1"/>
    <xf numFmtId="0" fontId="0" fillId="6" borderId="0" xfId="0" applyFill="1"/>
    <xf numFmtId="0" fontId="52" fillId="0" borderId="0" xfId="0" applyFont="1" applyAlignment="1">
      <alignment horizontal="center"/>
    </xf>
    <xf numFmtId="0" fontId="29" fillId="2" borderId="0" xfId="0" applyFont="1" applyFill="1" applyAlignment="1">
      <alignment wrapText="1"/>
    </xf>
    <xf numFmtId="0" fontId="29" fillId="2" borderId="0" xfId="0" applyFont="1" applyFill="1" applyAlignment="1">
      <alignment horizontal="center" wrapText="1"/>
    </xf>
    <xf numFmtId="0" fontId="0" fillId="0" borderId="0" xfId="0" applyFill="1"/>
    <xf numFmtId="0" fontId="9" fillId="2" borderId="22" xfId="0" applyFont="1" applyFill="1" applyBorder="1" applyAlignment="1">
      <alignment horizontal="left" vertical="center"/>
    </xf>
    <xf numFmtId="0" fontId="4" fillId="0" borderId="23" xfId="0" applyFont="1" applyBorder="1" applyAlignment="1" applyProtection="1">
      <alignment horizontal="left" vertical="center" wrapText="1"/>
    </xf>
    <xf numFmtId="0" fontId="4" fillId="0" borderId="23" xfId="0" applyFont="1" applyBorder="1" applyAlignment="1">
      <alignment horizontal="left" vertical="center" wrapText="1"/>
    </xf>
    <xf numFmtId="0" fontId="9" fillId="2" borderId="25" xfId="0" applyFont="1" applyFill="1" applyBorder="1" applyAlignment="1">
      <alignment horizontal="left" vertical="center"/>
    </xf>
    <xf numFmtId="0" fontId="4" fillId="0" borderId="7"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1" fillId="6" borderId="24" xfId="0" applyFont="1" applyFill="1" applyBorder="1" applyAlignment="1">
      <alignment horizontal="left" vertical="center"/>
    </xf>
    <xf numFmtId="0" fontId="1" fillId="6" borderId="3" xfId="0" applyFont="1" applyFill="1" applyBorder="1" applyAlignment="1">
      <alignment horizontal="left" vertical="center"/>
    </xf>
    <xf numFmtId="0" fontId="1" fillId="6" borderId="24" xfId="0" applyFont="1" applyFill="1" applyBorder="1" applyAlignment="1">
      <alignment horizontal="left" vertical="center" wrapText="1"/>
    </xf>
    <xf numFmtId="0" fontId="1" fillId="6" borderId="3" xfId="0" applyFont="1" applyFill="1" applyBorder="1" applyAlignment="1">
      <alignment horizontal="left" vertical="center" wrapText="1"/>
    </xf>
    <xf numFmtId="0" fontId="4" fillId="0" borderId="7" xfId="0" applyFont="1" applyBorder="1" applyAlignment="1">
      <alignment horizontal="left" vertical="center" wrapText="1"/>
    </xf>
    <xf numFmtId="0" fontId="64" fillId="5" borderId="1" xfId="0" applyFont="1" applyFill="1" applyBorder="1" applyAlignment="1" applyProtection="1">
      <alignment vertical="center"/>
      <protection locked="0"/>
    </xf>
    <xf numFmtId="0" fontId="52" fillId="0" borderId="0" xfId="0" applyFont="1" applyFill="1" applyAlignment="1">
      <alignment horizontal="center"/>
    </xf>
    <xf numFmtId="0" fontId="4" fillId="4" borderId="5"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39" fillId="0" borderId="23" xfId="0" applyFont="1" applyBorder="1" applyAlignment="1" applyProtection="1">
      <alignment horizontal="left" vertical="center" wrapText="1"/>
      <protection locked="0"/>
    </xf>
    <xf numFmtId="0" fontId="65" fillId="5" borderId="1" xfId="0" applyFont="1" applyFill="1" applyBorder="1" applyAlignment="1" applyProtection="1">
      <alignment horizontal="center" vertical="center" wrapText="1"/>
      <protection locked="0"/>
    </xf>
    <xf numFmtId="0" fontId="17" fillId="2" borderId="0" xfId="0" applyFont="1" applyFill="1" applyBorder="1" applyAlignment="1"/>
    <xf numFmtId="0" fontId="66" fillId="2" borderId="0" xfId="0" applyFont="1" applyFill="1" applyAlignment="1">
      <alignment vertical="center"/>
    </xf>
    <xf numFmtId="0" fontId="5" fillId="2" borderId="1" xfId="0" applyFont="1" applyFill="1" applyBorder="1" applyAlignment="1">
      <alignment horizontal="center" vertical="center"/>
    </xf>
    <xf numFmtId="0" fontId="67" fillId="2" borderId="0" xfId="0" applyFont="1" applyFill="1" applyAlignment="1">
      <alignment horizontal="center" vertical="center" wrapText="1"/>
    </xf>
    <xf numFmtId="0" fontId="65" fillId="4" borderId="1" xfId="0" applyFont="1" applyFill="1" applyBorder="1" applyAlignment="1" applyProtection="1">
      <alignment vertical="center" wrapText="1"/>
      <protection locked="0"/>
    </xf>
    <xf numFmtId="0" fontId="65" fillId="4" borderId="1" xfId="0" applyFont="1" applyFill="1" applyBorder="1" applyAlignment="1" applyProtection="1">
      <alignment horizontal="center" vertical="center" wrapText="1"/>
      <protection locked="0"/>
    </xf>
    <xf numFmtId="0" fontId="46" fillId="2" borderId="0" xfId="0" applyFont="1" applyFill="1"/>
    <xf numFmtId="0" fontId="5" fillId="2" borderId="0" xfId="0" applyFont="1" applyFill="1" applyAlignment="1">
      <alignment horizontal="left" vertical="top" wrapText="1"/>
    </xf>
    <xf numFmtId="0" fontId="5" fillId="4" borderId="24" xfId="0" applyFont="1" applyFill="1" applyBorder="1" applyAlignment="1" applyProtection="1">
      <alignment horizontal="left" vertical="top"/>
      <protection locked="0"/>
    </xf>
    <xf numFmtId="0" fontId="5" fillId="4" borderId="8" xfId="0" applyFont="1" applyFill="1" applyBorder="1" applyAlignment="1" applyProtection="1">
      <alignment horizontal="left" vertical="top"/>
      <protection locked="0"/>
    </xf>
    <xf numFmtId="0" fontId="5" fillId="4" borderId="3" xfId="0" applyFont="1" applyFill="1" applyBorder="1" applyAlignment="1" applyProtection="1">
      <alignment horizontal="left" vertical="top"/>
      <protection locked="0"/>
    </xf>
    <xf numFmtId="0" fontId="5" fillId="4" borderId="22" xfId="0" applyFont="1" applyFill="1" applyBorder="1" applyAlignment="1" applyProtection="1">
      <alignment horizontal="left" vertical="top"/>
      <protection locked="0"/>
    </xf>
    <xf numFmtId="0" fontId="5" fillId="4" borderId="0" xfId="0" applyFont="1" applyFill="1" applyAlignment="1" applyProtection="1">
      <alignment horizontal="left" vertical="top"/>
      <protection locked="0"/>
    </xf>
    <xf numFmtId="0" fontId="5" fillId="4" borderId="23" xfId="0" applyFont="1" applyFill="1" applyBorder="1" applyAlignment="1" applyProtection="1">
      <alignment horizontal="left" vertical="top"/>
      <protection locked="0"/>
    </xf>
    <xf numFmtId="0" fontId="5" fillId="4" borderId="25" xfId="0" applyFont="1" applyFill="1" applyBorder="1" applyAlignment="1" applyProtection="1">
      <alignment horizontal="left" vertical="top"/>
      <protection locked="0"/>
    </xf>
    <xf numFmtId="0" fontId="5" fillId="4" borderId="2" xfId="0" applyFont="1" applyFill="1" applyBorder="1" applyAlignment="1" applyProtection="1">
      <alignment horizontal="left" vertical="top"/>
      <protection locked="0"/>
    </xf>
    <xf numFmtId="0" fontId="5" fillId="4" borderId="7" xfId="0" applyFont="1" applyFill="1" applyBorder="1" applyAlignment="1" applyProtection="1">
      <alignment horizontal="left" vertical="top"/>
      <protection locked="0"/>
    </xf>
    <xf numFmtId="0" fontId="9" fillId="2" borderId="14" xfId="0" applyFont="1" applyFill="1" applyBorder="1" applyAlignment="1">
      <alignment horizontal="left" vertical="top" wrapText="1"/>
    </xf>
    <xf numFmtId="0" fontId="9" fillId="2" borderId="15" xfId="0" applyFont="1" applyFill="1" applyBorder="1" applyAlignment="1">
      <alignment horizontal="left" vertical="top" wrapText="1"/>
    </xf>
    <xf numFmtId="0" fontId="9" fillId="2" borderId="16"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0"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2" borderId="12"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13" xfId="0" applyFont="1" applyFill="1" applyBorder="1" applyAlignment="1">
      <alignment horizontal="left" vertical="top" wrapText="1"/>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0" fontId="35" fillId="0" borderId="0" xfId="0" applyFont="1" applyAlignment="1">
      <alignment horizontal="left" vertical="center" wrapText="1"/>
    </xf>
    <xf numFmtId="0" fontId="4" fillId="4" borderId="24"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9" fillId="2" borderId="5" xfId="0" applyFont="1" applyFill="1" applyBorder="1" applyAlignment="1" applyProtection="1">
      <alignment horizontal="left" vertical="top" wrapText="1"/>
      <protection locked="0"/>
    </xf>
    <xf numFmtId="0" fontId="9" fillId="2" borderId="6" xfId="0" applyFont="1" applyFill="1" applyBorder="1" applyAlignment="1" applyProtection="1">
      <alignment horizontal="left" vertical="top" wrapText="1"/>
      <protection locked="0"/>
    </xf>
    <xf numFmtId="0" fontId="9" fillId="2" borderId="4" xfId="0" applyFont="1" applyFill="1" applyBorder="1" applyAlignment="1" applyProtection="1">
      <alignment horizontal="left" vertical="top" wrapText="1"/>
      <protection locked="0"/>
    </xf>
    <xf numFmtId="0" fontId="1" fillId="6" borderId="1" xfId="0" applyFont="1" applyFill="1" applyBorder="1" applyAlignment="1">
      <alignment horizontal="left" vertical="center" wrapText="1"/>
    </xf>
    <xf numFmtId="0" fontId="36" fillId="2" borderId="1" xfId="0" applyFont="1" applyFill="1" applyBorder="1" applyAlignment="1">
      <alignment horizontal="center" vertical="center" wrapText="1"/>
    </xf>
    <xf numFmtId="0" fontId="39" fillId="2" borderId="17" xfId="0" applyFont="1" applyFill="1" applyBorder="1" applyAlignment="1">
      <alignment horizontal="left" vertical="top" wrapText="1"/>
    </xf>
    <xf numFmtId="0" fontId="39" fillId="2" borderId="18" xfId="0" applyFont="1" applyFill="1" applyBorder="1" applyAlignment="1">
      <alignment horizontal="left" vertical="top" wrapText="1"/>
    </xf>
    <xf numFmtId="0" fontId="39" fillId="2" borderId="19" xfId="0" applyFont="1" applyFill="1" applyBorder="1" applyAlignment="1">
      <alignment horizontal="left" vertical="top" wrapText="1"/>
    </xf>
    <xf numFmtId="0" fontId="47" fillId="2" borderId="0" xfId="0" applyFont="1" applyFill="1" applyBorder="1" applyAlignment="1">
      <alignment horizontal="left" vertical="center" wrapText="1"/>
    </xf>
    <xf numFmtId="0" fontId="7" fillId="0" borderId="2" xfId="0" applyFont="1" applyBorder="1" applyAlignment="1">
      <alignment horizontal="left" vertical="center" wrapText="1"/>
    </xf>
    <xf numFmtId="0" fontId="9" fillId="0" borderId="0" xfId="0" applyFont="1" applyBorder="1" applyAlignment="1">
      <alignment horizontal="left" vertical="center" wrapText="1"/>
    </xf>
    <xf numFmtId="0" fontId="9" fillId="0" borderId="1" xfId="0" applyFont="1" applyBorder="1" applyAlignment="1">
      <alignment horizontal="center" vertical="center" wrapText="1"/>
    </xf>
    <xf numFmtId="0" fontId="23" fillId="2" borderId="17" xfId="0" applyFont="1" applyFill="1" applyBorder="1" applyAlignment="1">
      <alignment horizontal="center" vertical="center" wrapText="1"/>
    </xf>
    <xf numFmtId="0" fontId="23" fillId="2" borderId="19" xfId="0" applyFont="1" applyFill="1" applyBorder="1" applyAlignment="1">
      <alignment horizontal="center" vertical="center" wrapText="1"/>
    </xf>
    <xf numFmtId="0" fontId="24" fillId="2" borderId="17" xfId="0" applyFont="1" applyFill="1" applyBorder="1" applyAlignment="1">
      <alignment horizontal="left" vertical="center" wrapText="1"/>
    </xf>
    <xf numFmtId="0" fontId="24" fillId="2" borderId="19" xfId="0" applyFont="1" applyFill="1" applyBorder="1" applyAlignment="1">
      <alignment horizontal="left" vertical="center" wrapText="1"/>
    </xf>
    <xf numFmtId="0" fontId="24" fillId="2" borderId="12" xfId="0" applyFont="1" applyFill="1" applyBorder="1" applyAlignment="1">
      <alignment horizontal="left" vertical="center" wrapText="1"/>
    </xf>
    <xf numFmtId="0" fontId="24" fillId="2" borderId="13" xfId="0" applyFont="1" applyFill="1" applyBorder="1" applyAlignment="1">
      <alignment horizontal="left" vertical="center" wrapText="1"/>
    </xf>
    <xf numFmtId="0" fontId="14" fillId="9" borderId="17" xfId="0" applyFont="1" applyFill="1" applyBorder="1" applyAlignment="1" applyProtection="1">
      <alignment horizontal="left"/>
      <protection locked="0"/>
    </xf>
    <xf numFmtId="0" fontId="14" fillId="9" borderId="19" xfId="0" applyFont="1" applyFill="1" applyBorder="1" applyAlignment="1" applyProtection="1">
      <alignment horizontal="left"/>
      <protection locked="0"/>
    </xf>
    <xf numFmtId="0" fontId="5" fillId="2" borderId="5" xfId="0" applyFont="1" applyFill="1" applyBorder="1" applyAlignment="1">
      <alignment horizontal="left" vertical="center"/>
    </xf>
    <xf numFmtId="0" fontId="5" fillId="2" borderId="4" xfId="0" applyFont="1" applyFill="1" applyBorder="1" applyAlignment="1">
      <alignment horizontal="left" vertical="center"/>
    </xf>
    <xf numFmtId="0" fontId="5" fillId="11" borderId="5" xfId="0" applyFont="1" applyFill="1" applyBorder="1" applyAlignment="1">
      <alignment horizontal="center"/>
    </xf>
    <xf numFmtId="0" fontId="5" fillId="11" borderId="4" xfId="0" applyFont="1" applyFill="1" applyBorder="1" applyAlignment="1">
      <alignment horizontal="center"/>
    </xf>
    <xf numFmtId="0" fontId="24" fillId="2" borderId="9"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14" fillId="9" borderId="14" xfId="0" applyFont="1" applyFill="1" applyBorder="1" applyAlignment="1" applyProtection="1">
      <alignment horizontal="center"/>
      <protection locked="0"/>
    </xf>
    <xf numFmtId="0" fontId="14" fillId="9" borderId="16" xfId="0" applyFont="1" applyFill="1" applyBorder="1" applyAlignment="1" applyProtection="1">
      <alignment horizontal="center"/>
      <protection locked="0"/>
    </xf>
    <xf numFmtId="0" fontId="35" fillId="2" borderId="24" xfId="0" applyFont="1" applyFill="1" applyBorder="1" applyAlignment="1">
      <alignment horizontal="center" vertical="center" wrapText="1"/>
    </xf>
    <xf numFmtId="0" fontId="35" fillId="2" borderId="8" xfId="0" applyFont="1" applyFill="1" applyBorder="1" applyAlignment="1">
      <alignment horizontal="center" vertical="center" wrapText="1"/>
    </xf>
    <xf numFmtId="0" fontId="35" fillId="2" borderId="28"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3" xfId="0" applyFont="1" applyFill="1" applyBorder="1" applyAlignment="1">
      <alignment horizontal="center" vertical="center" wrapText="1"/>
    </xf>
    <xf numFmtId="0" fontId="35" fillId="2" borderId="25" xfId="0" applyFont="1" applyFill="1" applyBorder="1" applyAlignment="1">
      <alignment horizontal="center" vertical="center" wrapText="1"/>
    </xf>
    <xf numFmtId="0" fontId="35" fillId="2" borderId="2" xfId="0" applyFont="1" applyFill="1" applyBorder="1" applyAlignment="1">
      <alignment horizontal="center" vertical="center" wrapText="1"/>
    </xf>
    <xf numFmtId="0" fontId="35" fillId="2" borderId="27"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13" xfId="0" applyFont="1" applyFill="1" applyBorder="1" applyAlignment="1">
      <alignment horizontal="center" vertical="center" wrapText="1"/>
    </xf>
    <xf numFmtId="0" fontId="36" fillId="2" borderId="25" xfId="0" applyFont="1" applyFill="1" applyBorder="1" applyAlignment="1">
      <alignment horizontal="center" vertical="center" wrapText="1"/>
    </xf>
    <xf numFmtId="0" fontId="36" fillId="2" borderId="2"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5" fillId="4" borderId="1" xfId="0" applyFont="1" applyFill="1" applyBorder="1" applyAlignment="1" applyProtection="1">
      <alignment horizontal="left" vertical="center" wrapText="1"/>
      <protection locked="0"/>
    </xf>
    <xf numFmtId="0" fontId="22" fillId="2" borderId="0" xfId="0" applyFont="1" applyFill="1" applyBorder="1" applyAlignment="1">
      <alignment horizontal="center" vertical="center" wrapText="1"/>
    </xf>
    <xf numFmtId="0" fontId="18" fillId="2" borderId="0" xfId="0" applyFont="1" applyFill="1" applyBorder="1" applyAlignment="1">
      <alignment horizontal="left" vertical="center" wrapText="1"/>
    </xf>
    <xf numFmtId="0" fontId="1" fillId="6" borderId="5" xfId="0" applyFont="1" applyFill="1" applyBorder="1" applyAlignment="1">
      <alignment horizontal="left" vertical="center" wrapText="1"/>
    </xf>
    <xf numFmtId="0" fontId="1" fillId="6" borderId="6" xfId="0" applyFont="1" applyFill="1" applyBorder="1" applyAlignment="1">
      <alignment horizontal="left" vertical="center" wrapText="1"/>
    </xf>
    <xf numFmtId="0" fontId="1" fillId="6" borderId="4" xfId="0" applyFont="1" applyFill="1" applyBorder="1" applyAlignment="1">
      <alignment horizontal="left" vertical="center" wrapText="1"/>
    </xf>
    <xf numFmtId="0" fontId="35" fillId="0" borderId="0" xfId="0" applyFont="1" applyBorder="1" applyAlignment="1">
      <alignment horizontal="left" vertical="center" wrapText="1"/>
    </xf>
    <xf numFmtId="0" fontId="33" fillId="2" borderId="0" xfId="0" applyFont="1" applyFill="1" applyBorder="1" applyAlignment="1">
      <alignment horizontal="center" vertical="center" wrapText="1"/>
    </xf>
    <xf numFmtId="0" fontId="4" fillId="0" borderId="1" xfId="0" applyFont="1" applyBorder="1" applyAlignment="1">
      <alignment horizontal="left" vertical="center" wrapText="1"/>
    </xf>
    <xf numFmtId="0" fontId="4" fillId="4" borderId="1" xfId="0" applyFont="1" applyFill="1" applyBorder="1" applyAlignment="1" applyProtection="1">
      <alignment horizontal="center" vertical="center" wrapText="1"/>
      <protection locked="0"/>
    </xf>
    <xf numFmtId="0" fontId="35" fillId="0" borderId="2" xfId="0" applyFont="1" applyBorder="1" applyAlignment="1">
      <alignment horizontal="left" vertical="center" wrapText="1"/>
    </xf>
    <xf numFmtId="0" fontId="4" fillId="4" borderId="1" xfId="0" applyFont="1" applyFill="1" applyBorder="1" applyAlignment="1" applyProtection="1">
      <alignment horizontal="left" vertical="center" wrapText="1"/>
      <protection locked="0"/>
    </xf>
    <xf numFmtId="0" fontId="40" fillId="2" borderId="0" xfId="0" applyFont="1" applyFill="1" applyBorder="1" applyAlignment="1">
      <alignment horizontal="center" vertical="top" wrapText="1"/>
    </xf>
    <xf numFmtId="0" fontId="39" fillId="2" borderId="2"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4" xfId="0" applyFont="1" applyFill="1" applyBorder="1" applyAlignment="1">
      <alignment horizontal="left" vertical="center" wrapText="1"/>
    </xf>
    <xf numFmtId="0" fontId="38" fillId="2" borderId="5" xfId="0" applyFont="1" applyFill="1" applyBorder="1" applyAlignment="1">
      <alignment horizontal="left" vertical="center" wrapText="1"/>
    </xf>
    <xf numFmtId="0" fontId="38" fillId="2" borderId="4" xfId="0" applyFont="1" applyFill="1" applyBorder="1" applyAlignment="1">
      <alignment horizontal="left" vertical="center" wrapText="1"/>
    </xf>
    <xf numFmtId="0" fontId="5" fillId="4" borderId="5"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46" fillId="2" borderId="0" xfId="0" applyFont="1" applyFill="1" applyAlignment="1">
      <alignment horizontal="left" wrapText="1"/>
    </xf>
    <xf numFmtId="0" fontId="38" fillId="5" borderId="5" xfId="0" applyFont="1" applyFill="1" applyBorder="1" applyAlignment="1" applyProtection="1">
      <alignment horizontal="center"/>
      <protection locked="0"/>
    </xf>
    <xf numFmtId="0" fontId="38" fillId="5" borderId="4" xfId="0" applyFont="1" applyFill="1" applyBorder="1" applyAlignment="1" applyProtection="1">
      <alignment horizontal="center"/>
      <protection locked="0"/>
    </xf>
    <xf numFmtId="0" fontId="40" fillId="2" borderId="2" xfId="0" applyFont="1" applyFill="1" applyBorder="1" applyAlignment="1">
      <alignment horizontal="left" vertical="top" wrapText="1"/>
    </xf>
    <xf numFmtId="0" fontId="40" fillId="2" borderId="7" xfId="0" applyFont="1" applyFill="1" applyBorder="1" applyAlignment="1">
      <alignment horizontal="left" vertical="top" wrapText="1"/>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4" xfId="0" applyFont="1" applyFill="1" applyBorder="1" applyAlignment="1">
      <alignment horizontal="left" vertical="center" wrapText="1"/>
    </xf>
    <xf numFmtId="0" fontId="65" fillId="4" borderId="5" xfId="0" applyFont="1" applyFill="1" applyBorder="1" applyAlignment="1" applyProtection="1">
      <alignment horizontal="center" vertical="center" wrapText="1"/>
      <protection locked="0"/>
    </xf>
    <xf numFmtId="0" fontId="65" fillId="4" borderId="6" xfId="0" applyFont="1" applyFill="1" applyBorder="1" applyAlignment="1" applyProtection="1">
      <alignment horizontal="center" vertical="center" wrapText="1"/>
      <protection locked="0"/>
    </xf>
    <xf numFmtId="0" fontId="65" fillId="4" borderId="4" xfId="0" applyFont="1" applyFill="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39" fillId="0" borderId="5" xfId="0" applyFont="1" applyBorder="1" applyAlignment="1">
      <alignment horizontal="left" vertical="center" wrapText="1"/>
    </xf>
    <xf numFmtId="0" fontId="39" fillId="0" borderId="6" xfId="0" applyFont="1" applyBorder="1" applyAlignment="1">
      <alignment horizontal="left" vertical="center" wrapText="1"/>
    </xf>
    <xf numFmtId="0" fontId="39" fillId="0" borderId="4" xfId="0" applyFont="1" applyBorder="1" applyAlignment="1">
      <alignment horizontal="left" vertical="center" wrapText="1"/>
    </xf>
    <xf numFmtId="0" fontId="1" fillId="6" borderId="5" xfId="0" applyFont="1" applyFill="1" applyBorder="1" applyAlignment="1">
      <alignment horizontal="left" vertical="top" wrapText="1"/>
    </xf>
    <xf numFmtId="0" fontId="1" fillId="6" borderId="6" xfId="0" applyFont="1" applyFill="1" applyBorder="1" applyAlignment="1">
      <alignment horizontal="left" vertical="top" wrapText="1"/>
    </xf>
    <xf numFmtId="0" fontId="1" fillId="6" borderId="4" xfId="0" applyFont="1" applyFill="1" applyBorder="1" applyAlignment="1">
      <alignment horizontal="left" vertical="top" wrapText="1"/>
    </xf>
    <xf numFmtId="0" fontId="38" fillId="2" borderId="1" xfId="0" applyFont="1" applyFill="1" applyBorder="1" applyAlignment="1">
      <alignment horizontal="left" vertical="center" wrapText="1"/>
    </xf>
    <xf numFmtId="0" fontId="40" fillId="2" borderId="5"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38" fillId="5" borderId="6" xfId="0" applyFont="1" applyFill="1" applyBorder="1" applyAlignment="1" applyProtection="1">
      <alignment horizontal="center"/>
      <protection locked="0"/>
    </xf>
    <xf numFmtId="0" fontId="38" fillId="5" borderId="1" xfId="0" applyFont="1" applyFill="1" applyBorder="1" applyAlignment="1" applyProtection="1">
      <alignment horizontal="center"/>
      <protection locked="0"/>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9" fillId="2" borderId="5" xfId="0" applyFont="1" applyFill="1" applyBorder="1" applyAlignment="1">
      <alignment horizontal="left" vertical="top" wrapText="1"/>
    </xf>
    <xf numFmtId="0" fontId="39" fillId="2" borderId="6" xfId="0" applyFont="1" applyFill="1" applyBorder="1" applyAlignment="1">
      <alignment horizontal="left" vertical="top" wrapText="1"/>
    </xf>
    <xf numFmtId="0" fontId="39" fillId="2" borderId="4" xfId="0" applyFont="1" applyFill="1" applyBorder="1" applyAlignment="1">
      <alignment horizontal="left" vertical="top" wrapText="1"/>
    </xf>
    <xf numFmtId="0" fontId="39" fillId="4" borderId="5" xfId="0" applyFont="1" applyFill="1" applyBorder="1" applyAlignment="1" applyProtection="1">
      <alignment horizontal="center" vertical="center" wrapText="1"/>
      <protection locked="0"/>
    </xf>
    <xf numFmtId="0" fontId="39" fillId="4" borderId="6" xfId="0" applyFont="1" applyFill="1" applyBorder="1" applyAlignment="1" applyProtection="1">
      <alignment horizontal="center" vertical="center" wrapText="1"/>
      <protection locked="0"/>
    </xf>
    <xf numFmtId="0" fontId="39" fillId="4" borderId="4" xfId="0" applyFont="1" applyFill="1" applyBorder="1" applyAlignment="1" applyProtection="1">
      <alignment horizontal="center" vertical="center" wrapText="1"/>
      <protection locked="0"/>
    </xf>
    <xf numFmtId="0" fontId="40" fillId="2" borderId="2" xfId="0" applyFont="1" applyFill="1" applyBorder="1" applyAlignment="1">
      <alignment horizontal="left"/>
    </xf>
    <xf numFmtId="0" fontId="35" fillId="0" borderId="5" xfId="0" applyFont="1" applyBorder="1" applyAlignment="1">
      <alignment horizontal="center" vertical="center" wrapText="1"/>
    </xf>
    <xf numFmtId="0" fontId="35" fillId="0" borderId="4" xfId="0" applyFont="1" applyBorder="1" applyAlignment="1">
      <alignment horizontal="center" vertical="center" wrapText="1"/>
    </xf>
    <xf numFmtId="0" fontId="39" fillId="2" borderId="5" xfId="0" applyFont="1" applyFill="1" applyBorder="1" applyAlignment="1">
      <alignment horizontal="left" vertical="center" wrapText="1"/>
    </xf>
    <xf numFmtId="0" fontId="39" fillId="2" borderId="6" xfId="0" applyFont="1" applyFill="1" applyBorder="1" applyAlignment="1">
      <alignment horizontal="left" vertical="center" wrapText="1"/>
    </xf>
    <xf numFmtId="0" fontId="39" fillId="2" borderId="4" xfId="0" applyFont="1" applyFill="1" applyBorder="1" applyAlignment="1">
      <alignment horizontal="left" vertical="center" wrapText="1"/>
    </xf>
    <xf numFmtId="0" fontId="48" fillId="2" borderId="1" xfId="0" applyFont="1" applyFill="1" applyBorder="1" applyAlignment="1">
      <alignment horizontal="left" wrapText="1"/>
    </xf>
    <xf numFmtId="0" fontId="38" fillId="2" borderId="1" xfId="0" applyFont="1" applyFill="1" applyBorder="1" applyAlignment="1">
      <alignment horizontal="left" wrapText="1"/>
    </xf>
    <xf numFmtId="0" fontId="39"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38" fillId="7" borderId="20"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7" fillId="0" borderId="1" xfId="0" applyFont="1" applyBorder="1" applyAlignment="1">
      <alignment horizontal="center" vertical="center" wrapText="1"/>
    </xf>
    <xf numFmtId="0" fontId="12" fillId="4" borderId="1" xfId="0" applyFont="1" applyFill="1" applyBorder="1" applyAlignment="1" applyProtection="1">
      <alignment horizontal="center" vertical="center" wrapText="1"/>
      <protection locked="0"/>
    </xf>
    <xf numFmtId="0" fontId="38" fillId="7" borderId="20" xfId="0" applyFont="1" applyFill="1" applyBorder="1" applyAlignment="1">
      <alignment horizontal="left" vertical="center" wrapText="1"/>
    </xf>
    <xf numFmtId="0" fontId="38" fillId="7" borderId="26" xfId="0" applyFont="1" applyFill="1" applyBorder="1" applyAlignment="1">
      <alignment horizontal="left" vertical="center" wrapText="1"/>
    </xf>
    <xf numFmtId="0" fontId="38" fillId="7" borderId="21" xfId="0" applyFont="1" applyFill="1" applyBorder="1" applyAlignment="1">
      <alignment horizontal="left"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9" fillId="2" borderId="2" xfId="0" applyFont="1" applyFill="1" applyBorder="1" applyAlignment="1">
      <alignment horizontal="left" vertical="center" wrapText="1"/>
    </xf>
    <xf numFmtId="0" fontId="5" fillId="2" borderId="2" xfId="0" applyFont="1" applyFill="1" applyBorder="1" applyAlignment="1">
      <alignment horizontal="left" vertical="top" wrapText="1"/>
    </xf>
    <xf numFmtId="0" fontId="5" fillId="5" borderId="5" xfId="0" applyFont="1" applyFill="1" applyBorder="1" applyAlignment="1" applyProtection="1">
      <alignment horizontal="center"/>
      <protection locked="0"/>
    </xf>
    <xf numFmtId="0" fontId="5" fillId="5" borderId="6" xfId="0" applyFont="1" applyFill="1" applyBorder="1" applyAlignment="1" applyProtection="1">
      <alignment horizontal="center"/>
      <protection locked="0"/>
    </xf>
    <xf numFmtId="0" fontId="5" fillId="5" borderId="4" xfId="0" applyFont="1" applyFill="1" applyBorder="1" applyAlignment="1" applyProtection="1">
      <alignment horizontal="center"/>
      <protection locked="0"/>
    </xf>
    <xf numFmtId="0" fontId="5" fillId="5" borderId="22" xfId="0" applyFont="1" applyFill="1" applyBorder="1" applyAlignment="1" applyProtection="1">
      <alignment horizontal="center"/>
      <protection locked="0"/>
    </xf>
    <xf numFmtId="0" fontId="5" fillId="5" borderId="0" xfId="0" applyFont="1" applyFill="1" applyBorder="1" applyAlignment="1" applyProtection="1">
      <alignment horizontal="center"/>
      <protection locked="0"/>
    </xf>
    <xf numFmtId="0" fontId="5" fillId="5" borderId="23" xfId="0" applyFont="1" applyFill="1" applyBorder="1" applyAlignment="1" applyProtection="1">
      <alignment horizontal="center"/>
      <protection locked="0"/>
    </xf>
    <xf numFmtId="0" fontId="5" fillId="5" borderId="1" xfId="0" applyFont="1" applyFill="1" applyBorder="1" applyAlignment="1" applyProtection="1">
      <alignment horizontal="left"/>
      <protection locked="0"/>
    </xf>
    <xf numFmtId="0" fontId="4" fillId="0" borderId="24"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left" vertical="center" wrapText="1"/>
    </xf>
    <xf numFmtId="0" fontId="7" fillId="0" borderId="2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 xfId="0" applyFont="1" applyBorder="1" applyAlignment="1">
      <alignment horizontal="center" vertical="center" wrapTex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4" fillId="5" borderId="1" xfId="0" applyFont="1" applyFill="1" applyBorder="1" applyAlignment="1" applyProtection="1">
      <alignment horizontal="center" vertical="center" wrapText="1"/>
      <protection locked="0"/>
    </xf>
    <xf numFmtId="0" fontId="39" fillId="4" borderId="1" xfId="0" applyFont="1" applyFill="1" applyBorder="1" applyAlignment="1" applyProtection="1">
      <alignment horizontal="center" vertical="center" wrapText="1"/>
      <protection locked="0"/>
    </xf>
    <xf numFmtId="0" fontId="35" fillId="0" borderId="7" xfId="0" applyFont="1" applyBorder="1" applyAlignment="1">
      <alignment horizontal="left" vertical="center" wrapText="1"/>
    </xf>
    <xf numFmtId="0" fontId="16" fillId="2" borderId="2" xfId="1" applyFont="1" applyFill="1" applyBorder="1" applyAlignment="1">
      <alignment horizontal="left" vertical="center" wrapText="1"/>
    </xf>
    <xf numFmtId="0" fontId="7" fillId="0" borderId="1" xfId="0" applyFont="1" applyBorder="1" applyAlignment="1">
      <alignment horizontal="left" vertical="center" wrapText="1"/>
    </xf>
    <xf numFmtId="0" fontId="7" fillId="2" borderId="2" xfId="0" applyFont="1" applyFill="1" applyBorder="1" applyAlignment="1">
      <alignment horizontal="left" vertical="center" wrapText="1"/>
    </xf>
    <xf numFmtId="0" fontId="1" fillId="6" borderId="1" xfId="0" applyFont="1" applyFill="1" applyBorder="1" applyAlignment="1">
      <alignment horizontal="left" vertical="top" wrapText="1"/>
    </xf>
    <xf numFmtId="0" fontId="5" fillId="2" borderId="20"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6" fillId="7" borderId="20" xfId="0" applyFont="1" applyFill="1" applyBorder="1" applyAlignment="1">
      <alignment horizontal="left" vertical="center" wrapText="1"/>
    </xf>
    <xf numFmtId="0" fontId="56" fillId="7" borderId="26" xfId="0" applyFont="1" applyFill="1" applyBorder="1" applyAlignment="1">
      <alignment horizontal="left" vertical="center" wrapText="1"/>
    </xf>
    <xf numFmtId="0" fontId="4" fillId="7"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0" fillId="0" borderId="21" xfId="0" applyFont="1" applyBorder="1" applyAlignment="1">
      <alignment horizontal="left" vertical="center" wrapText="1"/>
    </xf>
    <xf numFmtId="0" fontId="0" fillId="0" borderId="26" xfId="0" applyFont="1" applyBorder="1" applyAlignment="1">
      <alignment horizontal="left" vertical="center" wrapText="1"/>
    </xf>
    <xf numFmtId="0" fontId="38" fillId="2" borderId="2" xfId="0" applyFont="1" applyFill="1" applyBorder="1" applyAlignment="1">
      <alignment horizontal="left" vertical="center" wrapText="1"/>
    </xf>
    <xf numFmtId="0" fontId="5" fillId="2" borderId="2" xfId="0" applyFont="1" applyFill="1" applyBorder="1" applyAlignment="1">
      <alignment horizontal="left" vertical="center" wrapText="1"/>
    </xf>
    <xf numFmtId="0" fontId="4" fillId="7" borderId="20" xfId="0" applyFont="1" applyFill="1" applyBorder="1" applyAlignment="1">
      <alignment horizontal="left" vertical="center" wrapText="1"/>
    </xf>
    <xf numFmtId="0" fontId="4" fillId="7" borderId="26" xfId="0" applyFont="1" applyFill="1" applyBorder="1" applyAlignment="1">
      <alignment horizontal="left" vertical="center" wrapText="1"/>
    </xf>
    <xf numFmtId="0" fontId="5" fillId="5" borderId="1" xfId="0" applyFont="1" applyFill="1" applyBorder="1" applyAlignment="1" applyProtection="1">
      <alignment horizontal="center"/>
      <protection locked="0"/>
    </xf>
    <xf numFmtId="0" fontId="40"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2" borderId="0" xfId="0" applyFont="1" applyFill="1" applyBorder="1" applyAlignment="1">
      <alignment vertical="center" wrapText="1"/>
    </xf>
    <xf numFmtId="0" fontId="0" fillId="5" borderId="5" xfId="0" applyFill="1" applyBorder="1" applyAlignment="1" applyProtection="1">
      <alignment horizontal="left"/>
      <protection locked="0"/>
    </xf>
    <xf numFmtId="0" fontId="0" fillId="5" borderId="6" xfId="0" applyFill="1" applyBorder="1" applyAlignment="1" applyProtection="1">
      <alignment horizontal="left"/>
      <protection locked="0"/>
    </xf>
    <xf numFmtId="0" fontId="0" fillId="5" borderId="4" xfId="0" applyFill="1" applyBorder="1" applyAlignment="1" applyProtection="1">
      <alignment horizontal="left"/>
      <protection locked="0"/>
    </xf>
    <xf numFmtId="0" fontId="5" fillId="2" borderId="0" xfId="0" applyFont="1" applyFill="1" applyBorder="1" applyAlignment="1">
      <alignment wrapText="1"/>
    </xf>
    <xf numFmtId="0" fontId="5" fillId="2" borderId="2" xfId="0" applyFont="1" applyFill="1" applyBorder="1" applyAlignment="1">
      <alignment wrapText="1"/>
    </xf>
    <xf numFmtId="0" fontId="0" fillId="5" borderId="1" xfId="0" applyFill="1" applyBorder="1" applyAlignment="1" applyProtection="1">
      <alignment horizontal="left"/>
      <protection locked="0"/>
    </xf>
    <xf numFmtId="0" fontId="5" fillId="2" borderId="2" xfId="0" applyFont="1" applyFill="1" applyBorder="1" applyAlignment="1">
      <alignment horizontal="left" wrapText="1"/>
    </xf>
    <xf numFmtId="0" fontId="9" fillId="2" borderId="1" xfId="0" applyFont="1" applyFill="1" applyBorder="1" applyAlignment="1">
      <alignment horizontal="center" vertical="center"/>
    </xf>
    <xf numFmtId="0" fontId="4" fillId="5" borderId="1" xfId="0" applyFont="1" applyFill="1" applyBorder="1" applyAlignment="1" applyProtection="1">
      <alignment horizontal="left" vertical="center" wrapText="1"/>
      <protection locked="0"/>
    </xf>
    <xf numFmtId="0" fontId="9" fillId="2" borderId="2" xfId="0" applyFont="1" applyFill="1" applyBorder="1" applyAlignment="1">
      <alignment horizontal="left" wrapText="1"/>
    </xf>
    <xf numFmtId="0" fontId="9" fillId="2" borderId="7" xfId="0" applyFont="1" applyFill="1" applyBorder="1" applyAlignment="1">
      <alignment horizontal="left" wrapText="1"/>
    </xf>
    <xf numFmtId="0" fontId="5" fillId="5" borderId="5" xfId="0" applyFont="1" applyFill="1" applyBorder="1" applyAlignment="1" applyProtection="1">
      <alignment horizontal="left"/>
      <protection locked="0"/>
    </xf>
    <xf numFmtId="0" fontId="5" fillId="5" borderId="6" xfId="0" applyFont="1" applyFill="1" applyBorder="1" applyAlignment="1" applyProtection="1">
      <alignment horizontal="left"/>
      <protection locked="0"/>
    </xf>
    <xf numFmtId="0" fontId="5" fillId="5" borderId="4" xfId="0" applyFont="1" applyFill="1" applyBorder="1" applyAlignment="1" applyProtection="1">
      <alignment horizontal="left"/>
      <protection locked="0"/>
    </xf>
    <xf numFmtId="0" fontId="41"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4" fillId="5" borderId="5" xfId="0" applyFont="1" applyFill="1" applyBorder="1" applyAlignment="1" applyProtection="1">
      <alignment horizontal="left" vertical="center" wrapText="1"/>
      <protection locked="0"/>
    </xf>
    <xf numFmtId="0" fontId="4" fillId="5" borderId="6" xfId="0" applyFont="1" applyFill="1" applyBorder="1" applyAlignment="1" applyProtection="1">
      <alignment horizontal="left" vertical="center" wrapText="1"/>
      <protection locked="0"/>
    </xf>
    <xf numFmtId="0" fontId="4" fillId="5" borderId="4" xfId="0" applyFont="1" applyFill="1" applyBorder="1" applyAlignment="1" applyProtection="1">
      <alignment horizontal="left" vertical="center" wrapText="1"/>
      <protection locked="0"/>
    </xf>
    <xf numFmtId="0" fontId="52" fillId="2" borderId="8" xfId="0" applyFont="1" applyFill="1" applyBorder="1" applyAlignment="1">
      <alignment horizontal="left" vertical="center" wrapText="1"/>
    </xf>
    <xf numFmtId="0" fontId="9" fillId="5" borderId="24"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3" xfId="0" applyFont="1" applyFill="1" applyBorder="1" applyAlignment="1" applyProtection="1">
      <alignment horizontal="center" vertical="center" wrapText="1"/>
      <protection locked="0"/>
    </xf>
    <xf numFmtId="0" fontId="9" fillId="5" borderId="22" xfId="0" applyFont="1" applyFill="1" applyBorder="1" applyAlignment="1" applyProtection="1">
      <alignment horizontal="center" vertical="center" wrapText="1"/>
      <protection locked="0"/>
    </xf>
    <xf numFmtId="0" fontId="9" fillId="5" borderId="0" xfId="0" applyFont="1" applyFill="1" applyBorder="1" applyAlignment="1" applyProtection="1">
      <alignment horizontal="center" vertical="center" wrapText="1"/>
      <protection locked="0"/>
    </xf>
    <xf numFmtId="0" fontId="9" fillId="5" borderId="23"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9" fillId="5" borderId="7" xfId="0" applyFont="1" applyFill="1" applyBorder="1" applyAlignment="1" applyProtection="1">
      <alignment horizontal="center" vertical="center" wrapText="1"/>
      <protection locked="0"/>
    </xf>
    <xf numFmtId="0" fontId="38" fillId="2" borderId="2" xfId="0" applyFont="1" applyFill="1" applyBorder="1" applyAlignment="1">
      <alignment horizontal="left" vertical="top" wrapText="1"/>
    </xf>
    <xf numFmtId="0" fontId="22" fillId="2" borderId="0" xfId="0" applyFont="1" applyFill="1" applyAlignment="1">
      <alignment horizontal="center" vertical="center" wrapText="1"/>
    </xf>
    <xf numFmtId="0" fontId="19" fillId="2" borderId="0" xfId="0" applyFont="1" applyFill="1" applyAlignment="1">
      <alignment horizontal="center" vertical="center" wrapText="1"/>
    </xf>
    <xf numFmtId="0" fontId="4" fillId="2" borderId="0" xfId="0" applyFont="1" applyFill="1" applyBorder="1" applyAlignment="1">
      <alignment vertical="center" wrapText="1"/>
    </xf>
    <xf numFmtId="0" fontId="59" fillId="2" borderId="0" xfId="0" applyFont="1" applyFill="1" applyBorder="1" applyAlignment="1">
      <alignment horizontal="center" vertical="center" wrapText="1"/>
    </xf>
    <xf numFmtId="0" fontId="1" fillId="6" borderId="24" xfId="0" applyFont="1" applyFill="1" applyBorder="1" applyAlignment="1">
      <alignment horizontal="left" vertical="center"/>
    </xf>
    <xf numFmtId="0" fontId="1" fillId="6" borderId="3" xfId="0" applyFont="1" applyFill="1" applyBorder="1" applyAlignment="1">
      <alignment horizontal="left" vertical="center"/>
    </xf>
    <xf numFmtId="0" fontId="4" fillId="2" borderId="20" xfId="0" applyFont="1" applyFill="1" applyBorder="1" applyAlignment="1">
      <alignment vertical="center" wrapText="1"/>
    </xf>
    <xf numFmtId="0" fontId="58" fillId="2" borderId="21" xfId="0" applyFont="1" applyFill="1" applyBorder="1" applyAlignment="1">
      <alignment horizontal="center" vertical="center" wrapText="1"/>
    </xf>
  </cellXfs>
  <cellStyles count="2">
    <cellStyle name="Hyperlink" xfId="1" builtinId="8"/>
    <cellStyle name="Normal" xfId="0" builtinId="0"/>
  </cellStyles>
  <dxfs count="4">
    <dxf>
      <font>
        <color auto="1"/>
      </font>
      <fill>
        <patternFill>
          <bgColor theme="0" tint="-0.24994659260841701"/>
        </patternFill>
      </fill>
    </dxf>
    <dxf>
      <font>
        <color theme="0" tint="-0.34998626667073579"/>
      </font>
      <fill>
        <patternFill>
          <bgColor theme="0" tint="-0.34998626667073579"/>
        </patternFill>
      </fill>
    </dxf>
    <dxf>
      <fill>
        <patternFill>
          <bgColor rgb="FFFFC7CE"/>
        </patternFill>
      </fill>
    </dxf>
    <dxf>
      <font>
        <color auto="1"/>
      </font>
      <fill>
        <patternFill>
          <bgColor rgb="FFC6EFCE"/>
        </patternFill>
      </fill>
    </dxf>
  </dxfs>
  <tableStyles count="0" defaultTableStyle="TableStyleMedium2" defaultPivotStyle="PivotStyleLight16"/>
  <colors>
    <mruColors>
      <color rgb="FFF79F9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pa.gov/snap/snap-substitutes-sector"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9F9F"/>
    <pageSetUpPr fitToPage="1"/>
  </sheetPr>
  <dimension ref="A1:VP124"/>
  <sheetViews>
    <sheetView tabSelected="1" topLeftCell="A91" zoomScaleNormal="100" workbookViewId="0">
      <selection activeCell="E97" sqref="E97"/>
    </sheetView>
  </sheetViews>
  <sheetFormatPr defaultColWidth="9.28515625" defaultRowHeight="15" x14ac:dyDescent="0.25"/>
  <cols>
    <col min="1" max="1" width="5.7109375" style="2" customWidth="1"/>
    <col min="2" max="2" width="3.5703125" style="1" customWidth="1"/>
    <col min="3" max="3" width="27.7109375" style="1" customWidth="1"/>
    <col min="4" max="4" width="23.7109375" style="1" customWidth="1"/>
    <col min="5" max="5" width="32.42578125" style="1" customWidth="1"/>
    <col min="6" max="6" width="21" style="1" customWidth="1"/>
    <col min="7" max="7" width="3.7109375" style="134" customWidth="1"/>
    <col min="8" max="8" width="3.7109375" style="1" customWidth="1"/>
    <col min="9" max="9" width="11.28515625" style="2" customWidth="1"/>
    <col min="10" max="10" width="18.7109375" style="67" customWidth="1"/>
    <col min="11" max="30" width="0" style="19" hidden="1" customWidth="1"/>
    <col min="31" max="51" width="0" style="1" hidden="1" customWidth="1"/>
    <col min="52" max="16384" width="9.28515625" style="1"/>
  </cols>
  <sheetData>
    <row r="1" spans="3:30" s="2" customFormat="1" x14ac:dyDescent="0.25">
      <c r="G1" s="133"/>
      <c r="J1" s="91"/>
      <c r="K1" s="66"/>
      <c r="L1" s="66"/>
      <c r="M1" s="66"/>
      <c r="N1" s="66"/>
      <c r="O1" s="66"/>
      <c r="P1" s="66"/>
      <c r="Q1" s="66"/>
      <c r="R1" s="66"/>
      <c r="S1" s="66"/>
      <c r="T1" s="66"/>
      <c r="U1" s="66"/>
      <c r="V1" s="66"/>
      <c r="W1" s="66"/>
      <c r="X1" s="66"/>
      <c r="Y1" s="66"/>
      <c r="Z1" s="66"/>
      <c r="AA1" s="66"/>
      <c r="AB1" s="66"/>
      <c r="AC1" s="66"/>
      <c r="AD1" s="66"/>
    </row>
    <row r="2" spans="3:30" ht="15.75" thickBot="1" x14ac:dyDescent="0.3"/>
    <row r="3" spans="3:30" ht="12.75" customHeight="1" thickBot="1" x14ac:dyDescent="0.3">
      <c r="C3" s="275"/>
      <c r="D3" s="276"/>
      <c r="E3" s="276"/>
      <c r="F3" s="294" t="s">
        <v>80</v>
      </c>
      <c r="G3" s="295"/>
      <c r="H3" s="32"/>
    </row>
    <row r="4" spans="3:30" ht="57" customHeight="1" thickBot="1" x14ac:dyDescent="0.3">
      <c r="C4" s="277" t="s">
        <v>73</v>
      </c>
      <c r="D4" s="278"/>
      <c r="E4" s="278"/>
      <c r="F4" s="296" t="s">
        <v>406</v>
      </c>
      <c r="G4" s="297"/>
      <c r="H4" s="3"/>
      <c r="P4" s="89" t="s">
        <v>84</v>
      </c>
      <c r="Q4" s="89" t="s">
        <v>71</v>
      </c>
    </row>
    <row r="5" spans="3:30" ht="36" customHeight="1" thickBot="1" x14ac:dyDescent="0.3">
      <c r="C5" s="279" t="s">
        <v>83</v>
      </c>
      <c r="D5" s="280"/>
      <c r="E5" s="281"/>
      <c r="F5" s="296" t="s">
        <v>407</v>
      </c>
      <c r="G5" s="297"/>
      <c r="H5" s="31"/>
      <c r="P5" s="89"/>
      <c r="Q5" s="89" t="s">
        <v>69</v>
      </c>
    </row>
    <row r="6" spans="3:30" ht="15.75" thickBot="1" x14ac:dyDescent="0.3">
      <c r="C6" s="310" t="s">
        <v>106</v>
      </c>
      <c r="D6" s="311"/>
      <c r="E6" s="312"/>
      <c r="F6" s="298" t="s">
        <v>81</v>
      </c>
      <c r="G6" s="299"/>
      <c r="H6" s="3"/>
    </row>
    <row r="7" spans="3:30" ht="25.5" customHeight="1" thickBot="1" x14ac:dyDescent="0.3">
      <c r="C7" s="313"/>
      <c r="D7" s="314"/>
      <c r="E7" s="315"/>
      <c r="F7" s="300"/>
      <c r="G7" s="301"/>
      <c r="H7" s="31"/>
    </row>
    <row r="8" spans="3:30" ht="25.5" customHeight="1" x14ac:dyDescent="0.25">
      <c r="C8" s="313"/>
      <c r="D8" s="314"/>
      <c r="E8" s="315"/>
      <c r="F8" s="306" t="s">
        <v>82</v>
      </c>
      <c r="G8" s="307"/>
      <c r="H8" s="31"/>
    </row>
    <row r="9" spans="3:30" ht="25.5" customHeight="1" thickBot="1" x14ac:dyDescent="0.3">
      <c r="C9" s="316"/>
      <c r="D9" s="317"/>
      <c r="E9" s="318"/>
      <c r="F9" s="308"/>
      <c r="G9" s="309"/>
      <c r="H9" s="31"/>
    </row>
    <row r="10" spans="3:30" ht="38.25" customHeight="1" x14ac:dyDescent="0.25">
      <c r="C10" s="286" t="s">
        <v>214</v>
      </c>
      <c r="D10" s="286"/>
      <c r="E10" s="319" t="s">
        <v>294</v>
      </c>
      <c r="F10" s="320"/>
      <c r="G10" s="321"/>
      <c r="H10" s="34"/>
    </row>
    <row r="11" spans="3:30" ht="27" customHeight="1" x14ac:dyDescent="0.25">
      <c r="C11" s="286"/>
      <c r="D11" s="286"/>
      <c r="E11" s="319"/>
      <c r="F11" s="320"/>
      <c r="G11" s="321"/>
      <c r="H11" s="34"/>
    </row>
    <row r="12" spans="3:30" ht="30" customHeight="1" x14ac:dyDescent="0.25">
      <c r="C12" s="286"/>
      <c r="D12" s="286"/>
      <c r="E12" s="322"/>
      <c r="F12" s="323"/>
      <c r="G12" s="324"/>
      <c r="H12" s="34"/>
    </row>
    <row r="13" spans="3:30" ht="30" customHeight="1" x14ac:dyDescent="0.25">
      <c r="C13" s="290" t="s">
        <v>215</v>
      </c>
      <c r="D13" s="290"/>
      <c r="E13" s="290"/>
      <c r="F13" s="290"/>
      <c r="G13" s="290"/>
      <c r="H13" s="34"/>
    </row>
    <row r="14" spans="3:30" ht="15.75" customHeight="1" x14ac:dyDescent="0.25">
      <c r="C14" s="285" t="s">
        <v>216</v>
      </c>
      <c r="D14" s="285"/>
      <c r="E14" s="285"/>
      <c r="F14" s="285"/>
      <c r="G14" s="285"/>
      <c r="H14" s="35"/>
    </row>
    <row r="15" spans="3:30" ht="16.5" customHeight="1" thickBot="1" x14ac:dyDescent="0.3">
      <c r="C15" s="90"/>
      <c r="D15" s="90"/>
      <c r="E15" s="90"/>
      <c r="F15" s="90"/>
      <c r="G15" s="135"/>
      <c r="H15" s="35"/>
    </row>
    <row r="16" spans="3:30" ht="229.5" customHeight="1" thickBot="1" x14ac:dyDescent="0.3">
      <c r="C16" s="287" t="s">
        <v>402</v>
      </c>
      <c r="D16" s="288"/>
      <c r="E16" s="288"/>
      <c r="F16" s="288"/>
      <c r="G16" s="289"/>
      <c r="H16" s="3"/>
    </row>
    <row r="17" spans="1:30" ht="13.5" customHeight="1" x14ac:dyDescent="0.25">
      <c r="C17" s="36"/>
      <c r="D17" s="36"/>
      <c r="E17" s="12"/>
      <c r="F17" s="3"/>
    </row>
    <row r="18" spans="1:30" ht="13.5" customHeight="1" x14ac:dyDescent="0.25">
      <c r="C18" s="285" t="s">
        <v>107</v>
      </c>
      <c r="D18" s="285"/>
      <c r="E18" s="285"/>
      <c r="F18" s="285"/>
      <c r="G18" s="285"/>
    </row>
    <row r="19" spans="1:30" ht="13.5" customHeight="1" x14ac:dyDescent="0.25">
      <c r="C19" s="63"/>
      <c r="D19" s="63"/>
      <c r="E19" s="63"/>
      <c r="F19" s="63"/>
    </row>
    <row r="20" spans="1:30" ht="13.5" customHeight="1" x14ac:dyDescent="0.25">
      <c r="C20" s="291" t="s">
        <v>401</v>
      </c>
      <c r="D20" s="291"/>
      <c r="E20" s="291"/>
      <c r="F20" s="291"/>
      <c r="G20" s="136" t="s">
        <v>0</v>
      </c>
    </row>
    <row r="21" spans="1:30" ht="13.5" customHeight="1" x14ac:dyDescent="0.25">
      <c r="C21" s="265"/>
      <c r="D21" s="266"/>
      <c r="E21" s="266"/>
      <c r="F21" s="267"/>
      <c r="G21" s="130"/>
      <c r="J21" s="67" t="str">
        <f>IF(G21="X","[Bracket] the information you claim as confidential","")</f>
        <v/>
      </c>
    </row>
    <row r="22" spans="1:30" ht="13.5" customHeight="1" x14ac:dyDescent="0.25">
      <c r="C22" s="64"/>
      <c r="D22" s="64"/>
      <c r="E22" s="64"/>
      <c r="F22" s="64"/>
    </row>
    <row r="23" spans="1:30" ht="13.5" customHeight="1" x14ac:dyDescent="0.25">
      <c r="C23" s="292" t="s">
        <v>268</v>
      </c>
      <c r="D23" s="292"/>
      <c r="E23" s="292"/>
      <c r="F23" s="292"/>
    </row>
    <row r="24" spans="1:30" ht="38.25" customHeight="1" x14ac:dyDescent="0.25">
      <c r="C24" s="58" t="s">
        <v>108</v>
      </c>
      <c r="D24" s="293" t="s">
        <v>109</v>
      </c>
      <c r="E24" s="293"/>
      <c r="F24" s="59" t="s">
        <v>110</v>
      </c>
      <c r="G24" s="102" t="s">
        <v>0</v>
      </c>
    </row>
    <row r="25" spans="1:30" s="105" customFormat="1" ht="11.65" customHeight="1" x14ac:dyDescent="0.25">
      <c r="A25" s="104"/>
      <c r="C25" s="113"/>
      <c r="D25" s="325"/>
      <c r="E25" s="325"/>
      <c r="F25" s="114"/>
      <c r="G25" s="130"/>
      <c r="I25" s="104"/>
      <c r="J25" s="115" t="str">
        <f>IF(G25="X","[Bracket] the information you claim as confidential","")</f>
        <v/>
      </c>
      <c r="K25" s="116"/>
      <c r="L25" s="116"/>
      <c r="M25" s="116"/>
      <c r="N25" s="116"/>
      <c r="O25" s="116"/>
      <c r="P25" s="116"/>
      <c r="Q25" s="116"/>
      <c r="R25" s="116"/>
      <c r="S25" s="116"/>
      <c r="T25" s="116"/>
      <c r="U25" s="116"/>
      <c r="V25" s="116"/>
      <c r="W25" s="116"/>
      <c r="X25" s="116"/>
      <c r="Y25" s="116"/>
      <c r="Z25" s="116"/>
      <c r="AA25" s="116"/>
      <c r="AB25" s="116"/>
      <c r="AC25" s="116"/>
      <c r="AD25" s="116"/>
    </row>
    <row r="26" spans="1:30" s="105" customFormat="1" ht="11.65" customHeight="1" x14ac:dyDescent="0.25">
      <c r="A26" s="104"/>
      <c r="C26" s="113"/>
      <c r="D26" s="325"/>
      <c r="E26" s="325"/>
      <c r="F26" s="114"/>
      <c r="G26" s="130"/>
      <c r="I26" s="104"/>
      <c r="J26" s="115" t="str">
        <f t="shared" ref="J26:J42" si="0">IF(G26="X","[Bracket] the information you claim as confidential","")</f>
        <v/>
      </c>
      <c r="K26" s="116"/>
      <c r="L26" s="116"/>
      <c r="M26" s="116"/>
      <c r="N26" s="116"/>
      <c r="O26" s="116"/>
      <c r="P26" s="116"/>
      <c r="Q26" s="116"/>
      <c r="R26" s="116"/>
      <c r="S26" s="116"/>
      <c r="T26" s="116"/>
      <c r="U26" s="116"/>
      <c r="V26" s="116"/>
      <c r="W26" s="116"/>
      <c r="X26" s="116"/>
      <c r="Y26" s="116"/>
      <c r="Z26" s="116"/>
      <c r="AA26" s="116"/>
      <c r="AB26" s="116"/>
      <c r="AC26" s="116"/>
      <c r="AD26" s="116"/>
    </row>
    <row r="27" spans="1:30" s="105" customFormat="1" ht="11.65" customHeight="1" x14ac:dyDescent="0.25">
      <c r="A27" s="104"/>
      <c r="C27" s="113"/>
      <c r="D27" s="325"/>
      <c r="E27" s="325"/>
      <c r="F27" s="114"/>
      <c r="G27" s="130"/>
      <c r="I27" s="104"/>
      <c r="J27" s="115" t="str">
        <f t="shared" si="0"/>
        <v/>
      </c>
      <c r="K27" s="116"/>
      <c r="L27" s="116"/>
      <c r="M27" s="116"/>
      <c r="N27" s="116"/>
      <c r="O27" s="116"/>
      <c r="P27" s="116"/>
      <c r="Q27" s="116"/>
      <c r="R27" s="116"/>
      <c r="S27" s="116"/>
      <c r="T27" s="116"/>
      <c r="U27" s="116"/>
      <c r="V27" s="116"/>
      <c r="W27" s="116"/>
      <c r="X27" s="116"/>
      <c r="Y27" s="116"/>
      <c r="Z27" s="116"/>
      <c r="AA27" s="116"/>
      <c r="AB27" s="116"/>
      <c r="AC27" s="116"/>
      <c r="AD27" s="116"/>
    </row>
    <row r="28" spans="1:30" s="105" customFormat="1" ht="11.65" customHeight="1" x14ac:dyDescent="0.25">
      <c r="A28" s="104"/>
      <c r="C28" s="113"/>
      <c r="D28" s="325"/>
      <c r="E28" s="325"/>
      <c r="F28" s="114"/>
      <c r="G28" s="130"/>
      <c r="I28" s="104"/>
      <c r="J28" s="115" t="str">
        <f t="shared" si="0"/>
        <v/>
      </c>
      <c r="K28" s="116"/>
      <c r="L28" s="116"/>
      <c r="M28" s="116"/>
      <c r="N28" s="116"/>
      <c r="O28" s="116"/>
      <c r="P28" s="116"/>
      <c r="Q28" s="116"/>
      <c r="R28" s="116"/>
      <c r="S28" s="116"/>
      <c r="T28" s="116"/>
      <c r="U28" s="116"/>
      <c r="V28" s="116"/>
      <c r="W28" s="116"/>
      <c r="X28" s="116"/>
      <c r="Y28" s="116"/>
      <c r="Z28" s="116"/>
      <c r="AA28" s="116"/>
      <c r="AB28" s="116"/>
      <c r="AC28" s="116"/>
      <c r="AD28" s="116"/>
    </row>
    <row r="29" spans="1:30" s="105" customFormat="1" ht="11.65" customHeight="1" x14ac:dyDescent="0.25">
      <c r="A29" s="104"/>
      <c r="C29" s="113"/>
      <c r="D29" s="325"/>
      <c r="E29" s="325"/>
      <c r="F29" s="114"/>
      <c r="G29" s="130"/>
      <c r="I29" s="104"/>
      <c r="J29" s="115" t="str">
        <f t="shared" si="0"/>
        <v/>
      </c>
      <c r="K29" s="116"/>
      <c r="L29" s="116"/>
      <c r="M29" s="116"/>
      <c r="N29" s="116"/>
      <c r="O29" s="116"/>
      <c r="P29" s="116"/>
      <c r="Q29" s="116"/>
      <c r="R29" s="116"/>
      <c r="S29" s="116"/>
      <c r="T29" s="116"/>
      <c r="U29" s="116"/>
      <c r="V29" s="116"/>
      <c r="W29" s="116"/>
      <c r="X29" s="116"/>
      <c r="Y29" s="116"/>
      <c r="Z29" s="116"/>
      <c r="AA29" s="116"/>
      <c r="AB29" s="116"/>
      <c r="AC29" s="116"/>
      <c r="AD29" s="116"/>
    </row>
    <row r="30" spans="1:30" s="105" customFormat="1" ht="11.65" customHeight="1" x14ac:dyDescent="0.25">
      <c r="A30" s="104"/>
      <c r="C30" s="113"/>
      <c r="D30" s="325"/>
      <c r="E30" s="325"/>
      <c r="F30" s="117"/>
      <c r="G30" s="130"/>
      <c r="I30" s="104"/>
      <c r="J30" s="115" t="str">
        <f t="shared" si="0"/>
        <v/>
      </c>
      <c r="K30" s="116"/>
      <c r="L30" s="116"/>
      <c r="M30" s="116"/>
      <c r="N30" s="116"/>
      <c r="O30" s="116"/>
      <c r="P30" s="116"/>
      <c r="Q30" s="116"/>
      <c r="R30" s="116"/>
      <c r="S30" s="116"/>
      <c r="T30" s="116"/>
      <c r="U30" s="116"/>
      <c r="V30" s="116"/>
      <c r="W30" s="116"/>
      <c r="X30" s="116"/>
      <c r="Y30" s="116"/>
      <c r="Z30" s="116"/>
      <c r="AA30" s="116"/>
      <c r="AB30" s="116"/>
      <c r="AC30" s="116"/>
      <c r="AD30" s="116"/>
    </row>
    <row r="31" spans="1:30" x14ac:dyDescent="0.25">
      <c r="C31" s="37"/>
    </row>
    <row r="32" spans="1:30" x14ac:dyDescent="0.25">
      <c r="C32" s="291" t="s">
        <v>267</v>
      </c>
      <c r="D32" s="291"/>
      <c r="E32" s="291"/>
      <c r="F32" s="291"/>
      <c r="G32" s="136" t="s">
        <v>0</v>
      </c>
    </row>
    <row r="33" spans="3:52" x14ac:dyDescent="0.25">
      <c r="C33" s="265"/>
      <c r="D33" s="266"/>
      <c r="E33" s="266"/>
      <c r="F33" s="267"/>
      <c r="G33" s="148"/>
      <c r="AZ33" s="13" t="s">
        <v>71</v>
      </c>
    </row>
    <row r="34" spans="3:52" x14ac:dyDescent="0.25">
      <c r="C34" s="302" t="s">
        <v>279</v>
      </c>
      <c r="D34" s="303"/>
      <c r="E34" s="304"/>
      <c r="F34" s="305"/>
      <c r="G34" s="165"/>
      <c r="J34" s="67" t="str">
        <f t="shared" si="0"/>
        <v/>
      </c>
      <c r="AZ34" s="13" t="s">
        <v>69</v>
      </c>
    </row>
    <row r="35" spans="3:52" x14ac:dyDescent="0.25">
      <c r="C35" s="37"/>
      <c r="AZ35" s="13"/>
    </row>
    <row r="36" spans="3:52" x14ac:dyDescent="0.25">
      <c r="C36" s="285" t="s">
        <v>111</v>
      </c>
      <c r="D36" s="285"/>
      <c r="E36" s="285"/>
      <c r="F36" s="285"/>
      <c r="G36" s="285"/>
      <c r="J36" s="67" t="str">
        <f t="shared" si="0"/>
        <v/>
      </c>
    </row>
    <row r="37" spans="3:52" ht="15.75" thickBot="1" x14ac:dyDescent="0.3">
      <c r="C37" s="46"/>
      <c r="D37" s="46"/>
      <c r="E37" s="46"/>
      <c r="F37" s="46"/>
      <c r="G37" s="137"/>
      <c r="J37" s="67" t="str">
        <f t="shared" si="0"/>
        <v/>
      </c>
    </row>
    <row r="38" spans="3:52" ht="15" customHeight="1" x14ac:dyDescent="0.25">
      <c r="C38" s="259" t="s">
        <v>265</v>
      </c>
      <c r="D38" s="260"/>
      <c r="E38" s="260"/>
      <c r="F38" s="260"/>
      <c r="G38" s="261"/>
      <c r="J38" s="67" t="str">
        <f t="shared" si="0"/>
        <v/>
      </c>
    </row>
    <row r="39" spans="3:52" x14ac:dyDescent="0.25">
      <c r="C39" s="262"/>
      <c r="D39" s="263"/>
      <c r="E39" s="263"/>
      <c r="F39" s="263"/>
      <c r="G39" s="264"/>
      <c r="J39" s="67" t="str">
        <f t="shared" si="0"/>
        <v/>
      </c>
    </row>
    <row r="40" spans="3:52" x14ac:dyDescent="0.25">
      <c r="C40" s="262"/>
      <c r="D40" s="263"/>
      <c r="E40" s="263"/>
      <c r="F40" s="263"/>
      <c r="G40" s="264"/>
      <c r="J40" s="67" t="str">
        <f t="shared" si="0"/>
        <v/>
      </c>
    </row>
    <row r="41" spans="3:52" x14ac:dyDescent="0.25">
      <c r="C41" s="262"/>
      <c r="D41" s="263"/>
      <c r="E41" s="263"/>
      <c r="F41" s="263"/>
      <c r="G41" s="264"/>
      <c r="J41" s="67" t="str">
        <f t="shared" si="0"/>
        <v/>
      </c>
    </row>
    <row r="42" spans="3:52" x14ac:dyDescent="0.25">
      <c r="C42" s="262"/>
      <c r="D42" s="263"/>
      <c r="E42" s="263"/>
      <c r="F42" s="263"/>
      <c r="G42" s="264"/>
      <c r="J42" s="67" t="str">
        <f t="shared" si="0"/>
        <v/>
      </c>
    </row>
    <row r="43" spans="3:52" x14ac:dyDescent="0.25">
      <c r="C43" s="262"/>
      <c r="D43" s="263"/>
      <c r="E43" s="263"/>
      <c r="F43" s="263"/>
      <c r="G43" s="264"/>
    </row>
    <row r="44" spans="3:52" x14ac:dyDescent="0.25">
      <c r="C44" s="262"/>
      <c r="D44" s="263"/>
      <c r="E44" s="263"/>
      <c r="F44" s="263"/>
      <c r="G44" s="264"/>
    </row>
    <row r="45" spans="3:52" x14ac:dyDescent="0.25">
      <c r="C45" s="262"/>
      <c r="D45" s="263"/>
      <c r="E45" s="263"/>
      <c r="F45" s="263"/>
      <c r="G45" s="264"/>
    </row>
    <row r="46" spans="3:52" x14ac:dyDescent="0.25">
      <c r="C46" s="262"/>
      <c r="D46" s="263"/>
      <c r="E46" s="263"/>
      <c r="F46" s="263"/>
      <c r="G46" s="264"/>
    </row>
    <row r="47" spans="3:52" x14ac:dyDescent="0.25">
      <c r="C47" s="262"/>
      <c r="D47" s="263"/>
      <c r="E47" s="263"/>
      <c r="F47" s="263"/>
      <c r="G47" s="264"/>
    </row>
    <row r="48" spans="3:52" x14ac:dyDescent="0.25">
      <c r="C48" s="262"/>
      <c r="D48" s="263"/>
      <c r="E48" s="263"/>
      <c r="F48" s="263"/>
      <c r="G48" s="264"/>
    </row>
    <row r="49" spans="2:588" x14ac:dyDescent="0.25">
      <c r="C49" s="262"/>
      <c r="D49" s="263"/>
      <c r="E49" s="263"/>
      <c r="F49" s="263"/>
      <c r="G49" s="264"/>
    </row>
    <row r="50" spans="2:588" ht="29.25" customHeight="1" x14ac:dyDescent="0.25">
      <c r="C50" s="262"/>
      <c r="D50" s="263"/>
      <c r="E50" s="263"/>
      <c r="F50" s="263"/>
      <c r="G50" s="264"/>
    </row>
    <row r="51" spans="2:588" ht="30.75" customHeight="1" thickBot="1" x14ac:dyDescent="0.3">
      <c r="C51" s="256" t="s">
        <v>266</v>
      </c>
      <c r="D51" s="257"/>
      <c r="E51" s="257"/>
      <c r="F51" s="257"/>
      <c r="G51" s="258"/>
    </row>
    <row r="52" spans="2:588" x14ac:dyDescent="0.25">
      <c r="C52" s="38"/>
      <c r="D52" s="38"/>
      <c r="E52" s="38"/>
      <c r="F52" s="38"/>
    </row>
    <row r="53" spans="2:588" ht="15" customHeight="1" x14ac:dyDescent="0.25">
      <c r="C53" s="268" t="s">
        <v>258</v>
      </c>
      <c r="D53" s="268"/>
      <c r="E53" s="268"/>
      <c r="F53" s="268"/>
      <c r="G53" s="268"/>
    </row>
    <row r="54" spans="2:588" x14ac:dyDescent="0.25">
      <c r="C54" s="269"/>
      <c r="D54" s="270"/>
      <c r="E54" s="270"/>
      <c r="F54" s="270"/>
      <c r="G54" s="271"/>
    </row>
    <row r="55" spans="2:588" s="2" customFormat="1" x14ac:dyDescent="0.25">
      <c r="B55" s="1"/>
      <c r="C55" s="272"/>
      <c r="D55" s="273"/>
      <c r="E55" s="273"/>
      <c r="F55" s="273"/>
      <c r="G55" s="274"/>
      <c r="H55" s="1"/>
      <c r="J55" s="67"/>
      <c r="K55" s="19"/>
      <c r="L55" s="19"/>
      <c r="M55" s="19"/>
      <c r="N55" s="19"/>
      <c r="O55" s="19"/>
      <c r="P55" s="19"/>
      <c r="Q55" s="19"/>
      <c r="R55" s="19"/>
      <c r="S55" s="19"/>
      <c r="T55" s="19"/>
      <c r="U55" s="19"/>
      <c r="V55" s="19"/>
      <c r="W55" s="19"/>
      <c r="X55" s="19"/>
      <c r="Y55" s="19"/>
      <c r="Z55" s="19"/>
      <c r="AA55" s="19"/>
      <c r="AB55" s="19"/>
      <c r="AC55" s="19"/>
      <c r="AD55" s="19"/>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row>
    <row r="56" spans="2:588" s="2" customFormat="1" x14ac:dyDescent="0.25">
      <c r="B56" s="1"/>
      <c r="C56" s="15"/>
      <c r="D56" s="15"/>
      <c r="E56" s="15"/>
      <c r="F56" s="15"/>
      <c r="G56" s="15"/>
      <c r="H56" s="1"/>
      <c r="J56" s="67"/>
      <c r="K56" s="19"/>
      <c r="L56" s="19"/>
      <c r="M56" s="19"/>
      <c r="N56" s="19"/>
      <c r="O56" s="19"/>
      <c r="P56" s="19"/>
      <c r="Q56" s="19"/>
      <c r="R56" s="19"/>
      <c r="S56" s="19"/>
      <c r="T56" s="19"/>
      <c r="U56" s="19"/>
      <c r="V56" s="19"/>
      <c r="W56" s="19"/>
      <c r="X56" s="19"/>
      <c r="Y56" s="19"/>
      <c r="Z56" s="19"/>
      <c r="AA56" s="19"/>
      <c r="AB56" s="19"/>
      <c r="AC56" s="19"/>
      <c r="AD56" s="19"/>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row>
    <row r="57" spans="2:588" s="2" customFormat="1" ht="27.75" customHeight="1" x14ac:dyDescent="0.25">
      <c r="B57" s="1"/>
      <c r="C57" s="268" t="s">
        <v>259</v>
      </c>
      <c r="D57" s="268"/>
      <c r="E57" s="268"/>
      <c r="F57" s="268"/>
      <c r="G57" s="268"/>
      <c r="H57" s="1"/>
      <c r="J57" s="67"/>
      <c r="K57" s="19"/>
      <c r="L57" s="19"/>
      <c r="M57" s="19"/>
      <c r="N57" s="19"/>
      <c r="O57" s="19"/>
      <c r="P57" s="19"/>
      <c r="Q57" s="19"/>
      <c r="R57" s="19"/>
      <c r="S57" s="19"/>
      <c r="T57" s="19"/>
      <c r="U57" s="19"/>
      <c r="V57" s="19"/>
      <c r="W57" s="19"/>
      <c r="X57" s="19"/>
      <c r="Y57" s="19"/>
      <c r="Z57" s="19"/>
      <c r="AA57" s="19"/>
      <c r="AB57" s="19"/>
      <c r="AC57" s="19"/>
      <c r="AD57" s="19"/>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row>
    <row r="58" spans="2:588" s="2" customFormat="1" x14ac:dyDescent="0.25">
      <c r="B58" s="1"/>
      <c r="C58" s="269"/>
      <c r="D58" s="270"/>
      <c r="E58" s="270"/>
      <c r="F58" s="270"/>
      <c r="G58" s="271"/>
      <c r="H58" s="1"/>
      <c r="J58" s="67"/>
      <c r="K58" s="19"/>
      <c r="L58" s="19"/>
      <c r="M58" s="19"/>
      <c r="N58" s="19"/>
      <c r="O58" s="19"/>
      <c r="P58" s="19"/>
      <c r="Q58" s="19"/>
      <c r="R58" s="19"/>
      <c r="S58" s="19"/>
      <c r="T58" s="19"/>
      <c r="U58" s="19"/>
      <c r="V58" s="19"/>
      <c r="W58" s="19"/>
      <c r="X58" s="19"/>
      <c r="Y58" s="19"/>
      <c r="Z58" s="19"/>
      <c r="AA58" s="19"/>
      <c r="AB58" s="19"/>
      <c r="AC58" s="19"/>
      <c r="AD58" s="19"/>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row>
    <row r="59" spans="2:588" s="2" customFormat="1" x14ac:dyDescent="0.25">
      <c r="B59" s="1"/>
      <c r="C59" s="272"/>
      <c r="D59" s="273"/>
      <c r="E59" s="273"/>
      <c r="F59" s="273"/>
      <c r="G59" s="274"/>
      <c r="H59" s="1"/>
      <c r="J59" s="67"/>
      <c r="K59" s="19"/>
      <c r="L59" s="19"/>
      <c r="M59" s="19"/>
      <c r="N59" s="19"/>
      <c r="O59" s="19"/>
      <c r="P59" s="19"/>
      <c r="Q59" s="19"/>
      <c r="R59" s="19"/>
      <c r="S59" s="19"/>
      <c r="T59" s="19"/>
      <c r="U59" s="19"/>
      <c r="V59" s="19"/>
      <c r="W59" s="19"/>
      <c r="X59" s="19"/>
      <c r="Y59" s="19"/>
      <c r="Z59" s="19"/>
      <c r="AA59" s="19"/>
      <c r="AB59" s="19"/>
      <c r="AC59" s="19"/>
      <c r="AD59" s="19"/>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row>
    <row r="60" spans="2:588" s="2" customFormat="1" x14ac:dyDescent="0.25">
      <c r="B60" s="1"/>
      <c r="C60" s="15"/>
      <c r="D60" s="15"/>
      <c r="E60" s="15"/>
      <c r="F60" s="15"/>
      <c r="G60" s="15"/>
      <c r="H60" s="1"/>
      <c r="J60" s="67"/>
      <c r="K60" s="19"/>
      <c r="L60" s="19"/>
      <c r="M60" s="19"/>
      <c r="N60" s="19"/>
      <c r="O60" s="19"/>
      <c r="P60" s="19"/>
      <c r="Q60" s="19"/>
      <c r="R60" s="19"/>
      <c r="S60" s="19"/>
      <c r="T60" s="19"/>
      <c r="U60" s="19"/>
      <c r="V60" s="19"/>
      <c r="W60" s="19"/>
      <c r="X60" s="19"/>
      <c r="Y60" s="19"/>
      <c r="Z60" s="19"/>
      <c r="AA60" s="19"/>
      <c r="AB60" s="19"/>
      <c r="AC60" s="19"/>
      <c r="AD60" s="19"/>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row>
    <row r="61" spans="2:588" ht="26.65" customHeight="1" x14ac:dyDescent="0.25">
      <c r="C61" s="268" t="s">
        <v>260</v>
      </c>
      <c r="D61" s="268"/>
      <c r="E61" s="268"/>
      <c r="F61" s="268"/>
      <c r="G61" s="268"/>
    </row>
    <row r="62" spans="2:588" s="2" customFormat="1" x14ac:dyDescent="0.25">
      <c r="B62" s="1"/>
      <c r="C62" s="265"/>
      <c r="D62" s="266"/>
      <c r="E62" s="266"/>
      <c r="F62" s="266"/>
      <c r="G62" s="267"/>
      <c r="H62" s="1"/>
      <c r="J62" s="67"/>
      <c r="K62" s="19"/>
      <c r="L62" s="19"/>
      <c r="M62" s="19"/>
      <c r="N62" s="19"/>
      <c r="O62" s="19"/>
      <c r="P62" s="19"/>
      <c r="Q62" s="19"/>
      <c r="R62" s="19"/>
      <c r="S62" s="19"/>
      <c r="T62" s="19"/>
      <c r="U62" s="19"/>
      <c r="V62" s="19"/>
      <c r="W62" s="19"/>
      <c r="X62" s="19"/>
      <c r="Y62" s="19"/>
      <c r="Z62" s="19"/>
      <c r="AA62" s="19"/>
      <c r="AB62" s="19"/>
      <c r="AC62" s="19"/>
      <c r="AD62" s="19"/>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row>
    <row r="63" spans="2:588" s="2" customFormat="1" x14ac:dyDescent="0.25">
      <c r="B63" s="1"/>
      <c r="C63" s="15"/>
      <c r="D63" s="15"/>
      <c r="E63" s="15"/>
      <c r="F63" s="15"/>
      <c r="G63" s="15"/>
      <c r="H63" s="1"/>
      <c r="J63" s="67"/>
      <c r="K63" s="19"/>
      <c r="L63" s="19"/>
      <c r="M63" s="19"/>
      <c r="N63" s="19"/>
      <c r="O63" s="19"/>
      <c r="P63" s="19"/>
      <c r="Q63" s="19"/>
      <c r="R63" s="19"/>
      <c r="S63" s="19"/>
      <c r="T63" s="19"/>
      <c r="U63" s="19"/>
      <c r="V63" s="19"/>
      <c r="W63" s="19"/>
      <c r="X63" s="19"/>
      <c r="Y63" s="19"/>
      <c r="Z63" s="19"/>
      <c r="AA63" s="19"/>
      <c r="AB63" s="19"/>
      <c r="AC63" s="19"/>
      <c r="AD63" s="19"/>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row>
    <row r="64" spans="2:588" s="2" customFormat="1" x14ac:dyDescent="0.25">
      <c r="B64" s="1"/>
      <c r="C64" s="268" t="s">
        <v>261</v>
      </c>
      <c r="D64" s="268"/>
      <c r="E64" s="268"/>
      <c r="F64" s="268"/>
      <c r="G64" s="268"/>
      <c r="H64" s="1"/>
      <c r="J64" s="67"/>
      <c r="K64" s="19"/>
      <c r="L64" s="19"/>
      <c r="M64" s="19"/>
      <c r="N64" s="19"/>
      <c r="O64" s="19"/>
      <c r="P64" s="19"/>
      <c r="Q64" s="19"/>
      <c r="R64" s="19"/>
      <c r="S64" s="19"/>
      <c r="T64" s="19"/>
      <c r="U64" s="19"/>
      <c r="V64" s="19"/>
      <c r="W64" s="19"/>
      <c r="X64" s="19"/>
      <c r="Y64" s="19"/>
      <c r="Z64" s="19"/>
      <c r="AA64" s="19"/>
      <c r="AB64" s="19"/>
      <c r="AC64" s="19"/>
      <c r="AD64" s="19"/>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row>
    <row r="65" spans="2:588" s="2" customFormat="1" x14ac:dyDescent="0.25">
      <c r="B65" s="1"/>
      <c r="C65" s="269"/>
      <c r="D65" s="270"/>
      <c r="E65" s="270"/>
      <c r="F65" s="270"/>
      <c r="G65" s="271"/>
      <c r="H65" s="1"/>
      <c r="J65" s="67"/>
      <c r="K65" s="19"/>
      <c r="L65" s="19"/>
      <c r="M65" s="19"/>
      <c r="N65" s="19"/>
      <c r="O65" s="19"/>
      <c r="P65" s="19"/>
      <c r="Q65" s="19"/>
      <c r="R65" s="19"/>
      <c r="S65" s="19"/>
      <c r="T65" s="19"/>
      <c r="U65" s="19"/>
      <c r="V65" s="19"/>
      <c r="W65" s="19"/>
      <c r="X65" s="19"/>
      <c r="Y65" s="19"/>
      <c r="Z65" s="19"/>
      <c r="AA65" s="19"/>
      <c r="AB65" s="19"/>
      <c r="AC65" s="19"/>
      <c r="AD65" s="19"/>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row>
    <row r="66" spans="2:588" s="2" customFormat="1" x14ac:dyDescent="0.25">
      <c r="B66" s="1"/>
      <c r="C66" s="272"/>
      <c r="D66" s="273"/>
      <c r="E66" s="273"/>
      <c r="F66" s="273"/>
      <c r="G66" s="274"/>
      <c r="H66" s="1"/>
      <c r="J66" s="67"/>
      <c r="K66" s="19"/>
      <c r="L66" s="19"/>
      <c r="M66" s="19"/>
      <c r="N66" s="19"/>
      <c r="O66" s="19"/>
      <c r="P66" s="19"/>
      <c r="Q66" s="19"/>
      <c r="R66" s="19"/>
      <c r="S66" s="19"/>
      <c r="T66" s="19"/>
      <c r="U66" s="19"/>
      <c r="V66" s="19"/>
      <c r="W66" s="19"/>
      <c r="X66" s="19"/>
      <c r="Y66" s="19"/>
      <c r="Z66" s="19"/>
      <c r="AA66" s="19"/>
      <c r="AB66" s="19"/>
      <c r="AC66" s="19"/>
      <c r="AD66" s="19"/>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row>
    <row r="67" spans="2:588" s="2" customFormat="1" x14ac:dyDescent="0.25">
      <c r="B67" s="1"/>
      <c r="C67" s="15"/>
      <c r="D67" s="15"/>
      <c r="E67" s="15"/>
      <c r="F67" s="15"/>
      <c r="G67" s="15"/>
      <c r="H67" s="1"/>
      <c r="J67" s="67"/>
      <c r="K67" s="19"/>
      <c r="L67" s="19"/>
      <c r="M67" s="19"/>
      <c r="N67" s="19"/>
      <c r="O67" s="19"/>
      <c r="P67" s="19"/>
      <c r="Q67" s="19"/>
      <c r="R67" s="19"/>
      <c r="S67" s="19"/>
      <c r="T67" s="19"/>
      <c r="U67" s="19"/>
      <c r="V67" s="19"/>
      <c r="W67" s="19"/>
      <c r="X67" s="19"/>
      <c r="Y67" s="19"/>
      <c r="Z67" s="19"/>
      <c r="AA67" s="19"/>
      <c r="AB67" s="19"/>
      <c r="AC67" s="19"/>
      <c r="AD67" s="19"/>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row>
    <row r="68" spans="2:588" s="2" customFormat="1" ht="25.9" customHeight="1" x14ac:dyDescent="0.25">
      <c r="B68" s="1"/>
      <c r="C68" s="268" t="s">
        <v>262</v>
      </c>
      <c r="D68" s="268"/>
      <c r="E68" s="268"/>
      <c r="F68" s="268"/>
      <c r="G68" s="268"/>
      <c r="H68" s="1"/>
      <c r="J68" s="67"/>
      <c r="K68" s="19"/>
      <c r="L68" s="19"/>
      <c r="M68" s="19"/>
      <c r="N68" s="19"/>
      <c r="O68" s="19"/>
      <c r="P68" s="19"/>
      <c r="Q68" s="19"/>
      <c r="R68" s="19"/>
      <c r="S68" s="19"/>
      <c r="T68" s="19"/>
      <c r="U68" s="19"/>
      <c r="V68" s="19"/>
      <c r="W68" s="19"/>
      <c r="X68" s="19"/>
      <c r="Y68" s="19"/>
      <c r="Z68" s="19"/>
      <c r="AA68" s="19"/>
      <c r="AB68" s="19"/>
      <c r="AC68" s="19"/>
      <c r="AD68" s="19"/>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row>
    <row r="69" spans="2:588" s="2" customFormat="1" x14ac:dyDescent="0.25">
      <c r="B69" s="1"/>
      <c r="C69" s="269"/>
      <c r="D69" s="270"/>
      <c r="E69" s="270"/>
      <c r="F69" s="270"/>
      <c r="G69" s="271"/>
      <c r="H69" s="1"/>
      <c r="J69" s="67"/>
      <c r="K69" s="19"/>
      <c r="L69" s="19"/>
      <c r="M69" s="19"/>
      <c r="N69" s="19"/>
      <c r="O69" s="19"/>
      <c r="P69" s="19"/>
      <c r="Q69" s="19"/>
      <c r="R69" s="19"/>
      <c r="S69" s="19"/>
      <c r="T69" s="19"/>
      <c r="U69" s="19"/>
      <c r="V69" s="19"/>
      <c r="W69" s="19"/>
      <c r="X69" s="19"/>
      <c r="Y69" s="19"/>
      <c r="Z69" s="19"/>
      <c r="AA69" s="19"/>
      <c r="AB69" s="19"/>
      <c r="AC69" s="19"/>
      <c r="AD69" s="19"/>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row>
    <row r="70" spans="2:588" s="2" customFormat="1" x14ac:dyDescent="0.25">
      <c r="B70" s="1"/>
      <c r="C70" s="272"/>
      <c r="D70" s="273"/>
      <c r="E70" s="273"/>
      <c r="F70" s="273"/>
      <c r="G70" s="274"/>
      <c r="H70" s="1"/>
      <c r="J70" s="67"/>
      <c r="K70" s="19"/>
      <c r="L70" s="19"/>
      <c r="M70" s="19"/>
      <c r="N70" s="19"/>
      <c r="O70" s="19"/>
      <c r="P70" s="19"/>
      <c r="Q70" s="19"/>
      <c r="R70" s="19"/>
      <c r="S70" s="19"/>
      <c r="T70" s="19"/>
      <c r="U70" s="19"/>
      <c r="V70" s="19"/>
      <c r="W70" s="19"/>
      <c r="X70" s="19"/>
      <c r="Y70" s="19"/>
      <c r="Z70" s="19"/>
      <c r="AA70" s="19"/>
      <c r="AB70" s="19"/>
      <c r="AC70" s="19"/>
      <c r="AD70" s="19"/>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row>
    <row r="71" spans="2:588" s="2" customFormat="1" x14ac:dyDescent="0.25">
      <c r="B71" s="1"/>
      <c r="C71" s="38"/>
      <c r="D71" s="38"/>
      <c r="E71" s="38"/>
      <c r="F71" s="38"/>
      <c r="G71" s="1"/>
      <c r="H71" s="1"/>
      <c r="J71" s="67"/>
      <c r="K71" s="19"/>
      <c r="L71" s="19"/>
      <c r="M71" s="19"/>
      <c r="N71" s="19"/>
      <c r="O71" s="19"/>
      <c r="P71" s="19"/>
      <c r="Q71" s="19"/>
      <c r="R71" s="19"/>
      <c r="S71" s="19"/>
      <c r="T71" s="19"/>
      <c r="U71" s="19"/>
      <c r="V71" s="19"/>
      <c r="W71" s="19"/>
      <c r="X71" s="19"/>
      <c r="Y71" s="19"/>
      <c r="Z71" s="19"/>
      <c r="AA71" s="19"/>
      <c r="AB71" s="19"/>
      <c r="AC71" s="19"/>
      <c r="AD71" s="19"/>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row>
    <row r="72" spans="2:588" s="2" customFormat="1" ht="22.9" customHeight="1" x14ac:dyDescent="0.25">
      <c r="B72" s="1"/>
      <c r="C72" s="268" t="s">
        <v>263</v>
      </c>
      <c r="D72" s="268"/>
      <c r="E72" s="268"/>
      <c r="F72" s="268"/>
      <c r="G72" s="268"/>
      <c r="H72" s="1"/>
      <c r="J72" s="67"/>
      <c r="K72" s="19"/>
      <c r="L72" s="19"/>
      <c r="M72" s="19"/>
      <c r="N72" s="19"/>
      <c r="O72" s="19"/>
      <c r="P72" s="19"/>
      <c r="Q72" s="19"/>
      <c r="R72" s="19"/>
      <c r="S72" s="19"/>
      <c r="T72" s="19"/>
      <c r="U72" s="19"/>
      <c r="V72" s="19"/>
      <c r="W72" s="19"/>
      <c r="X72" s="19"/>
      <c r="Y72" s="19"/>
      <c r="Z72" s="19"/>
      <c r="AA72" s="19"/>
      <c r="AB72" s="19"/>
      <c r="AC72" s="19"/>
      <c r="AD72" s="19"/>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row>
    <row r="73" spans="2:588" s="2" customFormat="1" x14ac:dyDescent="0.25">
      <c r="B73" s="1"/>
      <c r="C73" s="157"/>
      <c r="D73" s="1"/>
      <c r="E73" s="1"/>
      <c r="F73" s="1"/>
      <c r="G73" s="1"/>
      <c r="H73" s="1"/>
      <c r="J73" s="67"/>
      <c r="K73" s="19"/>
      <c r="L73" s="19"/>
      <c r="M73" s="19"/>
      <c r="N73" s="19"/>
      <c r="O73" s="19"/>
      <c r="P73" s="19"/>
      <c r="Q73" s="19"/>
      <c r="R73" s="19"/>
      <c r="S73" s="19"/>
      <c r="T73" s="19"/>
      <c r="U73" s="19"/>
      <c r="V73" s="19"/>
      <c r="W73" s="19"/>
      <c r="X73" s="19"/>
      <c r="Y73" s="19"/>
      <c r="Z73" s="19"/>
      <c r="AA73" s="19"/>
      <c r="AB73" s="19"/>
      <c r="AC73" s="19"/>
      <c r="AD73" s="19"/>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row>
    <row r="74" spans="2:588" s="2" customFormat="1" x14ac:dyDescent="0.25">
      <c r="B74" s="1"/>
      <c r="C74" s="38"/>
      <c r="D74" s="38"/>
      <c r="E74" s="38"/>
      <c r="F74" s="158"/>
      <c r="G74" s="1"/>
      <c r="H74" s="1"/>
      <c r="J74" s="67"/>
      <c r="K74" s="19"/>
      <c r="L74" s="19"/>
      <c r="M74" s="19"/>
      <c r="N74" s="19"/>
      <c r="O74" s="19"/>
      <c r="P74" s="19"/>
      <c r="Q74" s="19"/>
      <c r="R74" s="19"/>
      <c r="S74" s="19"/>
      <c r="T74" s="19"/>
      <c r="U74" s="19"/>
      <c r="V74" s="19"/>
      <c r="W74" s="19"/>
      <c r="X74" s="19"/>
      <c r="Y74" s="19"/>
      <c r="Z74" s="19"/>
      <c r="AA74" s="19"/>
      <c r="AB74" s="19"/>
      <c r="AC74" s="19"/>
      <c r="AD74" s="19"/>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row>
    <row r="75" spans="2:588" s="2" customFormat="1" x14ac:dyDescent="0.25">
      <c r="B75" s="1"/>
      <c r="C75" s="282" t="s">
        <v>264</v>
      </c>
      <c r="D75" s="283"/>
      <c r="E75" s="283"/>
      <c r="F75" s="283"/>
      <c r="G75" s="284"/>
      <c r="H75" s="1"/>
      <c r="J75" s="67"/>
      <c r="K75" s="19"/>
      <c r="L75" s="19"/>
      <c r="M75" s="19"/>
      <c r="N75" s="19"/>
      <c r="O75" s="19"/>
      <c r="P75" s="19"/>
      <c r="Q75" s="19"/>
      <c r="R75" s="19"/>
      <c r="S75" s="19"/>
      <c r="T75" s="19"/>
      <c r="U75" s="19"/>
      <c r="V75" s="19"/>
      <c r="W75" s="19"/>
      <c r="X75" s="19"/>
      <c r="Y75" s="19"/>
      <c r="Z75" s="19"/>
      <c r="AA75" s="19"/>
      <c r="AB75" s="19"/>
      <c r="AC75" s="19"/>
      <c r="AD75" s="19"/>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row>
    <row r="76" spans="2:588" s="2" customFormat="1" x14ac:dyDescent="0.25">
      <c r="B76" s="1"/>
      <c r="C76" s="247"/>
      <c r="D76" s="248"/>
      <c r="E76" s="248"/>
      <c r="F76" s="248"/>
      <c r="G76" s="249"/>
      <c r="H76" s="1"/>
      <c r="J76" s="67"/>
      <c r="K76" s="19"/>
      <c r="L76" s="19"/>
      <c r="M76" s="19"/>
      <c r="N76" s="19"/>
      <c r="O76" s="19"/>
      <c r="P76" s="19"/>
      <c r="Q76" s="19"/>
      <c r="R76" s="19"/>
      <c r="S76" s="19"/>
      <c r="T76" s="19"/>
      <c r="U76" s="19"/>
      <c r="V76" s="19"/>
      <c r="W76" s="19"/>
      <c r="X76" s="19"/>
      <c r="Y76" s="19"/>
      <c r="Z76" s="19"/>
      <c r="AA76" s="19"/>
      <c r="AB76" s="19"/>
      <c r="AC76" s="19"/>
      <c r="AD76" s="19"/>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row>
    <row r="77" spans="2:588" s="2" customFormat="1" x14ac:dyDescent="0.25">
      <c r="B77" s="1"/>
      <c r="C77" s="250"/>
      <c r="D77" s="251"/>
      <c r="E77" s="251"/>
      <c r="F77" s="251"/>
      <c r="G77" s="252"/>
      <c r="H77" s="1"/>
      <c r="J77" s="67"/>
      <c r="K77" s="19"/>
      <c r="L77" s="19"/>
      <c r="M77" s="19"/>
      <c r="N77" s="19"/>
      <c r="O77" s="19"/>
      <c r="P77" s="19"/>
      <c r="Q77" s="19"/>
      <c r="R77" s="19"/>
      <c r="S77" s="19"/>
      <c r="T77" s="19"/>
      <c r="U77" s="19"/>
      <c r="V77" s="19"/>
      <c r="W77" s="19"/>
      <c r="X77" s="19"/>
      <c r="Y77" s="19"/>
      <c r="Z77" s="19"/>
      <c r="AA77" s="19"/>
      <c r="AB77" s="19"/>
      <c r="AC77" s="19"/>
      <c r="AD77" s="19"/>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row>
    <row r="78" spans="2:588" s="2" customFormat="1" x14ac:dyDescent="0.25">
      <c r="B78" s="1"/>
      <c r="C78" s="250"/>
      <c r="D78" s="251"/>
      <c r="E78" s="251"/>
      <c r="F78" s="251"/>
      <c r="G78" s="252"/>
      <c r="H78" s="1"/>
      <c r="J78" s="67"/>
      <c r="K78" s="19"/>
      <c r="L78" s="19"/>
      <c r="M78" s="19"/>
      <c r="N78" s="19"/>
      <c r="O78" s="19"/>
      <c r="P78" s="19"/>
      <c r="Q78" s="19"/>
      <c r="R78" s="19"/>
      <c r="S78" s="19"/>
      <c r="T78" s="19"/>
      <c r="U78" s="19"/>
      <c r="V78" s="19"/>
      <c r="W78" s="19"/>
      <c r="X78" s="19"/>
      <c r="Y78" s="19"/>
      <c r="Z78" s="19"/>
      <c r="AA78" s="19"/>
      <c r="AB78" s="19"/>
      <c r="AC78" s="19"/>
      <c r="AD78" s="19"/>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row>
    <row r="79" spans="2:588" s="2" customFormat="1" x14ac:dyDescent="0.25">
      <c r="B79" s="1"/>
      <c r="C79" s="250"/>
      <c r="D79" s="251"/>
      <c r="E79" s="251"/>
      <c r="F79" s="251"/>
      <c r="G79" s="252"/>
      <c r="H79" s="1"/>
      <c r="J79" s="67"/>
      <c r="K79" s="19"/>
      <c r="L79" s="19"/>
      <c r="M79" s="19"/>
      <c r="N79" s="19"/>
      <c r="O79" s="19"/>
      <c r="P79" s="19"/>
      <c r="Q79" s="19"/>
      <c r="R79" s="19"/>
      <c r="S79" s="19"/>
      <c r="T79" s="19"/>
      <c r="U79" s="19"/>
      <c r="V79" s="19"/>
      <c r="W79" s="19"/>
      <c r="X79" s="19"/>
      <c r="Y79" s="19"/>
      <c r="Z79" s="19"/>
      <c r="AA79" s="19"/>
      <c r="AB79" s="19"/>
      <c r="AC79" s="19"/>
      <c r="AD79" s="19"/>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row>
    <row r="80" spans="2:588" s="2" customFormat="1" x14ac:dyDescent="0.25">
      <c r="B80" s="1"/>
      <c r="C80" s="250"/>
      <c r="D80" s="251"/>
      <c r="E80" s="251"/>
      <c r="F80" s="251"/>
      <c r="G80" s="252"/>
      <c r="H80" s="1"/>
      <c r="J80" s="67"/>
      <c r="K80" s="19"/>
      <c r="L80" s="19"/>
      <c r="M80" s="19"/>
      <c r="N80" s="19"/>
      <c r="O80" s="19"/>
      <c r="P80" s="19"/>
      <c r="Q80" s="19"/>
      <c r="R80" s="19"/>
      <c r="S80" s="19"/>
      <c r="T80" s="19"/>
      <c r="U80" s="19"/>
      <c r="V80" s="19"/>
      <c r="W80" s="19"/>
      <c r="X80" s="19"/>
      <c r="Y80" s="19"/>
      <c r="Z80" s="19"/>
      <c r="AA80" s="19"/>
      <c r="AB80" s="19"/>
      <c r="AC80" s="19"/>
      <c r="AD80" s="19"/>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row>
    <row r="81" spans="2:588" s="2" customFormat="1" x14ac:dyDescent="0.25">
      <c r="B81" s="1"/>
      <c r="C81" s="250"/>
      <c r="D81" s="251"/>
      <c r="E81" s="251"/>
      <c r="F81" s="251"/>
      <c r="G81" s="252"/>
      <c r="H81" s="1"/>
      <c r="J81" s="67"/>
      <c r="K81" s="85" t="s">
        <v>67</v>
      </c>
      <c r="L81" s="85" t="s">
        <v>66</v>
      </c>
      <c r="M81" s="86" t="s">
        <v>65</v>
      </c>
      <c r="N81" s="86" t="s">
        <v>59</v>
      </c>
      <c r="O81" s="86" t="s">
        <v>52</v>
      </c>
      <c r="P81" s="86" t="s">
        <v>47</v>
      </c>
      <c r="Q81" s="86" t="s">
        <v>44</v>
      </c>
      <c r="R81" s="86" t="s">
        <v>42</v>
      </c>
      <c r="S81" s="86" t="s">
        <v>39</v>
      </c>
      <c r="T81" s="86" t="s">
        <v>35</v>
      </c>
      <c r="U81" s="19"/>
      <c r="V81" s="19"/>
      <c r="W81" s="19"/>
      <c r="X81" s="19"/>
      <c r="Y81" s="19"/>
      <c r="Z81" s="19"/>
      <c r="AA81" s="19"/>
      <c r="AB81" s="19"/>
      <c r="AC81" s="19"/>
      <c r="AD81" s="19"/>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row>
    <row r="82" spans="2:588" s="2" customFormat="1" x14ac:dyDescent="0.25">
      <c r="B82" s="1"/>
      <c r="C82" s="253"/>
      <c r="D82" s="254"/>
      <c r="E82" s="254"/>
      <c r="F82" s="254"/>
      <c r="G82" s="255"/>
      <c r="H82" s="1"/>
      <c r="J82" s="67"/>
      <c r="K82" s="87" t="s">
        <v>65</v>
      </c>
      <c r="L82" s="65" t="s">
        <v>64</v>
      </c>
      <c r="M82" s="87" t="s">
        <v>112</v>
      </c>
      <c r="N82" s="87" t="s">
        <v>63</v>
      </c>
      <c r="O82" s="87" t="s">
        <v>113</v>
      </c>
      <c r="P82" s="87" t="s">
        <v>54</v>
      </c>
      <c r="Q82" s="87" t="s">
        <v>61</v>
      </c>
      <c r="R82" s="87" t="s">
        <v>42</v>
      </c>
      <c r="S82" s="87" t="s">
        <v>60</v>
      </c>
      <c r="T82" s="87" t="s">
        <v>35</v>
      </c>
      <c r="U82" s="19"/>
      <c r="V82" s="19"/>
      <c r="W82" s="19"/>
      <c r="X82" s="19"/>
      <c r="Y82" s="19"/>
      <c r="Z82" s="19"/>
      <c r="AA82" s="19"/>
      <c r="AB82" s="19"/>
      <c r="AC82" s="19"/>
      <c r="AD82" s="19"/>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row>
    <row r="83" spans="2:588" s="2" customFormat="1" x14ac:dyDescent="0.25">
      <c r="B83" s="1"/>
      <c r="C83" s="1"/>
      <c r="D83" s="1"/>
      <c r="E83" s="1"/>
      <c r="F83" s="1"/>
      <c r="G83" s="134"/>
      <c r="H83" s="1"/>
      <c r="J83" s="67"/>
      <c r="K83" s="87" t="s">
        <v>59</v>
      </c>
      <c r="L83" s="65" t="s">
        <v>58</v>
      </c>
      <c r="M83" s="87" t="s">
        <v>114</v>
      </c>
      <c r="N83" s="87" t="s">
        <v>56</v>
      </c>
      <c r="O83" s="87" t="s">
        <v>55</v>
      </c>
      <c r="P83" s="87" t="s">
        <v>62</v>
      </c>
      <c r="Q83" s="87" t="s">
        <v>51</v>
      </c>
      <c r="R83" s="88"/>
      <c r="S83" s="87" t="s">
        <v>53</v>
      </c>
      <c r="T83" s="88"/>
      <c r="U83" s="19"/>
      <c r="V83" s="19"/>
      <c r="W83" s="19"/>
      <c r="X83" s="19"/>
      <c r="Y83" s="19"/>
      <c r="Z83" s="19"/>
      <c r="AA83" s="19"/>
      <c r="AB83" s="19"/>
      <c r="AC83" s="19"/>
      <c r="AD83" s="19"/>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row>
    <row r="84" spans="2:588" s="2" customFormat="1" x14ac:dyDescent="0.25">
      <c r="B84" s="1"/>
      <c r="C84" s="1"/>
      <c r="D84" s="1"/>
      <c r="E84" s="1"/>
      <c r="F84" s="1"/>
      <c r="G84" s="134"/>
      <c r="H84" s="1"/>
      <c r="J84" s="67"/>
      <c r="K84" s="87" t="s">
        <v>52</v>
      </c>
      <c r="L84" s="65" t="s">
        <v>51</v>
      </c>
      <c r="M84" s="87" t="s">
        <v>115</v>
      </c>
      <c r="N84" s="87" t="s">
        <v>50</v>
      </c>
      <c r="O84" s="87" t="s">
        <v>49</v>
      </c>
      <c r="P84" s="88"/>
      <c r="Q84" s="88"/>
      <c r="R84" s="88"/>
      <c r="S84" s="87" t="s">
        <v>48</v>
      </c>
      <c r="T84" s="88"/>
      <c r="U84" s="19"/>
      <c r="V84" s="19"/>
      <c r="W84" s="19"/>
      <c r="X84" s="19"/>
      <c r="Y84" s="19"/>
      <c r="Z84" s="19"/>
      <c r="AA84" s="19"/>
      <c r="AB84" s="19"/>
      <c r="AC84" s="19"/>
      <c r="AD84" s="19"/>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row>
    <row r="85" spans="2:588" s="2" customFormat="1" x14ac:dyDescent="0.25">
      <c r="B85" s="1"/>
      <c r="C85" s="1"/>
      <c r="D85" s="1"/>
      <c r="E85" s="1"/>
      <c r="F85" s="1"/>
      <c r="G85" s="134"/>
      <c r="H85" s="1"/>
      <c r="J85" s="67"/>
      <c r="K85" s="87" t="s">
        <v>47</v>
      </c>
      <c r="L85" s="65" t="s">
        <v>46</v>
      </c>
      <c r="M85" s="87" t="s">
        <v>41</v>
      </c>
      <c r="N85" s="87" t="s">
        <v>45</v>
      </c>
      <c r="O85" s="88"/>
      <c r="P85" s="88"/>
      <c r="Q85" s="88"/>
      <c r="R85" s="88"/>
      <c r="S85" s="88"/>
      <c r="T85" s="88"/>
      <c r="U85" s="19"/>
      <c r="V85" s="19"/>
      <c r="W85" s="19"/>
      <c r="X85" s="19"/>
      <c r="Y85" s="19"/>
      <c r="Z85" s="19"/>
      <c r="AA85" s="19"/>
      <c r="AB85" s="19"/>
      <c r="AC85" s="19"/>
      <c r="AD85" s="19"/>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row>
    <row r="86" spans="2:588" s="2" customFormat="1" x14ac:dyDescent="0.25">
      <c r="B86" s="1"/>
      <c r="C86" s="1"/>
      <c r="D86" s="1"/>
      <c r="E86" s="1"/>
      <c r="F86" s="1"/>
      <c r="G86" s="134"/>
      <c r="H86" s="1"/>
      <c r="J86" s="67"/>
      <c r="K86" s="87" t="s">
        <v>44</v>
      </c>
      <c r="L86" s="65" t="s">
        <v>44</v>
      </c>
      <c r="M86" s="87" t="s">
        <v>33</v>
      </c>
      <c r="N86" s="87" t="s">
        <v>43</v>
      </c>
      <c r="O86" s="88"/>
      <c r="P86" s="88"/>
      <c r="Q86" s="88"/>
      <c r="R86" s="88"/>
      <c r="S86" s="88"/>
      <c r="T86" s="88"/>
      <c r="U86" s="19"/>
      <c r="V86" s="19"/>
      <c r="W86" s="19"/>
      <c r="X86" s="19"/>
      <c r="Y86" s="19"/>
      <c r="Z86" s="19"/>
      <c r="AA86" s="19"/>
      <c r="AB86" s="19"/>
      <c r="AC86" s="19"/>
      <c r="AD86" s="19"/>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row>
    <row r="87" spans="2:588" s="2" customFormat="1" x14ac:dyDescent="0.25">
      <c r="B87" s="1"/>
      <c r="C87" s="1"/>
      <c r="D87" s="1"/>
      <c r="E87" s="1"/>
      <c r="F87" s="1"/>
      <c r="G87" s="134"/>
      <c r="H87" s="1"/>
      <c r="J87" s="67"/>
      <c r="K87" s="87" t="s">
        <v>42</v>
      </c>
      <c r="L87" s="65" t="s">
        <v>42</v>
      </c>
      <c r="M87" s="87" t="s">
        <v>31</v>
      </c>
      <c r="N87" s="87" t="s">
        <v>40</v>
      </c>
      <c r="O87" s="88"/>
      <c r="P87" s="88"/>
      <c r="Q87" s="88"/>
      <c r="R87" s="88"/>
      <c r="S87" s="88"/>
      <c r="T87" s="88"/>
      <c r="U87" s="19"/>
      <c r="V87" s="19"/>
      <c r="W87" s="19"/>
      <c r="X87" s="19"/>
      <c r="Y87" s="19"/>
      <c r="Z87" s="19"/>
      <c r="AA87" s="19"/>
      <c r="AB87" s="19"/>
      <c r="AC87" s="19"/>
      <c r="AD87" s="19"/>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row>
    <row r="88" spans="2:588" s="2" customFormat="1" x14ac:dyDescent="0.25">
      <c r="B88" s="1"/>
      <c r="C88" s="1"/>
      <c r="D88" s="1"/>
      <c r="E88" s="1"/>
      <c r="F88" s="1"/>
      <c r="G88" s="134"/>
      <c r="H88" s="1"/>
      <c r="J88" s="67"/>
      <c r="K88" s="87" t="s">
        <v>39</v>
      </c>
      <c r="L88" s="65" t="s">
        <v>38</v>
      </c>
      <c r="M88" s="87" t="s">
        <v>28</v>
      </c>
      <c r="N88" s="87" t="s">
        <v>36</v>
      </c>
      <c r="O88" s="88"/>
      <c r="P88" s="88"/>
      <c r="Q88" s="88"/>
      <c r="R88" s="88"/>
      <c r="S88" s="88"/>
      <c r="T88" s="88"/>
      <c r="U88" s="19"/>
      <c r="V88" s="19"/>
      <c r="W88" s="19"/>
      <c r="X88" s="19"/>
      <c r="Y88" s="19"/>
      <c r="Z88" s="19"/>
      <c r="AA88" s="19"/>
      <c r="AB88" s="19"/>
      <c r="AC88" s="19"/>
      <c r="AD88" s="19"/>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row>
    <row r="89" spans="2:588" s="2" customFormat="1" x14ac:dyDescent="0.25">
      <c r="B89" s="1"/>
      <c r="C89" s="1"/>
      <c r="D89" s="1"/>
      <c r="E89" s="1"/>
      <c r="F89" s="1"/>
      <c r="G89" s="134"/>
      <c r="H89" s="1"/>
      <c r="J89" s="67"/>
      <c r="K89" s="87" t="s">
        <v>35</v>
      </c>
      <c r="L89" s="65" t="s">
        <v>34</v>
      </c>
      <c r="M89" s="87" t="s">
        <v>26</v>
      </c>
      <c r="N89" s="87" t="s">
        <v>32</v>
      </c>
      <c r="O89" s="88"/>
      <c r="P89" s="88"/>
      <c r="Q89" s="88"/>
      <c r="R89" s="88"/>
      <c r="S89" s="88"/>
      <c r="T89" s="88"/>
      <c r="U89" s="19"/>
      <c r="V89" s="19"/>
      <c r="W89" s="19"/>
      <c r="X89" s="19"/>
      <c r="Y89" s="19"/>
      <c r="Z89" s="19"/>
      <c r="AA89" s="19"/>
      <c r="AB89" s="19"/>
      <c r="AC89" s="19"/>
      <c r="AD89" s="19"/>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row>
    <row r="90" spans="2:588" s="2" customFormat="1" x14ac:dyDescent="0.25">
      <c r="B90" s="1"/>
      <c r="C90" s="245" t="s">
        <v>408</v>
      </c>
      <c r="D90" s="1"/>
      <c r="E90" s="1"/>
      <c r="F90" s="1"/>
      <c r="G90" s="134"/>
      <c r="H90" s="1"/>
      <c r="J90" s="67"/>
      <c r="K90" s="19"/>
      <c r="L90" s="19"/>
      <c r="M90" s="87" t="s">
        <v>23</v>
      </c>
      <c r="N90" s="87" t="s">
        <v>30</v>
      </c>
      <c r="O90" s="88"/>
      <c r="P90" s="88"/>
      <c r="Q90" s="88"/>
      <c r="R90" s="88"/>
      <c r="S90" s="88"/>
      <c r="T90" s="88"/>
      <c r="U90" s="19"/>
      <c r="V90" s="19"/>
      <c r="W90" s="19"/>
      <c r="X90" s="19"/>
      <c r="Y90" s="19"/>
      <c r="Z90" s="19"/>
      <c r="AA90" s="19"/>
      <c r="AB90" s="19"/>
      <c r="AC90" s="19"/>
      <c r="AD90" s="19"/>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row>
    <row r="91" spans="2:588" s="2" customFormat="1" x14ac:dyDescent="0.25">
      <c r="B91" s="1"/>
      <c r="C91" s="14"/>
      <c r="D91" s="1"/>
      <c r="E91" s="1"/>
      <c r="F91" s="1"/>
      <c r="G91" s="134"/>
      <c r="H91" s="1"/>
      <c r="J91" s="67"/>
      <c r="K91" s="19"/>
      <c r="L91" s="19"/>
      <c r="M91" s="87" t="s">
        <v>19</v>
      </c>
      <c r="N91" s="87" t="s">
        <v>27</v>
      </c>
      <c r="O91" s="88"/>
      <c r="P91" s="88"/>
      <c r="Q91" s="88"/>
      <c r="R91" s="88"/>
      <c r="S91" s="88"/>
      <c r="T91" s="88"/>
      <c r="U91" s="19"/>
      <c r="V91" s="19"/>
      <c r="W91" s="19"/>
      <c r="X91" s="19"/>
      <c r="Y91" s="19"/>
      <c r="Z91" s="19"/>
      <c r="AA91" s="19"/>
      <c r="AB91" s="19"/>
      <c r="AC91" s="19"/>
      <c r="AD91" s="19"/>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row>
    <row r="92" spans="2:588" s="2" customFormat="1" x14ac:dyDescent="0.25">
      <c r="B92" s="1"/>
      <c r="C92" s="14" t="s">
        <v>409</v>
      </c>
      <c r="D92" s="1"/>
      <c r="E92" s="1"/>
      <c r="F92" s="1"/>
      <c r="G92" s="134"/>
      <c r="H92" s="1"/>
      <c r="J92" s="67"/>
      <c r="K92" s="19"/>
      <c r="L92" s="19"/>
      <c r="M92" s="87" t="s">
        <v>17</v>
      </c>
      <c r="N92" s="87" t="s">
        <v>25</v>
      </c>
      <c r="O92" s="88"/>
      <c r="P92" s="88"/>
      <c r="Q92" s="88"/>
      <c r="R92" s="88"/>
      <c r="S92" s="88"/>
      <c r="T92" s="88"/>
      <c r="U92" s="19"/>
      <c r="V92" s="19"/>
      <c r="W92" s="19"/>
      <c r="X92" s="19"/>
      <c r="Y92" s="19"/>
      <c r="Z92" s="19"/>
      <c r="AA92" s="19"/>
      <c r="AB92" s="19"/>
      <c r="AC92" s="19"/>
      <c r="AD92" s="19"/>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row>
    <row r="93" spans="2:588" s="2" customFormat="1" x14ac:dyDescent="0.25">
      <c r="B93" s="1"/>
      <c r="C93" s="14" t="s">
        <v>410</v>
      </c>
      <c r="D93" s="1"/>
      <c r="E93" s="1"/>
      <c r="F93" s="1"/>
      <c r="G93" s="134"/>
      <c r="H93" s="1"/>
      <c r="J93" s="67"/>
      <c r="K93" s="19"/>
      <c r="L93" s="19"/>
      <c r="M93" s="87" t="s">
        <v>16</v>
      </c>
      <c r="N93" s="87" t="s">
        <v>22</v>
      </c>
      <c r="O93" s="88"/>
      <c r="P93" s="88"/>
      <c r="Q93" s="88"/>
      <c r="R93" s="88"/>
      <c r="S93" s="88"/>
      <c r="T93" s="88"/>
      <c r="U93" s="19"/>
      <c r="V93" s="19"/>
      <c r="W93" s="19"/>
      <c r="X93" s="19"/>
      <c r="Y93" s="19"/>
      <c r="Z93" s="19"/>
      <c r="AA93" s="19"/>
      <c r="AB93" s="19"/>
      <c r="AC93" s="19"/>
      <c r="AD93" s="19"/>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row>
    <row r="94" spans="2:588" s="2" customFormat="1" x14ac:dyDescent="0.25">
      <c r="B94" s="1"/>
      <c r="C94" s="14"/>
      <c r="D94" s="1"/>
      <c r="E94" s="1"/>
      <c r="F94" s="1"/>
      <c r="G94" s="134"/>
      <c r="H94" s="1"/>
      <c r="J94" s="67"/>
      <c r="K94" s="19"/>
      <c r="L94" s="19"/>
      <c r="M94" s="87" t="s">
        <v>14</v>
      </c>
      <c r="N94" s="87" t="s">
        <v>29</v>
      </c>
      <c r="O94" s="88"/>
      <c r="P94" s="88"/>
      <c r="Q94" s="88"/>
      <c r="R94" s="88"/>
      <c r="S94" s="88"/>
      <c r="T94" s="88"/>
      <c r="U94" s="19"/>
      <c r="V94" s="19"/>
      <c r="W94" s="19"/>
      <c r="X94" s="19"/>
      <c r="Y94" s="19"/>
      <c r="Z94" s="19"/>
      <c r="AA94" s="19"/>
      <c r="AB94" s="19"/>
      <c r="AC94" s="19"/>
      <c r="AD94" s="19"/>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row>
    <row r="95" spans="2:588" s="2" customFormat="1" ht="101.45" customHeight="1" x14ac:dyDescent="0.25">
      <c r="B95" s="1"/>
      <c r="C95" s="246" t="s">
        <v>413</v>
      </c>
      <c r="D95" s="246"/>
      <c r="E95" s="246"/>
      <c r="F95" s="246"/>
      <c r="G95" s="134"/>
      <c r="H95" s="1"/>
      <c r="J95" s="67"/>
      <c r="K95" s="19"/>
      <c r="L95" s="19"/>
      <c r="M95" s="87" t="s">
        <v>13</v>
      </c>
      <c r="N95" s="88"/>
      <c r="O95" s="88"/>
      <c r="P95" s="88"/>
      <c r="Q95" s="88"/>
      <c r="R95" s="88"/>
      <c r="S95" s="88"/>
      <c r="T95" s="88"/>
      <c r="U95" s="19"/>
      <c r="V95" s="19"/>
      <c r="W95" s="19"/>
      <c r="X95" s="19"/>
      <c r="Y95" s="19"/>
      <c r="Z95" s="19"/>
      <c r="AA95" s="19"/>
      <c r="AB95" s="19"/>
      <c r="AC95" s="19"/>
      <c r="AD95" s="19"/>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row>
    <row r="96" spans="2:588" s="2" customFormat="1" x14ac:dyDescent="0.25">
      <c r="B96" s="1"/>
      <c r="C96" s="1"/>
      <c r="D96" s="1"/>
      <c r="E96" s="1"/>
      <c r="F96" s="1"/>
      <c r="G96" s="134"/>
      <c r="H96" s="1"/>
      <c r="J96" s="67"/>
      <c r="K96" s="19"/>
      <c r="L96" s="19"/>
      <c r="M96" s="87" t="s">
        <v>12</v>
      </c>
      <c r="N96" s="88"/>
      <c r="O96" s="88"/>
      <c r="P96" s="88"/>
      <c r="Q96" s="88"/>
      <c r="R96" s="88"/>
      <c r="S96" s="88"/>
      <c r="T96" s="88"/>
      <c r="U96" s="19"/>
      <c r="V96" s="19"/>
      <c r="W96" s="19"/>
      <c r="X96" s="19"/>
      <c r="Y96" s="19"/>
      <c r="Z96" s="19"/>
      <c r="AA96" s="19"/>
      <c r="AB96" s="19"/>
      <c r="AC96" s="19"/>
      <c r="AD96" s="19"/>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row>
    <row r="97" spans="2:588" s="2" customFormat="1" x14ac:dyDescent="0.25">
      <c r="B97" s="1"/>
      <c r="C97" s="1"/>
      <c r="D97" s="1"/>
      <c r="E97" s="1"/>
      <c r="F97" s="1"/>
      <c r="G97" s="134"/>
      <c r="H97" s="1"/>
      <c r="J97" s="67"/>
      <c r="K97" s="19"/>
      <c r="L97" s="19"/>
      <c r="M97" s="87" t="s">
        <v>116</v>
      </c>
      <c r="N97" s="88"/>
      <c r="O97" s="88"/>
      <c r="P97" s="88"/>
      <c r="Q97" s="88"/>
      <c r="R97" s="88"/>
      <c r="S97" s="88"/>
      <c r="T97" s="88"/>
      <c r="U97" s="19"/>
      <c r="V97" s="19"/>
      <c r="W97" s="19"/>
      <c r="X97" s="19"/>
      <c r="Y97" s="19"/>
      <c r="Z97" s="19"/>
      <c r="AA97" s="19"/>
      <c r="AB97" s="19"/>
      <c r="AC97" s="19"/>
      <c r="AD97" s="19"/>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row>
    <row r="98" spans="2:588" s="2" customFormat="1" x14ac:dyDescent="0.25">
      <c r="B98" s="1"/>
      <c r="C98" s="1"/>
      <c r="D98" s="1"/>
      <c r="E98" s="1"/>
      <c r="F98" s="1"/>
      <c r="G98" s="134"/>
      <c r="H98" s="1"/>
      <c r="J98" s="67"/>
      <c r="K98" s="19"/>
      <c r="L98" s="19"/>
      <c r="M98" s="87" t="s">
        <v>11</v>
      </c>
      <c r="N98" s="88"/>
      <c r="O98" s="88"/>
      <c r="P98" s="88"/>
      <c r="Q98" s="88"/>
      <c r="R98" s="88"/>
      <c r="S98" s="88"/>
      <c r="T98" s="88"/>
      <c r="U98" s="19"/>
      <c r="V98" s="19"/>
      <c r="W98" s="19"/>
      <c r="X98" s="19"/>
      <c r="Y98" s="19"/>
      <c r="Z98" s="19"/>
      <c r="AA98" s="19"/>
      <c r="AB98" s="19"/>
      <c r="AC98" s="19"/>
      <c r="AD98" s="19"/>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row>
    <row r="99" spans="2:588" s="2" customFormat="1" x14ac:dyDescent="0.25">
      <c r="B99" s="1"/>
      <c r="C99" s="1"/>
      <c r="D99" s="1"/>
      <c r="E99" s="1"/>
      <c r="F99" s="1"/>
      <c r="G99" s="134"/>
      <c r="H99" s="1"/>
      <c r="J99" s="67"/>
      <c r="K99" s="19"/>
      <c r="L99" s="19"/>
      <c r="M99" s="87" t="s">
        <v>29</v>
      </c>
      <c r="N99" s="88"/>
      <c r="O99" s="88"/>
      <c r="P99" s="88"/>
      <c r="Q99" s="88"/>
      <c r="R99" s="88"/>
      <c r="S99" s="88"/>
      <c r="T99" s="88"/>
      <c r="U99" s="19"/>
      <c r="V99" s="19"/>
      <c r="W99" s="19"/>
      <c r="X99" s="19"/>
      <c r="Y99" s="19"/>
      <c r="Z99" s="19"/>
      <c r="AA99" s="19"/>
      <c r="AB99" s="19"/>
      <c r="AC99" s="19"/>
      <c r="AD99" s="19"/>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row>
    <row r="100" spans="2:588" s="2" customFormat="1" x14ac:dyDescent="0.25">
      <c r="B100" s="1"/>
      <c r="C100" s="1"/>
      <c r="D100" s="1"/>
      <c r="E100" s="1"/>
      <c r="F100" s="1"/>
      <c r="G100" s="134"/>
      <c r="H100" s="1"/>
      <c r="J100" s="67"/>
      <c r="K100" s="19"/>
      <c r="L100" s="19"/>
      <c r="M100" s="19"/>
      <c r="N100" s="19"/>
      <c r="O100" s="19"/>
      <c r="P100" s="19"/>
      <c r="Q100" s="19"/>
      <c r="R100" s="19"/>
      <c r="S100" s="19"/>
      <c r="T100" s="19"/>
      <c r="U100" s="19"/>
      <c r="V100" s="19"/>
      <c r="W100" s="19"/>
      <c r="X100" s="19"/>
      <c r="Y100" s="19"/>
      <c r="Z100" s="19"/>
      <c r="AA100" s="19"/>
      <c r="AB100" s="19"/>
      <c r="AC100" s="19"/>
      <c r="AD100" s="19"/>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row>
    <row r="101" spans="2:588" s="2" customFormat="1" x14ac:dyDescent="0.25">
      <c r="B101" s="1"/>
      <c r="C101" s="1"/>
      <c r="D101" s="1"/>
      <c r="E101" s="1"/>
      <c r="F101" s="1"/>
      <c r="G101" s="134"/>
      <c r="H101" s="1"/>
      <c r="J101" s="67"/>
      <c r="K101" s="19"/>
      <c r="L101" s="19"/>
      <c r="M101" s="19"/>
      <c r="N101" s="19"/>
      <c r="O101" s="19"/>
      <c r="P101" s="19"/>
      <c r="Q101" s="19"/>
      <c r="R101" s="19"/>
      <c r="S101" s="19"/>
      <c r="T101" s="19"/>
      <c r="U101" s="19"/>
      <c r="V101" s="19"/>
      <c r="W101" s="19"/>
      <c r="X101" s="19"/>
      <c r="Y101" s="19"/>
      <c r="Z101" s="19"/>
      <c r="AA101" s="19"/>
      <c r="AB101" s="19"/>
      <c r="AC101" s="19"/>
      <c r="AD101" s="19"/>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row>
    <row r="102" spans="2:588" s="2" customFormat="1" x14ac:dyDescent="0.25">
      <c r="B102" s="1"/>
      <c r="C102" s="1"/>
      <c r="D102" s="1"/>
      <c r="E102" s="1"/>
      <c r="F102" s="1"/>
      <c r="G102" s="134"/>
      <c r="H102" s="1"/>
      <c r="J102" s="67"/>
      <c r="K102" s="19"/>
      <c r="L102" s="19"/>
      <c r="M102" s="19"/>
      <c r="N102" s="19"/>
      <c r="O102" s="19"/>
      <c r="P102" s="19"/>
      <c r="Q102" s="19"/>
      <c r="R102" s="19"/>
      <c r="S102" s="19"/>
      <c r="T102" s="19"/>
      <c r="U102" s="19"/>
      <c r="V102" s="19"/>
      <c r="W102" s="19"/>
      <c r="X102" s="19"/>
      <c r="Y102" s="19"/>
      <c r="Z102" s="19"/>
      <c r="AA102" s="19"/>
      <c r="AB102" s="19"/>
      <c r="AC102" s="19"/>
      <c r="AD102" s="19"/>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row>
    <row r="103" spans="2:588" s="2" customFormat="1" x14ac:dyDescent="0.25">
      <c r="B103" s="1"/>
      <c r="C103" s="1"/>
      <c r="D103" s="1"/>
      <c r="E103" s="1"/>
      <c r="F103" s="1"/>
      <c r="G103" s="134"/>
      <c r="H103" s="1"/>
      <c r="J103" s="67"/>
      <c r="K103" s="19"/>
      <c r="L103" s="19"/>
      <c r="M103" s="19"/>
      <c r="N103" s="19"/>
      <c r="O103" s="19"/>
      <c r="P103" s="19"/>
      <c r="Q103" s="19"/>
      <c r="R103" s="19"/>
      <c r="S103" s="19"/>
      <c r="T103" s="19"/>
      <c r="U103" s="19"/>
      <c r="V103" s="19"/>
      <c r="W103" s="19"/>
      <c r="X103" s="19"/>
      <c r="Y103" s="19"/>
      <c r="Z103" s="19"/>
      <c r="AA103" s="19"/>
      <c r="AB103" s="19"/>
      <c r="AC103" s="19"/>
      <c r="AD103" s="19"/>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row>
    <row r="104" spans="2:588" s="2" customFormat="1" x14ac:dyDescent="0.25">
      <c r="B104" s="1"/>
      <c r="C104" s="1"/>
      <c r="D104" s="1"/>
      <c r="E104" s="1"/>
      <c r="F104" s="1"/>
      <c r="G104" s="134"/>
      <c r="H104" s="1"/>
      <c r="J104" s="67"/>
      <c r="K104" s="19"/>
      <c r="L104" s="19"/>
      <c r="M104" s="19"/>
      <c r="N104" s="19"/>
      <c r="O104" s="19"/>
      <c r="P104" s="19"/>
      <c r="Q104" s="19"/>
      <c r="R104" s="19"/>
      <c r="S104" s="19"/>
      <c r="T104" s="19"/>
      <c r="U104" s="19"/>
      <c r="V104" s="19"/>
      <c r="W104" s="19"/>
      <c r="X104" s="19"/>
      <c r="Y104" s="19"/>
      <c r="Z104" s="19"/>
      <c r="AA104" s="19"/>
      <c r="AB104" s="19"/>
      <c r="AC104" s="19"/>
      <c r="AD104" s="19"/>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row>
    <row r="105" spans="2:588" s="2" customFormat="1" x14ac:dyDescent="0.25">
      <c r="B105" s="1"/>
      <c r="C105" s="1"/>
      <c r="D105" s="1"/>
      <c r="E105" s="1"/>
      <c r="F105" s="1"/>
      <c r="G105" s="134"/>
      <c r="H105" s="1"/>
      <c r="J105" s="67"/>
      <c r="K105" s="19"/>
      <c r="L105" s="19"/>
      <c r="M105" s="19"/>
      <c r="N105" s="19"/>
      <c r="O105" s="19"/>
      <c r="P105" s="19"/>
      <c r="Q105" s="19"/>
      <c r="R105" s="19"/>
      <c r="S105" s="19"/>
      <c r="T105" s="19"/>
      <c r="U105" s="19"/>
      <c r="V105" s="19"/>
      <c r="W105" s="19"/>
      <c r="X105" s="19"/>
      <c r="Y105" s="19"/>
      <c r="Z105" s="19"/>
      <c r="AA105" s="19"/>
      <c r="AB105" s="19"/>
      <c r="AC105" s="19"/>
      <c r="AD105" s="19"/>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row>
    <row r="106" spans="2:588" s="2" customFormat="1" x14ac:dyDescent="0.25">
      <c r="B106" s="1"/>
      <c r="C106" s="1"/>
      <c r="D106" s="1"/>
      <c r="E106" s="1"/>
      <c r="F106" s="1"/>
      <c r="G106" s="134"/>
      <c r="H106" s="1"/>
      <c r="J106" s="67"/>
      <c r="K106" s="19"/>
      <c r="L106" s="19"/>
      <c r="M106" s="19"/>
      <c r="N106" s="19"/>
      <c r="O106" s="19"/>
      <c r="P106" s="19"/>
      <c r="Q106" s="19"/>
      <c r="R106" s="19"/>
      <c r="S106" s="19"/>
      <c r="T106" s="19"/>
      <c r="U106" s="19"/>
      <c r="V106" s="19"/>
      <c r="W106" s="19"/>
      <c r="X106" s="19"/>
      <c r="Y106" s="19"/>
      <c r="Z106" s="19"/>
      <c r="AA106" s="19"/>
      <c r="AB106" s="19"/>
      <c r="AC106" s="19"/>
      <c r="AD106" s="19"/>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row>
    <row r="107" spans="2:588" s="2" customFormat="1" x14ac:dyDescent="0.25">
      <c r="B107" s="1"/>
      <c r="C107" s="1"/>
      <c r="D107" s="1"/>
      <c r="E107" s="1"/>
      <c r="F107" s="1"/>
      <c r="G107" s="134"/>
      <c r="H107" s="1"/>
      <c r="J107" s="67"/>
      <c r="K107" s="19"/>
      <c r="L107" s="19"/>
      <c r="M107" s="19"/>
      <c r="N107" s="19"/>
      <c r="O107" s="19"/>
      <c r="P107" s="19"/>
      <c r="Q107" s="19"/>
      <c r="R107" s="19"/>
      <c r="S107" s="19"/>
      <c r="T107" s="19"/>
      <c r="U107" s="19"/>
      <c r="V107" s="19"/>
      <c r="W107" s="19"/>
      <c r="X107" s="19"/>
      <c r="Y107" s="19"/>
      <c r="Z107" s="19"/>
      <c r="AA107" s="19"/>
      <c r="AB107" s="19"/>
      <c r="AC107" s="19"/>
      <c r="AD107" s="19"/>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row>
    <row r="108" spans="2:588" s="2" customFormat="1" x14ac:dyDescent="0.25">
      <c r="B108" s="1"/>
      <c r="C108" s="1"/>
      <c r="D108" s="1"/>
      <c r="E108" s="1"/>
      <c r="F108" s="1"/>
      <c r="G108" s="134"/>
      <c r="H108" s="1"/>
      <c r="J108" s="67"/>
      <c r="K108" s="19"/>
      <c r="L108" s="19"/>
      <c r="M108" s="19"/>
      <c r="N108" s="19"/>
      <c r="O108" s="19"/>
      <c r="P108" s="19"/>
      <c r="Q108" s="19"/>
      <c r="R108" s="19"/>
      <c r="S108" s="19"/>
      <c r="T108" s="19"/>
      <c r="U108" s="19"/>
      <c r="V108" s="19"/>
      <c r="W108" s="19"/>
      <c r="X108" s="19"/>
      <c r="Y108" s="19"/>
      <c r="Z108" s="19"/>
      <c r="AA108" s="19"/>
      <c r="AB108" s="19"/>
      <c r="AC108" s="19"/>
      <c r="AD108" s="19"/>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row>
    <row r="109" spans="2:588" s="2" customFormat="1" x14ac:dyDescent="0.25">
      <c r="B109" s="1"/>
      <c r="C109" s="1"/>
      <c r="D109" s="1"/>
      <c r="E109" s="1"/>
      <c r="F109" s="1"/>
      <c r="G109" s="134"/>
      <c r="H109" s="1"/>
      <c r="J109" s="67"/>
      <c r="K109" s="19"/>
      <c r="L109" s="19"/>
      <c r="M109" s="19"/>
      <c r="N109" s="19"/>
      <c r="O109" s="19"/>
      <c r="P109" s="19"/>
      <c r="Q109" s="19"/>
      <c r="R109" s="19"/>
      <c r="S109" s="19"/>
      <c r="T109" s="19"/>
      <c r="U109" s="19"/>
      <c r="V109" s="19"/>
      <c r="W109" s="19"/>
      <c r="X109" s="19"/>
      <c r="Y109" s="19"/>
      <c r="Z109" s="19"/>
      <c r="AA109" s="19"/>
      <c r="AB109" s="19"/>
      <c r="AC109" s="19"/>
      <c r="AD109" s="19"/>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row>
    <row r="110" spans="2:588" s="2" customFormat="1" x14ac:dyDescent="0.25">
      <c r="B110" s="1"/>
      <c r="C110" s="1"/>
      <c r="D110" s="1"/>
      <c r="E110" s="1"/>
      <c r="F110" s="1"/>
      <c r="G110" s="134"/>
      <c r="H110" s="1"/>
      <c r="J110" s="67"/>
      <c r="K110" s="19"/>
      <c r="L110" s="19"/>
      <c r="M110" s="19"/>
      <c r="N110" s="19"/>
      <c r="O110" s="19"/>
      <c r="P110" s="19"/>
      <c r="Q110" s="19"/>
      <c r="R110" s="19"/>
      <c r="S110" s="19"/>
      <c r="T110" s="19"/>
      <c r="U110" s="19"/>
      <c r="V110" s="19"/>
      <c r="W110" s="19"/>
      <c r="X110" s="19"/>
      <c r="Y110" s="19"/>
      <c r="Z110" s="19"/>
      <c r="AA110" s="19"/>
      <c r="AB110" s="19"/>
      <c r="AC110" s="19"/>
      <c r="AD110" s="19"/>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row>
    <row r="111" spans="2:588" s="2" customFormat="1" x14ac:dyDescent="0.25">
      <c r="B111" s="1"/>
      <c r="C111" s="1"/>
      <c r="D111" s="1"/>
      <c r="E111" s="1"/>
      <c r="F111" s="1"/>
      <c r="G111" s="134"/>
      <c r="H111" s="1"/>
      <c r="J111" s="67"/>
      <c r="K111" s="19"/>
      <c r="L111" s="19"/>
      <c r="M111" s="19"/>
      <c r="N111" s="19"/>
      <c r="O111" s="19"/>
      <c r="P111" s="19"/>
      <c r="Q111" s="19"/>
      <c r="R111" s="19"/>
      <c r="S111" s="19"/>
      <c r="T111" s="19"/>
      <c r="U111" s="19"/>
      <c r="V111" s="19"/>
      <c r="W111" s="19"/>
      <c r="X111" s="19"/>
      <c r="Y111" s="19"/>
      <c r="Z111" s="19"/>
      <c r="AA111" s="19"/>
      <c r="AB111" s="19"/>
      <c r="AC111" s="19"/>
      <c r="AD111" s="19"/>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row>
    <row r="112" spans="2:588" s="2" customFormat="1" x14ac:dyDescent="0.25">
      <c r="B112" s="1"/>
      <c r="C112" s="1"/>
      <c r="D112" s="1"/>
      <c r="E112" s="1"/>
      <c r="F112" s="1"/>
      <c r="G112" s="134"/>
      <c r="H112" s="1"/>
      <c r="J112" s="67"/>
      <c r="K112" s="19"/>
      <c r="L112" s="19"/>
      <c r="M112" s="19"/>
      <c r="N112" s="19"/>
      <c r="O112" s="19"/>
      <c r="P112" s="19"/>
      <c r="Q112" s="19"/>
      <c r="R112" s="19"/>
      <c r="S112" s="19"/>
      <c r="T112" s="19"/>
      <c r="U112" s="19"/>
      <c r="V112" s="19"/>
      <c r="W112" s="19"/>
      <c r="X112" s="19"/>
      <c r="Y112" s="19"/>
      <c r="Z112" s="19"/>
      <c r="AA112" s="19"/>
      <c r="AB112" s="19"/>
      <c r="AC112" s="19"/>
      <c r="AD112" s="19"/>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row>
    <row r="113" spans="2:588" s="2" customFormat="1" x14ac:dyDescent="0.25">
      <c r="B113" s="1"/>
      <c r="C113" s="1"/>
      <c r="D113" s="1"/>
      <c r="E113" s="1"/>
      <c r="F113" s="1"/>
      <c r="G113" s="134"/>
      <c r="H113" s="1"/>
      <c r="J113" s="67"/>
      <c r="K113" s="19"/>
      <c r="L113" s="19"/>
      <c r="M113" s="19"/>
      <c r="N113" s="19"/>
      <c r="O113" s="19"/>
      <c r="P113" s="19"/>
      <c r="Q113" s="19"/>
      <c r="R113" s="19"/>
      <c r="S113" s="19"/>
      <c r="T113" s="19"/>
      <c r="U113" s="19"/>
      <c r="V113" s="19"/>
      <c r="W113" s="19"/>
      <c r="X113" s="19"/>
      <c r="Y113" s="19"/>
      <c r="Z113" s="19"/>
      <c r="AA113" s="19"/>
      <c r="AB113" s="19"/>
      <c r="AC113" s="19"/>
      <c r="AD113" s="19"/>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row>
    <row r="114" spans="2:588" s="2" customFormat="1" x14ac:dyDescent="0.25">
      <c r="B114" s="1"/>
      <c r="C114" s="1"/>
      <c r="D114" s="1"/>
      <c r="E114" s="1"/>
      <c r="F114" s="1"/>
      <c r="G114" s="134"/>
      <c r="H114" s="1"/>
      <c r="J114" s="67"/>
      <c r="K114" s="19"/>
      <c r="L114" s="19"/>
      <c r="M114" s="19"/>
      <c r="N114" s="19"/>
      <c r="O114" s="19"/>
      <c r="P114" s="19"/>
      <c r="Q114" s="19"/>
      <c r="R114" s="19"/>
      <c r="S114" s="19"/>
      <c r="T114" s="19"/>
      <c r="U114" s="19"/>
      <c r="V114" s="19"/>
      <c r="W114" s="19"/>
      <c r="X114" s="19"/>
      <c r="Y114" s="19"/>
      <c r="Z114" s="19"/>
      <c r="AA114" s="19"/>
      <c r="AB114" s="19"/>
      <c r="AC114" s="19"/>
      <c r="AD114" s="19"/>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row>
    <row r="115" spans="2:588" s="2" customFormat="1" x14ac:dyDescent="0.25">
      <c r="B115" s="1"/>
      <c r="C115" s="1"/>
      <c r="D115" s="1"/>
      <c r="E115" s="1"/>
      <c r="F115" s="1"/>
      <c r="G115" s="134"/>
      <c r="H115" s="1"/>
      <c r="J115" s="67"/>
      <c r="K115" s="19"/>
      <c r="L115" s="19"/>
      <c r="M115" s="19"/>
      <c r="N115" s="19"/>
      <c r="O115" s="19"/>
      <c r="P115" s="19"/>
      <c r="Q115" s="19"/>
      <c r="R115" s="19"/>
      <c r="S115" s="19"/>
      <c r="T115" s="19"/>
      <c r="U115" s="19"/>
      <c r="V115" s="19"/>
      <c r="W115" s="19"/>
      <c r="X115" s="19"/>
      <c r="Y115" s="19"/>
      <c r="Z115" s="19"/>
      <c r="AA115" s="19"/>
      <c r="AB115" s="19"/>
      <c r="AC115" s="19"/>
      <c r="AD115" s="19"/>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row>
    <row r="116" spans="2:588" s="2" customFormat="1" x14ac:dyDescent="0.25">
      <c r="B116" s="1"/>
      <c r="C116" s="1"/>
      <c r="D116" s="1"/>
      <c r="E116" s="1"/>
      <c r="F116" s="1"/>
      <c r="G116" s="134"/>
      <c r="H116" s="1"/>
      <c r="J116" s="67"/>
      <c r="K116" s="19"/>
      <c r="L116" s="19"/>
      <c r="M116" s="19"/>
      <c r="N116" s="19"/>
      <c r="O116" s="19"/>
      <c r="P116" s="19"/>
      <c r="Q116" s="19"/>
      <c r="R116" s="19"/>
      <c r="S116" s="19"/>
      <c r="T116" s="19"/>
      <c r="U116" s="19"/>
      <c r="V116" s="19"/>
      <c r="W116" s="19"/>
      <c r="X116" s="19"/>
      <c r="Y116" s="19"/>
      <c r="Z116" s="19"/>
      <c r="AA116" s="19"/>
      <c r="AB116" s="19"/>
      <c r="AC116" s="19"/>
      <c r="AD116" s="19"/>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row>
    <row r="117" spans="2:588" s="2" customFormat="1" x14ac:dyDescent="0.25">
      <c r="B117" s="1"/>
      <c r="C117" s="1"/>
      <c r="D117" s="1"/>
      <c r="E117" s="1"/>
      <c r="F117" s="1"/>
      <c r="G117" s="134"/>
      <c r="H117" s="1"/>
      <c r="J117" s="67"/>
      <c r="K117" s="19"/>
      <c r="L117" s="19"/>
      <c r="M117" s="19"/>
      <c r="N117" s="19"/>
      <c r="O117" s="19"/>
      <c r="P117" s="19"/>
      <c r="Q117" s="19"/>
      <c r="R117" s="19"/>
      <c r="S117" s="19"/>
      <c r="T117" s="19"/>
      <c r="U117" s="19"/>
      <c r="V117" s="19"/>
      <c r="W117" s="19"/>
      <c r="X117" s="19"/>
      <c r="Y117" s="19"/>
      <c r="Z117" s="19"/>
      <c r="AA117" s="19"/>
      <c r="AB117" s="19"/>
      <c r="AC117" s="19"/>
      <c r="AD117" s="19"/>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row>
    <row r="118" spans="2:588" s="2" customFormat="1" x14ac:dyDescent="0.25">
      <c r="B118" s="1"/>
      <c r="C118" s="1"/>
      <c r="D118" s="1"/>
      <c r="E118" s="1"/>
      <c r="F118" s="1"/>
      <c r="G118" s="134"/>
      <c r="H118" s="1"/>
      <c r="J118" s="67"/>
      <c r="K118" s="19"/>
      <c r="L118" s="19"/>
      <c r="M118" s="19"/>
      <c r="N118" s="19"/>
      <c r="O118" s="19"/>
      <c r="P118" s="19"/>
      <c r="Q118" s="19"/>
      <c r="R118" s="19"/>
      <c r="S118" s="19"/>
      <c r="T118" s="19"/>
      <c r="U118" s="19"/>
      <c r="V118" s="19"/>
      <c r="W118" s="19"/>
      <c r="X118" s="19"/>
      <c r="Y118" s="19"/>
      <c r="Z118" s="19"/>
      <c r="AA118" s="19"/>
      <c r="AB118" s="19"/>
      <c r="AC118" s="19"/>
      <c r="AD118" s="19"/>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row>
    <row r="119" spans="2:588" s="2" customFormat="1" x14ac:dyDescent="0.25">
      <c r="B119" s="1"/>
      <c r="C119" s="1"/>
      <c r="D119" s="1"/>
      <c r="E119" s="1"/>
      <c r="F119" s="1"/>
      <c r="G119" s="134"/>
      <c r="H119" s="1"/>
      <c r="J119" s="67"/>
      <c r="K119" s="19"/>
      <c r="L119" s="19"/>
      <c r="M119" s="19"/>
      <c r="N119" s="19"/>
      <c r="O119" s="19"/>
      <c r="P119" s="19"/>
      <c r="Q119" s="19"/>
      <c r="R119" s="19"/>
      <c r="S119" s="19"/>
      <c r="T119" s="19"/>
      <c r="U119" s="19"/>
      <c r="V119" s="19"/>
      <c r="W119" s="19"/>
      <c r="X119" s="19"/>
      <c r="Y119" s="19"/>
      <c r="Z119" s="19"/>
      <c r="AA119" s="19"/>
      <c r="AB119" s="19"/>
      <c r="AC119" s="19"/>
      <c r="AD119" s="19"/>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row>
    <row r="120" spans="2:588" s="2" customFormat="1" x14ac:dyDescent="0.25">
      <c r="B120" s="1"/>
      <c r="C120" s="1"/>
      <c r="D120" s="1"/>
      <c r="E120" s="1"/>
      <c r="F120" s="1"/>
      <c r="G120" s="134"/>
      <c r="H120" s="1"/>
      <c r="J120" s="67"/>
      <c r="K120" s="19"/>
      <c r="L120" s="19"/>
      <c r="M120" s="19"/>
      <c r="N120" s="19"/>
      <c r="O120" s="19"/>
      <c r="P120" s="19"/>
      <c r="Q120" s="19"/>
      <c r="R120" s="19"/>
      <c r="S120" s="19"/>
      <c r="T120" s="19"/>
      <c r="U120" s="19"/>
      <c r="V120" s="19"/>
      <c r="W120" s="19"/>
      <c r="X120" s="19"/>
      <c r="Y120" s="19"/>
      <c r="Z120" s="19"/>
      <c r="AA120" s="19"/>
      <c r="AB120" s="19"/>
      <c r="AC120" s="19"/>
      <c r="AD120" s="19"/>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row>
    <row r="121" spans="2:588" s="2" customFormat="1" x14ac:dyDescent="0.25">
      <c r="B121" s="1"/>
      <c r="C121" s="1"/>
      <c r="D121" s="1"/>
      <c r="E121" s="1"/>
      <c r="F121" s="1"/>
      <c r="G121" s="134"/>
      <c r="H121" s="1"/>
      <c r="J121" s="67"/>
      <c r="K121" s="19"/>
      <c r="L121" s="19"/>
      <c r="M121" s="19"/>
      <c r="N121" s="19"/>
      <c r="O121" s="19"/>
      <c r="P121" s="19"/>
      <c r="Q121" s="19"/>
      <c r="R121" s="19"/>
      <c r="S121" s="19"/>
      <c r="T121" s="19"/>
      <c r="U121" s="19"/>
      <c r="V121" s="19"/>
      <c r="W121" s="19"/>
      <c r="X121" s="19"/>
      <c r="Y121" s="19"/>
      <c r="Z121" s="19"/>
      <c r="AA121" s="19"/>
      <c r="AB121" s="19"/>
      <c r="AC121" s="19"/>
      <c r="AD121" s="19"/>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row>
    <row r="122" spans="2:588" s="2" customFormat="1" x14ac:dyDescent="0.25">
      <c r="B122" s="1"/>
      <c r="C122" s="1"/>
      <c r="D122" s="1"/>
      <c r="E122" s="1"/>
      <c r="F122" s="1"/>
      <c r="G122" s="134"/>
      <c r="H122" s="1"/>
      <c r="J122" s="67"/>
      <c r="K122" s="19"/>
      <c r="L122" s="19"/>
      <c r="M122" s="19"/>
      <c r="N122" s="19"/>
      <c r="O122" s="19"/>
      <c r="P122" s="19"/>
      <c r="Q122" s="19"/>
      <c r="R122" s="19"/>
      <c r="S122" s="19"/>
      <c r="T122" s="19"/>
      <c r="U122" s="19"/>
      <c r="V122" s="19"/>
      <c r="W122" s="19"/>
      <c r="X122" s="19"/>
      <c r="Y122" s="19"/>
      <c r="Z122" s="19"/>
      <c r="AA122" s="19"/>
      <c r="AB122" s="19"/>
      <c r="AC122" s="19"/>
      <c r="AD122" s="19"/>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row>
    <row r="123" spans="2:588" s="2" customFormat="1" x14ac:dyDescent="0.25">
      <c r="B123" s="1"/>
      <c r="C123" s="1"/>
      <c r="D123" s="1"/>
      <c r="E123" s="1"/>
      <c r="F123" s="1"/>
      <c r="G123" s="134"/>
      <c r="H123" s="1"/>
      <c r="J123" s="67"/>
      <c r="K123" s="19"/>
      <c r="L123" s="19"/>
      <c r="M123" s="19"/>
      <c r="N123" s="19"/>
      <c r="O123" s="19"/>
      <c r="P123" s="19"/>
      <c r="Q123" s="19"/>
      <c r="R123" s="19"/>
      <c r="S123" s="19"/>
      <c r="T123" s="19"/>
      <c r="U123" s="19"/>
      <c r="V123" s="19"/>
      <c r="W123" s="19"/>
      <c r="X123" s="19"/>
      <c r="Y123" s="19"/>
      <c r="Z123" s="19"/>
      <c r="AA123" s="19"/>
      <c r="AB123" s="19"/>
      <c r="AC123" s="19"/>
      <c r="AD123" s="19"/>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row>
    <row r="124" spans="2:588" s="2" customFormat="1" x14ac:dyDescent="0.25">
      <c r="B124" s="1"/>
      <c r="C124" s="1"/>
      <c r="D124" s="1"/>
      <c r="E124" s="1"/>
      <c r="F124" s="1"/>
      <c r="G124" s="134"/>
      <c r="H124" s="1"/>
      <c r="J124" s="67"/>
      <c r="K124" s="19"/>
      <c r="L124" s="19"/>
      <c r="M124" s="19"/>
      <c r="N124" s="19"/>
      <c r="O124" s="19"/>
      <c r="P124" s="19"/>
      <c r="Q124" s="19"/>
      <c r="R124" s="19"/>
      <c r="S124" s="19"/>
      <c r="T124" s="19"/>
      <c r="U124" s="19"/>
      <c r="V124" s="19"/>
      <c r="W124" s="19"/>
      <c r="X124" s="19"/>
      <c r="Y124" s="19"/>
      <c r="Z124" s="19"/>
      <c r="AA124" s="19"/>
      <c r="AB124" s="19"/>
      <c r="AC124" s="19"/>
      <c r="AD124" s="19"/>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row>
  </sheetData>
  <sheetProtection formatCells="0" formatRows="0" insertRows="0" deleteRows="0" selectLockedCells="1"/>
  <mergeCells count="48">
    <mergeCell ref="C34:D34"/>
    <mergeCell ref="E34:F34"/>
    <mergeCell ref="F8:G8"/>
    <mergeCell ref="F9:G9"/>
    <mergeCell ref="C6:E9"/>
    <mergeCell ref="E10:G12"/>
    <mergeCell ref="D30:E30"/>
    <mergeCell ref="D29:E29"/>
    <mergeCell ref="C33:F33"/>
    <mergeCell ref="D25:E25"/>
    <mergeCell ref="D26:E26"/>
    <mergeCell ref="D27:E27"/>
    <mergeCell ref="D28:E28"/>
    <mergeCell ref="F3:G3"/>
    <mergeCell ref="F4:G4"/>
    <mergeCell ref="F5:G5"/>
    <mergeCell ref="F6:G6"/>
    <mergeCell ref="F7:G7"/>
    <mergeCell ref="C3:E3"/>
    <mergeCell ref="C4:E4"/>
    <mergeCell ref="C5:E5"/>
    <mergeCell ref="C72:G72"/>
    <mergeCell ref="C75:G75"/>
    <mergeCell ref="C36:G36"/>
    <mergeCell ref="C10:D12"/>
    <mergeCell ref="C14:G14"/>
    <mergeCell ref="C16:G16"/>
    <mergeCell ref="C13:G13"/>
    <mergeCell ref="C20:F20"/>
    <mergeCell ref="C21:F21"/>
    <mergeCell ref="C23:F23"/>
    <mergeCell ref="D24:E24"/>
    <mergeCell ref="C18:G18"/>
    <mergeCell ref="C32:F32"/>
    <mergeCell ref="C95:F95"/>
    <mergeCell ref="C76:G82"/>
    <mergeCell ref="C51:G51"/>
    <mergeCell ref="C38:G50"/>
    <mergeCell ref="C62:G62"/>
    <mergeCell ref="C64:G64"/>
    <mergeCell ref="C65:G66"/>
    <mergeCell ref="C68:G68"/>
    <mergeCell ref="C69:G70"/>
    <mergeCell ref="C53:G53"/>
    <mergeCell ref="C54:G55"/>
    <mergeCell ref="C57:G57"/>
    <mergeCell ref="C58:G59"/>
    <mergeCell ref="C61:G61"/>
  </mergeCells>
  <dataValidations count="6">
    <dataValidation type="list" allowBlank="1" showInputMessage="1" showErrorMessage="1" sqref="F17" xr:uid="{00000000-0002-0000-0000-000000000000}">
      <formula1>$Q$4:$Q$5</formula1>
    </dataValidation>
    <dataValidation type="list" allowBlank="1" showInputMessage="1" showErrorMessage="1" sqref="C25:C30" xr:uid="{00000000-0002-0000-0000-000001000000}">
      <formula1>$K$82:$K$89</formula1>
    </dataValidation>
    <dataValidation type="list" allowBlank="1" showInputMessage="1" showErrorMessage="1" sqref="D25:E30" xr:uid="{00000000-0002-0000-0000-000002000000}">
      <formula1>INDIRECT(VLOOKUP(C25,$K$82:$L$89,2,FALSE))</formula1>
    </dataValidation>
    <dataValidation type="list" allowBlank="1" showInputMessage="1" showErrorMessage="1" sqref="G21 G25:G30 G33:G34" xr:uid="{00000000-0002-0000-0000-000003000000}">
      <formula1>$P$4:$P$5</formula1>
    </dataValidation>
    <dataValidation type="list" allowBlank="1" showInputMessage="1" showErrorMessage="1" sqref="C73" xr:uid="{A7ABE32D-C110-4261-8833-853CE1CF13CB}">
      <formula1>"Yes - Copies are enclosed,No - Copies are not enclosed,Not Applicable"</formula1>
    </dataValidation>
    <dataValidation type="list" allowBlank="1" showInputMessage="1" showErrorMessage="1" sqref="C33:F33" xr:uid="{386CC845-F9BB-4724-9BFD-9145C8B35A1A}">
      <formula1>$AZ$33:$AZ$34</formula1>
    </dataValidation>
  </dataValidations>
  <printOptions horizontalCentered="1"/>
  <pageMargins left="0.25" right="0.25" top="0.75" bottom="0.75" header="0.3" footer="0.3"/>
  <pageSetup scale="90" fitToHeight="3" orientation="portrait" r:id="rId1"/>
  <headerFooter>
    <oddHeader>&amp;CPart I: Introduction and CBI Information</oddHeader>
    <oddFooter>&amp;CNOTE: Please [Bracket] the information you wish to claim as confidential
&amp;P of &amp;N</oddFooter>
  </headerFooter>
  <rowBreaks count="1" manualBreakCount="1">
    <brk id="83"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BP67"/>
  <sheetViews>
    <sheetView zoomScale="90" zoomScaleNormal="90" workbookViewId="0">
      <selection activeCell="K16" sqref="K16"/>
    </sheetView>
  </sheetViews>
  <sheetFormatPr defaultColWidth="9.28515625" defaultRowHeight="15" x14ac:dyDescent="0.25"/>
  <cols>
    <col min="1" max="1" width="3.5703125" style="2" customWidth="1"/>
    <col min="2" max="2" width="3.5703125" style="1" customWidth="1"/>
    <col min="3" max="3" width="54.28515625" style="1" customWidth="1"/>
    <col min="4" max="4" width="45.28515625" style="1" customWidth="1"/>
    <col min="5" max="6" width="5" style="1" customWidth="1"/>
    <col min="7" max="7" width="4.7109375" style="2" customWidth="1"/>
    <col min="8" max="8" width="9.28515625" style="1"/>
    <col min="9" max="9" width="0" style="1" hidden="1" customWidth="1"/>
    <col min="10" max="16384" width="9.28515625" style="1"/>
  </cols>
  <sheetData>
    <row r="1" spans="3:15" s="54" customFormat="1" x14ac:dyDescent="0.25"/>
    <row r="2" spans="3:15" x14ac:dyDescent="0.25">
      <c r="C2" s="326"/>
      <c r="D2" s="326"/>
      <c r="E2" s="32"/>
      <c r="F2" s="32"/>
      <c r="J2" s="13" t="s">
        <v>84</v>
      </c>
    </row>
    <row r="3" spans="3:15" ht="57" customHeight="1" x14ac:dyDescent="0.25">
      <c r="C3" s="278" t="s">
        <v>73</v>
      </c>
      <c r="D3" s="278"/>
      <c r="E3" s="278"/>
      <c r="F3" s="3"/>
      <c r="J3" s="80"/>
      <c r="O3" s="14"/>
    </row>
    <row r="4" spans="3:15" ht="24.75" customHeight="1" x14ac:dyDescent="0.25">
      <c r="C4" s="332" t="s">
        <v>105</v>
      </c>
      <c r="D4" s="332"/>
      <c r="E4" s="332"/>
      <c r="F4" s="332"/>
      <c r="H4" s="41"/>
      <c r="I4" s="41"/>
      <c r="O4" s="14"/>
    </row>
    <row r="5" spans="3:15" ht="30" customHeight="1" x14ac:dyDescent="0.25">
      <c r="C5" s="327" t="s">
        <v>117</v>
      </c>
      <c r="D5" s="327"/>
      <c r="E5" s="31"/>
      <c r="F5" s="31"/>
      <c r="O5" s="14"/>
    </row>
    <row r="6" spans="3:15" x14ac:dyDescent="0.25">
      <c r="C6" s="45"/>
      <c r="D6" s="45"/>
      <c r="E6" s="3"/>
      <c r="F6" s="3"/>
    </row>
    <row r="7" spans="3:15" x14ac:dyDescent="0.25">
      <c r="C7" s="328" t="s">
        <v>93</v>
      </c>
      <c r="D7" s="329"/>
      <c r="E7" s="330"/>
      <c r="F7" s="31"/>
    </row>
    <row r="8" spans="3:15" x14ac:dyDescent="0.25">
      <c r="C8" s="46"/>
      <c r="D8" s="45"/>
      <c r="E8" s="31"/>
      <c r="F8" s="31"/>
    </row>
    <row r="9" spans="3:15" ht="19.5" customHeight="1" x14ac:dyDescent="0.25">
      <c r="C9" s="331" t="s">
        <v>295</v>
      </c>
      <c r="D9" s="331"/>
      <c r="E9" s="47"/>
      <c r="F9" s="47"/>
    </row>
    <row r="10" spans="3:15" x14ac:dyDescent="0.25">
      <c r="C10" s="92" t="s">
        <v>94</v>
      </c>
      <c r="D10" s="92" t="s">
        <v>95</v>
      </c>
      <c r="E10" s="93" t="s">
        <v>0</v>
      </c>
      <c r="F10" s="7"/>
    </row>
    <row r="11" spans="3:15" x14ac:dyDescent="0.25">
      <c r="C11" s="118"/>
      <c r="D11" s="118"/>
      <c r="E11" s="119"/>
      <c r="F11" s="7"/>
      <c r="H11" s="1" t="str">
        <f>IF(E11="X","[Bracket] the information you claim as confidential","")</f>
        <v/>
      </c>
    </row>
    <row r="12" spans="3:15" x14ac:dyDescent="0.25">
      <c r="C12" s="333" t="s">
        <v>96</v>
      </c>
      <c r="D12" s="333"/>
      <c r="E12" s="93" t="s">
        <v>0</v>
      </c>
      <c r="F12" s="7"/>
    </row>
    <row r="13" spans="3:15" x14ac:dyDescent="0.25">
      <c r="C13" s="334"/>
      <c r="D13" s="334"/>
      <c r="E13" s="119"/>
      <c r="F13" s="7"/>
      <c r="H13" s="1" t="str">
        <f>IF(E13="X","[Bracket] the information you claim as confidential","")</f>
        <v/>
      </c>
    </row>
    <row r="14" spans="3:15" ht="22.5" customHeight="1" x14ac:dyDescent="0.25">
      <c r="C14" s="92" t="s">
        <v>97</v>
      </c>
      <c r="D14" s="92" t="s">
        <v>118</v>
      </c>
      <c r="E14" s="93" t="s">
        <v>0</v>
      </c>
      <c r="F14" s="7"/>
    </row>
    <row r="15" spans="3:15" x14ac:dyDescent="0.25">
      <c r="C15" s="118"/>
      <c r="D15" s="118"/>
      <c r="E15" s="119"/>
      <c r="F15" s="7"/>
      <c r="H15" s="1" t="str">
        <f>IF(E15="X","[Bracket] the information you claim as confidential","")</f>
        <v/>
      </c>
    </row>
    <row r="16" spans="3:15" x14ac:dyDescent="0.25">
      <c r="C16" s="333" t="s">
        <v>98</v>
      </c>
      <c r="D16" s="333"/>
      <c r="E16" s="93" t="s">
        <v>0</v>
      </c>
      <c r="F16" s="7"/>
    </row>
    <row r="17" spans="2:68" x14ac:dyDescent="0.25">
      <c r="C17" s="336"/>
      <c r="D17" s="336"/>
      <c r="E17" s="119"/>
      <c r="F17" s="48"/>
      <c r="H17" s="1" t="str">
        <f>IF(E17="X","[Bracket] the information you claim as confidential","")</f>
        <v/>
      </c>
    </row>
    <row r="18" spans="2:68" s="2" customFormat="1" x14ac:dyDescent="0.25">
      <c r="B18" s="1"/>
      <c r="C18" s="60"/>
      <c r="D18" s="60"/>
      <c r="E18" s="28"/>
      <c r="F18" s="48"/>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row>
    <row r="19" spans="2:68" s="2" customFormat="1" ht="24" customHeight="1" x14ac:dyDescent="0.25">
      <c r="B19" s="1"/>
      <c r="C19" s="331" t="s">
        <v>119</v>
      </c>
      <c r="D19" s="331"/>
      <c r="E19" s="11"/>
      <c r="F19" s="49"/>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row>
    <row r="20" spans="2:68" s="2" customFormat="1" x14ac:dyDescent="0.25">
      <c r="B20" s="1"/>
      <c r="C20" s="94" t="s">
        <v>94</v>
      </c>
      <c r="D20" s="94" t="s">
        <v>95</v>
      </c>
      <c r="E20" s="93" t="s">
        <v>0</v>
      </c>
      <c r="F20" s="7"/>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row>
    <row r="21" spans="2:68" s="2" customFormat="1" x14ac:dyDescent="0.25">
      <c r="B21" s="1"/>
      <c r="C21" s="118"/>
      <c r="D21" s="118"/>
      <c r="E21" s="119"/>
      <c r="F21" s="7"/>
      <c r="H21" s="1" t="str">
        <f>IF(E21="X","[Bracket] the information you claim as confidential","")</f>
        <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row>
    <row r="22" spans="2:68" s="2" customFormat="1" x14ac:dyDescent="0.25">
      <c r="B22" s="1"/>
      <c r="C22" s="333" t="s">
        <v>96</v>
      </c>
      <c r="D22" s="333"/>
      <c r="E22" s="93" t="s">
        <v>0</v>
      </c>
      <c r="F22" s="7"/>
      <c r="H22" s="1"/>
      <c r="I22" s="19" t="s">
        <v>71</v>
      </c>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row>
    <row r="23" spans="2:68" s="2" customFormat="1" x14ac:dyDescent="0.25">
      <c r="B23" s="1"/>
      <c r="C23" s="334"/>
      <c r="D23" s="334"/>
      <c r="E23" s="119"/>
      <c r="F23" s="7"/>
      <c r="H23" s="1" t="str">
        <f>IF(E23="X","[Bracket] the information you claim as confidential","")</f>
        <v/>
      </c>
      <c r="I23" s="19" t="s">
        <v>69</v>
      </c>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row>
    <row r="24" spans="2:68" s="2" customFormat="1" x14ac:dyDescent="0.25">
      <c r="B24" s="1"/>
      <c r="C24" s="94" t="s">
        <v>97</v>
      </c>
      <c r="D24" s="94" t="s">
        <v>118</v>
      </c>
      <c r="E24" s="93" t="s">
        <v>0</v>
      </c>
      <c r="F24" s="7"/>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row>
    <row r="25" spans="2:68" s="2" customFormat="1" x14ac:dyDescent="0.25">
      <c r="B25" s="1"/>
      <c r="C25" s="118"/>
      <c r="D25" s="118"/>
      <c r="E25" s="119"/>
      <c r="F25" s="7"/>
      <c r="H25" s="1" t="str">
        <f>IF(E25="X","[Bracket] the information you claim as confidential","")</f>
        <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row>
    <row r="26" spans="2:68" s="2" customFormat="1" x14ac:dyDescent="0.25">
      <c r="B26" s="1"/>
      <c r="C26" s="333" t="s">
        <v>98</v>
      </c>
      <c r="D26" s="333"/>
      <c r="E26" s="93" t="s">
        <v>0</v>
      </c>
      <c r="F26" s="7"/>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row>
    <row r="27" spans="2:68" s="2" customFormat="1" ht="15" customHeight="1" x14ac:dyDescent="0.25">
      <c r="B27" s="1"/>
      <c r="C27" s="336"/>
      <c r="D27" s="336"/>
      <c r="E27" s="119"/>
      <c r="F27" s="49"/>
      <c r="H27" s="1" t="str">
        <f>IF(E27="X","[Bracket] the information you claim as confidential","")</f>
        <v/>
      </c>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row>
    <row r="28" spans="2:68" s="2" customFormat="1" ht="21.75" customHeight="1" x14ac:dyDescent="0.25">
      <c r="B28" s="1"/>
      <c r="C28" s="95" t="s">
        <v>120</v>
      </c>
      <c r="D28" s="334"/>
      <c r="E28" s="334"/>
      <c r="F28" s="49"/>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row>
    <row r="29" spans="2:68" s="2" customFormat="1" x14ac:dyDescent="0.25">
      <c r="B29" s="1"/>
      <c r="C29" s="60"/>
      <c r="D29" s="60"/>
      <c r="E29" s="11"/>
      <c r="F29" s="4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row>
    <row r="30" spans="2:68" s="2" customFormat="1" ht="40.5" customHeight="1" x14ac:dyDescent="0.25">
      <c r="B30" s="1"/>
      <c r="C30" s="335" t="s">
        <v>296</v>
      </c>
      <c r="D30" s="335"/>
      <c r="E30" s="11"/>
      <c r="F30" s="7"/>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row>
    <row r="31" spans="2:68" s="2" customFormat="1" x14ac:dyDescent="0.25">
      <c r="B31" s="1"/>
      <c r="C31" s="96" t="s">
        <v>94</v>
      </c>
      <c r="D31" s="94" t="s">
        <v>95</v>
      </c>
      <c r="E31" s="93" t="s">
        <v>0</v>
      </c>
      <c r="F31" s="7"/>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row>
    <row r="32" spans="2:68" s="2" customFormat="1" x14ac:dyDescent="0.25">
      <c r="B32" s="1"/>
      <c r="C32" s="121"/>
      <c r="D32" s="118"/>
      <c r="E32" s="119"/>
      <c r="F32" s="7"/>
      <c r="H32" s="1" t="str">
        <f>IF(E32="X","[Bracket] the information you claim as confidential","")</f>
        <v/>
      </c>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row>
    <row r="33" spans="2:68" s="2" customFormat="1" x14ac:dyDescent="0.25">
      <c r="B33" s="1"/>
      <c r="C33" s="333" t="s">
        <v>96</v>
      </c>
      <c r="D33" s="333"/>
      <c r="E33" s="93" t="s">
        <v>0</v>
      </c>
      <c r="F33" s="7"/>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row>
    <row r="34" spans="2:68" s="2" customFormat="1" x14ac:dyDescent="0.25">
      <c r="B34" s="1"/>
      <c r="C34" s="334"/>
      <c r="D34" s="334"/>
      <c r="E34" s="119"/>
      <c r="F34" s="7"/>
      <c r="H34" s="1" t="str">
        <f>IF(E34="X","[Bracket] the information you claim as confidential","")</f>
        <v/>
      </c>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row>
    <row r="35" spans="2:68" s="2" customFormat="1" x14ac:dyDescent="0.25">
      <c r="B35" s="1"/>
      <c r="C35" s="94" t="s">
        <v>97</v>
      </c>
      <c r="D35" s="94" t="s">
        <v>118</v>
      </c>
      <c r="E35" s="93" t="s">
        <v>0</v>
      </c>
      <c r="F35" s="7"/>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row>
    <row r="36" spans="2:68" s="2" customFormat="1" x14ac:dyDescent="0.25">
      <c r="B36" s="1"/>
      <c r="C36" s="118"/>
      <c r="D36" s="118"/>
      <c r="E36" s="119"/>
      <c r="F36" s="7"/>
      <c r="H36" s="1" t="str">
        <f>IF(E36="X","[Bracket] the information you claim as confidential","")</f>
        <v/>
      </c>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row>
    <row r="37" spans="2:68" s="2" customFormat="1" x14ac:dyDescent="0.25">
      <c r="B37" s="1"/>
      <c r="C37" s="333" t="s">
        <v>98</v>
      </c>
      <c r="D37" s="333"/>
      <c r="E37" s="93" t="s">
        <v>0</v>
      </c>
      <c r="F37" s="48"/>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row>
    <row r="38" spans="2:68" s="2" customFormat="1" x14ac:dyDescent="0.25">
      <c r="B38" s="1"/>
      <c r="C38" s="336"/>
      <c r="D38" s="336"/>
      <c r="E38" s="119"/>
      <c r="F38" s="48"/>
      <c r="H38" s="1" t="str">
        <f>IF(E38="X","[Bracket] the information you claim as confidential","")</f>
        <v/>
      </c>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2:68" s="2" customFormat="1" ht="24" x14ac:dyDescent="0.25">
      <c r="B39" s="1"/>
      <c r="C39" s="95" t="s">
        <v>120</v>
      </c>
      <c r="D39" s="334"/>
      <c r="E39" s="334"/>
      <c r="F39" s="49"/>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2:68" s="2" customFormat="1" x14ac:dyDescent="0.25">
      <c r="B40" s="1"/>
      <c r="C40" s="60"/>
      <c r="D40" s="60"/>
      <c r="E40" s="28"/>
      <c r="F40" s="7"/>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1" spans="2:68" s="2" customFormat="1" ht="36" customHeight="1" x14ac:dyDescent="0.25">
      <c r="B41" s="1"/>
      <c r="C41" s="338" t="s">
        <v>121</v>
      </c>
      <c r="D41" s="338"/>
      <c r="E41" s="11"/>
      <c r="F41" s="7"/>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row>
    <row r="42" spans="2:68" s="2" customFormat="1" x14ac:dyDescent="0.25">
      <c r="B42" s="1"/>
      <c r="C42" s="94" t="s">
        <v>94</v>
      </c>
      <c r="D42" s="94" t="s">
        <v>95</v>
      </c>
      <c r="E42" s="93" t="s">
        <v>0</v>
      </c>
      <c r="F42" s="7"/>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row>
    <row r="43" spans="2:68" s="2" customFormat="1" x14ac:dyDescent="0.25">
      <c r="B43" s="1"/>
      <c r="C43" s="118"/>
      <c r="D43" s="118"/>
      <c r="E43" s="119"/>
      <c r="F43" s="22"/>
      <c r="H43" s="1" t="str">
        <f>IF(E43="X","[Bracket] the information you claim as confidential","")</f>
        <v/>
      </c>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row>
    <row r="44" spans="2:68" s="2" customFormat="1" x14ac:dyDescent="0.25">
      <c r="B44" s="1"/>
      <c r="C44" s="333" t="s">
        <v>96</v>
      </c>
      <c r="D44" s="333"/>
      <c r="E44" s="93" t="s">
        <v>0</v>
      </c>
      <c r="F44" s="7"/>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row>
    <row r="45" spans="2:68" s="2" customFormat="1" x14ac:dyDescent="0.25">
      <c r="B45" s="1"/>
      <c r="C45" s="334"/>
      <c r="D45" s="334"/>
      <c r="E45" s="119"/>
      <c r="F45" s="7"/>
      <c r="H45" s="1" t="str">
        <f>IF(E45="X","[Bracket] the information you claim as confidential","")</f>
        <v/>
      </c>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row>
    <row r="46" spans="2:68" s="2" customFormat="1" x14ac:dyDescent="0.25">
      <c r="B46" s="1"/>
      <c r="C46" s="94" t="s">
        <v>97</v>
      </c>
      <c r="D46" s="94" t="s">
        <v>118</v>
      </c>
      <c r="E46" s="93" t="s">
        <v>0</v>
      </c>
      <c r="F46" s="7"/>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row>
    <row r="47" spans="2:68" s="2" customFormat="1" x14ac:dyDescent="0.25">
      <c r="B47" s="1"/>
      <c r="C47" s="118"/>
      <c r="D47" s="118"/>
      <c r="E47" s="119"/>
      <c r="F47" s="50"/>
      <c r="H47" s="1" t="str">
        <f>IF(E47="X","[Bracket] the information you claim as confidential","")</f>
        <v/>
      </c>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row>
    <row r="48" spans="2:68" s="2" customFormat="1" x14ac:dyDescent="0.25">
      <c r="B48" s="1"/>
      <c r="C48" s="333" t="s">
        <v>98</v>
      </c>
      <c r="D48" s="333"/>
      <c r="E48" s="93" t="s">
        <v>0</v>
      </c>
      <c r="F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row>
    <row r="49" spans="2:68" s="2" customFormat="1" x14ac:dyDescent="0.25">
      <c r="B49" s="1"/>
      <c r="C49" s="336"/>
      <c r="D49" s="336"/>
      <c r="E49" s="119"/>
      <c r="F49" s="1"/>
      <c r="H49" s="1" t="str">
        <f>IF(E49="X","[Bracket] the information you claim as confidential","")</f>
        <v/>
      </c>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row>
    <row r="50" spans="2:68" ht="24" x14ac:dyDescent="0.25">
      <c r="C50" s="95" t="s">
        <v>120</v>
      </c>
      <c r="D50" s="334"/>
      <c r="E50" s="334"/>
    </row>
    <row r="51" spans="2:68" x14ac:dyDescent="0.25">
      <c r="C51" s="17"/>
      <c r="D51" s="17"/>
    </row>
    <row r="52" spans="2:68" x14ac:dyDescent="0.25">
      <c r="C52" s="17"/>
      <c r="D52" s="17"/>
    </row>
    <row r="53" spans="2:68" x14ac:dyDescent="0.25">
      <c r="C53" s="337" t="s">
        <v>251</v>
      </c>
      <c r="D53" s="337"/>
    </row>
    <row r="54" spans="2:68" x14ac:dyDescent="0.25">
      <c r="C54" s="17"/>
      <c r="D54" s="17"/>
    </row>
    <row r="55" spans="2:68" x14ac:dyDescent="0.25">
      <c r="C55" s="17"/>
      <c r="D55" s="17"/>
    </row>
    <row r="56" spans="2:68" x14ac:dyDescent="0.25">
      <c r="C56" s="17"/>
      <c r="D56" s="17"/>
    </row>
    <row r="57" spans="2:68" x14ac:dyDescent="0.25">
      <c r="C57" s="17"/>
      <c r="D57" s="17"/>
    </row>
    <row r="58" spans="2:68" x14ac:dyDescent="0.25">
      <c r="C58" s="51"/>
      <c r="D58" s="17"/>
    </row>
    <row r="59" spans="2:68" x14ac:dyDescent="0.25">
      <c r="C59" s="52"/>
      <c r="D59" s="52"/>
    </row>
    <row r="60" spans="2:68" x14ac:dyDescent="0.25">
      <c r="C60" s="52"/>
      <c r="D60" s="52"/>
    </row>
    <row r="61" spans="2:68" x14ac:dyDescent="0.25">
      <c r="C61" s="52"/>
      <c r="D61" s="52"/>
    </row>
    <row r="62" spans="2:68" x14ac:dyDescent="0.25">
      <c r="C62" s="52"/>
      <c r="D62" s="52"/>
    </row>
    <row r="63" spans="2:68" x14ac:dyDescent="0.25">
      <c r="C63" s="52"/>
      <c r="D63" s="52"/>
    </row>
    <row r="64" spans="2:68" x14ac:dyDescent="0.25">
      <c r="C64" s="52"/>
      <c r="D64" s="52"/>
    </row>
    <row r="65" spans="3:4" x14ac:dyDescent="0.25">
      <c r="C65" s="52"/>
      <c r="D65" s="52"/>
    </row>
    <row r="66" spans="3:4" x14ac:dyDescent="0.25">
      <c r="C66" s="31"/>
      <c r="D66" s="31"/>
    </row>
    <row r="67" spans="3:4" x14ac:dyDescent="0.25">
      <c r="C67" s="31"/>
      <c r="D67" s="31"/>
    </row>
  </sheetData>
  <sheetProtection formatCells="0" formatRows="0" insertRows="0" deleteRows="0" selectLockedCells="1"/>
  <mergeCells count="29">
    <mergeCell ref="D39:E39"/>
    <mergeCell ref="D50:E50"/>
    <mergeCell ref="C53:D53"/>
    <mergeCell ref="C41:D41"/>
    <mergeCell ref="C44:D44"/>
    <mergeCell ref="C45:D45"/>
    <mergeCell ref="C48:D48"/>
    <mergeCell ref="C49:D49"/>
    <mergeCell ref="C12:D12"/>
    <mergeCell ref="D28:E28"/>
    <mergeCell ref="C30:D30"/>
    <mergeCell ref="C34:D34"/>
    <mergeCell ref="C38:D38"/>
    <mergeCell ref="C26:D26"/>
    <mergeCell ref="C27:D27"/>
    <mergeCell ref="C33:D33"/>
    <mergeCell ref="C37:D37"/>
    <mergeCell ref="C13:D13"/>
    <mergeCell ref="C16:D16"/>
    <mergeCell ref="C17:D17"/>
    <mergeCell ref="C19:D19"/>
    <mergeCell ref="C22:D22"/>
    <mergeCell ref="C23:D23"/>
    <mergeCell ref="C2:D2"/>
    <mergeCell ref="C3:E3"/>
    <mergeCell ref="C5:D5"/>
    <mergeCell ref="C7:E7"/>
    <mergeCell ref="C9:D9"/>
    <mergeCell ref="C4:F4"/>
  </mergeCells>
  <dataValidations count="2">
    <dataValidation type="list" allowBlank="1" showInputMessage="1" showErrorMessage="1" sqref="D28 D39 D50" xr:uid="{00000000-0002-0000-0100-000000000000}">
      <formula1>$I$22:$I$23</formula1>
    </dataValidation>
    <dataValidation type="list" allowBlank="1" showInputMessage="1" showErrorMessage="1" sqref="E11 E13 E15 E17 E21 E23 E25 E27 E32 E34 E36 E38 E43 E45 E47 E49" xr:uid="{00000000-0002-0000-0100-000001000000}">
      <formula1>$J$2:$J$3</formula1>
    </dataValidation>
  </dataValidations>
  <printOptions horizontalCentered="1"/>
  <pageMargins left="0.25" right="0.25" top="0.75" bottom="0.75" header="0.3" footer="0.3"/>
  <pageSetup scale="75" orientation="portrait" r:id="rId1"/>
  <headerFooter>
    <oddHeader>&amp;CPart II: Contact Information</oddHeader>
    <oddFooter>&amp;CNOTE: Please [Bracket] the information you claim as confidential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UB249"/>
  <sheetViews>
    <sheetView topLeftCell="A204" zoomScale="110" zoomScaleNormal="110" workbookViewId="0">
      <selection activeCell="C211" sqref="C211"/>
    </sheetView>
  </sheetViews>
  <sheetFormatPr defaultColWidth="9.28515625" defaultRowHeight="15" outlineLevelRow="1" x14ac:dyDescent="0.25"/>
  <cols>
    <col min="1" max="1" width="3.5703125" style="2" customWidth="1"/>
    <col min="2" max="2" width="4.7109375" style="1" customWidth="1"/>
    <col min="3" max="4" width="27.7109375" style="1" customWidth="1"/>
    <col min="5" max="5" width="22.28515625" style="1" customWidth="1"/>
    <col min="6" max="6" width="17.28515625" style="1" customWidth="1"/>
    <col min="7" max="7" width="21.28515625" style="1" customWidth="1"/>
    <col min="8" max="8" width="21" style="1" customWidth="1"/>
    <col min="9" max="9" width="19.42578125" style="1" customWidth="1"/>
    <col min="10" max="10" width="5" style="80" customWidth="1"/>
    <col min="11" max="11" width="5" style="1" customWidth="1"/>
    <col min="12" max="12" width="4.7109375" style="2" customWidth="1"/>
    <col min="13" max="13" width="9.28515625" style="1"/>
    <col min="14" max="15" width="12.5703125" style="19" hidden="1" customWidth="1"/>
    <col min="16" max="16" width="27.7109375" style="19" hidden="1" customWidth="1"/>
    <col min="17" max="17" width="21" style="19" bestFit="1" customWidth="1"/>
    <col min="18" max="18" width="17.28515625" style="19" bestFit="1" customWidth="1"/>
    <col min="19" max="19" width="18.28515625" style="19" bestFit="1" customWidth="1"/>
    <col min="20" max="20" width="10.28515625" style="19" hidden="1" customWidth="1"/>
    <col min="21" max="22" width="0" style="19" hidden="1" customWidth="1"/>
    <col min="23" max="16384" width="9.28515625" style="1"/>
  </cols>
  <sheetData>
    <row r="1" spans="3:548" s="2" customFormat="1" x14ac:dyDescent="0.25">
      <c r="J1" s="98"/>
      <c r="N1" s="66"/>
      <c r="O1" s="66"/>
      <c r="P1" s="66"/>
      <c r="Q1" s="66"/>
      <c r="R1" s="66"/>
      <c r="S1" s="66"/>
      <c r="T1" s="19"/>
      <c r="U1" s="19"/>
      <c r="V1" s="19"/>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row>
    <row r="2" spans="3:548" x14ac:dyDescent="0.25">
      <c r="C2" s="326"/>
      <c r="D2" s="326"/>
      <c r="E2" s="326"/>
      <c r="F2" s="326"/>
      <c r="G2" s="326"/>
      <c r="H2" s="33"/>
      <c r="I2" s="33"/>
      <c r="J2" s="99"/>
      <c r="K2" s="32"/>
      <c r="O2" s="19" t="s">
        <v>71</v>
      </c>
    </row>
    <row r="3" spans="3:548" ht="44.25" customHeight="1" x14ac:dyDescent="0.25">
      <c r="C3" s="278" t="s">
        <v>73</v>
      </c>
      <c r="D3" s="278"/>
      <c r="E3" s="278"/>
      <c r="F3" s="278"/>
      <c r="G3" s="278"/>
      <c r="H3" s="278"/>
      <c r="I3" s="278"/>
      <c r="J3" s="278"/>
      <c r="K3" s="3"/>
      <c r="O3" s="19" t="s">
        <v>69</v>
      </c>
      <c r="T3" s="81" t="s">
        <v>72</v>
      </c>
      <c r="U3" s="81" t="s">
        <v>71</v>
      </c>
      <c r="V3" s="81" t="s">
        <v>84</v>
      </c>
    </row>
    <row r="4" spans="3:548" ht="29.25" customHeight="1" x14ac:dyDescent="0.25">
      <c r="C4" s="332" t="s">
        <v>105</v>
      </c>
      <c r="D4" s="332"/>
      <c r="E4" s="332"/>
      <c r="F4" s="332"/>
      <c r="G4" s="332"/>
      <c r="H4" s="332"/>
      <c r="I4" s="332"/>
      <c r="J4" s="332"/>
      <c r="K4" s="31"/>
      <c r="N4" s="13" t="s">
        <v>84</v>
      </c>
      <c r="T4" s="81" t="s">
        <v>70</v>
      </c>
      <c r="U4" s="81" t="s">
        <v>69</v>
      </c>
      <c r="V4" s="81"/>
      <c r="W4" s="13"/>
      <c r="X4" s="13"/>
      <c r="Y4" s="13"/>
    </row>
    <row r="5" spans="3:548" ht="21.75" customHeight="1" x14ac:dyDescent="0.25">
      <c r="C5" s="327" t="s">
        <v>122</v>
      </c>
      <c r="D5" s="327"/>
      <c r="E5" s="327"/>
      <c r="F5" s="327"/>
      <c r="G5" s="327"/>
      <c r="H5" s="327"/>
      <c r="I5" s="327"/>
      <c r="J5" s="327"/>
      <c r="K5" s="31"/>
      <c r="T5" s="81" t="s">
        <v>220</v>
      </c>
      <c r="U5" s="67"/>
      <c r="W5" s="13"/>
      <c r="X5" s="13"/>
      <c r="Y5" s="13"/>
    </row>
    <row r="6" spans="3:548" ht="21.75" customHeight="1" x14ac:dyDescent="0.25">
      <c r="C6" s="56"/>
      <c r="D6" s="56"/>
      <c r="E6" s="56"/>
      <c r="F6" s="56"/>
      <c r="G6" s="56"/>
      <c r="H6" s="56"/>
      <c r="I6" s="56"/>
      <c r="J6" s="100"/>
      <c r="K6" s="31"/>
      <c r="T6" s="81"/>
      <c r="U6" s="67"/>
      <c r="W6" s="13"/>
      <c r="X6" s="13"/>
      <c r="Y6" s="13"/>
    </row>
    <row r="7" spans="3:548" ht="15" customHeight="1" x14ac:dyDescent="0.25">
      <c r="C7" s="424" t="s">
        <v>99</v>
      </c>
      <c r="D7" s="424"/>
      <c r="E7" s="424"/>
      <c r="F7" s="424"/>
      <c r="G7" s="424"/>
      <c r="H7" s="424"/>
      <c r="I7" s="424"/>
      <c r="J7" s="424"/>
      <c r="K7" s="31"/>
      <c r="U7" s="67"/>
      <c r="W7" s="13"/>
      <c r="X7" s="13"/>
      <c r="Y7" s="13"/>
    </row>
    <row r="8" spans="3:548" ht="12" customHeight="1" x14ac:dyDescent="0.25">
      <c r="C8" s="53"/>
      <c r="D8" s="53"/>
      <c r="E8" s="53"/>
      <c r="F8" s="53"/>
      <c r="G8" s="53"/>
      <c r="H8" s="53"/>
      <c r="I8" s="53"/>
      <c r="J8" s="103"/>
      <c r="K8" s="31"/>
      <c r="U8" s="67"/>
      <c r="W8" s="13"/>
      <c r="X8" s="13"/>
      <c r="Y8" s="13"/>
    </row>
    <row r="9" spans="3:548" ht="18.75" x14ac:dyDescent="0.25">
      <c r="C9" s="331" t="s">
        <v>217</v>
      </c>
      <c r="D9" s="331"/>
      <c r="E9" s="331"/>
      <c r="F9" s="331"/>
      <c r="G9" s="331"/>
      <c r="H9" s="331"/>
      <c r="I9" s="28"/>
      <c r="J9" s="103"/>
      <c r="K9" s="31"/>
      <c r="U9" s="67"/>
      <c r="W9" s="13"/>
      <c r="X9" s="13"/>
      <c r="Y9" s="13"/>
    </row>
    <row r="10" spans="3:548" ht="61.9" customHeight="1" x14ac:dyDescent="0.25">
      <c r="C10" s="393" t="s">
        <v>194</v>
      </c>
      <c r="D10" s="393"/>
      <c r="E10" s="393"/>
      <c r="F10" s="393"/>
      <c r="G10" s="9" t="s">
        <v>195</v>
      </c>
      <c r="H10" s="9" t="s">
        <v>100</v>
      </c>
      <c r="I10" s="9" t="s">
        <v>196</v>
      </c>
      <c r="J10" s="97" t="s">
        <v>0</v>
      </c>
      <c r="K10" s="31"/>
      <c r="U10" s="67"/>
      <c r="W10" s="13"/>
      <c r="X10" s="13"/>
      <c r="Y10" s="13"/>
    </row>
    <row r="11" spans="3:548" x14ac:dyDescent="0.25">
      <c r="C11" s="418"/>
      <c r="D11" s="418"/>
      <c r="E11" s="418"/>
      <c r="F11" s="418"/>
      <c r="G11" s="122"/>
      <c r="H11" s="123"/>
      <c r="I11" s="123"/>
      <c r="J11" s="122"/>
      <c r="K11" s="31"/>
      <c r="M11" s="1" t="str">
        <f>IF(J11="X","[Bracket] the information you claim as confidential","")</f>
        <v/>
      </c>
      <c r="U11" s="67"/>
      <c r="W11" s="13"/>
      <c r="X11" s="13"/>
      <c r="Y11" s="13"/>
    </row>
    <row r="12" spans="3:548" x14ac:dyDescent="0.25">
      <c r="C12" s="418"/>
      <c r="D12" s="418"/>
      <c r="E12" s="418"/>
      <c r="F12" s="418"/>
      <c r="G12" s="122"/>
      <c r="H12" s="123"/>
      <c r="I12" s="123"/>
      <c r="J12" s="122"/>
      <c r="K12" s="31"/>
      <c r="M12" s="1" t="str">
        <f t="shared" ref="M12:M113" si="0">IF(J12="X","[Bracket] the information you claim as confidential","")</f>
        <v/>
      </c>
      <c r="U12" s="67"/>
      <c r="W12" s="13"/>
      <c r="X12" s="13"/>
      <c r="Y12" s="13"/>
    </row>
    <row r="13" spans="3:548" x14ac:dyDescent="0.25">
      <c r="C13" s="418"/>
      <c r="D13" s="418"/>
      <c r="E13" s="418"/>
      <c r="F13" s="418"/>
      <c r="G13" s="122"/>
      <c r="H13" s="123"/>
      <c r="I13" s="123"/>
      <c r="J13" s="122"/>
      <c r="K13" s="31"/>
      <c r="M13" s="1" t="str">
        <f t="shared" si="0"/>
        <v/>
      </c>
      <c r="U13" s="67"/>
      <c r="W13" s="13"/>
      <c r="X13" s="13"/>
      <c r="Y13" s="13"/>
    </row>
    <row r="14" spans="3:548" x14ac:dyDescent="0.25">
      <c r="C14" s="418"/>
      <c r="D14" s="418"/>
      <c r="E14" s="418"/>
      <c r="F14" s="418"/>
      <c r="G14" s="122"/>
      <c r="H14" s="123"/>
      <c r="I14" s="123"/>
      <c r="J14" s="122"/>
      <c r="K14" s="31"/>
      <c r="M14" s="1" t="str">
        <f t="shared" si="0"/>
        <v/>
      </c>
      <c r="U14" s="67"/>
      <c r="W14" s="13"/>
      <c r="X14" s="13"/>
      <c r="Y14" s="13"/>
    </row>
    <row r="15" spans="3:548" x14ac:dyDescent="0.25">
      <c r="C15" s="418"/>
      <c r="D15" s="418"/>
      <c r="E15" s="418"/>
      <c r="F15" s="418"/>
      <c r="G15" s="122"/>
      <c r="H15" s="123"/>
      <c r="I15" s="123"/>
      <c r="J15" s="122"/>
      <c r="K15" s="31"/>
      <c r="M15" s="1" t="str">
        <f t="shared" si="0"/>
        <v/>
      </c>
      <c r="U15" s="67"/>
      <c r="W15" s="13"/>
      <c r="X15" s="13"/>
      <c r="Y15" s="13"/>
    </row>
    <row r="16" spans="3:548" ht="15" customHeight="1" x14ac:dyDescent="0.25">
      <c r="C16" s="21"/>
      <c r="D16" s="21"/>
      <c r="E16" s="21"/>
      <c r="F16" s="21"/>
      <c r="G16" s="21"/>
      <c r="H16" s="21"/>
      <c r="I16" s="8"/>
      <c r="J16" s="103"/>
      <c r="K16" s="31"/>
      <c r="M16" s="1" t="str">
        <f t="shared" si="0"/>
        <v/>
      </c>
      <c r="U16" s="67"/>
      <c r="W16" s="13"/>
      <c r="X16" s="13"/>
      <c r="Y16" s="13"/>
    </row>
    <row r="17" spans="3:25" ht="15" customHeight="1" x14ac:dyDescent="0.25">
      <c r="C17" s="335" t="s">
        <v>207</v>
      </c>
      <c r="D17" s="335"/>
      <c r="E17" s="335"/>
      <c r="F17" s="335"/>
      <c r="G17" s="335"/>
      <c r="H17" s="335"/>
      <c r="I17" s="420"/>
      <c r="J17" s="97" t="s">
        <v>0</v>
      </c>
      <c r="K17" s="31"/>
      <c r="M17" s="1" t="str">
        <f t="shared" si="0"/>
        <v/>
      </c>
      <c r="U17" s="67"/>
      <c r="W17" s="13"/>
      <c r="X17" s="13"/>
      <c r="Y17" s="13"/>
    </row>
    <row r="18" spans="3:25" ht="15" customHeight="1" x14ac:dyDescent="0.25">
      <c r="C18" s="419"/>
      <c r="D18" s="419"/>
      <c r="E18" s="419"/>
      <c r="F18" s="419"/>
      <c r="G18" s="419"/>
      <c r="H18" s="419"/>
      <c r="I18" s="419"/>
      <c r="J18" s="122"/>
      <c r="K18" s="31"/>
      <c r="M18" s="1" t="str">
        <f t="shared" si="0"/>
        <v/>
      </c>
      <c r="U18" s="67"/>
      <c r="W18" s="13"/>
      <c r="X18" s="13"/>
      <c r="Y18" s="13"/>
    </row>
    <row r="19" spans="3:25" ht="15" customHeight="1" x14ac:dyDescent="0.25">
      <c r="C19" s="7"/>
      <c r="D19" s="7"/>
      <c r="E19" s="7"/>
      <c r="F19" s="7"/>
      <c r="G19" s="7"/>
      <c r="H19" s="7"/>
      <c r="I19" s="8"/>
      <c r="J19" s="103"/>
      <c r="K19" s="31"/>
      <c r="M19" s="1" t="str">
        <f t="shared" si="0"/>
        <v/>
      </c>
      <c r="U19" s="67"/>
      <c r="W19" s="13"/>
      <c r="X19" s="13"/>
      <c r="Y19" s="13"/>
    </row>
    <row r="20" spans="3:25" ht="21.75" customHeight="1" x14ac:dyDescent="0.25">
      <c r="C20" s="335" t="s">
        <v>297</v>
      </c>
      <c r="D20" s="335"/>
      <c r="E20" s="335"/>
      <c r="F20" s="335"/>
      <c r="G20" s="335"/>
      <c r="H20" s="335"/>
      <c r="I20" s="335"/>
      <c r="J20" s="335"/>
      <c r="K20" s="31"/>
      <c r="M20" s="1" t="str">
        <f t="shared" si="0"/>
        <v/>
      </c>
      <c r="U20" s="67"/>
      <c r="W20" s="13"/>
      <c r="X20" s="13"/>
      <c r="Y20" s="13"/>
    </row>
    <row r="21" spans="3:25" ht="18.75" customHeight="1" x14ac:dyDescent="0.25">
      <c r="C21" s="265"/>
      <c r="D21" s="266"/>
      <c r="E21" s="266"/>
      <c r="F21" s="266"/>
      <c r="G21" s="266"/>
      <c r="H21" s="266"/>
      <c r="I21" s="266"/>
      <c r="J21" s="267"/>
      <c r="K21" s="31"/>
      <c r="M21" s="1" t="str">
        <f t="shared" si="0"/>
        <v/>
      </c>
      <c r="U21" s="67"/>
      <c r="W21" s="13"/>
      <c r="X21" s="13"/>
      <c r="Y21" s="13"/>
    </row>
    <row r="22" spans="3:25" ht="18.75" x14ac:dyDescent="0.25">
      <c r="C22" s="53"/>
      <c r="D22" s="53"/>
      <c r="E22" s="53"/>
      <c r="F22" s="53"/>
      <c r="G22" s="53"/>
      <c r="H22" s="53"/>
      <c r="I22" s="53"/>
      <c r="J22" s="103"/>
      <c r="K22" s="31"/>
      <c r="M22" s="1" t="str">
        <f t="shared" si="0"/>
        <v/>
      </c>
      <c r="U22" s="67"/>
      <c r="W22" s="13"/>
      <c r="X22" s="13"/>
      <c r="Y22" s="13"/>
    </row>
    <row r="23" spans="3:25" ht="30.75" customHeight="1" x14ac:dyDescent="0.25">
      <c r="C23" s="291" t="s">
        <v>249</v>
      </c>
      <c r="D23" s="291"/>
      <c r="E23" s="291"/>
      <c r="F23" s="291"/>
      <c r="G23" s="291"/>
      <c r="H23" s="291"/>
      <c r="I23" s="291"/>
      <c r="J23" s="103"/>
      <c r="K23" s="31"/>
      <c r="M23" s="1" t="str">
        <f t="shared" si="0"/>
        <v/>
      </c>
      <c r="U23" s="67"/>
      <c r="W23" s="13"/>
      <c r="X23" s="13"/>
      <c r="Y23" s="13"/>
    </row>
    <row r="24" spans="3:25" ht="30" customHeight="1" x14ac:dyDescent="0.25">
      <c r="C24" s="369" t="s">
        <v>197</v>
      </c>
      <c r="D24" s="371"/>
      <c r="E24" s="369" t="s">
        <v>102</v>
      </c>
      <c r="F24" s="371"/>
      <c r="G24" s="369" t="s">
        <v>198</v>
      </c>
      <c r="H24" s="370"/>
      <c r="I24" s="371"/>
      <c r="J24" s="93" t="s">
        <v>0</v>
      </c>
      <c r="K24" s="31"/>
      <c r="M24" s="1" t="str">
        <f t="shared" si="0"/>
        <v/>
      </c>
      <c r="U24" s="67"/>
      <c r="W24" s="13"/>
      <c r="X24" s="13"/>
      <c r="Y24" s="13"/>
    </row>
    <row r="25" spans="3:25" x14ac:dyDescent="0.25">
      <c r="C25" s="265"/>
      <c r="D25" s="267"/>
      <c r="E25" s="265"/>
      <c r="F25" s="267"/>
      <c r="G25" s="265"/>
      <c r="H25" s="266"/>
      <c r="I25" s="267"/>
      <c r="J25" s="122"/>
      <c r="K25" s="31"/>
      <c r="M25" s="1" t="str">
        <f t="shared" si="0"/>
        <v/>
      </c>
      <c r="U25" s="67"/>
      <c r="W25" s="13"/>
      <c r="X25" s="13"/>
      <c r="Y25" s="13"/>
    </row>
    <row r="26" spans="3:25" x14ac:dyDescent="0.25">
      <c r="C26" s="265"/>
      <c r="D26" s="267"/>
      <c r="E26" s="265"/>
      <c r="F26" s="267"/>
      <c r="G26" s="265"/>
      <c r="H26" s="266"/>
      <c r="I26" s="267"/>
      <c r="J26" s="122"/>
      <c r="K26" s="31"/>
      <c r="M26" s="1" t="str">
        <f t="shared" si="0"/>
        <v/>
      </c>
      <c r="U26" s="67"/>
      <c r="W26" s="13"/>
      <c r="X26" s="13"/>
      <c r="Y26" s="13"/>
    </row>
    <row r="27" spans="3:25" x14ac:dyDescent="0.25">
      <c r="C27" s="265"/>
      <c r="D27" s="267"/>
      <c r="E27" s="265"/>
      <c r="F27" s="267"/>
      <c r="G27" s="265"/>
      <c r="H27" s="266"/>
      <c r="I27" s="267"/>
      <c r="J27" s="122"/>
      <c r="K27" s="31"/>
      <c r="M27" s="1" t="str">
        <f t="shared" si="0"/>
        <v/>
      </c>
      <c r="U27" s="67"/>
      <c r="W27" s="13"/>
      <c r="X27" s="13"/>
      <c r="Y27" s="13"/>
    </row>
    <row r="28" spans="3:25" ht="43.5" customHeight="1" x14ac:dyDescent="0.25">
      <c r="C28" s="422" t="s">
        <v>103</v>
      </c>
      <c r="D28" s="422"/>
      <c r="E28" s="422"/>
      <c r="F28" s="422"/>
      <c r="G28" s="180" t="s">
        <v>199</v>
      </c>
      <c r="H28" s="369" t="s">
        <v>200</v>
      </c>
      <c r="I28" s="371"/>
      <c r="J28" s="93" t="s">
        <v>0</v>
      </c>
      <c r="K28" s="31"/>
      <c r="M28" s="1" t="str">
        <f t="shared" si="0"/>
        <v/>
      </c>
      <c r="U28" s="67"/>
      <c r="W28" s="13"/>
      <c r="X28" s="13"/>
      <c r="Y28" s="13"/>
    </row>
    <row r="29" spans="3:25" x14ac:dyDescent="0.25">
      <c r="C29" s="265"/>
      <c r="D29" s="266"/>
      <c r="E29" s="266"/>
      <c r="F29" s="266"/>
      <c r="G29" s="124"/>
      <c r="H29" s="265"/>
      <c r="I29" s="267"/>
      <c r="J29" s="122"/>
      <c r="K29" s="31"/>
      <c r="M29" s="1" t="str">
        <f t="shared" si="0"/>
        <v/>
      </c>
      <c r="U29" s="67"/>
      <c r="W29" s="13"/>
      <c r="X29" s="13"/>
      <c r="Y29" s="13"/>
    </row>
    <row r="30" spans="3:25" ht="18.75" x14ac:dyDescent="0.25">
      <c r="C30" s="17"/>
      <c r="D30" s="17"/>
      <c r="E30" s="17"/>
      <c r="F30" s="17"/>
      <c r="G30" s="17"/>
      <c r="H30" s="17"/>
      <c r="J30" s="103"/>
      <c r="K30" s="31"/>
      <c r="M30" s="1" t="str">
        <f t="shared" si="0"/>
        <v/>
      </c>
      <c r="U30" s="67"/>
      <c r="W30" s="13"/>
      <c r="X30" s="13"/>
      <c r="Y30" s="13"/>
    </row>
    <row r="31" spans="3:25" ht="45.75" customHeight="1" x14ac:dyDescent="0.25">
      <c r="C31" s="423" t="s">
        <v>250</v>
      </c>
      <c r="D31" s="423"/>
      <c r="E31" s="423"/>
      <c r="F31" s="423"/>
      <c r="G31" s="423"/>
      <c r="H31" s="423"/>
      <c r="I31" s="423"/>
      <c r="J31" s="103"/>
      <c r="K31" s="31"/>
      <c r="M31" s="1" t="str">
        <f t="shared" si="0"/>
        <v/>
      </c>
      <c r="U31" s="67"/>
      <c r="W31" s="13"/>
      <c r="X31" s="13"/>
      <c r="Y31" s="13"/>
    </row>
    <row r="32" spans="3:25" ht="36" x14ac:dyDescent="0.25">
      <c r="C32" s="9" t="s">
        <v>201</v>
      </c>
      <c r="D32" s="369" t="s">
        <v>104</v>
      </c>
      <c r="E32" s="371"/>
      <c r="F32" s="369" t="s">
        <v>218</v>
      </c>
      <c r="G32" s="371"/>
      <c r="H32" s="369" t="s">
        <v>198</v>
      </c>
      <c r="I32" s="371"/>
      <c r="J32" s="93" t="s">
        <v>0</v>
      </c>
      <c r="K32" s="31"/>
      <c r="M32" s="1" t="str">
        <f t="shared" si="0"/>
        <v/>
      </c>
      <c r="U32" s="67"/>
      <c r="W32" s="13"/>
      <c r="X32" s="13"/>
      <c r="Y32" s="13"/>
    </row>
    <row r="33" spans="2:25" x14ac:dyDescent="0.25">
      <c r="C33" s="118"/>
      <c r="D33" s="265"/>
      <c r="E33" s="267"/>
      <c r="F33" s="265"/>
      <c r="G33" s="267"/>
      <c r="H33" s="265"/>
      <c r="I33" s="267"/>
      <c r="J33" s="122"/>
      <c r="K33" s="31"/>
      <c r="M33" s="1" t="str">
        <f t="shared" si="0"/>
        <v/>
      </c>
      <c r="U33" s="67"/>
      <c r="W33" s="13"/>
      <c r="X33" s="13"/>
      <c r="Y33" s="13"/>
    </row>
    <row r="34" spans="2:25" x14ac:dyDescent="0.25">
      <c r="C34" s="118"/>
      <c r="D34" s="265"/>
      <c r="E34" s="267"/>
      <c r="F34" s="265"/>
      <c r="G34" s="267"/>
      <c r="H34" s="265"/>
      <c r="I34" s="267"/>
      <c r="J34" s="122"/>
      <c r="K34" s="31"/>
      <c r="M34" s="1" t="str">
        <f t="shared" si="0"/>
        <v/>
      </c>
      <c r="U34" s="67"/>
      <c r="W34" s="13"/>
      <c r="X34" s="13"/>
      <c r="Y34" s="13"/>
    </row>
    <row r="35" spans="2:25" x14ac:dyDescent="0.25">
      <c r="C35" s="118"/>
      <c r="D35" s="265"/>
      <c r="E35" s="267"/>
      <c r="F35" s="265"/>
      <c r="G35" s="267"/>
      <c r="H35" s="265"/>
      <c r="I35" s="267"/>
      <c r="J35" s="122"/>
      <c r="K35" s="31"/>
      <c r="M35" s="1" t="str">
        <f t="shared" si="0"/>
        <v/>
      </c>
      <c r="U35" s="67"/>
      <c r="W35" s="13"/>
      <c r="X35" s="13"/>
      <c r="Y35" s="13"/>
    </row>
    <row r="36" spans="2:25" ht="36" customHeight="1" x14ac:dyDescent="0.25">
      <c r="C36" s="369" t="s">
        <v>123</v>
      </c>
      <c r="D36" s="370"/>
      <c r="E36" s="180" t="s">
        <v>199</v>
      </c>
      <c r="F36" s="412" t="s">
        <v>292</v>
      </c>
      <c r="G36" s="413"/>
      <c r="H36" s="414"/>
      <c r="I36" s="181" t="s">
        <v>199</v>
      </c>
      <c r="J36" s="93" t="s">
        <v>0</v>
      </c>
      <c r="K36" s="31"/>
      <c r="M36" s="1" t="str">
        <f t="shared" si="0"/>
        <v/>
      </c>
      <c r="O36" s="1"/>
      <c r="P36" s="1"/>
      <c r="U36" s="67"/>
      <c r="W36" s="13"/>
      <c r="X36" s="13"/>
      <c r="Y36" s="13"/>
    </row>
    <row r="37" spans="2:25" x14ac:dyDescent="0.25">
      <c r="C37" s="265"/>
      <c r="D37" s="266"/>
      <c r="E37" s="124"/>
      <c r="F37" s="265"/>
      <c r="G37" s="266"/>
      <c r="H37" s="267"/>
      <c r="I37" s="124"/>
      <c r="J37" s="122"/>
      <c r="K37" s="31"/>
      <c r="M37" s="1" t="str">
        <f t="shared" si="0"/>
        <v/>
      </c>
      <c r="O37" s="1"/>
      <c r="P37" s="1"/>
      <c r="U37" s="67"/>
      <c r="W37" s="13"/>
      <c r="X37" s="13"/>
      <c r="Y37" s="13"/>
    </row>
    <row r="38" spans="2:25" x14ac:dyDescent="0.25">
      <c r="C38" s="155"/>
      <c r="D38" s="155"/>
      <c r="E38" s="156"/>
      <c r="F38" s="155"/>
      <c r="G38" s="155"/>
      <c r="H38" s="155"/>
      <c r="I38" s="156"/>
      <c r="J38" s="155"/>
      <c r="K38" s="31"/>
      <c r="O38" s="1"/>
      <c r="P38" s="1"/>
      <c r="U38" s="67"/>
      <c r="W38" s="13"/>
      <c r="X38" s="13"/>
      <c r="Y38" s="13"/>
    </row>
    <row r="39" spans="2:25" x14ac:dyDescent="0.25">
      <c r="B39" s="14"/>
      <c r="C39" s="183" t="s">
        <v>300</v>
      </c>
      <c r="D39" s="149"/>
      <c r="E39" s="14"/>
      <c r="F39" s="14"/>
      <c r="G39" s="14"/>
      <c r="H39" s="14"/>
      <c r="J39" s="167" t="s">
        <v>0</v>
      </c>
      <c r="L39" s="150"/>
      <c r="M39" s="67" t="str">
        <f t="shared" ref="M39:M51" si="1">IF(J39="X","[Bracket] the information you claim as confidential","")</f>
        <v/>
      </c>
      <c r="O39" s="1"/>
      <c r="P39" s="1"/>
      <c r="U39" s="67"/>
      <c r="W39" s="13"/>
      <c r="X39" s="13"/>
      <c r="Y39" s="13"/>
    </row>
    <row r="40" spans="2:25" ht="26.65" customHeight="1" x14ac:dyDescent="0.25">
      <c r="B40" s="14"/>
      <c r="C40" s="357" t="s">
        <v>253</v>
      </c>
      <c r="D40" s="358"/>
      <c r="E40" s="358"/>
      <c r="F40" s="358"/>
      <c r="G40" s="358"/>
      <c r="H40" s="359"/>
      <c r="I40" s="118"/>
      <c r="J40" s="238"/>
      <c r="L40" s="150"/>
      <c r="M40" s="67" t="str">
        <f t="shared" si="1"/>
        <v/>
      </c>
      <c r="O40" s="1"/>
      <c r="P40" s="13" t="s">
        <v>71</v>
      </c>
      <c r="U40" s="67"/>
      <c r="W40" s="13"/>
      <c r="X40" s="13"/>
      <c r="Y40" s="13"/>
    </row>
    <row r="41" spans="2:25" ht="19.149999999999999" customHeight="1" x14ac:dyDescent="0.25">
      <c r="B41" s="14"/>
      <c r="C41" s="333" t="s">
        <v>254</v>
      </c>
      <c r="D41" s="333"/>
      <c r="E41" s="333"/>
      <c r="F41" s="333"/>
      <c r="G41" s="333"/>
      <c r="H41" s="333"/>
      <c r="I41" s="333"/>
      <c r="J41" s="167" t="s">
        <v>0</v>
      </c>
      <c r="L41" s="150"/>
      <c r="M41" s="67" t="str">
        <f t="shared" si="1"/>
        <v/>
      </c>
      <c r="O41" s="1"/>
      <c r="P41" s="13" t="s">
        <v>69</v>
      </c>
      <c r="U41" s="67"/>
      <c r="W41" s="13"/>
      <c r="X41" s="13"/>
      <c r="Y41" s="13"/>
    </row>
    <row r="42" spans="2:25" x14ac:dyDescent="0.25">
      <c r="B42" s="14"/>
      <c r="C42" s="405"/>
      <c r="D42" s="406"/>
      <c r="E42" s="406"/>
      <c r="F42" s="406"/>
      <c r="G42" s="406"/>
      <c r="H42" s="406"/>
      <c r="I42" s="407"/>
      <c r="J42" s="238"/>
      <c r="L42" s="150"/>
      <c r="M42" s="67" t="str">
        <f t="shared" si="1"/>
        <v/>
      </c>
      <c r="O42" s="1"/>
      <c r="P42" s="1"/>
      <c r="U42" s="67"/>
      <c r="W42" s="13"/>
      <c r="X42" s="13"/>
      <c r="Y42" s="13"/>
    </row>
    <row r="43" spans="2:25" ht="14.65" customHeight="1" x14ac:dyDescent="0.25">
      <c r="B43" s="14"/>
      <c r="C43" s="333" t="s">
        <v>405</v>
      </c>
      <c r="D43" s="333"/>
      <c r="E43" s="333"/>
      <c r="F43" s="333"/>
      <c r="G43" s="333"/>
      <c r="H43" s="333"/>
      <c r="I43" s="164"/>
      <c r="J43" s="167" t="s">
        <v>0</v>
      </c>
      <c r="L43" s="150"/>
      <c r="M43" s="67" t="str">
        <f t="shared" si="1"/>
        <v/>
      </c>
      <c r="O43" s="1"/>
      <c r="P43" s="1"/>
      <c r="U43" s="67"/>
      <c r="W43" s="13"/>
      <c r="X43" s="13"/>
      <c r="Y43" s="13"/>
    </row>
    <row r="44" spans="2:25" x14ac:dyDescent="0.25">
      <c r="B44" s="14"/>
      <c r="C44" s="408"/>
      <c r="D44" s="408"/>
      <c r="E44" s="408"/>
      <c r="F44" s="408"/>
      <c r="G44" s="408"/>
      <c r="H44" s="408"/>
      <c r="I44" s="408"/>
      <c r="J44" s="238"/>
      <c r="L44" s="150"/>
      <c r="M44" s="67" t="str">
        <f t="shared" si="1"/>
        <v/>
      </c>
      <c r="O44" s="1"/>
      <c r="P44" s="1"/>
      <c r="U44" s="67"/>
      <c r="W44" s="13"/>
      <c r="X44" s="13"/>
      <c r="Y44" s="13"/>
    </row>
    <row r="45" spans="2:25" ht="31.9" customHeight="1" x14ac:dyDescent="0.25">
      <c r="B45" s="14"/>
      <c r="C45" s="409" t="s">
        <v>299</v>
      </c>
      <c r="D45" s="410"/>
      <c r="E45" s="410"/>
      <c r="F45" s="410"/>
      <c r="G45" s="410"/>
      <c r="H45" s="410"/>
      <c r="I45" s="411"/>
      <c r="J45" s="431" t="s">
        <v>0</v>
      </c>
      <c r="L45" s="150"/>
      <c r="M45" s="67" t="str">
        <f t="shared" si="1"/>
        <v/>
      </c>
      <c r="O45" s="1"/>
      <c r="P45" s="1"/>
      <c r="U45" s="67"/>
      <c r="W45" s="13"/>
      <c r="X45" s="13"/>
      <c r="Y45" s="13"/>
    </row>
    <row r="46" spans="2:25" x14ac:dyDescent="0.25">
      <c r="B46" s="14"/>
      <c r="C46" s="415" t="s">
        <v>255</v>
      </c>
      <c r="D46" s="416"/>
      <c r="E46" s="417"/>
      <c r="F46" s="152" t="s">
        <v>256</v>
      </c>
      <c r="G46" s="182" t="s">
        <v>298</v>
      </c>
      <c r="H46" s="182" t="s">
        <v>257</v>
      </c>
      <c r="I46" s="182" t="s">
        <v>280</v>
      </c>
      <c r="J46" s="431"/>
      <c r="L46" s="150"/>
      <c r="M46" s="67" t="str">
        <f t="shared" si="1"/>
        <v/>
      </c>
      <c r="O46" s="1"/>
      <c r="P46" s="1"/>
      <c r="U46" s="67"/>
      <c r="W46" s="13"/>
      <c r="X46" s="13"/>
      <c r="Y46" s="13"/>
    </row>
    <row r="47" spans="2:25" x14ac:dyDescent="0.25">
      <c r="B47" s="110"/>
      <c r="C47" s="402"/>
      <c r="D47" s="403"/>
      <c r="E47" s="404"/>
      <c r="F47" s="231"/>
      <c r="G47" s="153"/>
      <c r="H47" s="153"/>
      <c r="I47" s="153"/>
      <c r="J47" s="238"/>
      <c r="L47" s="154"/>
      <c r="M47" s="67" t="str">
        <f t="shared" si="1"/>
        <v/>
      </c>
      <c r="O47" s="1"/>
      <c r="P47" s="1"/>
      <c r="U47" s="67"/>
      <c r="W47" s="13"/>
      <c r="X47" s="13"/>
      <c r="Y47" s="13"/>
    </row>
    <row r="48" spans="2:25" x14ac:dyDescent="0.25">
      <c r="B48" s="110"/>
      <c r="C48" s="402"/>
      <c r="D48" s="403"/>
      <c r="E48" s="404"/>
      <c r="F48" s="231"/>
      <c r="G48" s="153"/>
      <c r="H48" s="153"/>
      <c r="I48" s="153"/>
      <c r="J48" s="238"/>
      <c r="L48" s="154"/>
      <c r="M48" s="67" t="str">
        <f t="shared" si="1"/>
        <v/>
      </c>
      <c r="O48" s="1"/>
      <c r="P48" s="1"/>
      <c r="U48" s="67"/>
      <c r="W48" s="13"/>
      <c r="X48" s="13"/>
      <c r="Y48" s="13"/>
    </row>
    <row r="49" spans="2:25" x14ac:dyDescent="0.25">
      <c r="B49" s="110"/>
      <c r="C49" s="402"/>
      <c r="D49" s="403"/>
      <c r="E49" s="404"/>
      <c r="F49" s="231"/>
      <c r="G49" s="153"/>
      <c r="H49" s="153"/>
      <c r="I49" s="153"/>
      <c r="J49" s="238"/>
      <c r="L49" s="154"/>
      <c r="M49" s="67" t="str">
        <f t="shared" si="1"/>
        <v/>
      </c>
      <c r="O49" s="1"/>
      <c r="P49" s="1"/>
      <c r="U49" s="67"/>
      <c r="W49" s="13"/>
      <c r="X49" s="13"/>
      <c r="Y49" s="13"/>
    </row>
    <row r="50" spans="2:25" x14ac:dyDescent="0.25">
      <c r="B50" s="110"/>
      <c r="C50" s="402"/>
      <c r="D50" s="403"/>
      <c r="E50" s="404"/>
      <c r="F50" s="131"/>
      <c r="G50" s="153"/>
      <c r="H50" s="153"/>
      <c r="I50" s="153"/>
      <c r="J50" s="238"/>
      <c r="L50" s="154"/>
      <c r="M50" s="67" t="str">
        <f t="shared" si="1"/>
        <v/>
      </c>
      <c r="O50" s="1"/>
      <c r="P50" s="1"/>
      <c r="U50" s="67"/>
      <c r="W50" s="13"/>
      <c r="X50" s="13"/>
      <c r="Y50" s="13"/>
    </row>
    <row r="51" spans="2:25" x14ac:dyDescent="0.25">
      <c r="B51" s="110"/>
      <c r="C51" s="402"/>
      <c r="D51" s="403"/>
      <c r="E51" s="404"/>
      <c r="F51" s="131"/>
      <c r="G51" s="153"/>
      <c r="H51" s="153"/>
      <c r="I51" s="153"/>
      <c r="J51" s="238"/>
      <c r="L51" s="154"/>
      <c r="M51" s="67" t="str">
        <f t="shared" si="1"/>
        <v/>
      </c>
      <c r="O51" s="1"/>
      <c r="P51" s="1"/>
      <c r="U51" s="67"/>
      <c r="W51" s="13"/>
      <c r="X51" s="13"/>
      <c r="Y51" s="13"/>
    </row>
    <row r="52" spans="2:25" x14ac:dyDescent="0.25">
      <c r="B52" s="14"/>
      <c r="C52" s="14"/>
      <c r="D52" s="14"/>
      <c r="E52" s="14"/>
      <c r="F52" s="14"/>
      <c r="G52" s="14"/>
      <c r="H52" s="14"/>
      <c r="I52" s="14"/>
      <c r="J52" s="151"/>
      <c r="L52" s="150"/>
      <c r="M52" s="67" t="str">
        <f>IF(I52="X","[Bracket] the information you claim as confidential","")</f>
        <v/>
      </c>
      <c r="O52" s="1"/>
      <c r="P52" s="1"/>
      <c r="U52" s="67"/>
      <c r="W52" s="13"/>
      <c r="X52" s="13"/>
      <c r="Y52" s="13"/>
    </row>
    <row r="53" spans="2:25" ht="27" customHeight="1" x14ac:dyDescent="0.25">
      <c r="C53" s="390" t="s">
        <v>387</v>
      </c>
      <c r="D53" s="390"/>
      <c r="E53" s="390"/>
      <c r="F53" s="390"/>
      <c r="G53" s="390"/>
      <c r="H53" s="390"/>
      <c r="I53" s="151"/>
      <c r="J53" s="155"/>
      <c r="K53" s="31"/>
      <c r="O53" s="1"/>
      <c r="P53" s="1"/>
      <c r="U53" s="67"/>
      <c r="W53" s="13"/>
      <c r="X53" s="13"/>
      <c r="Y53" s="13"/>
    </row>
    <row r="54" spans="2:25" ht="39.75" customHeight="1" x14ac:dyDescent="0.25">
      <c r="C54" s="412" t="s">
        <v>269</v>
      </c>
      <c r="D54" s="413"/>
      <c r="E54" s="414"/>
      <c r="F54" s="161" t="s">
        <v>270</v>
      </c>
      <c r="G54" s="161" t="s">
        <v>271</v>
      </c>
      <c r="H54" s="161" t="s">
        <v>272</v>
      </c>
      <c r="I54" s="161" t="s">
        <v>273</v>
      </c>
      <c r="J54" s="159" t="s">
        <v>0</v>
      </c>
      <c r="K54" s="31"/>
      <c r="O54" s="1"/>
      <c r="P54" s="1"/>
      <c r="U54" s="67"/>
      <c r="W54" s="13"/>
      <c r="X54" s="13"/>
      <c r="Y54" s="13"/>
    </row>
    <row r="55" spans="2:25" x14ac:dyDescent="0.25">
      <c r="C55" s="394"/>
      <c r="D55" s="394"/>
      <c r="E55" s="394"/>
      <c r="F55" s="162"/>
      <c r="G55" s="162"/>
      <c r="H55" s="162"/>
      <c r="I55" s="162"/>
      <c r="J55" s="160"/>
      <c r="K55" s="31"/>
      <c r="O55" s="1"/>
      <c r="P55" s="1"/>
      <c r="U55" s="67"/>
      <c r="W55" s="13"/>
      <c r="X55" s="13"/>
      <c r="Y55" s="13"/>
    </row>
    <row r="56" spans="2:25" x14ac:dyDescent="0.25">
      <c r="C56" s="394"/>
      <c r="D56" s="394"/>
      <c r="E56" s="394"/>
      <c r="F56" s="162"/>
      <c r="G56" s="162"/>
      <c r="H56" s="162"/>
      <c r="I56" s="162"/>
      <c r="J56" s="160"/>
      <c r="K56" s="31"/>
      <c r="O56" s="1"/>
      <c r="P56" s="1"/>
      <c r="U56" s="67"/>
      <c r="W56" s="13"/>
      <c r="X56" s="13"/>
      <c r="Y56" s="13"/>
    </row>
    <row r="57" spans="2:25" x14ac:dyDescent="0.25">
      <c r="C57" s="394"/>
      <c r="D57" s="394"/>
      <c r="E57" s="394"/>
      <c r="F57" s="162"/>
      <c r="G57" s="162"/>
      <c r="H57" s="162"/>
      <c r="I57" s="162"/>
      <c r="J57" s="160"/>
      <c r="K57" s="31"/>
      <c r="O57" s="1"/>
      <c r="P57" s="1"/>
      <c r="U57" s="67"/>
      <c r="W57" s="13"/>
      <c r="X57" s="13"/>
      <c r="Y57" s="13"/>
    </row>
    <row r="58" spans="2:25" x14ac:dyDescent="0.25">
      <c r="C58" s="394"/>
      <c r="D58" s="394"/>
      <c r="E58" s="394"/>
      <c r="F58" s="162"/>
      <c r="G58" s="162"/>
      <c r="H58" s="162"/>
      <c r="I58" s="162"/>
      <c r="J58" s="160"/>
      <c r="K58" s="31"/>
      <c r="O58" s="1"/>
      <c r="P58" s="1"/>
      <c r="U58" s="67"/>
      <c r="W58" s="13"/>
      <c r="X58" s="13"/>
      <c r="Y58" s="13"/>
    </row>
    <row r="59" spans="2:25" x14ac:dyDescent="0.25">
      <c r="C59" s="394"/>
      <c r="D59" s="394"/>
      <c r="E59" s="394"/>
      <c r="F59" s="162"/>
      <c r="G59" s="162"/>
      <c r="H59" s="162"/>
      <c r="I59" s="162"/>
      <c r="J59" s="160"/>
      <c r="K59" s="31"/>
      <c r="O59" s="1"/>
      <c r="P59" s="1"/>
      <c r="U59" s="67"/>
      <c r="W59" s="13"/>
      <c r="X59" s="13"/>
      <c r="Y59" s="13"/>
    </row>
    <row r="60" spans="2:25" x14ac:dyDescent="0.25">
      <c r="C60" s="394"/>
      <c r="D60" s="394"/>
      <c r="E60" s="394"/>
      <c r="F60" s="162"/>
      <c r="G60" s="162"/>
      <c r="H60" s="162"/>
      <c r="I60" s="162"/>
      <c r="J60" s="160"/>
      <c r="K60" s="31"/>
      <c r="O60" s="1"/>
      <c r="P60" s="1"/>
      <c r="U60" s="67"/>
      <c r="W60" s="13"/>
      <c r="X60" s="13"/>
      <c r="Y60" s="13"/>
    </row>
    <row r="61" spans="2:25" x14ac:dyDescent="0.25">
      <c r="C61" s="394"/>
      <c r="D61" s="394"/>
      <c r="E61" s="394"/>
      <c r="F61" s="162"/>
      <c r="G61" s="162"/>
      <c r="H61" s="162"/>
      <c r="I61" s="162"/>
      <c r="J61" s="160"/>
      <c r="K61" s="31"/>
      <c r="O61" s="1"/>
      <c r="P61" s="1"/>
      <c r="U61" s="67"/>
      <c r="W61" s="13"/>
      <c r="X61" s="13"/>
      <c r="Y61" s="13"/>
    </row>
    <row r="62" spans="2:25" x14ac:dyDescent="0.25">
      <c r="C62" s="394"/>
      <c r="D62" s="394"/>
      <c r="E62" s="394"/>
      <c r="F62" s="162"/>
      <c r="G62" s="162"/>
      <c r="H62" s="162"/>
      <c r="I62" s="162"/>
      <c r="J62" s="160"/>
      <c r="K62" s="31"/>
      <c r="O62" s="1"/>
      <c r="P62" s="1"/>
      <c r="U62" s="67"/>
      <c r="W62" s="13"/>
      <c r="X62" s="13"/>
      <c r="Y62" s="13"/>
    </row>
    <row r="63" spans="2:25" x14ac:dyDescent="0.25">
      <c r="C63" s="394"/>
      <c r="D63" s="394"/>
      <c r="E63" s="394"/>
      <c r="F63" s="162"/>
      <c r="G63" s="162"/>
      <c r="H63" s="162"/>
      <c r="I63" s="162"/>
      <c r="J63" s="160"/>
      <c r="K63" s="31"/>
      <c r="O63" s="1"/>
      <c r="P63" s="1"/>
      <c r="U63" s="67"/>
      <c r="W63" s="13"/>
      <c r="X63" s="13"/>
      <c r="Y63" s="13"/>
    </row>
    <row r="64" spans="2:25" x14ac:dyDescent="0.25">
      <c r="C64" s="394"/>
      <c r="D64" s="394"/>
      <c r="E64" s="394"/>
      <c r="F64" s="162"/>
      <c r="G64" s="162"/>
      <c r="H64" s="162"/>
      <c r="I64" s="162"/>
      <c r="J64" s="160"/>
      <c r="K64" s="31"/>
      <c r="O64" s="1"/>
      <c r="P64" s="1"/>
      <c r="U64" s="67"/>
      <c r="W64" s="13"/>
      <c r="X64" s="13"/>
      <c r="Y64" s="13"/>
    </row>
    <row r="65" spans="3:25" x14ac:dyDescent="0.25">
      <c r="C65" s="163"/>
      <c r="D65" s="163"/>
      <c r="E65" s="163"/>
      <c r="F65" s="163"/>
      <c r="G65" s="163"/>
      <c r="H65" s="163"/>
      <c r="I65" s="14"/>
      <c r="J65" s="155"/>
      <c r="K65" s="31"/>
      <c r="O65" s="1"/>
      <c r="P65" s="1"/>
      <c r="U65" s="67"/>
      <c r="W65" s="13"/>
      <c r="X65" s="13"/>
      <c r="Y65" s="13"/>
    </row>
    <row r="66" spans="3:25" ht="36.75" customHeight="1" x14ac:dyDescent="0.25">
      <c r="C66" s="390" t="s">
        <v>388</v>
      </c>
      <c r="D66" s="390"/>
      <c r="E66" s="390"/>
      <c r="F66" s="390"/>
      <c r="G66" s="390"/>
      <c r="H66" s="390"/>
      <c r="I66" s="14"/>
      <c r="J66" s="155"/>
      <c r="K66" s="31"/>
      <c r="O66" s="1"/>
      <c r="P66" s="1"/>
      <c r="U66" s="67"/>
      <c r="W66" s="13"/>
      <c r="X66" s="13"/>
      <c r="Y66" s="13"/>
    </row>
    <row r="67" spans="3:25" ht="36" x14ac:dyDescent="0.25">
      <c r="C67" s="393" t="s">
        <v>274</v>
      </c>
      <c r="D67" s="393"/>
      <c r="E67" s="393"/>
      <c r="F67" s="161" t="s">
        <v>270</v>
      </c>
      <c r="G67" s="161" t="s">
        <v>271</v>
      </c>
      <c r="H67" s="161" t="s">
        <v>272</v>
      </c>
      <c r="I67" s="161" t="s">
        <v>275</v>
      </c>
      <c r="J67" s="159" t="s">
        <v>0</v>
      </c>
      <c r="K67" s="31"/>
      <c r="O67" s="1"/>
      <c r="P67" s="1"/>
      <c r="U67" s="67"/>
      <c r="W67" s="13"/>
      <c r="X67" s="13"/>
      <c r="Y67" s="13"/>
    </row>
    <row r="68" spans="3:25" x14ac:dyDescent="0.25">
      <c r="C68" s="394"/>
      <c r="D68" s="394"/>
      <c r="E68" s="394"/>
      <c r="F68" s="162"/>
      <c r="G68" s="162"/>
      <c r="H68" s="162"/>
      <c r="I68" s="162"/>
      <c r="J68" s="160"/>
      <c r="K68" s="31"/>
      <c r="O68" s="1"/>
      <c r="P68" s="1"/>
      <c r="U68" s="67"/>
      <c r="W68" s="13"/>
      <c r="X68" s="13"/>
      <c r="Y68" s="13"/>
    </row>
    <row r="69" spans="3:25" x14ac:dyDescent="0.25">
      <c r="C69" s="394"/>
      <c r="D69" s="394"/>
      <c r="E69" s="394"/>
      <c r="F69" s="162"/>
      <c r="G69" s="162"/>
      <c r="H69" s="162"/>
      <c r="I69" s="162"/>
      <c r="J69" s="160"/>
      <c r="K69" s="31"/>
      <c r="O69" s="1"/>
      <c r="P69" s="1"/>
      <c r="U69" s="67"/>
      <c r="W69" s="13"/>
      <c r="X69" s="13"/>
      <c r="Y69" s="13"/>
    </row>
    <row r="70" spans="3:25" x14ac:dyDescent="0.25">
      <c r="C70" s="394"/>
      <c r="D70" s="394"/>
      <c r="E70" s="394"/>
      <c r="F70" s="162"/>
      <c r="G70" s="162"/>
      <c r="H70" s="162"/>
      <c r="I70" s="162"/>
      <c r="J70" s="160"/>
      <c r="K70" s="31"/>
      <c r="O70" s="1"/>
      <c r="P70" s="1"/>
      <c r="U70" s="67"/>
      <c r="W70" s="13"/>
      <c r="X70" s="13"/>
      <c r="Y70" s="13"/>
    </row>
    <row r="71" spans="3:25" x14ac:dyDescent="0.25">
      <c r="C71" s="394"/>
      <c r="D71" s="394"/>
      <c r="E71" s="394"/>
      <c r="F71" s="162"/>
      <c r="G71" s="162"/>
      <c r="H71" s="162"/>
      <c r="I71" s="162"/>
      <c r="J71" s="160"/>
      <c r="K71" s="31"/>
      <c r="O71" s="1"/>
      <c r="P71" s="1"/>
      <c r="U71" s="67"/>
      <c r="W71" s="13"/>
      <c r="X71" s="13"/>
      <c r="Y71" s="13"/>
    </row>
    <row r="72" spans="3:25" x14ac:dyDescent="0.25">
      <c r="C72" s="394"/>
      <c r="D72" s="394"/>
      <c r="E72" s="394"/>
      <c r="F72" s="162"/>
      <c r="G72" s="162"/>
      <c r="H72" s="162"/>
      <c r="I72" s="162"/>
      <c r="J72" s="160"/>
      <c r="K72" s="31"/>
      <c r="O72" s="1"/>
      <c r="P72" s="1"/>
      <c r="U72" s="67"/>
      <c r="W72" s="13"/>
      <c r="X72" s="13"/>
      <c r="Y72" s="13"/>
    </row>
    <row r="73" spans="3:25" ht="18.75" x14ac:dyDescent="0.25">
      <c r="C73" s="53"/>
      <c r="D73" s="53"/>
      <c r="E73" s="53"/>
      <c r="F73" s="53"/>
      <c r="G73" s="53"/>
      <c r="H73" s="53"/>
      <c r="I73" s="53"/>
      <c r="J73" s="103"/>
      <c r="K73" s="31"/>
      <c r="U73" s="67"/>
      <c r="W73" s="13"/>
      <c r="X73" s="13"/>
      <c r="Y73" s="13"/>
    </row>
    <row r="74" spans="3:25" ht="19.5" customHeight="1" x14ac:dyDescent="0.25">
      <c r="C74" s="328" t="s">
        <v>101</v>
      </c>
      <c r="D74" s="329"/>
      <c r="E74" s="329"/>
      <c r="F74" s="329"/>
      <c r="G74" s="329"/>
      <c r="H74" s="329"/>
      <c r="I74" s="329"/>
      <c r="J74" s="330"/>
      <c r="K74" s="7"/>
      <c r="M74" s="1" t="str">
        <f t="shared" si="0"/>
        <v/>
      </c>
      <c r="W74" s="13"/>
      <c r="X74" s="13"/>
      <c r="Y74" s="13"/>
    </row>
    <row r="75" spans="3:25" ht="15.75" customHeight="1" x14ac:dyDescent="0.25">
      <c r="C75" s="16"/>
      <c r="D75" s="16"/>
      <c r="E75" s="16"/>
      <c r="F75" s="16"/>
      <c r="G75" s="16"/>
      <c r="H75" s="16"/>
      <c r="I75" s="16"/>
      <c r="J75" s="7"/>
      <c r="K75" s="7"/>
      <c r="M75" s="1" t="str">
        <f t="shared" si="0"/>
        <v/>
      </c>
      <c r="W75" s="13"/>
      <c r="X75" s="13"/>
      <c r="Y75" s="13"/>
    </row>
    <row r="76" spans="3:25" ht="115.5" customHeight="1" x14ac:dyDescent="0.25">
      <c r="C76" s="421" t="s">
        <v>403</v>
      </c>
      <c r="D76" s="421"/>
      <c r="E76" s="421"/>
      <c r="F76" s="421"/>
      <c r="G76" s="421"/>
      <c r="H76" s="421"/>
      <c r="I76" s="421"/>
      <c r="J76" s="29"/>
      <c r="K76" s="8"/>
      <c r="M76" s="1" t="str">
        <f t="shared" si="0"/>
        <v/>
      </c>
      <c r="W76" s="13"/>
      <c r="X76" s="13"/>
      <c r="Y76" s="13"/>
    </row>
    <row r="77" spans="3:25" ht="90.4" customHeight="1" x14ac:dyDescent="0.25">
      <c r="C77" s="9" t="s">
        <v>67</v>
      </c>
      <c r="D77" s="9" t="s">
        <v>2</v>
      </c>
      <c r="E77" s="57" t="s">
        <v>1</v>
      </c>
      <c r="F77" s="72" t="s">
        <v>219</v>
      </c>
      <c r="G77" s="9" t="s">
        <v>221</v>
      </c>
      <c r="H77" s="61" t="s">
        <v>276</v>
      </c>
      <c r="I77" s="9" t="s">
        <v>202</v>
      </c>
      <c r="J77" s="93" t="s">
        <v>0</v>
      </c>
      <c r="K77" s="28"/>
      <c r="M77" s="1" t="str">
        <f t="shared" si="0"/>
        <v/>
      </c>
      <c r="N77" s="68"/>
      <c r="O77" s="68"/>
      <c r="P77" s="69"/>
      <c r="Q77" s="69"/>
      <c r="R77" s="69"/>
      <c r="S77" s="69"/>
      <c r="T77" s="69"/>
      <c r="U77" s="69"/>
      <c r="V77" s="69"/>
      <c r="W77" s="27"/>
      <c r="X77" s="24"/>
      <c r="Y77" s="13"/>
    </row>
    <row r="78" spans="3:25" x14ac:dyDescent="0.25">
      <c r="C78" s="425" t="s">
        <v>65</v>
      </c>
      <c r="D78" s="428" t="s">
        <v>112</v>
      </c>
      <c r="E78" s="170" t="s">
        <v>57</v>
      </c>
      <c r="F78" s="140"/>
      <c r="G78" s="138"/>
      <c r="H78" s="125"/>
      <c r="I78" s="126"/>
      <c r="J78" s="122"/>
      <c r="K78" s="242"/>
      <c r="M78" s="1" t="str">
        <f t="shared" si="0"/>
        <v/>
      </c>
      <c r="N78" s="65"/>
      <c r="O78" s="65"/>
      <c r="P78" s="70"/>
      <c r="Q78" s="71"/>
      <c r="R78" s="70"/>
      <c r="S78" s="25"/>
      <c r="T78" s="25"/>
      <c r="U78" s="25"/>
      <c r="V78" s="25"/>
      <c r="W78" s="26"/>
      <c r="X78" s="24"/>
      <c r="Y78" s="13"/>
    </row>
    <row r="79" spans="3:25" ht="58.5" customHeight="1" x14ac:dyDescent="0.25">
      <c r="C79" s="426"/>
      <c r="D79" s="429"/>
      <c r="E79" s="170" t="s">
        <v>124</v>
      </c>
      <c r="F79" s="140"/>
      <c r="G79" s="138"/>
      <c r="H79" s="125"/>
      <c r="I79" s="126"/>
      <c r="J79" s="122"/>
      <c r="K79" s="242"/>
      <c r="M79" s="1" t="str">
        <f t="shared" si="0"/>
        <v/>
      </c>
      <c r="N79" s="65"/>
      <c r="O79" s="65"/>
      <c r="P79" s="70"/>
      <c r="Q79" s="71"/>
      <c r="R79" s="70"/>
      <c r="S79" s="25"/>
      <c r="T79" s="25"/>
      <c r="U79" s="25"/>
      <c r="V79" s="25"/>
      <c r="W79" s="24"/>
      <c r="X79" s="24"/>
      <c r="Y79" s="13"/>
    </row>
    <row r="80" spans="3:25" ht="28.5" customHeight="1" x14ac:dyDescent="0.25">
      <c r="C80" s="426"/>
      <c r="D80" s="184" t="s">
        <v>114</v>
      </c>
      <c r="E80" s="185"/>
      <c r="F80" s="140"/>
      <c r="G80" s="138"/>
      <c r="H80" s="125"/>
      <c r="I80" s="126"/>
      <c r="J80" s="122"/>
      <c r="K80" s="242"/>
      <c r="M80" s="1" t="str">
        <f t="shared" si="0"/>
        <v/>
      </c>
      <c r="N80" s="65"/>
      <c r="O80" s="65"/>
      <c r="P80" s="70"/>
      <c r="Q80" s="70"/>
      <c r="R80" s="70"/>
      <c r="S80" s="25"/>
      <c r="T80" s="25"/>
      <c r="U80" s="25"/>
      <c r="V80" s="25"/>
      <c r="W80" s="24"/>
      <c r="X80" s="24"/>
      <c r="Y80" s="13"/>
    </row>
    <row r="81" spans="3:25" ht="21.4" customHeight="1" x14ac:dyDescent="0.25">
      <c r="C81" s="426"/>
      <c r="D81" s="184" t="s">
        <v>115</v>
      </c>
      <c r="E81" s="186"/>
      <c r="F81" s="140"/>
      <c r="G81" s="138"/>
      <c r="H81" s="125"/>
      <c r="I81" s="126"/>
      <c r="J81" s="122"/>
      <c r="K81" s="242"/>
      <c r="M81" s="1" t="str">
        <f t="shared" si="0"/>
        <v/>
      </c>
      <c r="N81" s="65"/>
      <c r="O81" s="65"/>
      <c r="P81" s="70"/>
      <c r="Q81" s="70"/>
      <c r="R81" s="70"/>
      <c r="S81" s="25"/>
      <c r="T81" s="25"/>
      <c r="U81" s="25"/>
      <c r="V81" s="25"/>
      <c r="W81" s="24"/>
      <c r="X81" s="24"/>
      <c r="Y81" s="13"/>
    </row>
    <row r="82" spans="3:25" ht="14.65" customHeight="1" x14ac:dyDescent="0.25">
      <c r="C82" s="426"/>
      <c r="D82" s="184" t="s">
        <v>41</v>
      </c>
      <c r="E82" s="185"/>
      <c r="F82" s="140"/>
      <c r="G82" s="138"/>
      <c r="H82" s="125"/>
      <c r="I82" s="126"/>
      <c r="J82" s="122"/>
      <c r="K82" s="242"/>
      <c r="M82" s="1" t="str">
        <f t="shared" si="0"/>
        <v/>
      </c>
      <c r="N82" s="65"/>
      <c r="O82" s="65"/>
      <c r="P82" s="70"/>
      <c r="Q82" s="70"/>
      <c r="R82" s="70"/>
      <c r="S82" s="25"/>
      <c r="T82" s="25"/>
      <c r="U82" s="25"/>
      <c r="V82" s="25"/>
      <c r="W82" s="24"/>
      <c r="X82" s="24"/>
      <c r="Y82" s="13"/>
    </row>
    <row r="83" spans="3:25" ht="19.899999999999999" customHeight="1" x14ac:dyDescent="0.25">
      <c r="C83" s="426"/>
      <c r="D83" s="391" t="s">
        <v>33</v>
      </c>
      <c r="E83" s="187" t="s">
        <v>288</v>
      </c>
      <c r="F83" s="140"/>
      <c r="G83" s="138"/>
      <c r="H83" s="125"/>
      <c r="I83" s="126"/>
      <c r="J83" s="168"/>
      <c r="K83" s="242"/>
      <c r="N83" s="65"/>
      <c r="O83" s="65"/>
      <c r="P83" s="70"/>
      <c r="Q83" s="70"/>
      <c r="R83" s="70"/>
      <c r="S83" s="25"/>
      <c r="T83" s="25"/>
      <c r="U83" s="25"/>
      <c r="V83" s="25"/>
      <c r="W83" s="24"/>
      <c r="X83" s="24"/>
      <c r="Y83" s="13"/>
    </row>
    <row r="84" spans="3:25" ht="21.4" customHeight="1" x14ac:dyDescent="0.25">
      <c r="C84" s="426"/>
      <c r="D84" s="392"/>
      <c r="E84" s="187" t="s">
        <v>289</v>
      </c>
      <c r="F84" s="140"/>
      <c r="G84" s="138"/>
      <c r="H84" s="125"/>
      <c r="I84" s="126"/>
      <c r="J84" s="122"/>
      <c r="K84" s="242"/>
      <c r="M84" s="1" t="str">
        <f t="shared" si="0"/>
        <v/>
      </c>
      <c r="N84" s="65"/>
      <c r="O84" s="65"/>
      <c r="P84" s="70"/>
      <c r="Q84" s="70"/>
      <c r="R84" s="70"/>
      <c r="S84" s="25"/>
      <c r="T84" s="25"/>
      <c r="U84" s="25"/>
      <c r="V84" s="25"/>
      <c r="W84" s="24"/>
      <c r="X84" s="24"/>
      <c r="Y84" s="13"/>
    </row>
    <row r="85" spans="3:25" ht="27" customHeight="1" x14ac:dyDescent="0.25">
      <c r="C85" s="426"/>
      <c r="D85" s="395" t="s">
        <v>31</v>
      </c>
      <c r="E85" s="188" t="s">
        <v>125</v>
      </c>
      <c r="F85" s="140"/>
      <c r="G85" s="138"/>
      <c r="H85" s="125"/>
      <c r="I85" s="126"/>
      <c r="J85" s="122"/>
      <c r="K85" s="242"/>
      <c r="M85" s="1" t="str">
        <f t="shared" si="0"/>
        <v/>
      </c>
      <c r="N85" s="65"/>
      <c r="O85" s="65"/>
      <c r="P85" s="70"/>
      <c r="Q85" s="70"/>
      <c r="R85" s="70"/>
      <c r="S85" s="25"/>
      <c r="T85" s="25"/>
      <c r="U85" s="25"/>
      <c r="V85" s="25"/>
      <c r="W85" s="24"/>
      <c r="X85" s="24"/>
      <c r="Y85" s="13"/>
    </row>
    <row r="86" spans="3:25" ht="30" customHeight="1" x14ac:dyDescent="0.25">
      <c r="C86" s="426"/>
      <c r="D86" s="397"/>
      <c r="E86" s="188" t="s">
        <v>126</v>
      </c>
      <c r="F86" s="140"/>
      <c r="G86" s="138"/>
      <c r="H86" s="125"/>
      <c r="I86" s="126"/>
      <c r="J86" s="122"/>
      <c r="K86" s="242"/>
      <c r="M86" s="1" t="str">
        <f t="shared" si="0"/>
        <v/>
      </c>
      <c r="N86" s="65"/>
      <c r="O86" s="65"/>
      <c r="P86" s="70"/>
      <c r="Q86" s="70"/>
      <c r="R86" s="70"/>
      <c r="S86" s="25"/>
      <c r="T86" s="25"/>
      <c r="U86" s="25"/>
      <c r="V86" s="25"/>
      <c r="W86" s="24"/>
      <c r="X86" s="24"/>
      <c r="Y86" s="13"/>
    </row>
    <row r="87" spans="3:25" ht="34.5" customHeight="1" x14ac:dyDescent="0.25">
      <c r="C87" s="426"/>
      <c r="D87" s="397"/>
      <c r="E87" s="188" t="s">
        <v>281</v>
      </c>
      <c r="F87" s="140"/>
      <c r="G87" s="138"/>
      <c r="H87" s="125"/>
      <c r="I87" s="126"/>
      <c r="J87" s="166"/>
      <c r="K87" s="242"/>
      <c r="N87" s="65"/>
      <c r="O87" s="65"/>
      <c r="P87" s="70"/>
      <c r="Q87" s="70"/>
      <c r="R87" s="70"/>
      <c r="S87" s="25"/>
      <c r="T87" s="25"/>
      <c r="U87" s="25"/>
      <c r="V87" s="25"/>
      <c r="W87" s="24"/>
      <c r="X87" s="24"/>
      <c r="Y87" s="13"/>
    </row>
    <row r="88" spans="3:25" ht="48" x14ac:dyDescent="0.25">
      <c r="C88" s="426"/>
      <c r="D88" s="396"/>
      <c r="E88" s="188" t="s">
        <v>301</v>
      </c>
      <c r="F88" s="140"/>
      <c r="G88" s="138"/>
      <c r="H88" s="125"/>
      <c r="I88" s="126"/>
      <c r="J88" s="122"/>
      <c r="K88" s="242"/>
      <c r="M88" s="1" t="str">
        <f t="shared" si="0"/>
        <v/>
      </c>
      <c r="N88" s="65"/>
      <c r="O88" s="65"/>
      <c r="P88" s="70"/>
      <c r="Q88" s="70"/>
      <c r="R88" s="70"/>
      <c r="S88" s="25"/>
      <c r="T88" s="25"/>
      <c r="U88" s="25"/>
      <c r="V88" s="25"/>
      <c r="W88" s="24"/>
      <c r="X88" s="24"/>
      <c r="Y88" s="13"/>
    </row>
    <row r="89" spans="3:25" ht="24.4" customHeight="1" x14ac:dyDescent="0.25">
      <c r="C89" s="426"/>
      <c r="D89" s="395" t="s">
        <v>28</v>
      </c>
      <c r="E89" s="188" t="s">
        <v>302</v>
      </c>
      <c r="F89" s="140"/>
      <c r="G89" s="138"/>
      <c r="H89" s="125"/>
      <c r="I89" s="126"/>
      <c r="J89" s="122"/>
      <c r="K89" s="242"/>
      <c r="M89" s="1" t="str">
        <f t="shared" si="0"/>
        <v/>
      </c>
      <c r="N89" s="65"/>
      <c r="O89" s="65"/>
      <c r="P89" s="70"/>
      <c r="Q89" s="70"/>
      <c r="R89" s="70"/>
      <c r="S89" s="25"/>
      <c r="T89" s="25"/>
      <c r="U89" s="25"/>
      <c r="V89" s="25"/>
      <c r="W89" s="24"/>
      <c r="X89" s="24"/>
      <c r="Y89" s="13"/>
    </row>
    <row r="90" spans="3:25" ht="24" x14ac:dyDescent="0.25">
      <c r="C90" s="426"/>
      <c r="D90" s="397"/>
      <c r="E90" s="188" t="s">
        <v>303</v>
      </c>
      <c r="F90" s="140"/>
      <c r="G90" s="138"/>
      <c r="H90" s="125"/>
      <c r="I90" s="126"/>
      <c r="J90" s="122"/>
      <c r="K90" s="242"/>
      <c r="M90" s="1" t="str">
        <f t="shared" si="0"/>
        <v/>
      </c>
      <c r="N90" s="65"/>
      <c r="O90" s="65"/>
      <c r="P90" s="70"/>
      <c r="Q90" s="70"/>
      <c r="R90" s="70"/>
      <c r="S90" s="25"/>
      <c r="T90" s="25"/>
      <c r="U90" s="25"/>
      <c r="V90" s="25"/>
      <c r="W90" s="24"/>
      <c r="X90" s="24"/>
      <c r="Y90" s="13"/>
    </row>
    <row r="91" spans="3:25" ht="72" x14ac:dyDescent="0.25">
      <c r="C91" s="426"/>
      <c r="D91" s="397"/>
      <c r="E91" s="188" t="s">
        <v>390</v>
      </c>
      <c r="F91" s="140"/>
      <c r="G91" s="138"/>
      <c r="H91" s="125"/>
      <c r="I91" s="126"/>
      <c r="J91" s="122"/>
      <c r="K91" s="242"/>
      <c r="M91" s="1" t="str">
        <f t="shared" si="0"/>
        <v/>
      </c>
      <c r="N91" s="65"/>
      <c r="O91" s="65"/>
      <c r="P91" s="70"/>
      <c r="Q91" s="70"/>
      <c r="R91" s="70"/>
      <c r="S91" s="25"/>
      <c r="T91" s="25"/>
      <c r="U91" s="25"/>
      <c r="V91" s="25"/>
      <c r="W91" s="24"/>
      <c r="X91" s="24"/>
      <c r="Y91" s="13"/>
    </row>
    <row r="92" spans="3:25" ht="84" x14ac:dyDescent="0.25">
      <c r="C92" s="426"/>
      <c r="D92" s="397"/>
      <c r="E92" s="188" t="s">
        <v>389</v>
      </c>
      <c r="F92" s="140"/>
      <c r="G92" s="138"/>
      <c r="H92" s="125"/>
      <c r="I92" s="126"/>
      <c r="J92" s="166"/>
      <c r="K92" s="242"/>
      <c r="N92" s="65"/>
      <c r="O92" s="65"/>
      <c r="P92" s="70"/>
      <c r="Q92" s="70"/>
      <c r="R92" s="70"/>
      <c r="S92" s="25"/>
      <c r="T92" s="25"/>
      <c r="U92" s="25"/>
      <c r="V92" s="25"/>
      <c r="W92" s="24"/>
      <c r="X92" s="24"/>
      <c r="Y92" s="13"/>
    </row>
    <row r="93" spans="3:25" ht="36" x14ac:dyDescent="0.25">
      <c r="C93" s="426"/>
      <c r="D93" s="397"/>
      <c r="E93" s="188" t="s">
        <v>127</v>
      </c>
      <c r="F93" s="140"/>
      <c r="G93" s="138"/>
      <c r="H93" s="125"/>
      <c r="I93" s="126"/>
      <c r="J93" s="122"/>
      <c r="K93" s="242"/>
      <c r="M93" s="1" t="str">
        <f t="shared" si="0"/>
        <v/>
      </c>
      <c r="N93" s="65"/>
      <c r="O93" s="65"/>
      <c r="P93" s="70"/>
      <c r="Q93" s="70"/>
      <c r="R93" s="70"/>
      <c r="S93" s="25"/>
      <c r="T93" s="25"/>
      <c r="U93" s="25"/>
      <c r="V93" s="25"/>
      <c r="W93" s="24"/>
      <c r="X93" s="24"/>
      <c r="Y93" s="13"/>
    </row>
    <row r="94" spans="3:25" ht="75.75" customHeight="1" x14ac:dyDescent="0.25">
      <c r="C94" s="426"/>
      <c r="D94" s="396"/>
      <c r="E94" s="189" t="s">
        <v>304</v>
      </c>
      <c r="F94" s="140"/>
      <c r="G94" s="138"/>
      <c r="H94" s="125"/>
      <c r="I94" s="126"/>
      <c r="J94" s="122"/>
      <c r="K94" s="242"/>
      <c r="M94" s="1" t="str">
        <f t="shared" si="0"/>
        <v/>
      </c>
      <c r="N94" s="65"/>
      <c r="O94" s="65"/>
      <c r="P94" s="70"/>
      <c r="Q94" s="70"/>
      <c r="R94" s="70"/>
      <c r="S94" s="25"/>
      <c r="T94" s="25"/>
      <c r="U94" s="25"/>
      <c r="V94" s="25"/>
      <c r="W94" s="24"/>
      <c r="X94" s="24"/>
      <c r="Y94" s="13"/>
    </row>
    <row r="95" spans="3:25" ht="11.65" customHeight="1" x14ac:dyDescent="0.25">
      <c r="C95" s="426"/>
      <c r="D95" s="184" t="s">
        <v>26</v>
      </c>
      <c r="E95" s="190"/>
      <c r="F95" s="140"/>
      <c r="G95" s="138"/>
      <c r="H95" s="125"/>
      <c r="I95" s="126"/>
      <c r="J95" s="122"/>
      <c r="K95" s="242"/>
      <c r="M95" s="1" t="str">
        <f t="shared" si="0"/>
        <v/>
      </c>
      <c r="N95" s="65"/>
      <c r="O95" s="65"/>
      <c r="P95" s="70"/>
      <c r="Q95" s="70"/>
      <c r="R95" s="70"/>
      <c r="S95" s="25"/>
      <c r="T95" s="25"/>
      <c r="U95" s="25"/>
      <c r="V95" s="25"/>
      <c r="W95" s="24"/>
      <c r="X95" s="24"/>
      <c r="Y95" s="13"/>
    </row>
    <row r="96" spans="3:25" ht="25.5" customHeight="1" x14ac:dyDescent="0.25">
      <c r="C96" s="426"/>
      <c r="D96" s="395" t="s">
        <v>128</v>
      </c>
      <c r="E96" s="188" t="s">
        <v>305</v>
      </c>
      <c r="F96" s="140"/>
      <c r="G96" s="138"/>
      <c r="H96" s="125"/>
      <c r="I96" s="126"/>
      <c r="J96" s="122"/>
      <c r="K96" s="242"/>
      <c r="M96" s="1" t="str">
        <f t="shared" si="0"/>
        <v/>
      </c>
      <c r="N96" s="65"/>
      <c r="O96" s="65"/>
      <c r="P96" s="70"/>
      <c r="Q96" s="70"/>
      <c r="R96" s="70"/>
      <c r="S96" s="25"/>
      <c r="T96" s="25"/>
      <c r="U96" s="25"/>
      <c r="V96" s="25"/>
      <c r="W96" s="24"/>
      <c r="X96" s="24"/>
      <c r="Y96" s="13"/>
    </row>
    <row r="97" spans="3:25" ht="22.9" customHeight="1" x14ac:dyDescent="0.25">
      <c r="C97" s="426"/>
      <c r="D97" s="396"/>
      <c r="E97" s="188" t="s">
        <v>129</v>
      </c>
      <c r="F97" s="140"/>
      <c r="G97" s="138"/>
      <c r="H97" s="125"/>
      <c r="I97" s="126"/>
      <c r="J97" s="122"/>
      <c r="K97" s="242"/>
      <c r="M97" s="1" t="str">
        <f t="shared" si="0"/>
        <v/>
      </c>
      <c r="N97" s="65"/>
      <c r="O97" s="65"/>
      <c r="P97" s="70"/>
      <c r="Q97" s="70"/>
      <c r="R97" s="70"/>
      <c r="S97" s="25"/>
      <c r="T97" s="25"/>
      <c r="U97" s="25"/>
      <c r="V97" s="25"/>
      <c r="W97" s="24"/>
      <c r="X97" s="24"/>
      <c r="Y97" s="13"/>
    </row>
    <row r="98" spans="3:25" ht="22.9" customHeight="1" x14ac:dyDescent="0.25">
      <c r="C98" s="426"/>
      <c r="D98" s="395" t="s">
        <v>19</v>
      </c>
      <c r="E98" s="188" t="s">
        <v>130</v>
      </c>
      <c r="F98" s="140"/>
      <c r="G98" s="138"/>
      <c r="H98" s="125"/>
      <c r="I98" s="126"/>
      <c r="J98" s="122"/>
      <c r="K98" s="242"/>
      <c r="M98" s="1" t="str">
        <f t="shared" si="0"/>
        <v/>
      </c>
      <c r="N98" s="65"/>
      <c r="O98" s="65"/>
      <c r="P98" s="70"/>
      <c r="Q98" s="70"/>
      <c r="R98" s="70"/>
      <c r="S98" s="25"/>
      <c r="T98" s="25"/>
      <c r="U98" s="25"/>
      <c r="V98" s="25"/>
      <c r="W98" s="24"/>
      <c r="X98" s="24"/>
      <c r="Y98" s="13"/>
    </row>
    <row r="99" spans="3:25" ht="24" x14ac:dyDescent="0.25">
      <c r="C99" s="426"/>
      <c r="D99" s="396"/>
      <c r="E99" s="188" t="s">
        <v>306</v>
      </c>
      <c r="F99" s="140"/>
      <c r="G99" s="138"/>
      <c r="H99" s="125"/>
      <c r="I99" s="126"/>
      <c r="J99" s="122"/>
      <c r="K99" s="242"/>
      <c r="M99" s="1" t="str">
        <f t="shared" si="0"/>
        <v/>
      </c>
      <c r="N99" s="65"/>
      <c r="O99" s="65"/>
      <c r="P99" s="70"/>
      <c r="Q99" s="70"/>
      <c r="R99" s="70"/>
      <c r="S99" s="25"/>
      <c r="T99" s="25"/>
      <c r="U99" s="25"/>
      <c r="V99" s="25"/>
      <c r="W99" s="24"/>
      <c r="X99" s="24"/>
      <c r="Y99" s="13"/>
    </row>
    <row r="100" spans="3:25" ht="24" x14ac:dyDescent="0.25">
      <c r="C100" s="426"/>
      <c r="D100" s="395" t="s">
        <v>17</v>
      </c>
      <c r="E100" s="188" t="s">
        <v>131</v>
      </c>
      <c r="F100" s="140"/>
      <c r="G100" s="138"/>
      <c r="H100" s="125"/>
      <c r="I100" s="126"/>
      <c r="J100" s="122"/>
      <c r="K100" s="242"/>
      <c r="M100" s="1" t="str">
        <f t="shared" si="0"/>
        <v/>
      </c>
      <c r="N100" s="65"/>
      <c r="O100" s="65"/>
      <c r="P100" s="70"/>
      <c r="Q100" s="70"/>
      <c r="R100" s="70"/>
      <c r="S100" s="25"/>
      <c r="T100" s="25"/>
      <c r="U100" s="25"/>
      <c r="V100" s="25"/>
      <c r="W100" s="24"/>
      <c r="X100" s="24"/>
      <c r="Y100" s="13"/>
    </row>
    <row r="101" spans="3:25" ht="64.5" customHeight="1" x14ac:dyDescent="0.25">
      <c r="C101" s="426"/>
      <c r="D101" s="397"/>
      <c r="E101" s="188" t="s">
        <v>307</v>
      </c>
      <c r="F101" s="140"/>
      <c r="G101" s="138"/>
      <c r="H101" s="125"/>
      <c r="I101" s="126"/>
      <c r="J101" s="122"/>
      <c r="K101" s="242"/>
      <c r="M101" s="1" t="str">
        <f t="shared" si="0"/>
        <v/>
      </c>
      <c r="N101" s="65"/>
      <c r="O101" s="65"/>
      <c r="P101" s="70"/>
      <c r="Q101" s="70"/>
      <c r="R101" s="70"/>
      <c r="S101" s="25"/>
      <c r="T101" s="25"/>
      <c r="U101" s="25"/>
      <c r="V101" s="25"/>
      <c r="W101" s="24"/>
      <c r="X101" s="24"/>
      <c r="Y101" s="13"/>
    </row>
    <row r="102" spans="3:25" ht="102.4" customHeight="1" x14ac:dyDescent="0.25">
      <c r="C102" s="426"/>
      <c r="D102" s="395" t="s">
        <v>16</v>
      </c>
      <c r="E102" s="188" t="s">
        <v>132</v>
      </c>
      <c r="F102" s="140"/>
      <c r="G102" s="138"/>
      <c r="H102" s="125"/>
      <c r="I102" s="126"/>
      <c r="J102" s="122"/>
      <c r="K102" s="242"/>
      <c r="M102" s="1" t="str">
        <f t="shared" si="0"/>
        <v/>
      </c>
      <c r="N102" s="65"/>
      <c r="O102" s="65"/>
      <c r="P102" s="70"/>
      <c r="Q102" s="70"/>
      <c r="R102" s="70"/>
      <c r="S102" s="25"/>
      <c r="T102" s="25"/>
      <c r="U102" s="25"/>
      <c r="V102" s="25"/>
      <c r="W102" s="24"/>
      <c r="X102" s="24"/>
      <c r="Y102" s="13"/>
    </row>
    <row r="103" spans="3:25" ht="25.15" customHeight="1" x14ac:dyDescent="0.25">
      <c r="C103" s="426"/>
      <c r="D103" s="397"/>
      <c r="E103" s="188" t="s">
        <v>133</v>
      </c>
      <c r="F103" s="140"/>
      <c r="G103" s="138"/>
      <c r="H103" s="125"/>
      <c r="I103" s="126"/>
      <c r="J103" s="122"/>
      <c r="K103" s="242"/>
      <c r="M103" s="1" t="str">
        <f t="shared" si="0"/>
        <v/>
      </c>
      <c r="N103" s="65"/>
      <c r="O103" s="65"/>
      <c r="P103" s="70"/>
      <c r="Q103" s="70"/>
      <c r="R103" s="70"/>
      <c r="S103" s="25"/>
      <c r="T103" s="25"/>
      <c r="U103" s="25"/>
      <c r="V103" s="25"/>
      <c r="W103" s="24"/>
      <c r="X103" s="24"/>
      <c r="Y103" s="13"/>
    </row>
    <row r="104" spans="3:25" ht="32.65" customHeight="1" x14ac:dyDescent="0.25">
      <c r="C104" s="426"/>
      <c r="D104" s="397"/>
      <c r="E104" s="188" t="s">
        <v>134</v>
      </c>
      <c r="F104" s="140"/>
      <c r="G104" s="138"/>
      <c r="H104" s="125"/>
      <c r="I104" s="126"/>
      <c r="J104" s="122"/>
      <c r="K104" s="242"/>
      <c r="M104" s="1" t="str">
        <f t="shared" si="0"/>
        <v/>
      </c>
      <c r="N104" s="65"/>
      <c r="O104" s="65"/>
      <c r="P104" s="70"/>
      <c r="Q104" s="70"/>
      <c r="R104" s="70"/>
      <c r="S104" s="25"/>
      <c r="T104" s="25"/>
      <c r="U104" s="25"/>
      <c r="V104" s="25"/>
      <c r="W104" s="24"/>
      <c r="X104" s="24"/>
      <c r="Y104" s="13"/>
    </row>
    <row r="105" spans="3:25" ht="24" x14ac:dyDescent="0.25">
      <c r="C105" s="426"/>
      <c r="D105" s="397"/>
      <c r="E105" s="188" t="s">
        <v>135</v>
      </c>
      <c r="F105" s="140"/>
      <c r="G105" s="138"/>
      <c r="H105" s="125"/>
      <c r="I105" s="126"/>
      <c r="J105" s="122"/>
      <c r="K105" s="242"/>
      <c r="M105" s="1" t="str">
        <f t="shared" si="0"/>
        <v/>
      </c>
      <c r="N105" s="65"/>
      <c r="O105" s="65"/>
      <c r="P105" s="70"/>
      <c r="Q105" s="70"/>
      <c r="R105" s="70"/>
      <c r="S105" s="25"/>
      <c r="T105" s="25"/>
      <c r="U105" s="25"/>
      <c r="V105" s="25"/>
      <c r="W105" s="24"/>
      <c r="X105" s="24"/>
      <c r="Y105" s="13"/>
    </row>
    <row r="106" spans="3:25" ht="36" x14ac:dyDescent="0.25">
      <c r="C106" s="426"/>
      <c r="D106" s="397"/>
      <c r="E106" s="188" t="s">
        <v>136</v>
      </c>
      <c r="F106" s="140"/>
      <c r="G106" s="138"/>
      <c r="H106" s="125"/>
      <c r="I106" s="126"/>
      <c r="J106" s="122"/>
      <c r="K106" s="242"/>
      <c r="M106" s="1" t="str">
        <f t="shared" si="0"/>
        <v/>
      </c>
      <c r="N106" s="65"/>
      <c r="O106" s="65"/>
      <c r="P106" s="70"/>
      <c r="Q106" s="70"/>
      <c r="R106" s="70"/>
      <c r="S106" s="25"/>
      <c r="T106" s="25"/>
      <c r="U106" s="25"/>
      <c r="V106" s="25"/>
      <c r="W106" s="24"/>
      <c r="X106" s="24"/>
      <c r="Y106" s="13"/>
    </row>
    <row r="107" spans="3:25" ht="23.65" customHeight="1" x14ac:dyDescent="0.25">
      <c r="C107" s="426"/>
      <c r="D107" s="397"/>
      <c r="E107" s="188" t="s">
        <v>137</v>
      </c>
      <c r="F107" s="140"/>
      <c r="G107" s="138"/>
      <c r="H107" s="125"/>
      <c r="I107" s="126"/>
      <c r="J107" s="122"/>
      <c r="K107" s="242"/>
      <c r="M107" s="1" t="str">
        <f t="shared" si="0"/>
        <v/>
      </c>
      <c r="N107" s="65"/>
      <c r="O107" s="65"/>
      <c r="P107" s="70"/>
      <c r="Q107" s="70"/>
      <c r="R107" s="70"/>
      <c r="S107" s="25"/>
      <c r="T107" s="25"/>
      <c r="U107" s="25"/>
      <c r="V107" s="25"/>
      <c r="W107" s="24"/>
      <c r="X107" s="24"/>
      <c r="Y107" s="13"/>
    </row>
    <row r="108" spans="3:25" ht="46.5" customHeight="1" x14ac:dyDescent="0.25">
      <c r="C108" s="426"/>
      <c r="D108" s="397"/>
      <c r="E108" s="188" t="s">
        <v>138</v>
      </c>
      <c r="F108" s="140"/>
      <c r="G108" s="138"/>
      <c r="H108" s="125"/>
      <c r="I108" s="126"/>
      <c r="J108" s="122"/>
      <c r="K108" s="242"/>
      <c r="M108" s="1" t="str">
        <f t="shared" si="0"/>
        <v/>
      </c>
      <c r="N108" s="65"/>
      <c r="O108" s="65"/>
      <c r="P108" s="70"/>
      <c r="Q108" s="70"/>
      <c r="R108" s="70"/>
      <c r="S108" s="25"/>
      <c r="T108" s="25"/>
      <c r="U108" s="25"/>
      <c r="V108" s="25"/>
      <c r="W108" s="24"/>
      <c r="X108" s="24"/>
      <c r="Y108" s="13"/>
    </row>
    <row r="109" spans="3:25" ht="45.75" customHeight="1" x14ac:dyDescent="0.25">
      <c r="C109" s="426"/>
      <c r="D109" s="396"/>
      <c r="E109" s="188" t="s">
        <v>139</v>
      </c>
      <c r="F109" s="140"/>
      <c r="G109" s="138"/>
      <c r="H109" s="125"/>
      <c r="I109" s="126"/>
      <c r="J109" s="122"/>
      <c r="K109" s="242"/>
      <c r="M109" s="1" t="str">
        <f t="shared" si="0"/>
        <v/>
      </c>
      <c r="N109" s="65"/>
      <c r="O109" s="65"/>
      <c r="P109" s="70"/>
      <c r="Q109" s="70"/>
      <c r="R109" s="70"/>
      <c r="S109" s="25"/>
      <c r="T109" s="25"/>
      <c r="U109" s="25"/>
      <c r="V109" s="25"/>
      <c r="W109" s="24"/>
      <c r="X109" s="24"/>
      <c r="Y109" s="13"/>
    </row>
    <row r="110" spans="3:25" x14ac:dyDescent="0.25">
      <c r="C110" s="426"/>
      <c r="D110" s="184" t="s">
        <v>14</v>
      </c>
      <c r="E110" s="185"/>
      <c r="F110" s="140"/>
      <c r="G110" s="138"/>
      <c r="H110" s="125"/>
      <c r="I110" s="126"/>
      <c r="J110" s="122"/>
      <c r="K110" s="242"/>
      <c r="M110" s="1" t="str">
        <f t="shared" si="0"/>
        <v/>
      </c>
      <c r="N110" s="65"/>
      <c r="O110" s="65"/>
      <c r="P110" s="70"/>
      <c r="Q110" s="70"/>
      <c r="R110" s="70"/>
      <c r="S110" s="25"/>
      <c r="T110" s="25"/>
      <c r="U110" s="25"/>
      <c r="V110" s="25"/>
      <c r="W110" s="24"/>
      <c r="X110" s="24"/>
      <c r="Y110" s="13"/>
    </row>
    <row r="111" spans="3:25" ht="24" x14ac:dyDescent="0.25">
      <c r="C111" s="426"/>
      <c r="D111" s="395" t="s">
        <v>13</v>
      </c>
      <c r="E111" s="188" t="s">
        <v>308</v>
      </c>
      <c r="F111" s="140"/>
      <c r="G111" s="138"/>
      <c r="H111" s="125"/>
      <c r="I111" s="126"/>
      <c r="J111" s="122"/>
      <c r="K111" s="242"/>
      <c r="M111" s="1" t="str">
        <f t="shared" si="0"/>
        <v/>
      </c>
      <c r="N111" s="65"/>
      <c r="O111" s="65"/>
      <c r="P111" s="70"/>
      <c r="Q111" s="70"/>
      <c r="R111" s="70"/>
      <c r="S111" s="25"/>
      <c r="T111" s="25"/>
      <c r="U111" s="25"/>
      <c r="V111" s="25"/>
      <c r="W111" s="24"/>
      <c r="X111" s="24"/>
      <c r="Y111" s="13"/>
    </row>
    <row r="112" spans="3:25" ht="45.75" customHeight="1" x14ac:dyDescent="0.25">
      <c r="C112" s="426"/>
      <c r="D112" s="397"/>
      <c r="E112" s="188" t="s">
        <v>309</v>
      </c>
      <c r="F112" s="140"/>
      <c r="G112" s="138"/>
      <c r="H112" s="125"/>
      <c r="I112" s="126"/>
      <c r="J112" s="122"/>
      <c r="K112" s="242"/>
      <c r="M112" s="1" t="str">
        <f t="shared" si="0"/>
        <v/>
      </c>
      <c r="N112" s="65"/>
      <c r="O112" s="65"/>
      <c r="P112" s="70"/>
      <c r="Q112" s="70"/>
      <c r="R112" s="70"/>
      <c r="S112" s="25"/>
      <c r="T112" s="25"/>
      <c r="U112" s="25"/>
      <c r="V112" s="25"/>
      <c r="W112" s="24"/>
      <c r="X112" s="24"/>
      <c r="Y112" s="13"/>
    </row>
    <row r="113" spans="3:25" ht="69.75" customHeight="1" x14ac:dyDescent="0.25">
      <c r="C113" s="426"/>
      <c r="D113" s="397"/>
      <c r="E113" s="188" t="s">
        <v>310</v>
      </c>
      <c r="F113" s="140"/>
      <c r="G113" s="138"/>
      <c r="H113" s="125"/>
      <c r="I113" s="126"/>
      <c r="J113" s="122"/>
      <c r="K113" s="242"/>
      <c r="M113" s="1" t="str">
        <f t="shared" si="0"/>
        <v/>
      </c>
      <c r="N113" s="65"/>
      <c r="O113" s="65"/>
      <c r="P113" s="70"/>
      <c r="Q113" s="70"/>
      <c r="R113" s="70"/>
      <c r="S113" s="25"/>
      <c r="T113" s="25"/>
      <c r="U113" s="25"/>
      <c r="V113" s="25"/>
      <c r="W113" s="24"/>
      <c r="X113" s="24"/>
      <c r="Y113" s="13"/>
    </row>
    <row r="114" spans="3:25" ht="36" x14ac:dyDescent="0.25">
      <c r="C114" s="426"/>
      <c r="D114" s="397"/>
      <c r="E114" s="188" t="s">
        <v>311</v>
      </c>
      <c r="F114" s="140"/>
      <c r="G114" s="138"/>
      <c r="H114" s="125"/>
      <c r="I114" s="126"/>
      <c r="J114" s="122"/>
      <c r="K114" s="242"/>
      <c r="M114" s="1" t="str">
        <f t="shared" ref="M114:M187" si="2">IF(J114="X","[Bracket] the information you claim as confidential","")</f>
        <v/>
      </c>
      <c r="N114" s="65"/>
      <c r="O114" s="65"/>
      <c r="P114" s="70"/>
      <c r="Q114" s="70"/>
      <c r="R114" s="70"/>
      <c r="S114" s="25"/>
      <c r="T114" s="25"/>
      <c r="U114" s="25"/>
      <c r="V114" s="25"/>
      <c r="W114" s="24"/>
      <c r="X114" s="24"/>
      <c r="Y114" s="13"/>
    </row>
    <row r="115" spans="3:25" ht="26.65" customHeight="1" x14ac:dyDescent="0.25">
      <c r="C115" s="426"/>
      <c r="D115" s="396"/>
      <c r="E115" s="188" t="s">
        <v>140</v>
      </c>
      <c r="F115" s="140"/>
      <c r="G115" s="138"/>
      <c r="H115" s="125"/>
      <c r="I115" s="126"/>
      <c r="J115" s="122"/>
      <c r="K115" s="242"/>
      <c r="M115" s="1" t="str">
        <f t="shared" si="2"/>
        <v/>
      </c>
      <c r="N115" s="65"/>
      <c r="O115" s="65"/>
      <c r="P115" s="70"/>
      <c r="Q115" s="70"/>
      <c r="R115" s="70"/>
      <c r="S115" s="25"/>
      <c r="T115" s="25"/>
      <c r="U115" s="25"/>
      <c r="V115" s="25"/>
      <c r="W115" s="24"/>
      <c r="X115" s="24"/>
      <c r="Y115" s="13"/>
    </row>
    <row r="116" spans="3:25" x14ac:dyDescent="0.25">
      <c r="C116" s="426"/>
      <c r="D116" s="395" t="s">
        <v>141</v>
      </c>
      <c r="E116" s="188" t="s">
        <v>142</v>
      </c>
      <c r="F116" s="140"/>
      <c r="G116" s="138"/>
      <c r="H116" s="125"/>
      <c r="I116" s="126"/>
      <c r="J116" s="122"/>
      <c r="K116" s="242"/>
      <c r="M116" s="1" t="str">
        <f t="shared" si="2"/>
        <v/>
      </c>
      <c r="N116" s="65"/>
      <c r="O116" s="65"/>
      <c r="P116" s="70"/>
      <c r="Q116" s="70"/>
      <c r="R116" s="70"/>
      <c r="S116" s="25"/>
      <c r="T116" s="25"/>
      <c r="U116" s="25"/>
      <c r="V116" s="25"/>
      <c r="W116" s="24"/>
      <c r="X116" s="24"/>
      <c r="Y116" s="13"/>
    </row>
    <row r="117" spans="3:25" x14ac:dyDescent="0.25">
      <c r="C117" s="426"/>
      <c r="D117" s="396"/>
      <c r="E117" s="188" t="s">
        <v>143</v>
      </c>
      <c r="F117" s="140"/>
      <c r="G117" s="138"/>
      <c r="H117" s="125"/>
      <c r="I117" s="126"/>
      <c r="J117" s="122"/>
      <c r="K117" s="242"/>
      <c r="M117" s="1" t="str">
        <f t="shared" si="2"/>
        <v/>
      </c>
      <c r="N117" s="65"/>
      <c r="O117" s="65"/>
      <c r="P117" s="70"/>
      <c r="Q117" s="70"/>
      <c r="R117" s="70"/>
      <c r="S117" s="25"/>
      <c r="T117" s="25"/>
      <c r="U117" s="25"/>
      <c r="V117" s="25"/>
      <c r="W117" s="24"/>
      <c r="X117" s="24"/>
      <c r="Y117" s="13"/>
    </row>
    <row r="118" spans="3:25" ht="22.15" customHeight="1" x14ac:dyDescent="0.25">
      <c r="C118" s="426"/>
      <c r="D118" s="184" t="s">
        <v>116</v>
      </c>
      <c r="E118" s="188" t="s">
        <v>144</v>
      </c>
      <c r="F118" s="140"/>
      <c r="G118" s="138"/>
      <c r="H118" s="125"/>
      <c r="I118" s="126"/>
      <c r="J118" s="122"/>
      <c r="K118" s="242"/>
      <c r="M118" s="1" t="str">
        <f t="shared" si="2"/>
        <v/>
      </c>
      <c r="N118" s="65"/>
      <c r="O118" s="65"/>
      <c r="P118" s="70"/>
      <c r="Q118" s="70"/>
      <c r="R118" s="70"/>
      <c r="S118" s="25"/>
      <c r="T118" s="25"/>
      <c r="U118" s="25"/>
      <c r="V118" s="25"/>
      <c r="W118" s="24"/>
      <c r="X118" s="24"/>
      <c r="Y118" s="13"/>
    </row>
    <row r="119" spans="3:25" ht="63.75" customHeight="1" x14ac:dyDescent="0.25">
      <c r="C119" s="426"/>
      <c r="D119" s="184" t="s">
        <v>11</v>
      </c>
      <c r="E119" s="191" t="s">
        <v>293</v>
      </c>
      <c r="F119" s="140"/>
      <c r="G119" s="138"/>
      <c r="H119" s="125"/>
      <c r="I119" s="126"/>
      <c r="J119" s="122"/>
      <c r="K119" s="242"/>
      <c r="M119" s="1" t="str">
        <f t="shared" si="2"/>
        <v/>
      </c>
      <c r="N119" s="65"/>
      <c r="O119" s="65"/>
      <c r="P119" s="70"/>
      <c r="Q119" s="70"/>
      <c r="R119" s="70"/>
      <c r="S119" s="25"/>
      <c r="T119" s="25"/>
      <c r="U119" s="25"/>
      <c r="V119" s="25"/>
      <c r="W119" s="24"/>
      <c r="X119" s="24"/>
      <c r="Y119" s="13"/>
    </row>
    <row r="120" spans="3:25" ht="24" x14ac:dyDescent="0.25">
      <c r="C120" s="426"/>
      <c r="D120" s="395" t="s">
        <v>29</v>
      </c>
      <c r="E120" s="188" t="s">
        <v>37</v>
      </c>
      <c r="F120" s="140"/>
      <c r="G120" s="138"/>
      <c r="H120" s="125"/>
      <c r="I120" s="126"/>
      <c r="J120" s="122"/>
      <c r="K120" s="242"/>
      <c r="M120" s="1" t="str">
        <f t="shared" si="2"/>
        <v/>
      </c>
      <c r="N120" s="65"/>
      <c r="O120" s="65"/>
      <c r="P120" s="70"/>
      <c r="Q120" s="70"/>
      <c r="R120" s="70"/>
      <c r="S120" s="25"/>
      <c r="T120" s="25"/>
      <c r="U120" s="25"/>
      <c r="V120" s="25"/>
      <c r="W120" s="24"/>
      <c r="X120" s="24"/>
      <c r="Y120" s="13"/>
    </row>
    <row r="121" spans="3:25" ht="72" x14ac:dyDescent="0.25">
      <c r="C121" s="426"/>
      <c r="D121" s="397"/>
      <c r="E121" s="192" t="s">
        <v>290</v>
      </c>
      <c r="F121" s="140"/>
      <c r="G121" s="138"/>
      <c r="H121" s="125"/>
      <c r="I121" s="126"/>
      <c r="J121" s="122"/>
      <c r="K121" s="242"/>
      <c r="M121" s="1" t="str">
        <f t="shared" si="2"/>
        <v/>
      </c>
      <c r="N121" s="65"/>
      <c r="O121" s="65"/>
      <c r="P121" s="70"/>
      <c r="Q121" s="70"/>
      <c r="R121" s="70"/>
      <c r="S121" s="25"/>
      <c r="T121" s="25"/>
      <c r="U121" s="25"/>
      <c r="V121" s="25"/>
      <c r="W121" s="24"/>
      <c r="X121" s="24"/>
      <c r="Y121" s="13"/>
    </row>
    <row r="122" spans="3:25" ht="16.149999999999999" customHeight="1" x14ac:dyDescent="0.25">
      <c r="C122" s="426"/>
      <c r="D122" s="397"/>
      <c r="E122" s="193"/>
      <c r="F122" s="140"/>
      <c r="G122" s="138"/>
      <c r="H122" s="125"/>
      <c r="I122" s="126"/>
      <c r="J122" s="122"/>
      <c r="K122" s="242"/>
      <c r="M122" s="1" t="str">
        <f t="shared" si="2"/>
        <v/>
      </c>
      <c r="N122" s="65"/>
      <c r="O122" s="65"/>
      <c r="P122" s="70"/>
      <c r="Q122" s="70"/>
      <c r="R122" s="70"/>
      <c r="S122" s="25"/>
      <c r="T122" s="25"/>
      <c r="U122" s="25"/>
      <c r="V122" s="25"/>
      <c r="W122" s="24"/>
      <c r="X122" s="24"/>
      <c r="Y122" s="13"/>
    </row>
    <row r="123" spans="3:25" x14ac:dyDescent="0.25">
      <c r="C123" s="426"/>
      <c r="D123" s="397"/>
      <c r="E123" s="193"/>
      <c r="F123" s="140"/>
      <c r="G123" s="138"/>
      <c r="H123" s="125"/>
      <c r="I123" s="126"/>
      <c r="J123" s="166"/>
      <c r="K123" s="242"/>
      <c r="N123" s="65"/>
      <c r="O123" s="65"/>
      <c r="P123" s="70"/>
      <c r="Q123" s="70"/>
      <c r="R123" s="70"/>
      <c r="S123" s="25"/>
      <c r="T123" s="25"/>
      <c r="U123" s="25"/>
      <c r="V123" s="25"/>
      <c r="W123" s="24"/>
      <c r="X123" s="24"/>
      <c r="Y123" s="13"/>
    </row>
    <row r="124" spans="3:25" x14ac:dyDescent="0.25">
      <c r="C124" s="426"/>
      <c r="D124" s="397"/>
      <c r="E124" s="193"/>
      <c r="F124" s="140"/>
      <c r="G124" s="138"/>
      <c r="H124" s="125"/>
      <c r="I124" s="126"/>
      <c r="J124" s="166"/>
      <c r="K124" s="242"/>
      <c r="N124" s="65"/>
      <c r="O124" s="65"/>
      <c r="P124" s="70"/>
      <c r="Q124" s="70"/>
      <c r="R124" s="70"/>
      <c r="S124" s="25"/>
      <c r="T124" s="25"/>
      <c r="U124" s="25"/>
      <c r="V124" s="25"/>
      <c r="W124" s="24"/>
      <c r="X124" s="24"/>
      <c r="Y124" s="13"/>
    </row>
    <row r="125" spans="3:25" x14ac:dyDescent="0.25">
      <c r="C125" s="427"/>
      <c r="D125" s="396"/>
      <c r="E125" s="194"/>
      <c r="F125" s="140"/>
      <c r="G125" s="138"/>
      <c r="H125" s="125"/>
      <c r="I125" s="126"/>
      <c r="J125" s="122"/>
      <c r="K125" s="242"/>
      <c r="M125" s="1" t="str">
        <f t="shared" si="2"/>
        <v/>
      </c>
      <c r="N125" s="65"/>
      <c r="O125" s="65"/>
      <c r="P125" s="70"/>
      <c r="Q125" s="70"/>
      <c r="R125" s="70"/>
      <c r="S125" s="25"/>
      <c r="T125" s="25"/>
      <c r="U125" s="25"/>
      <c r="V125" s="25"/>
      <c r="W125" s="24"/>
      <c r="X125" s="24"/>
      <c r="Y125" s="13"/>
    </row>
    <row r="126" spans="3:25" ht="25.15" customHeight="1" x14ac:dyDescent="0.25">
      <c r="C126" s="425" t="s">
        <v>59</v>
      </c>
      <c r="D126" s="173" t="s">
        <v>63</v>
      </c>
      <c r="E126" s="172"/>
      <c r="F126" s="140"/>
      <c r="G126" s="139"/>
      <c r="H126" s="125"/>
      <c r="I126" s="126"/>
      <c r="J126" s="122"/>
      <c r="K126" s="242"/>
      <c r="M126" s="1" t="str">
        <f t="shared" si="2"/>
        <v/>
      </c>
      <c r="N126" s="65"/>
      <c r="O126" s="65"/>
      <c r="P126" s="70"/>
      <c r="Q126" s="70"/>
      <c r="R126" s="70"/>
      <c r="S126" s="25"/>
      <c r="T126" s="25"/>
      <c r="U126" s="25"/>
      <c r="V126" s="25"/>
      <c r="W126" s="24"/>
      <c r="X126" s="24"/>
      <c r="Y126" s="13"/>
    </row>
    <row r="127" spans="3:25" x14ac:dyDescent="0.25">
      <c r="C127" s="426"/>
      <c r="D127" s="173" t="s">
        <v>56</v>
      </c>
      <c r="E127" s="172"/>
      <c r="F127" s="140"/>
      <c r="G127" s="139"/>
      <c r="H127" s="125"/>
      <c r="I127" s="126"/>
      <c r="J127" s="122"/>
      <c r="K127" s="242"/>
      <c r="M127" s="1" t="str">
        <f t="shared" si="2"/>
        <v/>
      </c>
      <c r="N127" s="65"/>
      <c r="O127" s="65"/>
      <c r="P127" s="70"/>
      <c r="Q127" s="70"/>
      <c r="R127" s="70"/>
      <c r="S127" s="25"/>
      <c r="T127" s="25"/>
      <c r="U127" s="25"/>
      <c r="V127" s="25"/>
      <c r="W127" s="24"/>
      <c r="X127" s="24"/>
      <c r="Y127" s="13"/>
    </row>
    <row r="128" spans="3:25" ht="24" x14ac:dyDescent="0.25">
      <c r="C128" s="426"/>
      <c r="D128" s="173" t="s">
        <v>50</v>
      </c>
      <c r="E128" s="172"/>
      <c r="F128" s="140"/>
      <c r="G128" s="139"/>
      <c r="H128" s="125"/>
      <c r="I128" s="126"/>
      <c r="J128" s="122"/>
      <c r="K128" s="242"/>
      <c r="M128" s="1" t="str">
        <f t="shared" si="2"/>
        <v/>
      </c>
      <c r="N128" s="65"/>
      <c r="O128" s="65"/>
      <c r="P128" s="70"/>
      <c r="Q128" s="70"/>
      <c r="R128" s="70"/>
      <c r="S128" s="25"/>
      <c r="T128" s="25"/>
      <c r="U128" s="25"/>
      <c r="V128" s="25"/>
      <c r="W128" s="24"/>
      <c r="X128" s="24"/>
      <c r="Y128" s="13"/>
    </row>
    <row r="129" spans="3:25" ht="24" x14ac:dyDescent="0.25">
      <c r="C129" s="426"/>
      <c r="D129" s="173" t="s">
        <v>45</v>
      </c>
      <c r="E129" s="172"/>
      <c r="F129" s="140"/>
      <c r="G129" s="139"/>
      <c r="H129" s="125"/>
      <c r="I129" s="126"/>
      <c r="J129" s="122"/>
      <c r="K129" s="242"/>
      <c r="M129" s="1" t="str">
        <f t="shared" si="2"/>
        <v/>
      </c>
      <c r="N129" s="65"/>
      <c r="O129" s="65"/>
      <c r="P129" s="70"/>
      <c r="Q129" s="70"/>
      <c r="R129" s="70"/>
      <c r="S129" s="25"/>
      <c r="T129" s="25"/>
      <c r="U129" s="25"/>
      <c r="V129" s="25"/>
      <c r="W129" s="24"/>
      <c r="X129" s="24"/>
      <c r="Y129" s="13"/>
    </row>
    <row r="130" spans="3:25" ht="24" x14ac:dyDescent="0.25">
      <c r="C130" s="426"/>
      <c r="D130" s="173" t="s">
        <v>43</v>
      </c>
      <c r="E130" s="172"/>
      <c r="F130" s="140"/>
      <c r="G130" s="139"/>
      <c r="H130" s="125"/>
      <c r="I130" s="126"/>
      <c r="J130" s="122"/>
      <c r="K130" s="242"/>
      <c r="M130" s="1" t="str">
        <f t="shared" si="2"/>
        <v/>
      </c>
      <c r="N130" s="65"/>
      <c r="O130" s="65"/>
      <c r="P130" s="70"/>
      <c r="Q130" s="70"/>
      <c r="R130" s="70"/>
      <c r="S130" s="25"/>
      <c r="T130" s="25"/>
      <c r="U130" s="25"/>
      <c r="V130" s="25"/>
      <c r="W130" s="24"/>
      <c r="X130" s="24"/>
      <c r="Y130" s="13"/>
    </row>
    <row r="131" spans="3:25" ht="36" x14ac:dyDescent="0.25">
      <c r="C131" s="426"/>
      <c r="D131" s="173" t="s">
        <v>40</v>
      </c>
      <c r="E131" s="172"/>
      <c r="F131" s="140"/>
      <c r="G131" s="139"/>
      <c r="H131" s="125"/>
      <c r="I131" s="126"/>
      <c r="J131" s="122"/>
      <c r="K131" s="242"/>
      <c r="M131" s="1" t="str">
        <f t="shared" si="2"/>
        <v/>
      </c>
      <c r="N131" s="65"/>
      <c r="O131" s="65"/>
      <c r="P131" s="70"/>
      <c r="Q131" s="70"/>
      <c r="R131" s="70"/>
      <c r="S131" s="25"/>
      <c r="T131" s="25"/>
      <c r="U131" s="25"/>
      <c r="V131" s="25"/>
      <c r="W131" s="24"/>
      <c r="X131" s="24"/>
      <c r="Y131" s="13"/>
    </row>
    <row r="132" spans="3:25" x14ac:dyDescent="0.25">
      <c r="C132" s="426"/>
      <c r="D132" s="173" t="s">
        <v>36</v>
      </c>
      <c r="E132" s="172"/>
      <c r="F132" s="140"/>
      <c r="G132" s="139"/>
      <c r="H132" s="125"/>
      <c r="I132" s="126"/>
      <c r="J132" s="122"/>
      <c r="K132" s="242"/>
      <c r="M132" s="1" t="str">
        <f t="shared" si="2"/>
        <v/>
      </c>
      <c r="N132" s="65"/>
      <c r="O132" s="65"/>
      <c r="P132" s="70"/>
      <c r="Q132" s="70"/>
      <c r="R132" s="70"/>
      <c r="S132" s="25"/>
      <c r="T132" s="25"/>
      <c r="U132" s="25"/>
      <c r="V132" s="25"/>
      <c r="W132" s="24"/>
      <c r="X132" s="24"/>
      <c r="Y132" s="13"/>
    </row>
    <row r="133" spans="3:25" x14ac:dyDescent="0.25">
      <c r="C133" s="426"/>
      <c r="D133" s="173" t="s">
        <v>32</v>
      </c>
      <c r="E133" s="172"/>
      <c r="F133" s="140"/>
      <c r="G133" s="139"/>
      <c r="H133" s="125"/>
      <c r="I133" s="126"/>
      <c r="J133" s="122"/>
      <c r="K133" s="242"/>
      <c r="M133" s="1" t="str">
        <f t="shared" si="2"/>
        <v/>
      </c>
      <c r="N133" s="65"/>
      <c r="O133" s="65"/>
      <c r="P133" s="70"/>
      <c r="Q133" s="70"/>
      <c r="R133" s="70"/>
      <c r="S133" s="25"/>
      <c r="T133" s="25"/>
      <c r="U133" s="25"/>
      <c r="V133" s="25"/>
      <c r="W133" s="24"/>
      <c r="X133" s="24"/>
      <c r="Y133" s="13"/>
    </row>
    <row r="134" spans="3:25" x14ac:dyDescent="0.25">
      <c r="C134" s="426"/>
      <c r="D134" s="173" t="s">
        <v>30</v>
      </c>
      <c r="E134" s="172"/>
      <c r="F134" s="140"/>
      <c r="G134" s="139"/>
      <c r="H134" s="125"/>
      <c r="I134" s="126"/>
      <c r="J134" s="122"/>
      <c r="K134" s="242"/>
      <c r="M134" s="1" t="str">
        <f t="shared" si="2"/>
        <v/>
      </c>
      <c r="N134" s="65"/>
      <c r="O134" s="65"/>
      <c r="P134" s="70"/>
      <c r="Q134" s="70"/>
      <c r="R134" s="70"/>
      <c r="S134" s="25"/>
      <c r="T134" s="25"/>
      <c r="U134" s="25"/>
      <c r="V134" s="25"/>
      <c r="W134" s="24"/>
      <c r="X134" s="24"/>
      <c r="Y134" s="13"/>
    </row>
    <row r="135" spans="3:25" ht="24" x14ac:dyDescent="0.25">
      <c r="C135" s="426"/>
      <c r="D135" s="173" t="s">
        <v>27</v>
      </c>
      <c r="E135" s="172"/>
      <c r="F135" s="140"/>
      <c r="G135" s="139"/>
      <c r="H135" s="125"/>
      <c r="I135" s="126"/>
      <c r="J135" s="122"/>
      <c r="K135" s="242"/>
      <c r="M135" s="1" t="str">
        <f t="shared" si="2"/>
        <v/>
      </c>
      <c r="N135" s="65"/>
      <c r="O135" s="65"/>
      <c r="P135" s="70"/>
      <c r="Q135" s="70"/>
      <c r="R135" s="70"/>
      <c r="S135" s="25"/>
      <c r="T135" s="25"/>
      <c r="U135" s="25"/>
      <c r="V135" s="25"/>
      <c r="W135" s="24"/>
      <c r="X135" s="24"/>
      <c r="Y135" s="13"/>
    </row>
    <row r="136" spans="3:25" x14ac:dyDescent="0.25">
      <c r="C136" s="426"/>
      <c r="D136" s="173" t="s">
        <v>25</v>
      </c>
      <c r="E136" s="172"/>
      <c r="F136" s="140"/>
      <c r="G136" s="139"/>
      <c r="H136" s="125"/>
      <c r="I136" s="126"/>
      <c r="J136" s="122"/>
      <c r="K136" s="242"/>
      <c r="M136" s="1" t="str">
        <f t="shared" si="2"/>
        <v/>
      </c>
      <c r="N136" s="65"/>
      <c r="O136" s="65"/>
      <c r="P136" s="70"/>
      <c r="Q136" s="70"/>
      <c r="R136" s="70"/>
      <c r="S136" s="25"/>
      <c r="T136" s="25"/>
      <c r="U136" s="25"/>
      <c r="V136" s="25"/>
      <c r="W136" s="24"/>
      <c r="X136" s="24"/>
      <c r="Y136" s="13"/>
    </row>
    <row r="137" spans="3:25" ht="27.75" customHeight="1" x14ac:dyDescent="0.25">
      <c r="C137" s="426"/>
      <c r="D137" s="173" t="s">
        <v>22</v>
      </c>
      <c r="E137" s="172"/>
      <c r="F137" s="140"/>
      <c r="G137" s="139"/>
      <c r="H137" s="125"/>
      <c r="I137" s="126"/>
      <c r="J137" s="122"/>
      <c r="K137" s="242"/>
      <c r="M137" s="1" t="str">
        <f t="shared" si="2"/>
        <v/>
      </c>
      <c r="N137" s="65"/>
      <c r="O137" s="65"/>
      <c r="P137" s="70"/>
      <c r="Q137" s="70"/>
      <c r="R137" s="70"/>
      <c r="S137" s="25"/>
      <c r="T137" s="25"/>
      <c r="U137" s="25"/>
      <c r="V137" s="25"/>
      <c r="W137" s="24"/>
      <c r="X137" s="24"/>
      <c r="Y137" s="13"/>
    </row>
    <row r="138" spans="3:25" x14ac:dyDescent="0.25">
      <c r="C138" s="427"/>
      <c r="D138" s="173" t="s">
        <v>29</v>
      </c>
      <c r="E138" s="174"/>
      <c r="F138" s="140"/>
      <c r="G138" s="139"/>
      <c r="H138" s="125"/>
      <c r="I138" s="126"/>
      <c r="J138" s="122"/>
      <c r="K138" s="242"/>
      <c r="M138" s="1" t="str">
        <f t="shared" si="2"/>
        <v/>
      </c>
      <c r="N138" s="65"/>
      <c r="O138" s="65"/>
      <c r="P138" s="70"/>
      <c r="Q138" s="70"/>
      <c r="R138" s="70"/>
      <c r="S138" s="25"/>
      <c r="T138" s="25"/>
      <c r="U138" s="25"/>
      <c r="V138" s="25"/>
      <c r="W138" s="24"/>
      <c r="X138" s="24"/>
      <c r="Y138" s="13"/>
    </row>
    <row r="139" spans="3:25" x14ac:dyDescent="0.25">
      <c r="C139" s="425" t="s">
        <v>52</v>
      </c>
      <c r="D139" s="175" t="s">
        <v>145</v>
      </c>
      <c r="E139" s="172"/>
      <c r="F139" s="140"/>
      <c r="G139" s="139"/>
      <c r="H139" s="125"/>
      <c r="I139" s="126"/>
      <c r="J139" s="122"/>
      <c r="K139" s="242"/>
      <c r="M139" s="1" t="str">
        <f t="shared" si="2"/>
        <v/>
      </c>
      <c r="N139" s="65"/>
      <c r="O139" s="65"/>
      <c r="P139" s="70"/>
      <c r="Q139" s="70"/>
      <c r="R139" s="70"/>
      <c r="S139" s="25"/>
      <c r="T139" s="25"/>
      <c r="U139" s="25"/>
      <c r="V139" s="25"/>
      <c r="W139" s="24"/>
      <c r="X139" s="24"/>
      <c r="Y139" s="13"/>
    </row>
    <row r="140" spans="3:25" x14ac:dyDescent="0.25">
      <c r="C140" s="426"/>
      <c r="D140" s="175" t="s">
        <v>146</v>
      </c>
      <c r="E140" s="172"/>
      <c r="F140" s="140"/>
      <c r="G140" s="139"/>
      <c r="H140" s="125"/>
      <c r="I140" s="126"/>
      <c r="J140" s="122"/>
      <c r="K140" s="242"/>
      <c r="M140" s="1" t="str">
        <f t="shared" si="2"/>
        <v/>
      </c>
      <c r="N140" s="65"/>
      <c r="O140" s="65"/>
      <c r="P140" s="70"/>
      <c r="Q140" s="70"/>
      <c r="R140" s="70"/>
      <c r="S140" s="25"/>
      <c r="T140" s="25"/>
      <c r="U140" s="25"/>
      <c r="V140" s="25"/>
      <c r="W140" s="24"/>
      <c r="X140" s="24"/>
      <c r="Y140" s="13"/>
    </row>
    <row r="141" spans="3:25" x14ac:dyDescent="0.25">
      <c r="C141" s="427"/>
      <c r="D141" s="175" t="s">
        <v>147</v>
      </c>
      <c r="E141" s="172"/>
      <c r="F141" s="140"/>
      <c r="G141" s="139"/>
      <c r="H141" s="125"/>
      <c r="I141" s="126"/>
      <c r="J141" s="122"/>
      <c r="K141" s="242"/>
      <c r="M141" s="1" t="str">
        <f t="shared" si="2"/>
        <v/>
      </c>
      <c r="N141" s="65"/>
      <c r="O141" s="65"/>
      <c r="P141" s="70"/>
      <c r="Q141" s="70"/>
      <c r="R141" s="70"/>
      <c r="S141" s="25"/>
      <c r="T141" s="25"/>
      <c r="U141" s="25"/>
      <c r="V141" s="25"/>
      <c r="W141" s="24"/>
      <c r="X141" s="24"/>
      <c r="Y141" s="13"/>
    </row>
    <row r="142" spans="3:25" ht="22.9" customHeight="1" x14ac:dyDescent="0.25">
      <c r="C142" s="425" t="s">
        <v>47</v>
      </c>
      <c r="D142" s="436" t="s">
        <v>54</v>
      </c>
      <c r="E142" s="173" t="s">
        <v>148</v>
      </c>
      <c r="F142" s="140"/>
      <c r="G142" s="139"/>
      <c r="H142" s="125"/>
      <c r="I142" s="126"/>
      <c r="J142" s="122"/>
      <c r="K142" s="242"/>
      <c r="M142" s="1" t="str">
        <f t="shared" si="2"/>
        <v/>
      </c>
      <c r="N142" s="65"/>
      <c r="O142" s="65"/>
      <c r="P142" s="70"/>
      <c r="Q142" s="70"/>
      <c r="R142" s="70"/>
      <c r="S142" s="25"/>
      <c r="T142" s="25"/>
      <c r="U142" s="25"/>
      <c r="V142" s="25"/>
      <c r="W142" s="24"/>
      <c r="X142" s="24"/>
      <c r="Y142" s="13"/>
    </row>
    <row r="143" spans="3:25" ht="21.4" customHeight="1" x14ac:dyDescent="0.25">
      <c r="C143" s="426"/>
      <c r="D143" s="437"/>
      <c r="E143" s="173" t="s">
        <v>149</v>
      </c>
      <c r="F143" s="140"/>
      <c r="G143" s="139"/>
      <c r="H143" s="125"/>
      <c r="I143" s="126"/>
      <c r="J143" s="122"/>
      <c r="K143" s="242"/>
      <c r="M143" s="1" t="str">
        <f t="shared" si="2"/>
        <v/>
      </c>
      <c r="N143" s="65"/>
      <c r="O143" s="65"/>
      <c r="P143" s="70"/>
      <c r="Q143" s="70"/>
      <c r="R143" s="70"/>
      <c r="S143" s="25"/>
      <c r="T143" s="25"/>
      <c r="U143" s="25"/>
      <c r="V143" s="25"/>
      <c r="W143" s="24"/>
      <c r="X143" s="24"/>
      <c r="Y143" s="13"/>
    </row>
    <row r="144" spans="3:25" x14ac:dyDescent="0.25">
      <c r="C144" s="427"/>
      <c r="D144" s="176" t="s">
        <v>150</v>
      </c>
      <c r="E144" s="171"/>
      <c r="F144" s="140"/>
      <c r="G144" s="139"/>
      <c r="H144" s="125"/>
      <c r="I144" s="126"/>
      <c r="J144" s="122"/>
      <c r="K144" s="242"/>
      <c r="M144" s="1" t="str">
        <f t="shared" si="2"/>
        <v/>
      </c>
      <c r="N144" s="65"/>
      <c r="O144" s="65"/>
      <c r="P144" s="70"/>
      <c r="Q144" s="70"/>
      <c r="R144" s="70"/>
      <c r="S144" s="25"/>
      <c r="T144" s="25"/>
      <c r="U144" s="25"/>
      <c r="V144" s="25"/>
      <c r="W144" s="24"/>
      <c r="X144" s="24"/>
      <c r="Y144" s="13"/>
    </row>
    <row r="145" spans="2:548" x14ac:dyDescent="0.25">
      <c r="C145" s="425" t="s">
        <v>44</v>
      </c>
      <c r="D145" s="430" t="s">
        <v>61</v>
      </c>
      <c r="E145" s="173" t="s">
        <v>151</v>
      </c>
      <c r="F145" s="140"/>
      <c r="G145" s="139"/>
      <c r="H145" s="125"/>
      <c r="I145" s="126"/>
      <c r="J145" s="122"/>
      <c r="K145" s="242"/>
      <c r="M145" s="1" t="str">
        <f t="shared" si="2"/>
        <v/>
      </c>
      <c r="N145" s="65"/>
      <c r="O145" s="65"/>
      <c r="P145" s="70"/>
      <c r="Q145" s="70"/>
      <c r="R145" s="70"/>
      <c r="S145" s="25"/>
      <c r="T145" s="25"/>
      <c r="U145" s="25"/>
      <c r="V145" s="25"/>
      <c r="W145" s="24"/>
      <c r="X145" s="24"/>
      <c r="Y145" s="13"/>
    </row>
    <row r="146" spans="2:548" x14ac:dyDescent="0.25">
      <c r="C146" s="426"/>
      <c r="D146" s="430"/>
      <c r="E146" s="173" t="s">
        <v>152</v>
      </c>
      <c r="F146" s="140"/>
      <c r="G146" s="139"/>
      <c r="H146" s="125"/>
      <c r="I146" s="126"/>
      <c r="J146" s="122"/>
      <c r="K146" s="242"/>
      <c r="M146" s="1" t="str">
        <f t="shared" si="2"/>
        <v/>
      </c>
      <c r="N146" s="65"/>
      <c r="O146" s="65"/>
      <c r="P146" s="70"/>
      <c r="Q146" s="70"/>
      <c r="R146" s="70"/>
      <c r="S146" s="25"/>
      <c r="T146" s="25"/>
      <c r="U146" s="25"/>
      <c r="V146" s="25"/>
      <c r="W146" s="24"/>
      <c r="X146" s="24"/>
      <c r="Y146" s="13"/>
    </row>
    <row r="147" spans="2:548" x14ac:dyDescent="0.25">
      <c r="C147" s="426"/>
      <c r="D147" s="430"/>
      <c r="E147" s="173" t="s">
        <v>153</v>
      </c>
      <c r="F147" s="140"/>
      <c r="G147" s="139"/>
      <c r="H147" s="125"/>
      <c r="I147" s="126"/>
      <c r="J147" s="122"/>
      <c r="K147" s="242"/>
      <c r="M147" s="1" t="str">
        <f t="shared" si="2"/>
        <v/>
      </c>
      <c r="N147" s="65"/>
      <c r="O147" s="65"/>
      <c r="P147" s="70"/>
      <c r="Q147" s="70"/>
      <c r="R147" s="70"/>
      <c r="S147" s="25"/>
      <c r="T147" s="25"/>
      <c r="U147" s="25"/>
      <c r="V147" s="25"/>
      <c r="W147" s="24"/>
      <c r="X147" s="24"/>
      <c r="Y147" s="13"/>
    </row>
    <row r="148" spans="2:548" x14ac:dyDescent="0.25">
      <c r="C148" s="426"/>
      <c r="D148" s="430" t="s">
        <v>51</v>
      </c>
      <c r="E148" s="173" t="s">
        <v>151</v>
      </c>
      <c r="F148" s="140"/>
      <c r="G148" s="139"/>
      <c r="H148" s="125"/>
      <c r="I148" s="126"/>
      <c r="J148" s="122"/>
      <c r="K148" s="242"/>
      <c r="M148" s="1" t="str">
        <f t="shared" si="2"/>
        <v/>
      </c>
      <c r="N148" s="65"/>
      <c r="O148" s="65"/>
      <c r="P148" s="70"/>
      <c r="Q148" s="70"/>
      <c r="R148" s="70"/>
      <c r="S148" s="25"/>
      <c r="T148" s="25"/>
      <c r="U148" s="25"/>
      <c r="V148" s="25"/>
      <c r="W148" s="24"/>
      <c r="X148" s="24"/>
      <c r="Y148" s="13"/>
    </row>
    <row r="149" spans="2:548" x14ac:dyDescent="0.25">
      <c r="C149" s="426"/>
      <c r="D149" s="430"/>
      <c r="E149" s="173" t="s">
        <v>152</v>
      </c>
      <c r="F149" s="140"/>
      <c r="G149" s="139"/>
      <c r="H149" s="125"/>
      <c r="I149" s="126"/>
      <c r="J149" s="122"/>
      <c r="K149" s="242"/>
      <c r="M149" s="1" t="str">
        <f t="shared" si="2"/>
        <v/>
      </c>
      <c r="N149" s="65"/>
      <c r="O149" s="65"/>
      <c r="P149" s="70"/>
      <c r="Q149" s="70"/>
      <c r="R149" s="70"/>
      <c r="S149" s="25"/>
      <c r="T149" s="25"/>
      <c r="U149" s="25"/>
      <c r="V149" s="25"/>
      <c r="W149" s="24"/>
      <c r="X149" s="24"/>
      <c r="Y149" s="13"/>
    </row>
    <row r="150" spans="2:548" x14ac:dyDescent="0.25">
      <c r="C150" s="427"/>
      <c r="D150" s="430"/>
      <c r="E150" s="173" t="s">
        <v>153</v>
      </c>
      <c r="F150" s="140"/>
      <c r="G150" s="139"/>
      <c r="H150" s="125"/>
      <c r="I150" s="126"/>
      <c r="J150" s="122"/>
      <c r="K150" s="242"/>
      <c r="M150" s="1" t="str">
        <f t="shared" si="2"/>
        <v/>
      </c>
      <c r="N150" s="65"/>
      <c r="O150" s="65"/>
      <c r="P150" s="70"/>
      <c r="Q150" s="70"/>
      <c r="R150" s="70"/>
      <c r="S150" s="25"/>
      <c r="T150" s="25"/>
      <c r="U150" s="25"/>
      <c r="V150" s="25"/>
      <c r="W150" s="24"/>
      <c r="X150" s="24"/>
      <c r="Y150" s="13"/>
    </row>
    <row r="151" spans="2:548" x14ac:dyDescent="0.25">
      <c r="C151" s="173" t="s">
        <v>155</v>
      </c>
      <c r="D151" s="177" t="s">
        <v>154</v>
      </c>
      <c r="E151" s="172"/>
      <c r="F151" s="140"/>
      <c r="G151" s="139"/>
      <c r="H151" s="125"/>
      <c r="I151" s="126"/>
      <c r="J151" s="122"/>
      <c r="K151" s="242"/>
      <c r="M151" s="1" t="str">
        <f t="shared" si="2"/>
        <v/>
      </c>
      <c r="N151" s="65"/>
      <c r="O151" s="65"/>
      <c r="P151" s="70"/>
      <c r="Q151" s="70"/>
      <c r="R151" s="70"/>
      <c r="S151" s="25"/>
      <c r="T151" s="25"/>
      <c r="U151" s="25"/>
      <c r="V151" s="25"/>
      <c r="W151" s="24"/>
      <c r="X151" s="24"/>
      <c r="Y151" s="13"/>
    </row>
    <row r="152" spans="2:548" x14ac:dyDescent="0.25">
      <c r="C152" s="425" t="s">
        <v>39</v>
      </c>
      <c r="D152" s="178" t="s">
        <v>60</v>
      </c>
      <c r="E152" s="172"/>
      <c r="F152" s="140"/>
      <c r="G152" s="139"/>
      <c r="H152" s="125"/>
      <c r="I152" s="126"/>
      <c r="J152" s="122"/>
      <c r="K152" s="242"/>
      <c r="M152" s="1" t="str">
        <f t="shared" si="2"/>
        <v/>
      </c>
      <c r="N152" s="65"/>
      <c r="O152" s="65"/>
      <c r="P152" s="70"/>
      <c r="Q152" s="70"/>
      <c r="R152" s="70"/>
      <c r="S152" s="25"/>
      <c r="T152" s="25"/>
      <c r="U152" s="25"/>
      <c r="V152" s="25"/>
      <c r="W152" s="24"/>
      <c r="X152" s="24"/>
      <c r="Y152" s="13"/>
    </row>
    <row r="153" spans="2:548" x14ac:dyDescent="0.25">
      <c r="C153" s="432"/>
      <c r="D153" s="178" t="s">
        <v>53</v>
      </c>
      <c r="E153" s="172"/>
      <c r="F153" s="140"/>
      <c r="G153" s="139"/>
      <c r="H153" s="125"/>
      <c r="I153" s="126"/>
      <c r="J153" s="122"/>
      <c r="K153" s="242"/>
      <c r="M153" s="1" t="str">
        <f t="shared" si="2"/>
        <v/>
      </c>
      <c r="N153" s="65"/>
      <c r="O153" s="65"/>
      <c r="P153" s="70"/>
      <c r="Q153" s="70"/>
      <c r="R153" s="70"/>
      <c r="S153" s="25"/>
      <c r="T153" s="25"/>
      <c r="U153" s="25"/>
      <c r="V153" s="25"/>
      <c r="W153" s="24"/>
      <c r="X153" s="24"/>
      <c r="Y153" s="13"/>
    </row>
    <row r="154" spans="2:548" x14ac:dyDescent="0.25">
      <c r="C154" s="433"/>
      <c r="D154" s="177" t="s">
        <v>48</v>
      </c>
      <c r="E154" s="172"/>
      <c r="F154" s="140"/>
      <c r="G154" s="139"/>
      <c r="H154" s="125"/>
      <c r="I154" s="126"/>
      <c r="J154" s="122"/>
      <c r="K154" s="242"/>
      <c r="M154" s="1" t="str">
        <f t="shared" si="2"/>
        <v/>
      </c>
      <c r="N154" s="65"/>
      <c r="O154" s="65"/>
      <c r="P154" s="70"/>
      <c r="Q154" s="70"/>
      <c r="R154" s="70"/>
      <c r="S154" s="25"/>
      <c r="T154" s="25"/>
      <c r="U154" s="25"/>
      <c r="V154" s="25"/>
      <c r="W154" s="24"/>
      <c r="X154" s="24"/>
      <c r="Y154" s="13"/>
    </row>
    <row r="155" spans="2:548" x14ac:dyDescent="0.25">
      <c r="C155" s="173" t="s">
        <v>35</v>
      </c>
      <c r="D155" s="179" t="s">
        <v>35</v>
      </c>
      <c r="E155" s="172"/>
      <c r="F155" s="140"/>
      <c r="G155" s="139"/>
      <c r="H155" s="125"/>
      <c r="I155" s="126"/>
      <c r="J155" s="122"/>
      <c r="K155" s="242"/>
      <c r="M155" s="1" t="str">
        <f t="shared" si="2"/>
        <v/>
      </c>
      <c r="N155" s="65"/>
      <c r="O155" s="65"/>
      <c r="P155" s="70"/>
      <c r="Q155" s="70"/>
      <c r="R155" s="70"/>
      <c r="S155" s="25"/>
      <c r="T155" s="25"/>
      <c r="U155" s="25"/>
      <c r="V155" s="25"/>
      <c r="W155" s="24"/>
      <c r="X155" s="24"/>
      <c r="Y155" s="13"/>
    </row>
    <row r="156" spans="2:548" s="2" customFormat="1" x14ac:dyDescent="0.25">
      <c r="B156" s="1"/>
      <c r="C156" s="23"/>
      <c r="D156" s="14"/>
      <c r="E156" s="14"/>
      <c r="F156" s="14"/>
      <c r="G156" s="14"/>
      <c r="H156" s="22"/>
      <c r="I156" s="22"/>
      <c r="J156" s="21"/>
      <c r="K156" s="7"/>
      <c r="M156" s="1" t="str">
        <f t="shared" si="2"/>
        <v/>
      </c>
      <c r="N156" s="19"/>
      <c r="O156" s="19"/>
      <c r="P156" s="19"/>
      <c r="Q156" s="19"/>
      <c r="R156" s="19"/>
      <c r="S156" s="19"/>
      <c r="T156" s="19"/>
      <c r="U156" s="19"/>
      <c r="V156" s="19"/>
      <c r="W156" s="13"/>
      <c r="X156" s="13"/>
      <c r="Y156" s="13"/>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row>
    <row r="157" spans="2:548" s="2" customFormat="1" ht="30.75" customHeight="1" x14ac:dyDescent="0.25">
      <c r="B157" s="1"/>
      <c r="C157" s="400" t="s">
        <v>24</v>
      </c>
      <c r="D157" s="400"/>
      <c r="E157" s="400"/>
      <c r="F157" s="400"/>
      <c r="G157" s="400"/>
      <c r="H157" s="400"/>
      <c r="I157" s="400"/>
      <c r="J157" s="400"/>
      <c r="K157" s="7"/>
      <c r="M157" s="1" t="str">
        <f t="shared" si="2"/>
        <v/>
      </c>
      <c r="N157" s="19"/>
      <c r="O157" s="19"/>
      <c r="P157" s="19"/>
      <c r="Q157" s="19"/>
      <c r="R157" s="19"/>
      <c r="S157" s="19"/>
      <c r="T157" s="19"/>
      <c r="U157" s="19"/>
      <c r="V157" s="19"/>
      <c r="W157" s="13"/>
      <c r="X157" s="13"/>
      <c r="Y157" s="13"/>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row>
    <row r="158" spans="2:548" s="2" customFormat="1" ht="24" customHeight="1" x14ac:dyDescent="0.25">
      <c r="B158" s="1"/>
      <c r="C158" s="398" t="s">
        <v>21</v>
      </c>
      <c r="D158" s="399"/>
      <c r="E158" s="20" t="s">
        <v>2</v>
      </c>
      <c r="F158" s="57" t="s">
        <v>1</v>
      </c>
      <c r="G158" s="398" t="s">
        <v>203</v>
      </c>
      <c r="H158" s="399"/>
      <c r="I158" s="58" t="s">
        <v>20</v>
      </c>
      <c r="J158" s="93" t="s">
        <v>0</v>
      </c>
      <c r="K158" s="8"/>
      <c r="M158" s="1" t="str">
        <f t="shared" si="2"/>
        <v/>
      </c>
      <c r="N158" s="1"/>
      <c r="O158" s="1"/>
      <c r="P158" s="19"/>
      <c r="Q158" s="19"/>
      <c r="R158" s="19"/>
      <c r="S158" s="19"/>
      <c r="T158" s="19"/>
      <c r="U158" s="19"/>
      <c r="V158" s="19"/>
      <c r="W158" s="13"/>
      <c r="X158" s="13"/>
      <c r="Y158" s="13"/>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row>
    <row r="159" spans="2:548" ht="24.75" customHeight="1" x14ac:dyDescent="0.25">
      <c r="C159" s="339" t="s">
        <v>18</v>
      </c>
      <c r="D159" s="340"/>
      <c r="E159" s="118"/>
      <c r="F159" s="118"/>
      <c r="G159" s="343"/>
      <c r="H159" s="344"/>
      <c r="I159" s="127"/>
      <c r="J159" s="122"/>
      <c r="K159" s="7"/>
      <c r="M159" s="1" t="str">
        <f t="shared" si="2"/>
        <v/>
      </c>
      <c r="W159" s="13"/>
      <c r="X159" s="13"/>
      <c r="Y159" s="13"/>
    </row>
    <row r="160" spans="2:548" s="2" customFormat="1" ht="26.25" customHeight="1" x14ac:dyDescent="0.25">
      <c r="B160" s="1"/>
      <c r="C160" s="341" t="s">
        <v>312</v>
      </c>
      <c r="D160" s="342"/>
      <c r="E160" s="118"/>
      <c r="F160" s="118"/>
      <c r="G160" s="343"/>
      <c r="H160" s="344"/>
      <c r="I160" s="127"/>
      <c r="J160" s="122"/>
      <c r="K160" s="7"/>
      <c r="M160" s="1" t="str">
        <f t="shared" si="2"/>
        <v/>
      </c>
      <c r="N160" s="1"/>
      <c r="O160" s="1"/>
      <c r="P160" s="19"/>
      <c r="Q160" s="19"/>
      <c r="R160" s="19"/>
      <c r="S160" s="19"/>
      <c r="T160" s="19"/>
      <c r="U160" s="19"/>
      <c r="V160" s="19"/>
      <c r="W160" s="13"/>
      <c r="X160" s="13"/>
      <c r="Y160" s="13"/>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row>
    <row r="161" spans="2:548" s="2" customFormat="1" ht="28.5" customHeight="1" x14ac:dyDescent="0.25">
      <c r="B161" s="1"/>
      <c r="C161" s="339" t="s">
        <v>15</v>
      </c>
      <c r="D161" s="340"/>
      <c r="E161" s="118"/>
      <c r="F161" s="118"/>
      <c r="G161" s="343"/>
      <c r="H161" s="344"/>
      <c r="I161" s="127"/>
      <c r="J161" s="122"/>
      <c r="K161" s="7"/>
      <c r="M161" s="1" t="str">
        <f t="shared" si="2"/>
        <v/>
      </c>
      <c r="N161" s="1"/>
      <c r="O161" s="1"/>
      <c r="P161" s="19"/>
      <c r="Q161" s="19"/>
      <c r="R161" s="19"/>
      <c r="S161" s="19"/>
      <c r="T161" s="19"/>
      <c r="U161" s="19"/>
      <c r="V161" s="19"/>
      <c r="W161" s="13"/>
      <c r="X161" s="13"/>
      <c r="Y161" s="13"/>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row>
    <row r="162" spans="2:548" s="2" customFormat="1" ht="37.5" customHeight="1" x14ac:dyDescent="0.25">
      <c r="B162" s="1"/>
      <c r="C162" s="341" t="s">
        <v>222</v>
      </c>
      <c r="D162" s="342"/>
      <c r="E162" s="118"/>
      <c r="F162" s="118"/>
      <c r="G162" s="343"/>
      <c r="H162" s="344"/>
      <c r="I162" s="126"/>
      <c r="J162" s="122"/>
      <c r="K162" s="7"/>
      <c r="M162" s="1" t="str">
        <f t="shared" si="2"/>
        <v/>
      </c>
      <c r="N162" s="1"/>
      <c r="O162" s="1"/>
      <c r="P162" s="19"/>
      <c r="Q162" s="19"/>
      <c r="R162" s="19"/>
      <c r="S162" s="19"/>
      <c r="T162" s="19"/>
      <c r="U162" s="19"/>
      <c r="V162" s="19"/>
      <c r="W162" s="13"/>
      <c r="X162" s="13"/>
      <c r="Y162" s="13"/>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row>
    <row r="163" spans="2:548" s="2" customFormat="1" x14ac:dyDescent="0.25">
      <c r="B163" s="1"/>
      <c r="C163" s="18"/>
      <c r="D163" s="18"/>
      <c r="E163" s="18"/>
      <c r="F163" s="18"/>
      <c r="G163" s="18"/>
      <c r="H163" s="18"/>
      <c r="I163" s="18"/>
      <c r="J163" s="7"/>
      <c r="K163" s="7"/>
      <c r="M163" s="1" t="str">
        <f t="shared" si="2"/>
        <v/>
      </c>
      <c r="N163" s="19"/>
      <c r="O163" s="19"/>
      <c r="P163" s="19"/>
      <c r="Q163" s="19"/>
      <c r="R163" s="19"/>
      <c r="S163" s="19"/>
      <c r="T163" s="19"/>
      <c r="U163" s="19"/>
      <c r="V163" s="19"/>
      <c r="W163" s="13"/>
      <c r="X163" s="13"/>
      <c r="Y163" s="13"/>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row>
    <row r="164" spans="2:548" s="2" customFormat="1" ht="15" customHeight="1" x14ac:dyDescent="0.25">
      <c r="B164" s="1"/>
      <c r="C164" s="401" t="s">
        <v>230</v>
      </c>
      <c r="D164" s="401"/>
      <c r="E164" s="401"/>
      <c r="F164" s="401"/>
      <c r="G164" s="401"/>
      <c r="H164" s="401"/>
      <c r="I164" s="401"/>
      <c r="J164" s="401"/>
      <c r="K164" s="14"/>
      <c r="M164" s="1" t="str">
        <f t="shared" si="2"/>
        <v/>
      </c>
      <c r="N164" s="19"/>
      <c r="O164" s="19"/>
      <c r="P164" s="19"/>
      <c r="Q164" s="19"/>
      <c r="R164" s="19"/>
      <c r="S164" s="19"/>
      <c r="T164" s="19"/>
      <c r="U164" s="19"/>
      <c r="V164" s="19"/>
      <c r="W164" s="13"/>
      <c r="X164" s="13"/>
      <c r="Y164" s="13"/>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row>
    <row r="165" spans="2:548" s="2" customFormat="1" ht="80.650000000000006" customHeight="1" x14ac:dyDescent="0.25">
      <c r="B165" s="1"/>
      <c r="C165" s="9" t="s">
        <v>2</v>
      </c>
      <c r="D165" s="9" t="s">
        <v>1</v>
      </c>
      <c r="E165" s="369" t="s">
        <v>204</v>
      </c>
      <c r="F165" s="371"/>
      <c r="G165" s="72" t="s">
        <v>246</v>
      </c>
      <c r="H165" s="72" t="s">
        <v>228</v>
      </c>
      <c r="I165" s="72" t="s">
        <v>229</v>
      </c>
      <c r="J165" s="93" t="s">
        <v>0</v>
      </c>
      <c r="K165" s="8"/>
      <c r="M165" s="1" t="str">
        <f t="shared" si="2"/>
        <v/>
      </c>
      <c r="N165" s="19"/>
      <c r="O165" s="19"/>
      <c r="P165" s="19"/>
      <c r="Q165" s="19"/>
      <c r="R165" s="19"/>
      <c r="S165" s="19"/>
      <c r="T165" s="19"/>
      <c r="U165" s="19"/>
      <c r="V165" s="19"/>
      <c r="W165" s="13"/>
      <c r="X165" s="13"/>
      <c r="Y165" s="13"/>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row>
    <row r="166" spans="2:548" s="104" customFormat="1" ht="26.25" customHeight="1" x14ac:dyDescent="0.25">
      <c r="B166" s="105"/>
      <c r="C166" s="118"/>
      <c r="D166" s="118"/>
      <c r="E166" s="265"/>
      <c r="F166" s="267"/>
      <c r="G166" s="118"/>
      <c r="H166" s="118"/>
      <c r="I166" s="118"/>
      <c r="J166" s="122"/>
      <c r="K166" s="128"/>
      <c r="M166" s="105" t="str">
        <f t="shared" si="2"/>
        <v/>
      </c>
      <c r="N166" s="116"/>
      <c r="O166" s="116"/>
      <c r="P166" s="116"/>
      <c r="Q166" s="116"/>
      <c r="R166" s="116"/>
      <c r="S166" s="116"/>
      <c r="T166" s="116"/>
      <c r="U166" s="116"/>
      <c r="V166" s="116"/>
      <c r="W166" s="129"/>
      <c r="X166" s="129"/>
      <c r="Y166" s="129"/>
      <c r="Z166" s="105"/>
      <c r="AA166" s="105"/>
      <c r="AB166" s="105"/>
      <c r="AC166" s="105"/>
      <c r="AD166" s="105"/>
      <c r="AE166" s="105"/>
      <c r="AF166" s="105"/>
      <c r="AG166" s="105"/>
      <c r="AH166" s="105"/>
      <c r="AI166" s="105"/>
      <c r="AJ166" s="105"/>
      <c r="AK166" s="105"/>
      <c r="AL166" s="105"/>
      <c r="AM166" s="105"/>
      <c r="AN166" s="105"/>
      <c r="AO166" s="105"/>
      <c r="AP166" s="105"/>
      <c r="AQ166" s="105"/>
      <c r="AR166" s="105"/>
      <c r="AS166" s="105"/>
      <c r="AT166" s="105"/>
      <c r="AU166" s="105"/>
      <c r="AV166" s="105"/>
      <c r="AW166" s="105"/>
      <c r="AX166" s="105"/>
      <c r="AY166" s="105"/>
      <c r="AZ166" s="105"/>
      <c r="BA166" s="105"/>
      <c r="BB166" s="105"/>
      <c r="BC166" s="105"/>
      <c r="BD166" s="105"/>
      <c r="BE166" s="105"/>
      <c r="BF166" s="105"/>
      <c r="BG166" s="105"/>
      <c r="BH166" s="105"/>
      <c r="BI166" s="105"/>
      <c r="BJ166" s="105"/>
      <c r="BK166" s="105"/>
      <c r="BL166" s="105"/>
      <c r="BM166" s="105"/>
      <c r="BN166" s="105"/>
      <c r="BO166" s="105"/>
      <c r="BP166" s="105"/>
      <c r="BQ166" s="105"/>
      <c r="BR166" s="105"/>
      <c r="BS166" s="105"/>
      <c r="BT166" s="105"/>
      <c r="BU166" s="105"/>
      <c r="BV166" s="105"/>
      <c r="BW166" s="105"/>
      <c r="BX166" s="105"/>
      <c r="BY166" s="105"/>
      <c r="BZ166" s="105"/>
      <c r="CA166" s="105"/>
      <c r="CB166" s="105"/>
      <c r="CC166" s="105"/>
      <c r="CD166" s="105"/>
      <c r="CE166" s="105"/>
      <c r="CF166" s="105"/>
      <c r="CG166" s="105"/>
      <c r="CH166" s="105"/>
      <c r="CI166" s="105"/>
      <c r="CJ166" s="105"/>
      <c r="CK166" s="105"/>
      <c r="CL166" s="105"/>
      <c r="CM166" s="105"/>
      <c r="CN166" s="105"/>
      <c r="CO166" s="105"/>
      <c r="CP166" s="105"/>
      <c r="CQ166" s="105"/>
      <c r="CR166" s="105"/>
      <c r="CS166" s="105"/>
      <c r="CT166" s="105"/>
      <c r="CU166" s="105"/>
      <c r="CV166" s="105"/>
      <c r="CW166" s="105"/>
      <c r="CX166" s="105"/>
      <c r="CY166" s="105"/>
      <c r="CZ166" s="105"/>
      <c r="DA166" s="105"/>
      <c r="DB166" s="105"/>
      <c r="DC166" s="105"/>
      <c r="DD166" s="105"/>
      <c r="DE166" s="105"/>
      <c r="DF166" s="105"/>
      <c r="DG166" s="105"/>
      <c r="DH166" s="105"/>
      <c r="DI166" s="105"/>
      <c r="DJ166" s="105"/>
      <c r="DK166" s="105"/>
      <c r="DL166" s="105"/>
      <c r="DM166" s="105"/>
      <c r="DN166" s="105"/>
      <c r="DO166" s="105"/>
      <c r="DP166" s="105"/>
      <c r="DQ166" s="105"/>
      <c r="DR166" s="105"/>
      <c r="DS166" s="105"/>
      <c r="DT166" s="105"/>
      <c r="DU166" s="105"/>
      <c r="DV166" s="105"/>
      <c r="DW166" s="105"/>
      <c r="DX166" s="105"/>
      <c r="DY166" s="105"/>
      <c r="DZ166" s="105"/>
      <c r="EA166" s="105"/>
      <c r="EB166" s="105"/>
      <c r="EC166" s="105"/>
      <c r="ED166" s="105"/>
      <c r="EE166" s="105"/>
      <c r="EF166" s="105"/>
      <c r="EG166" s="105"/>
      <c r="EH166" s="105"/>
      <c r="EI166" s="105"/>
      <c r="EJ166" s="105"/>
      <c r="EK166" s="105"/>
      <c r="EL166" s="105"/>
      <c r="EM166" s="105"/>
      <c r="EN166" s="105"/>
      <c r="EO166" s="105"/>
      <c r="EP166" s="105"/>
      <c r="EQ166" s="105"/>
      <c r="ER166" s="105"/>
      <c r="ES166" s="105"/>
      <c r="ET166" s="105"/>
      <c r="EU166" s="105"/>
      <c r="EV166" s="105"/>
      <c r="EW166" s="105"/>
      <c r="EX166" s="105"/>
      <c r="EY166" s="105"/>
      <c r="EZ166" s="105"/>
      <c r="FA166" s="105"/>
      <c r="FB166" s="105"/>
      <c r="FC166" s="105"/>
      <c r="FD166" s="105"/>
      <c r="FE166" s="105"/>
      <c r="FF166" s="105"/>
      <c r="FG166" s="105"/>
      <c r="FH166" s="105"/>
      <c r="FI166" s="105"/>
      <c r="FJ166" s="105"/>
      <c r="FK166" s="105"/>
      <c r="FL166" s="105"/>
      <c r="FM166" s="105"/>
      <c r="FN166" s="105"/>
      <c r="FO166" s="105"/>
      <c r="FP166" s="105"/>
      <c r="FQ166" s="105"/>
      <c r="FR166" s="105"/>
      <c r="FS166" s="105"/>
      <c r="FT166" s="105"/>
      <c r="FU166" s="105"/>
      <c r="FV166" s="105"/>
      <c r="FW166" s="105"/>
      <c r="FX166" s="105"/>
      <c r="FY166" s="105"/>
      <c r="FZ166" s="105"/>
      <c r="GA166" s="105"/>
      <c r="GB166" s="105"/>
      <c r="GC166" s="105"/>
      <c r="GD166" s="105"/>
      <c r="GE166" s="105"/>
      <c r="GF166" s="105"/>
      <c r="GG166" s="105"/>
      <c r="GH166" s="105"/>
      <c r="GI166" s="105"/>
      <c r="GJ166" s="105"/>
      <c r="GK166" s="105"/>
      <c r="GL166" s="105"/>
      <c r="GM166" s="105"/>
      <c r="GN166" s="105"/>
      <c r="GO166" s="105"/>
      <c r="GP166" s="105"/>
      <c r="GQ166" s="105"/>
      <c r="GR166" s="105"/>
      <c r="GS166" s="105"/>
      <c r="GT166" s="105"/>
      <c r="GU166" s="105"/>
      <c r="GV166" s="105"/>
      <c r="GW166" s="105"/>
      <c r="GX166" s="105"/>
      <c r="GY166" s="105"/>
      <c r="GZ166" s="105"/>
      <c r="HA166" s="105"/>
      <c r="HB166" s="105"/>
      <c r="HC166" s="105"/>
      <c r="HD166" s="105"/>
      <c r="HE166" s="105"/>
      <c r="HF166" s="105"/>
      <c r="HG166" s="105"/>
      <c r="HH166" s="105"/>
      <c r="HI166" s="105"/>
      <c r="HJ166" s="105"/>
      <c r="HK166" s="105"/>
      <c r="HL166" s="105"/>
      <c r="HM166" s="105"/>
      <c r="HN166" s="105"/>
      <c r="HO166" s="105"/>
      <c r="HP166" s="105"/>
      <c r="HQ166" s="105"/>
      <c r="HR166" s="105"/>
      <c r="HS166" s="105"/>
      <c r="HT166" s="105"/>
      <c r="HU166" s="105"/>
      <c r="HV166" s="105"/>
      <c r="HW166" s="105"/>
      <c r="HX166" s="105"/>
      <c r="HY166" s="105"/>
      <c r="HZ166" s="105"/>
      <c r="IA166" s="105"/>
      <c r="IB166" s="105"/>
      <c r="IC166" s="105"/>
      <c r="ID166" s="105"/>
      <c r="IE166" s="105"/>
      <c r="IF166" s="105"/>
      <c r="IG166" s="105"/>
      <c r="IH166" s="105"/>
      <c r="II166" s="105"/>
      <c r="IJ166" s="105"/>
      <c r="IK166" s="105"/>
      <c r="IL166" s="105"/>
      <c r="IM166" s="105"/>
      <c r="IN166" s="105"/>
      <c r="IO166" s="105"/>
      <c r="IP166" s="105"/>
      <c r="IQ166" s="105"/>
      <c r="IR166" s="105"/>
      <c r="IS166" s="105"/>
      <c r="IT166" s="105"/>
      <c r="IU166" s="105"/>
      <c r="IV166" s="105"/>
      <c r="IW166" s="105"/>
      <c r="IX166" s="105"/>
      <c r="IY166" s="105"/>
      <c r="IZ166" s="105"/>
      <c r="JA166" s="105"/>
      <c r="JB166" s="105"/>
      <c r="JC166" s="105"/>
      <c r="JD166" s="105"/>
      <c r="JE166" s="105"/>
      <c r="JF166" s="105"/>
      <c r="JG166" s="105"/>
      <c r="JH166" s="105"/>
      <c r="JI166" s="105"/>
      <c r="JJ166" s="105"/>
      <c r="JK166" s="105"/>
      <c r="JL166" s="105"/>
      <c r="JM166" s="105"/>
      <c r="JN166" s="105"/>
      <c r="JO166" s="105"/>
      <c r="JP166" s="105"/>
      <c r="JQ166" s="105"/>
      <c r="JR166" s="105"/>
      <c r="JS166" s="105"/>
      <c r="JT166" s="105"/>
      <c r="JU166" s="105"/>
      <c r="JV166" s="105"/>
      <c r="JW166" s="105"/>
      <c r="JX166" s="105"/>
      <c r="JY166" s="105"/>
      <c r="JZ166" s="105"/>
      <c r="KA166" s="105"/>
      <c r="KB166" s="105"/>
      <c r="KC166" s="105"/>
      <c r="KD166" s="105"/>
      <c r="KE166" s="105"/>
      <c r="KF166" s="105"/>
      <c r="KG166" s="105"/>
      <c r="KH166" s="105"/>
      <c r="KI166" s="105"/>
      <c r="KJ166" s="105"/>
      <c r="KK166" s="105"/>
      <c r="KL166" s="105"/>
      <c r="KM166" s="105"/>
      <c r="KN166" s="105"/>
      <c r="KO166" s="105"/>
      <c r="KP166" s="105"/>
      <c r="KQ166" s="105"/>
      <c r="KR166" s="105"/>
      <c r="KS166" s="105"/>
      <c r="KT166" s="105"/>
      <c r="KU166" s="105"/>
      <c r="KV166" s="105"/>
      <c r="KW166" s="105"/>
      <c r="KX166" s="105"/>
      <c r="KY166" s="105"/>
      <c r="KZ166" s="105"/>
      <c r="LA166" s="105"/>
      <c r="LB166" s="105"/>
      <c r="LC166" s="105"/>
      <c r="LD166" s="105"/>
      <c r="LE166" s="105"/>
      <c r="LF166" s="105"/>
      <c r="LG166" s="105"/>
      <c r="LH166" s="105"/>
      <c r="LI166" s="105"/>
      <c r="LJ166" s="105"/>
      <c r="LK166" s="105"/>
      <c r="LL166" s="105"/>
      <c r="LM166" s="105"/>
      <c r="LN166" s="105"/>
      <c r="LO166" s="105"/>
      <c r="LP166" s="105"/>
      <c r="LQ166" s="105"/>
      <c r="LR166" s="105"/>
      <c r="LS166" s="105"/>
      <c r="LT166" s="105"/>
      <c r="LU166" s="105"/>
      <c r="LV166" s="105"/>
      <c r="LW166" s="105"/>
      <c r="LX166" s="105"/>
      <c r="LY166" s="105"/>
      <c r="LZ166" s="105"/>
      <c r="MA166" s="105"/>
      <c r="MB166" s="105"/>
      <c r="MC166" s="105"/>
      <c r="MD166" s="105"/>
      <c r="ME166" s="105"/>
      <c r="MF166" s="105"/>
      <c r="MG166" s="105"/>
      <c r="MH166" s="105"/>
      <c r="MI166" s="105"/>
      <c r="MJ166" s="105"/>
      <c r="MK166" s="105"/>
      <c r="ML166" s="105"/>
      <c r="MM166" s="105"/>
      <c r="MN166" s="105"/>
      <c r="MO166" s="105"/>
      <c r="MP166" s="105"/>
      <c r="MQ166" s="105"/>
      <c r="MR166" s="105"/>
      <c r="MS166" s="105"/>
      <c r="MT166" s="105"/>
      <c r="MU166" s="105"/>
      <c r="MV166" s="105"/>
      <c r="MW166" s="105"/>
      <c r="MX166" s="105"/>
      <c r="MY166" s="105"/>
      <c r="MZ166" s="105"/>
      <c r="NA166" s="105"/>
      <c r="NB166" s="105"/>
      <c r="NC166" s="105"/>
      <c r="ND166" s="105"/>
      <c r="NE166" s="105"/>
      <c r="NF166" s="105"/>
      <c r="NG166" s="105"/>
      <c r="NH166" s="105"/>
      <c r="NI166" s="105"/>
      <c r="NJ166" s="105"/>
      <c r="NK166" s="105"/>
      <c r="NL166" s="105"/>
      <c r="NM166" s="105"/>
      <c r="NN166" s="105"/>
      <c r="NO166" s="105"/>
      <c r="NP166" s="105"/>
      <c r="NQ166" s="105"/>
      <c r="NR166" s="105"/>
      <c r="NS166" s="105"/>
      <c r="NT166" s="105"/>
      <c r="NU166" s="105"/>
      <c r="NV166" s="105"/>
      <c r="NW166" s="105"/>
      <c r="NX166" s="105"/>
      <c r="NY166" s="105"/>
      <c r="NZ166" s="105"/>
      <c r="OA166" s="105"/>
      <c r="OB166" s="105"/>
      <c r="OC166" s="105"/>
      <c r="OD166" s="105"/>
      <c r="OE166" s="105"/>
      <c r="OF166" s="105"/>
      <c r="OG166" s="105"/>
      <c r="OH166" s="105"/>
      <c r="OI166" s="105"/>
      <c r="OJ166" s="105"/>
      <c r="OK166" s="105"/>
      <c r="OL166" s="105"/>
      <c r="OM166" s="105"/>
      <c r="ON166" s="105"/>
      <c r="OO166" s="105"/>
      <c r="OP166" s="105"/>
      <c r="OQ166" s="105"/>
      <c r="OR166" s="105"/>
      <c r="OS166" s="105"/>
      <c r="OT166" s="105"/>
      <c r="OU166" s="105"/>
      <c r="OV166" s="105"/>
      <c r="OW166" s="105"/>
      <c r="OX166" s="105"/>
      <c r="OY166" s="105"/>
      <c r="OZ166" s="105"/>
      <c r="PA166" s="105"/>
      <c r="PB166" s="105"/>
      <c r="PC166" s="105"/>
      <c r="PD166" s="105"/>
      <c r="PE166" s="105"/>
      <c r="PF166" s="105"/>
      <c r="PG166" s="105"/>
      <c r="PH166" s="105"/>
      <c r="PI166" s="105"/>
      <c r="PJ166" s="105"/>
      <c r="PK166" s="105"/>
      <c r="PL166" s="105"/>
      <c r="PM166" s="105"/>
      <c r="PN166" s="105"/>
      <c r="PO166" s="105"/>
      <c r="PP166" s="105"/>
      <c r="PQ166" s="105"/>
      <c r="PR166" s="105"/>
      <c r="PS166" s="105"/>
      <c r="PT166" s="105"/>
      <c r="PU166" s="105"/>
      <c r="PV166" s="105"/>
      <c r="PW166" s="105"/>
      <c r="PX166" s="105"/>
      <c r="PY166" s="105"/>
      <c r="PZ166" s="105"/>
      <c r="QA166" s="105"/>
      <c r="QB166" s="105"/>
      <c r="QC166" s="105"/>
      <c r="QD166" s="105"/>
      <c r="QE166" s="105"/>
      <c r="QF166" s="105"/>
      <c r="QG166" s="105"/>
      <c r="QH166" s="105"/>
      <c r="QI166" s="105"/>
      <c r="QJ166" s="105"/>
      <c r="QK166" s="105"/>
      <c r="QL166" s="105"/>
      <c r="QM166" s="105"/>
      <c r="QN166" s="105"/>
      <c r="QO166" s="105"/>
      <c r="QP166" s="105"/>
      <c r="QQ166" s="105"/>
      <c r="QR166" s="105"/>
      <c r="QS166" s="105"/>
      <c r="QT166" s="105"/>
      <c r="QU166" s="105"/>
      <c r="QV166" s="105"/>
      <c r="QW166" s="105"/>
      <c r="QX166" s="105"/>
      <c r="QY166" s="105"/>
      <c r="QZ166" s="105"/>
      <c r="RA166" s="105"/>
      <c r="RB166" s="105"/>
      <c r="RC166" s="105"/>
      <c r="RD166" s="105"/>
      <c r="RE166" s="105"/>
      <c r="RF166" s="105"/>
      <c r="RG166" s="105"/>
      <c r="RH166" s="105"/>
      <c r="RI166" s="105"/>
      <c r="RJ166" s="105"/>
      <c r="RK166" s="105"/>
      <c r="RL166" s="105"/>
      <c r="RM166" s="105"/>
      <c r="RN166" s="105"/>
      <c r="RO166" s="105"/>
      <c r="RP166" s="105"/>
      <c r="RQ166" s="105"/>
      <c r="RR166" s="105"/>
      <c r="RS166" s="105"/>
      <c r="RT166" s="105"/>
      <c r="RU166" s="105"/>
      <c r="RV166" s="105"/>
      <c r="RW166" s="105"/>
      <c r="RX166" s="105"/>
      <c r="RY166" s="105"/>
      <c r="RZ166" s="105"/>
      <c r="SA166" s="105"/>
      <c r="SB166" s="105"/>
      <c r="SC166" s="105"/>
      <c r="SD166" s="105"/>
      <c r="SE166" s="105"/>
      <c r="SF166" s="105"/>
      <c r="SG166" s="105"/>
      <c r="SH166" s="105"/>
      <c r="SI166" s="105"/>
      <c r="SJ166" s="105"/>
      <c r="SK166" s="105"/>
      <c r="SL166" s="105"/>
      <c r="SM166" s="105"/>
      <c r="SN166" s="105"/>
      <c r="SO166" s="105"/>
      <c r="SP166" s="105"/>
      <c r="SQ166" s="105"/>
      <c r="SR166" s="105"/>
      <c r="SS166" s="105"/>
      <c r="ST166" s="105"/>
      <c r="SU166" s="105"/>
      <c r="SV166" s="105"/>
      <c r="SW166" s="105"/>
      <c r="SX166" s="105"/>
      <c r="SY166" s="105"/>
      <c r="SZ166" s="105"/>
      <c r="TA166" s="105"/>
      <c r="TB166" s="105"/>
      <c r="TC166" s="105"/>
      <c r="TD166" s="105"/>
      <c r="TE166" s="105"/>
      <c r="TF166" s="105"/>
      <c r="TG166" s="105"/>
      <c r="TH166" s="105"/>
      <c r="TI166" s="105"/>
      <c r="TJ166" s="105"/>
      <c r="TK166" s="105"/>
      <c r="TL166" s="105"/>
      <c r="TM166" s="105"/>
      <c r="TN166" s="105"/>
      <c r="TO166" s="105"/>
      <c r="TP166" s="105"/>
      <c r="TQ166" s="105"/>
      <c r="TR166" s="105"/>
      <c r="TS166" s="105"/>
      <c r="TT166" s="105"/>
      <c r="TU166" s="105"/>
      <c r="TV166" s="105"/>
      <c r="TW166" s="105"/>
      <c r="TX166" s="105"/>
      <c r="TY166" s="105"/>
      <c r="TZ166" s="105"/>
      <c r="UA166" s="105"/>
      <c r="UB166" s="105"/>
    </row>
    <row r="167" spans="2:548" s="104" customFormat="1" ht="26.25" customHeight="1" x14ac:dyDescent="0.25">
      <c r="B167" s="105"/>
      <c r="C167" s="118"/>
      <c r="D167" s="118"/>
      <c r="E167" s="233"/>
      <c r="F167" s="234"/>
      <c r="G167" s="118"/>
      <c r="H167" s="118"/>
      <c r="I167" s="118"/>
      <c r="J167" s="236"/>
      <c r="K167" s="128"/>
      <c r="M167" s="105"/>
      <c r="N167" s="116"/>
      <c r="O167" s="116"/>
      <c r="P167" s="116"/>
      <c r="Q167" s="116"/>
      <c r="R167" s="116"/>
      <c r="S167" s="116"/>
      <c r="T167" s="116"/>
      <c r="U167" s="116"/>
      <c r="V167" s="116"/>
      <c r="W167" s="129"/>
      <c r="X167" s="129"/>
      <c r="Y167" s="129"/>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105"/>
      <c r="AX167" s="105"/>
      <c r="AY167" s="105"/>
      <c r="AZ167" s="105"/>
      <c r="BA167" s="105"/>
      <c r="BB167" s="105"/>
      <c r="BC167" s="105"/>
      <c r="BD167" s="105"/>
      <c r="BE167" s="105"/>
      <c r="BF167" s="105"/>
      <c r="BG167" s="105"/>
      <c r="BH167" s="105"/>
      <c r="BI167" s="105"/>
      <c r="BJ167" s="105"/>
      <c r="BK167" s="105"/>
      <c r="BL167" s="105"/>
      <c r="BM167" s="105"/>
      <c r="BN167" s="105"/>
      <c r="BO167" s="105"/>
      <c r="BP167" s="105"/>
      <c r="BQ167" s="105"/>
      <c r="BR167" s="105"/>
      <c r="BS167" s="105"/>
      <c r="BT167" s="105"/>
      <c r="BU167" s="105"/>
      <c r="BV167" s="105"/>
      <c r="BW167" s="105"/>
      <c r="BX167" s="105"/>
      <c r="BY167" s="105"/>
      <c r="BZ167" s="105"/>
      <c r="CA167" s="105"/>
      <c r="CB167" s="105"/>
      <c r="CC167" s="105"/>
      <c r="CD167" s="105"/>
      <c r="CE167" s="105"/>
      <c r="CF167" s="105"/>
      <c r="CG167" s="105"/>
      <c r="CH167" s="105"/>
      <c r="CI167" s="105"/>
      <c r="CJ167" s="105"/>
      <c r="CK167" s="105"/>
      <c r="CL167" s="105"/>
      <c r="CM167" s="105"/>
      <c r="CN167" s="105"/>
      <c r="CO167" s="105"/>
      <c r="CP167" s="105"/>
      <c r="CQ167" s="105"/>
      <c r="CR167" s="105"/>
      <c r="CS167" s="105"/>
      <c r="CT167" s="105"/>
      <c r="CU167" s="105"/>
      <c r="CV167" s="105"/>
      <c r="CW167" s="105"/>
      <c r="CX167" s="105"/>
      <c r="CY167" s="105"/>
      <c r="CZ167" s="105"/>
      <c r="DA167" s="105"/>
      <c r="DB167" s="105"/>
      <c r="DC167" s="105"/>
      <c r="DD167" s="105"/>
      <c r="DE167" s="105"/>
      <c r="DF167" s="105"/>
      <c r="DG167" s="105"/>
      <c r="DH167" s="105"/>
      <c r="DI167" s="105"/>
      <c r="DJ167" s="105"/>
      <c r="DK167" s="105"/>
      <c r="DL167" s="105"/>
      <c r="DM167" s="105"/>
      <c r="DN167" s="105"/>
      <c r="DO167" s="105"/>
      <c r="DP167" s="105"/>
      <c r="DQ167" s="105"/>
      <c r="DR167" s="105"/>
      <c r="DS167" s="105"/>
      <c r="DT167" s="105"/>
      <c r="DU167" s="105"/>
      <c r="DV167" s="105"/>
      <c r="DW167" s="105"/>
      <c r="DX167" s="105"/>
      <c r="DY167" s="105"/>
      <c r="DZ167" s="105"/>
      <c r="EA167" s="105"/>
      <c r="EB167" s="105"/>
      <c r="EC167" s="105"/>
      <c r="ED167" s="105"/>
      <c r="EE167" s="105"/>
      <c r="EF167" s="105"/>
      <c r="EG167" s="105"/>
      <c r="EH167" s="105"/>
      <c r="EI167" s="105"/>
      <c r="EJ167" s="105"/>
      <c r="EK167" s="105"/>
      <c r="EL167" s="105"/>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5"/>
      <c r="FU167" s="105"/>
      <c r="FV167" s="105"/>
      <c r="FW167" s="105"/>
      <c r="FX167" s="105"/>
      <c r="FY167" s="105"/>
      <c r="FZ167" s="105"/>
      <c r="GA167" s="105"/>
      <c r="GB167" s="105"/>
      <c r="GC167" s="105"/>
      <c r="GD167" s="105"/>
      <c r="GE167" s="105"/>
      <c r="GF167" s="105"/>
      <c r="GG167" s="105"/>
      <c r="GH167" s="105"/>
      <c r="GI167" s="105"/>
      <c r="GJ167" s="105"/>
      <c r="GK167" s="105"/>
      <c r="GL167" s="105"/>
      <c r="GM167" s="105"/>
      <c r="GN167" s="105"/>
      <c r="GO167" s="105"/>
      <c r="GP167" s="105"/>
      <c r="GQ167" s="105"/>
      <c r="GR167" s="105"/>
      <c r="GS167" s="105"/>
      <c r="GT167" s="105"/>
      <c r="GU167" s="105"/>
      <c r="GV167" s="105"/>
      <c r="GW167" s="105"/>
      <c r="GX167" s="105"/>
      <c r="GY167" s="105"/>
      <c r="GZ167" s="105"/>
      <c r="HA167" s="105"/>
      <c r="HB167" s="105"/>
      <c r="HC167" s="105"/>
      <c r="HD167" s="105"/>
      <c r="HE167" s="105"/>
      <c r="HF167" s="105"/>
      <c r="HG167" s="105"/>
      <c r="HH167" s="105"/>
      <c r="HI167" s="105"/>
      <c r="HJ167" s="105"/>
      <c r="HK167" s="105"/>
      <c r="HL167" s="105"/>
      <c r="HM167" s="105"/>
      <c r="HN167" s="105"/>
      <c r="HO167" s="105"/>
      <c r="HP167" s="105"/>
      <c r="HQ167" s="105"/>
      <c r="HR167" s="105"/>
      <c r="HS167" s="105"/>
      <c r="HT167" s="105"/>
      <c r="HU167" s="105"/>
      <c r="HV167" s="105"/>
      <c r="HW167" s="105"/>
      <c r="HX167" s="105"/>
      <c r="HY167" s="105"/>
      <c r="HZ167" s="105"/>
      <c r="IA167" s="105"/>
      <c r="IB167" s="105"/>
      <c r="IC167" s="105"/>
      <c r="ID167" s="105"/>
      <c r="IE167" s="105"/>
      <c r="IF167" s="105"/>
      <c r="IG167" s="105"/>
      <c r="IH167" s="105"/>
      <c r="II167" s="105"/>
      <c r="IJ167" s="105"/>
      <c r="IK167" s="105"/>
      <c r="IL167" s="105"/>
      <c r="IM167" s="105"/>
      <c r="IN167" s="105"/>
      <c r="IO167" s="105"/>
      <c r="IP167" s="105"/>
      <c r="IQ167" s="105"/>
      <c r="IR167" s="105"/>
      <c r="IS167" s="105"/>
      <c r="IT167" s="105"/>
      <c r="IU167" s="105"/>
      <c r="IV167" s="105"/>
      <c r="IW167" s="105"/>
      <c r="IX167" s="105"/>
      <c r="IY167" s="105"/>
      <c r="IZ167" s="105"/>
      <c r="JA167" s="105"/>
      <c r="JB167" s="105"/>
      <c r="JC167" s="105"/>
      <c r="JD167" s="105"/>
      <c r="JE167" s="105"/>
      <c r="JF167" s="105"/>
      <c r="JG167" s="105"/>
      <c r="JH167" s="105"/>
      <c r="JI167" s="105"/>
      <c r="JJ167" s="105"/>
      <c r="JK167" s="105"/>
      <c r="JL167" s="105"/>
      <c r="JM167" s="105"/>
      <c r="JN167" s="105"/>
      <c r="JO167" s="105"/>
      <c r="JP167" s="105"/>
      <c r="JQ167" s="105"/>
      <c r="JR167" s="105"/>
      <c r="JS167" s="105"/>
      <c r="JT167" s="105"/>
      <c r="JU167" s="105"/>
      <c r="JV167" s="105"/>
      <c r="JW167" s="105"/>
      <c r="JX167" s="105"/>
      <c r="JY167" s="105"/>
      <c r="JZ167" s="105"/>
      <c r="KA167" s="105"/>
      <c r="KB167" s="105"/>
      <c r="KC167" s="105"/>
      <c r="KD167" s="105"/>
      <c r="KE167" s="105"/>
      <c r="KF167" s="105"/>
      <c r="KG167" s="105"/>
      <c r="KH167" s="105"/>
      <c r="KI167" s="105"/>
      <c r="KJ167" s="105"/>
      <c r="KK167" s="105"/>
      <c r="KL167" s="105"/>
      <c r="KM167" s="105"/>
      <c r="KN167" s="105"/>
      <c r="KO167" s="105"/>
      <c r="KP167" s="105"/>
      <c r="KQ167" s="105"/>
      <c r="KR167" s="105"/>
      <c r="KS167" s="105"/>
      <c r="KT167" s="105"/>
      <c r="KU167" s="105"/>
      <c r="KV167" s="105"/>
      <c r="KW167" s="105"/>
      <c r="KX167" s="105"/>
      <c r="KY167" s="105"/>
      <c r="KZ167" s="105"/>
      <c r="LA167" s="105"/>
      <c r="LB167" s="105"/>
      <c r="LC167" s="105"/>
      <c r="LD167" s="105"/>
      <c r="LE167" s="105"/>
      <c r="LF167" s="105"/>
      <c r="LG167" s="105"/>
      <c r="LH167" s="105"/>
      <c r="LI167" s="105"/>
      <c r="LJ167" s="105"/>
      <c r="LK167" s="105"/>
      <c r="LL167" s="105"/>
      <c r="LM167" s="105"/>
      <c r="LN167" s="105"/>
      <c r="LO167" s="105"/>
      <c r="LP167" s="105"/>
      <c r="LQ167" s="105"/>
      <c r="LR167" s="105"/>
      <c r="LS167" s="105"/>
      <c r="LT167" s="105"/>
      <c r="LU167" s="105"/>
      <c r="LV167" s="105"/>
      <c r="LW167" s="105"/>
      <c r="LX167" s="105"/>
      <c r="LY167" s="105"/>
      <c r="LZ167" s="105"/>
      <c r="MA167" s="105"/>
      <c r="MB167" s="105"/>
      <c r="MC167" s="105"/>
      <c r="MD167" s="105"/>
      <c r="ME167" s="105"/>
      <c r="MF167" s="105"/>
      <c r="MG167" s="105"/>
      <c r="MH167" s="105"/>
      <c r="MI167" s="105"/>
      <c r="MJ167" s="105"/>
      <c r="MK167" s="105"/>
      <c r="ML167" s="105"/>
      <c r="MM167" s="105"/>
      <c r="MN167" s="105"/>
      <c r="MO167" s="105"/>
      <c r="MP167" s="105"/>
      <c r="MQ167" s="105"/>
      <c r="MR167" s="105"/>
      <c r="MS167" s="105"/>
      <c r="MT167" s="105"/>
      <c r="MU167" s="105"/>
      <c r="MV167" s="105"/>
      <c r="MW167" s="105"/>
      <c r="MX167" s="105"/>
      <c r="MY167" s="105"/>
      <c r="MZ167" s="105"/>
      <c r="NA167" s="105"/>
      <c r="NB167" s="105"/>
      <c r="NC167" s="105"/>
      <c r="ND167" s="105"/>
      <c r="NE167" s="105"/>
      <c r="NF167" s="105"/>
      <c r="NG167" s="105"/>
      <c r="NH167" s="105"/>
      <c r="NI167" s="105"/>
      <c r="NJ167" s="105"/>
      <c r="NK167" s="105"/>
      <c r="NL167" s="105"/>
      <c r="NM167" s="105"/>
      <c r="NN167" s="105"/>
      <c r="NO167" s="105"/>
      <c r="NP167" s="105"/>
      <c r="NQ167" s="105"/>
      <c r="NR167" s="105"/>
      <c r="NS167" s="105"/>
      <c r="NT167" s="105"/>
      <c r="NU167" s="105"/>
      <c r="NV167" s="105"/>
      <c r="NW167" s="105"/>
      <c r="NX167" s="105"/>
      <c r="NY167" s="105"/>
      <c r="NZ167" s="105"/>
      <c r="OA167" s="105"/>
      <c r="OB167" s="105"/>
      <c r="OC167" s="105"/>
      <c r="OD167" s="105"/>
      <c r="OE167" s="105"/>
      <c r="OF167" s="105"/>
      <c r="OG167" s="105"/>
      <c r="OH167" s="105"/>
      <c r="OI167" s="105"/>
      <c r="OJ167" s="105"/>
      <c r="OK167" s="105"/>
      <c r="OL167" s="105"/>
      <c r="OM167" s="105"/>
      <c r="ON167" s="105"/>
      <c r="OO167" s="105"/>
      <c r="OP167" s="105"/>
      <c r="OQ167" s="105"/>
      <c r="OR167" s="105"/>
      <c r="OS167" s="105"/>
      <c r="OT167" s="105"/>
      <c r="OU167" s="105"/>
      <c r="OV167" s="105"/>
      <c r="OW167" s="105"/>
      <c r="OX167" s="105"/>
      <c r="OY167" s="105"/>
      <c r="OZ167" s="105"/>
      <c r="PA167" s="105"/>
      <c r="PB167" s="105"/>
      <c r="PC167" s="105"/>
      <c r="PD167" s="105"/>
      <c r="PE167" s="105"/>
      <c r="PF167" s="105"/>
      <c r="PG167" s="105"/>
      <c r="PH167" s="105"/>
      <c r="PI167" s="105"/>
      <c r="PJ167" s="105"/>
      <c r="PK167" s="105"/>
      <c r="PL167" s="105"/>
      <c r="PM167" s="105"/>
      <c r="PN167" s="105"/>
      <c r="PO167" s="105"/>
      <c r="PP167" s="105"/>
      <c r="PQ167" s="105"/>
      <c r="PR167" s="105"/>
      <c r="PS167" s="105"/>
      <c r="PT167" s="105"/>
      <c r="PU167" s="105"/>
      <c r="PV167" s="105"/>
      <c r="PW167" s="105"/>
      <c r="PX167" s="105"/>
      <c r="PY167" s="105"/>
      <c r="PZ167" s="105"/>
      <c r="QA167" s="105"/>
      <c r="QB167" s="105"/>
      <c r="QC167" s="105"/>
      <c r="QD167" s="105"/>
      <c r="QE167" s="105"/>
      <c r="QF167" s="105"/>
      <c r="QG167" s="105"/>
      <c r="QH167" s="105"/>
      <c r="QI167" s="105"/>
      <c r="QJ167" s="105"/>
      <c r="QK167" s="105"/>
      <c r="QL167" s="105"/>
      <c r="QM167" s="105"/>
      <c r="QN167" s="105"/>
      <c r="QO167" s="105"/>
      <c r="QP167" s="105"/>
      <c r="QQ167" s="105"/>
      <c r="QR167" s="105"/>
      <c r="QS167" s="105"/>
      <c r="QT167" s="105"/>
      <c r="QU167" s="105"/>
      <c r="QV167" s="105"/>
      <c r="QW167" s="105"/>
      <c r="QX167" s="105"/>
      <c r="QY167" s="105"/>
      <c r="QZ167" s="105"/>
      <c r="RA167" s="105"/>
      <c r="RB167" s="105"/>
      <c r="RC167" s="105"/>
      <c r="RD167" s="105"/>
      <c r="RE167" s="105"/>
      <c r="RF167" s="105"/>
      <c r="RG167" s="105"/>
      <c r="RH167" s="105"/>
      <c r="RI167" s="105"/>
      <c r="RJ167" s="105"/>
      <c r="RK167" s="105"/>
      <c r="RL167" s="105"/>
      <c r="RM167" s="105"/>
      <c r="RN167" s="105"/>
      <c r="RO167" s="105"/>
      <c r="RP167" s="105"/>
      <c r="RQ167" s="105"/>
      <c r="RR167" s="105"/>
      <c r="RS167" s="105"/>
      <c r="RT167" s="105"/>
      <c r="RU167" s="105"/>
      <c r="RV167" s="105"/>
      <c r="RW167" s="105"/>
      <c r="RX167" s="105"/>
      <c r="RY167" s="105"/>
      <c r="RZ167" s="105"/>
      <c r="SA167" s="105"/>
      <c r="SB167" s="105"/>
      <c r="SC167" s="105"/>
      <c r="SD167" s="105"/>
      <c r="SE167" s="105"/>
      <c r="SF167" s="105"/>
      <c r="SG167" s="105"/>
      <c r="SH167" s="105"/>
      <c r="SI167" s="105"/>
      <c r="SJ167" s="105"/>
      <c r="SK167" s="105"/>
      <c r="SL167" s="105"/>
      <c r="SM167" s="105"/>
      <c r="SN167" s="105"/>
      <c r="SO167" s="105"/>
      <c r="SP167" s="105"/>
      <c r="SQ167" s="105"/>
      <c r="SR167" s="105"/>
      <c r="SS167" s="105"/>
      <c r="ST167" s="105"/>
      <c r="SU167" s="105"/>
      <c r="SV167" s="105"/>
      <c r="SW167" s="105"/>
      <c r="SX167" s="105"/>
      <c r="SY167" s="105"/>
      <c r="SZ167" s="105"/>
      <c r="TA167" s="105"/>
      <c r="TB167" s="105"/>
      <c r="TC167" s="105"/>
      <c r="TD167" s="105"/>
      <c r="TE167" s="105"/>
      <c r="TF167" s="105"/>
      <c r="TG167" s="105"/>
      <c r="TH167" s="105"/>
      <c r="TI167" s="105"/>
      <c r="TJ167" s="105"/>
      <c r="TK167" s="105"/>
      <c r="TL167" s="105"/>
      <c r="TM167" s="105"/>
      <c r="TN167" s="105"/>
      <c r="TO167" s="105"/>
      <c r="TP167" s="105"/>
      <c r="TQ167" s="105"/>
      <c r="TR167" s="105"/>
      <c r="TS167" s="105"/>
      <c r="TT167" s="105"/>
      <c r="TU167" s="105"/>
      <c r="TV167" s="105"/>
      <c r="TW167" s="105"/>
      <c r="TX167" s="105"/>
      <c r="TY167" s="105"/>
      <c r="TZ167" s="105"/>
      <c r="UA167" s="105"/>
      <c r="UB167" s="105"/>
    </row>
    <row r="168" spans="2:548" s="104" customFormat="1" ht="26.25" hidden="1" customHeight="1" outlineLevel="1" x14ac:dyDescent="0.25">
      <c r="B168" s="105"/>
      <c r="C168" s="118"/>
      <c r="D168" s="118"/>
      <c r="E168" s="233"/>
      <c r="F168" s="234"/>
      <c r="G168" s="118"/>
      <c r="H168" s="118"/>
      <c r="I168" s="118"/>
      <c r="J168" s="236"/>
      <c r="K168" s="128"/>
      <c r="M168" s="105"/>
      <c r="N168" s="116"/>
      <c r="O168" s="116"/>
      <c r="P168" s="116"/>
      <c r="Q168" s="116"/>
      <c r="R168" s="116"/>
      <c r="S168" s="116"/>
      <c r="T168" s="116"/>
      <c r="U168" s="116"/>
      <c r="V168" s="116"/>
      <c r="W168" s="129"/>
      <c r="X168" s="129"/>
      <c r="Y168" s="129"/>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5"/>
      <c r="AY168" s="105"/>
      <c r="AZ168" s="105"/>
      <c r="BA168" s="105"/>
      <c r="BB168" s="105"/>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5"/>
      <c r="CL168" s="105"/>
      <c r="CM168" s="105"/>
      <c r="CN168" s="105"/>
      <c r="CO168" s="105"/>
      <c r="CP168" s="105"/>
      <c r="CQ168" s="105"/>
      <c r="CR168" s="105"/>
      <c r="CS168" s="105"/>
      <c r="CT168" s="105"/>
      <c r="CU168" s="105"/>
      <c r="CV168" s="105"/>
      <c r="CW168" s="105"/>
      <c r="CX168" s="105"/>
      <c r="CY168" s="105"/>
      <c r="CZ168" s="105"/>
      <c r="DA168" s="105"/>
      <c r="DB168" s="105"/>
      <c r="DC168" s="105"/>
      <c r="DD168" s="105"/>
      <c r="DE168" s="105"/>
      <c r="DF168" s="105"/>
      <c r="DG168" s="105"/>
      <c r="DH168" s="105"/>
      <c r="DI168" s="105"/>
      <c r="DJ168" s="105"/>
      <c r="DK168" s="105"/>
      <c r="DL168" s="105"/>
      <c r="DM168" s="105"/>
      <c r="DN168" s="105"/>
      <c r="DO168" s="105"/>
      <c r="DP168" s="105"/>
      <c r="DQ168" s="105"/>
      <c r="DR168" s="105"/>
      <c r="DS168" s="105"/>
      <c r="DT168" s="105"/>
      <c r="DU168" s="105"/>
      <c r="DV168" s="105"/>
      <c r="DW168" s="105"/>
      <c r="DX168" s="105"/>
      <c r="DY168" s="105"/>
      <c r="DZ168" s="105"/>
      <c r="EA168" s="105"/>
      <c r="EB168" s="105"/>
      <c r="EC168" s="105"/>
      <c r="ED168" s="105"/>
      <c r="EE168" s="105"/>
      <c r="EF168" s="105"/>
      <c r="EG168" s="105"/>
      <c r="EH168" s="105"/>
      <c r="EI168" s="105"/>
      <c r="EJ168" s="105"/>
      <c r="EK168" s="105"/>
      <c r="EL168" s="105"/>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c r="IF168" s="105"/>
      <c r="IG168" s="105"/>
      <c r="IH168" s="105"/>
      <c r="II168" s="105"/>
      <c r="IJ168" s="105"/>
      <c r="IK168" s="105"/>
      <c r="IL168" s="105"/>
      <c r="IM168" s="105"/>
      <c r="IN168" s="105"/>
      <c r="IO168" s="105"/>
      <c r="IP168" s="105"/>
      <c r="IQ168" s="105"/>
      <c r="IR168" s="105"/>
      <c r="IS168" s="105"/>
      <c r="IT168" s="105"/>
      <c r="IU168" s="105"/>
      <c r="IV168" s="105"/>
      <c r="IW168" s="105"/>
      <c r="IX168" s="105"/>
      <c r="IY168" s="105"/>
      <c r="IZ168" s="105"/>
      <c r="JA168" s="105"/>
      <c r="JB168" s="105"/>
      <c r="JC168" s="105"/>
      <c r="JD168" s="105"/>
      <c r="JE168" s="105"/>
      <c r="JF168" s="105"/>
      <c r="JG168" s="105"/>
      <c r="JH168" s="105"/>
      <c r="JI168" s="105"/>
      <c r="JJ168" s="105"/>
      <c r="JK168" s="105"/>
      <c r="JL168" s="105"/>
      <c r="JM168" s="105"/>
      <c r="JN168" s="105"/>
      <c r="JO168" s="105"/>
      <c r="JP168" s="105"/>
      <c r="JQ168" s="105"/>
      <c r="JR168" s="105"/>
      <c r="JS168" s="105"/>
      <c r="JT168" s="105"/>
      <c r="JU168" s="105"/>
      <c r="JV168" s="105"/>
      <c r="JW168" s="105"/>
      <c r="JX168" s="105"/>
      <c r="JY168" s="105"/>
      <c r="JZ168" s="105"/>
      <c r="KA168" s="105"/>
      <c r="KB168" s="105"/>
      <c r="KC168" s="105"/>
      <c r="KD168" s="105"/>
      <c r="KE168" s="105"/>
      <c r="KF168" s="105"/>
      <c r="KG168" s="105"/>
      <c r="KH168" s="105"/>
      <c r="KI168" s="105"/>
      <c r="KJ168" s="105"/>
      <c r="KK168" s="105"/>
      <c r="KL168" s="105"/>
      <c r="KM168" s="105"/>
      <c r="KN168" s="105"/>
      <c r="KO168" s="105"/>
      <c r="KP168" s="105"/>
      <c r="KQ168" s="105"/>
      <c r="KR168" s="105"/>
      <c r="KS168" s="105"/>
      <c r="KT168" s="105"/>
      <c r="KU168" s="105"/>
      <c r="KV168" s="105"/>
      <c r="KW168" s="105"/>
      <c r="KX168" s="105"/>
      <c r="KY168" s="105"/>
      <c r="KZ168" s="105"/>
      <c r="LA168" s="105"/>
      <c r="LB168" s="105"/>
      <c r="LC168" s="105"/>
      <c r="LD168" s="105"/>
      <c r="LE168" s="105"/>
      <c r="LF168" s="105"/>
      <c r="LG168" s="105"/>
      <c r="LH168" s="105"/>
      <c r="LI168" s="105"/>
      <c r="LJ168" s="105"/>
      <c r="LK168" s="105"/>
      <c r="LL168" s="105"/>
      <c r="LM168" s="105"/>
      <c r="LN168" s="105"/>
      <c r="LO168" s="105"/>
      <c r="LP168" s="105"/>
      <c r="LQ168" s="105"/>
      <c r="LR168" s="105"/>
      <c r="LS168" s="105"/>
      <c r="LT168" s="105"/>
      <c r="LU168" s="105"/>
      <c r="LV168" s="105"/>
      <c r="LW168" s="105"/>
      <c r="LX168" s="105"/>
      <c r="LY168" s="105"/>
      <c r="LZ168" s="105"/>
      <c r="MA168" s="105"/>
      <c r="MB168" s="105"/>
      <c r="MC168" s="105"/>
      <c r="MD168" s="105"/>
      <c r="ME168" s="105"/>
      <c r="MF168" s="105"/>
      <c r="MG168" s="105"/>
      <c r="MH168" s="105"/>
      <c r="MI168" s="105"/>
      <c r="MJ168" s="105"/>
      <c r="MK168" s="105"/>
      <c r="ML168" s="105"/>
      <c r="MM168" s="105"/>
      <c r="MN168" s="105"/>
      <c r="MO168" s="105"/>
      <c r="MP168" s="105"/>
      <c r="MQ168" s="105"/>
      <c r="MR168" s="105"/>
      <c r="MS168" s="105"/>
      <c r="MT168" s="105"/>
      <c r="MU168" s="105"/>
      <c r="MV168" s="105"/>
      <c r="MW168" s="105"/>
      <c r="MX168" s="105"/>
      <c r="MY168" s="105"/>
      <c r="MZ168" s="105"/>
      <c r="NA168" s="105"/>
      <c r="NB168" s="105"/>
      <c r="NC168" s="105"/>
      <c r="ND168" s="105"/>
      <c r="NE168" s="105"/>
      <c r="NF168" s="105"/>
      <c r="NG168" s="105"/>
      <c r="NH168" s="105"/>
      <c r="NI168" s="105"/>
      <c r="NJ168" s="105"/>
      <c r="NK168" s="105"/>
      <c r="NL168" s="105"/>
      <c r="NM168" s="105"/>
      <c r="NN168" s="105"/>
      <c r="NO168" s="105"/>
      <c r="NP168" s="105"/>
      <c r="NQ168" s="105"/>
      <c r="NR168" s="105"/>
      <c r="NS168" s="105"/>
      <c r="NT168" s="105"/>
      <c r="NU168" s="105"/>
      <c r="NV168" s="105"/>
      <c r="NW168" s="105"/>
      <c r="NX168" s="105"/>
      <c r="NY168" s="105"/>
      <c r="NZ168" s="105"/>
      <c r="OA168" s="105"/>
      <c r="OB168" s="105"/>
      <c r="OC168" s="105"/>
      <c r="OD168" s="105"/>
      <c r="OE168" s="105"/>
      <c r="OF168" s="105"/>
      <c r="OG168" s="105"/>
      <c r="OH168" s="105"/>
      <c r="OI168" s="105"/>
      <c r="OJ168" s="105"/>
      <c r="OK168" s="105"/>
      <c r="OL168" s="105"/>
      <c r="OM168" s="105"/>
      <c r="ON168" s="105"/>
      <c r="OO168" s="105"/>
      <c r="OP168" s="105"/>
      <c r="OQ168" s="105"/>
      <c r="OR168" s="105"/>
      <c r="OS168" s="105"/>
      <c r="OT168" s="105"/>
      <c r="OU168" s="105"/>
      <c r="OV168" s="105"/>
      <c r="OW168" s="105"/>
      <c r="OX168" s="105"/>
      <c r="OY168" s="105"/>
      <c r="OZ168" s="105"/>
      <c r="PA168" s="105"/>
      <c r="PB168" s="105"/>
      <c r="PC168" s="105"/>
      <c r="PD168" s="105"/>
      <c r="PE168" s="105"/>
      <c r="PF168" s="105"/>
      <c r="PG168" s="105"/>
      <c r="PH168" s="105"/>
      <c r="PI168" s="105"/>
      <c r="PJ168" s="105"/>
      <c r="PK168" s="105"/>
      <c r="PL168" s="105"/>
      <c r="PM168" s="105"/>
      <c r="PN168" s="105"/>
      <c r="PO168" s="105"/>
      <c r="PP168" s="105"/>
      <c r="PQ168" s="105"/>
      <c r="PR168" s="105"/>
      <c r="PS168" s="105"/>
      <c r="PT168" s="105"/>
      <c r="PU168" s="105"/>
      <c r="PV168" s="105"/>
      <c r="PW168" s="105"/>
      <c r="PX168" s="105"/>
      <c r="PY168" s="105"/>
      <c r="PZ168" s="105"/>
      <c r="QA168" s="105"/>
      <c r="QB168" s="105"/>
      <c r="QC168" s="105"/>
      <c r="QD168" s="105"/>
      <c r="QE168" s="105"/>
      <c r="QF168" s="105"/>
      <c r="QG168" s="105"/>
      <c r="QH168" s="105"/>
      <c r="QI168" s="105"/>
      <c r="QJ168" s="105"/>
      <c r="QK168" s="105"/>
      <c r="QL168" s="105"/>
      <c r="QM168" s="105"/>
      <c r="QN168" s="105"/>
      <c r="QO168" s="105"/>
      <c r="QP168" s="105"/>
      <c r="QQ168" s="105"/>
      <c r="QR168" s="105"/>
      <c r="QS168" s="105"/>
      <c r="QT168" s="105"/>
      <c r="QU168" s="105"/>
      <c r="QV168" s="105"/>
      <c r="QW168" s="105"/>
      <c r="QX168" s="105"/>
      <c r="QY168" s="105"/>
      <c r="QZ168" s="105"/>
      <c r="RA168" s="105"/>
      <c r="RB168" s="105"/>
      <c r="RC168" s="105"/>
      <c r="RD168" s="105"/>
      <c r="RE168" s="105"/>
      <c r="RF168" s="105"/>
      <c r="RG168" s="105"/>
      <c r="RH168" s="105"/>
      <c r="RI168" s="105"/>
      <c r="RJ168" s="105"/>
      <c r="RK168" s="105"/>
      <c r="RL168" s="105"/>
      <c r="RM168" s="105"/>
      <c r="RN168" s="105"/>
      <c r="RO168" s="105"/>
      <c r="RP168" s="105"/>
      <c r="RQ168" s="105"/>
      <c r="RR168" s="105"/>
      <c r="RS168" s="105"/>
      <c r="RT168" s="105"/>
      <c r="RU168" s="105"/>
      <c r="RV168" s="105"/>
      <c r="RW168" s="105"/>
      <c r="RX168" s="105"/>
      <c r="RY168" s="105"/>
      <c r="RZ168" s="105"/>
      <c r="SA168" s="105"/>
      <c r="SB168" s="105"/>
      <c r="SC168" s="105"/>
      <c r="SD168" s="105"/>
      <c r="SE168" s="105"/>
      <c r="SF168" s="105"/>
      <c r="SG168" s="105"/>
      <c r="SH168" s="105"/>
      <c r="SI168" s="105"/>
      <c r="SJ168" s="105"/>
      <c r="SK168" s="105"/>
      <c r="SL168" s="105"/>
      <c r="SM168" s="105"/>
      <c r="SN168" s="105"/>
      <c r="SO168" s="105"/>
      <c r="SP168" s="105"/>
      <c r="SQ168" s="105"/>
      <c r="SR168" s="105"/>
      <c r="SS168" s="105"/>
      <c r="ST168" s="105"/>
      <c r="SU168" s="105"/>
      <c r="SV168" s="105"/>
      <c r="SW168" s="105"/>
      <c r="SX168" s="105"/>
      <c r="SY168" s="105"/>
      <c r="SZ168" s="105"/>
      <c r="TA168" s="105"/>
      <c r="TB168" s="105"/>
      <c r="TC168" s="105"/>
      <c r="TD168" s="105"/>
      <c r="TE168" s="105"/>
      <c r="TF168" s="105"/>
      <c r="TG168" s="105"/>
      <c r="TH168" s="105"/>
      <c r="TI168" s="105"/>
      <c r="TJ168" s="105"/>
      <c r="TK168" s="105"/>
      <c r="TL168" s="105"/>
      <c r="TM168" s="105"/>
      <c r="TN168" s="105"/>
      <c r="TO168" s="105"/>
      <c r="TP168" s="105"/>
      <c r="TQ168" s="105"/>
      <c r="TR168" s="105"/>
      <c r="TS168" s="105"/>
      <c r="TT168" s="105"/>
      <c r="TU168" s="105"/>
      <c r="TV168" s="105"/>
      <c r="TW168" s="105"/>
      <c r="TX168" s="105"/>
      <c r="TY168" s="105"/>
      <c r="TZ168" s="105"/>
      <c r="UA168" s="105"/>
      <c r="UB168" s="105"/>
    </row>
    <row r="169" spans="2:548" s="104" customFormat="1" ht="26.25" hidden="1" customHeight="1" outlineLevel="1" x14ac:dyDescent="0.25">
      <c r="B169" s="105"/>
      <c r="C169" s="118"/>
      <c r="D169" s="118"/>
      <c r="E169" s="233"/>
      <c r="F169" s="234"/>
      <c r="G169" s="118"/>
      <c r="H169" s="118"/>
      <c r="I169" s="118"/>
      <c r="J169" s="236"/>
      <c r="K169" s="128"/>
      <c r="M169" s="105"/>
      <c r="N169" s="116"/>
      <c r="O169" s="116"/>
      <c r="P169" s="116"/>
      <c r="Q169" s="116"/>
      <c r="R169" s="116"/>
      <c r="S169" s="116"/>
      <c r="T169" s="116"/>
      <c r="U169" s="116"/>
      <c r="V169" s="116"/>
      <c r="W169" s="129"/>
      <c r="X169" s="129"/>
      <c r="Y169" s="129"/>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5"/>
      <c r="AY169" s="105"/>
      <c r="AZ169" s="105"/>
      <c r="BA169" s="105"/>
      <c r="BB169" s="105"/>
      <c r="BC169" s="105"/>
      <c r="BD169" s="105"/>
      <c r="BE169" s="105"/>
      <c r="BF169" s="105"/>
      <c r="BG169" s="105"/>
      <c r="BH169" s="105"/>
      <c r="BI169" s="105"/>
      <c r="BJ169" s="105"/>
      <c r="BK169" s="105"/>
      <c r="BL169" s="105"/>
      <c r="BM169" s="105"/>
      <c r="BN169" s="105"/>
      <c r="BO169" s="105"/>
      <c r="BP169" s="105"/>
      <c r="BQ169" s="105"/>
      <c r="BR169" s="105"/>
      <c r="BS169" s="105"/>
      <c r="BT169" s="105"/>
      <c r="BU169" s="105"/>
      <c r="BV169" s="105"/>
      <c r="BW169" s="105"/>
      <c r="BX169" s="105"/>
      <c r="BY169" s="105"/>
      <c r="BZ169" s="105"/>
      <c r="CA169" s="105"/>
      <c r="CB169" s="105"/>
      <c r="CC169" s="105"/>
      <c r="CD169" s="105"/>
      <c r="CE169" s="105"/>
      <c r="CF169" s="105"/>
      <c r="CG169" s="105"/>
      <c r="CH169" s="105"/>
      <c r="CI169" s="105"/>
      <c r="CJ169" s="105"/>
      <c r="CK169" s="105"/>
      <c r="CL169" s="105"/>
      <c r="CM169" s="105"/>
      <c r="CN169" s="105"/>
      <c r="CO169" s="105"/>
      <c r="CP169" s="105"/>
      <c r="CQ169" s="105"/>
      <c r="CR169" s="105"/>
      <c r="CS169" s="105"/>
      <c r="CT169" s="105"/>
      <c r="CU169" s="105"/>
      <c r="CV169" s="105"/>
      <c r="CW169" s="105"/>
      <c r="CX169" s="105"/>
      <c r="CY169" s="105"/>
      <c r="CZ169" s="105"/>
      <c r="DA169" s="105"/>
      <c r="DB169" s="105"/>
      <c r="DC169" s="105"/>
      <c r="DD169" s="105"/>
      <c r="DE169" s="105"/>
      <c r="DF169" s="105"/>
      <c r="DG169" s="105"/>
      <c r="DH169" s="105"/>
      <c r="DI169" s="105"/>
      <c r="DJ169" s="105"/>
      <c r="DK169" s="105"/>
      <c r="DL169" s="105"/>
      <c r="DM169" s="105"/>
      <c r="DN169" s="105"/>
      <c r="DO169" s="105"/>
      <c r="DP169" s="105"/>
      <c r="DQ169" s="105"/>
      <c r="DR169" s="105"/>
      <c r="DS169" s="105"/>
      <c r="DT169" s="105"/>
      <c r="DU169" s="105"/>
      <c r="DV169" s="105"/>
      <c r="DW169" s="105"/>
      <c r="DX169" s="105"/>
      <c r="DY169" s="105"/>
      <c r="DZ169" s="105"/>
      <c r="EA169" s="105"/>
      <c r="EB169" s="105"/>
      <c r="EC169" s="105"/>
      <c r="ED169" s="105"/>
      <c r="EE169" s="105"/>
      <c r="EF169" s="105"/>
      <c r="EG169" s="105"/>
      <c r="EH169" s="105"/>
      <c r="EI169" s="105"/>
      <c r="EJ169" s="105"/>
      <c r="EK169" s="105"/>
      <c r="EL169" s="105"/>
      <c r="EM169" s="105"/>
      <c r="EN169" s="105"/>
      <c r="EO169" s="105"/>
      <c r="EP169" s="105"/>
      <c r="EQ169" s="105"/>
      <c r="ER169" s="105"/>
      <c r="ES169" s="105"/>
      <c r="ET169" s="105"/>
      <c r="EU169" s="105"/>
      <c r="EV169" s="105"/>
      <c r="EW169" s="105"/>
      <c r="EX169" s="105"/>
      <c r="EY169" s="105"/>
      <c r="EZ169" s="105"/>
      <c r="FA169" s="105"/>
      <c r="FB169" s="105"/>
      <c r="FC169" s="105"/>
      <c r="FD169" s="105"/>
      <c r="FE169" s="105"/>
      <c r="FF169" s="105"/>
      <c r="FG169" s="105"/>
      <c r="FH169" s="105"/>
      <c r="FI169" s="105"/>
      <c r="FJ169" s="105"/>
      <c r="FK169" s="105"/>
      <c r="FL169" s="105"/>
      <c r="FM169" s="105"/>
      <c r="FN169" s="105"/>
      <c r="FO169" s="105"/>
      <c r="FP169" s="105"/>
      <c r="FQ169" s="105"/>
      <c r="FR169" s="105"/>
      <c r="FS169" s="105"/>
      <c r="FT169" s="105"/>
      <c r="FU169" s="105"/>
      <c r="FV169" s="105"/>
      <c r="FW169" s="105"/>
      <c r="FX169" s="105"/>
      <c r="FY169" s="105"/>
      <c r="FZ169" s="105"/>
      <c r="GA169" s="105"/>
      <c r="GB169" s="105"/>
      <c r="GC169" s="105"/>
      <c r="GD169" s="105"/>
      <c r="GE169" s="105"/>
      <c r="GF169" s="105"/>
      <c r="GG169" s="105"/>
      <c r="GH169" s="105"/>
      <c r="GI169" s="105"/>
      <c r="GJ169" s="105"/>
      <c r="GK169" s="105"/>
      <c r="GL169" s="105"/>
      <c r="GM169" s="105"/>
      <c r="GN169" s="105"/>
      <c r="GO169" s="105"/>
      <c r="GP169" s="105"/>
      <c r="GQ169" s="105"/>
      <c r="GR169" s="105"/>
      <c r="GS169" s="105"/>
      <c r="GT169" s="105"/>
      <c r="GU169" s="105"/>
      <c r="GV169" s="105"/>
      <c r="GW169" s="105"/>
      <c r="GX169" s="105"/>
      <c r="GY169" s="105"/>
      <c r="GZ169" s="105"/>
      <c r="HA169" s="105"/>
      <c r="HB169" s="105"/>
      <c r="HC169" s="105"/>
      <c r="HD169" s="105"/>
      <c r="HE169" s="105"/>
      <c r="HF169" s="105"/>
      <c r="HG169" s="105"/>
      <c r="HH169" s="105"/>
      <c r="HI169" s="105"/>
      <c r="HJ169" s="105"/>
      <c r="HK169" s="105"/>
      <c r="HL169" s="105"/>
      <c r="HM169" s="105"/>
      <c r="HN169" s="105"/>
      <c r="HO169" s="105"/>
      <c r="HP169" s="105"/>
      <c r="HQ169" s="105"/>
      <c r="HR169" s="105"/>
      <c r="HS169" s="105"/>
      <c r="HT169" s="105"/>
      <c r="HU169" s="105"/>
      <c r="HV169" s="105"/>
      <c r="HW169" s="105"/>
      <c r="HX169" s="105"/>
      <c r="HY169" s="105"/>
      <c r="HZ169" s="105"/>
      <c r="IA169" s="105"/>
      <c r="IB169" s="105"/>
      <c r="IC169" s="105"/>
      <c r="ID169" s="105"/>
      <c r="IE169" s="105"/>
      <c r="IF169" s="105"/>
      <c r="IG169" s="105"/>
      <c r="IH169" s="105"/>
      <c r="II169" s="105"/>
      <c r="IJ169" s="105"/>
      <c r="IK169" s="105"/>
      <c r="IL169" s="105"/>
      <c r="IM169" s="105"/>
      <c r="IN169" s="105"/>
      <c r="IO169" s="105"/>
      <c r="IP169" s="105"/>
      <c r="IQ169" s="105"/>
      <c r="IR169" s="105"/>
      <c r="IS169" s="105"/>
      <c r="IT169" s="105"/>
      <c r="IU169" s="105"/>
      <c r="IV169" s="105"/>
      <c r="IW169" s="105"/>
      <c r="IX169" s="105"/>
      <c r="IY169" s="105"/>
      <c r="IZ169" s="105"/>
      <c r="JA169" s="105"/>
      <c r="JB169" s="105"/>
      <c r="JC169" s="105"/>
      <c r="JD169" s="105"/>
      <c r="JE169" s="105"/>
      <c r="JF169" s="105"/>
      <c r="JG169" s="105"/>
      <c r="JH169" s="105"/>
      <c r="JI169" s="105"/>
      <c r="JJ169" s="105"/>
      <c r="JK169" s="105"/>
      <c r="JL169" s="105"/>
      <c r="JM169" s="105"/>
      <c r="JN169" s="105"/>
      <c r="JO169" s="105"/>
      <c r="JP169" s="105"/>
      <c r="JQ169" s="105"/>
      <c r="JR169" s="105"/>
      <c r="JS169" s="105"/>
      <c r="JT169" s="105"/>
      <c r="JU169" s="105"/>
      <c r="JV169" s="105"/>
      <c r="JW169" s="105"/>
      <c r="JX169" s="105"/>
      <c r="JY169" s="105"/>
      <c r="JZ169" s="105"/>
      <c r="KA169" s="105"/>
      <c r="KB169" s="105"/>
      <c r="KC169" s="105"/>
      <c r="KD169" s="105"/>
      <c r="KE169" s="105"/>
      <c r="KF169" s="105"/>
      <c r="KG169" s="105"/>
      <c r="KH169" s="105"/>
      <c r="KI169" s="105"/>
      <c r="KJ169" s="105"/>
      <c r="KK169" s="105"/>
      <c r="KL169" s="105"/>
      <c r="KM169" s="105"/>
      <c r="KN169" s="105"/>
      <c r="KO169" s="105"/>
      <c r="KP169" s="105"/>
      <c r="KQ169" s="105"/>
      <c r="KR169" s="105"/>
      <c r="KS169" s="105"/>
      <c r="KT169" s="105"/>
      <c r="KU169" s="105"/>
      <c r="KV169" s="105"/>
      <c r="KW169" s="105"/>
      <c r="KX169" s="105"/>
      <c r="KY169" s="105"/>
      <c r="KZ169" s="105"/>
      <c r="LA169" s="105"/>
      <c r="LB169" s="105"/>
      <c r="LC169" s="105"/>
      <c r="LD169" s="105"/>
      <c r="LE169" s="105"/>
      <c r="LF169" s="105"/>
      <c r="LG169" s="105"/>
      <c r="LH169" s="105"/>
      <c r="LI169" s="105"/>
      <c r="LJ169" s="105"/>
      <c r="LK169" s="105"/>
      <c r="LL169" s="105"/>
      <c r="LM169" s="105"/>
      <c r="LN169" s="105"/>
      <c r="LO169" s="105"/>
      <c r="LP169" s="105"/>
      <c r="LQ169" s="105"/>
      <c r="LR169" s="105"/>
      <c r="LS169" s="105"/>
      <c r="LT169" s="105"/>
      <c r="LU169" s="105"/>
      <c r="LV169" s="105"/>
      <c r="LW169" s="105"/>
      <c r="LX169" s="105"/>
      <c r="LY169" s="105"/>
      <c r="LZ169" s="105"/>
      <c r="MA169" s="105"/>
      <c r="MB169" s="105"/>
      <c r="MC169" s="105"/>
      <c r="MD169" s="105"/>
      <c r="ME169" s="105"/>
      <c r="MF169" s="105"/>
      <c r="MG169" s="105"/>
      <c r="MH169" s="105"/>
      <c r="MI169" s="105"/>
      <c r="MJ169" s="105"/>
      <c r="MK169" s="105"/>
      <c r="ML169" s="105"/>
      <c r="MM169" s="105"/>
      <c r="MN169" s="105"/>
      <c r="MO169" s="105"/>
      <c r="MP169" s="105"/>
      <c r="MQ169" s="105"/>
      <c r="MR169" s="105"/>
      <c r="MS169" s="105"/>
      <c r="MT169" s="105"/>
      <c r="MU169" s="105"/>
      <c r="MV169" s="105"/>
      <c r="MW169" s="105"/>
      <c r="MX169" s="105"/>
      <c r="MY169" s="105"/>
      <c r="MZ169" s="105"/>
      <c r="NA169" s="105"/>
      <c r="NB169" s="105"/>
      <c r="NC169" s="105"/>
      <c r="ND169" s="105"/>
      <c r="NE169" s="105"/>
      <c r="NF169" s="105"/>
      <c r="NG169" s="105"/>
      <c r="NH169" s="105"/>
      <c r="NI169" s="105"/>
      <c r="NJ169" s="105"/>
      <c r="NK169" s="105"/>
      <c r="NL169" s="105"/>
      <c r="NM169" s="105"/>
      <c r="NN169" s="105"/>
      <c r="NO169" s="105"/>
      <c r="NP169" s="105"/>
      <c r="NQ169" s="105"/>
      <c r="NR169" s="105"/>
      <c r="NS169" s="105"/>
      <c r="NT169" s="105"/>
      <c r="NU169" s="105"/>
      <c r="NV169" s="105"/>
      <c r="NW169" s="105"/>
      <c r="NX169" s="105"/>
      <c r="NY169" s="105"/>
      <c r="NZ169" s="105"/>
      <c r="OA169" s="105"/>
      <c r="OB169" s="105"/>
      <c r="OC169" s="105"/>
      <c r="OD169" s="105"/>
      <c r="OE169" s="105"/>
      <c r="OF169" s="105"/>
      <c r="OG169" s="105"/>
      <c r="OH169" s="105"/>
      <c r="OI169" s="105"/>
      <c r="OJ169" s="105"/>
      <c r="OK169" s="105"/>
      <c r="OL169" s="105"/>
      <c r="OM169" s="105"/>
      <c r="ON169" s="105"/>
      <c r="OO169" s="105"/>
      <c r="OP169" s="105"/>
      <c r="OQ169" s="105"/>
      <c r="OR169" s="105"/>
      <c r="OS169" s="105"/>
      <c r="OT169" s="105"/>
      <c r="OU169" s="105"/>
      <c r="OV169" s="105"/>
      <c r="OW169" s="105"/>
      <c r="OX169" s="105"/>
      <c r="OY169" s="105"/>
      <c r="OZ169" s="105"/>
      <c r="PA169" s="105"/>
      <c r="PB169" s="105"/>
      <c r="PC169" s="105"/>
      <c r="PD169" s="105"/>
      <c r="PE169" s="105"/>
      <c r="PF169" s="105"/>
      <c r="PG169" s="105"/>
      <c r="PH169" s="105"/>
      <c r="PI169" s="105"/>
      <c r="PJ169" s="105"/>
      <c r="PK169" s="105"/>
      <c r="PL169" s="105"/>
      <c r="PM169" s="105"/>
      <c r="PN169" s="105"/>
      <c r="PO169" s="105"/>
      <c r="PP169" s="105"/>
      <c r="PQ169" s="105"/>
      <c r="PR169" s="105"/>
      <c r="PS169" s="105"/>
      <c r="PT169" s="105"/>
      <c r="PU169" s="105"/>
      <c r="PV169" s="105"/>
      <c r="PW169" s="105"/>
      <c r="PX169" s="105"/>
      <c r="PY169" s="105"/>
      <c r="PZ169" s="105"/>
      <c r="QA169" s="105"/>
      <c r="QB169" s="105"/>
      <c r="QC169" s="105"/>
      <c r="QD169" s="105"/>
      <c r="QE169" s="105"/>
      <c r="QF169" s="105"/>
      <c r="QG169" s="105"/>
      <c r="QH169" s="105"/>
      <c r="QI169" s="105"/>
      <c r="QJ169" s="105"/>
      <c r="QK169" s="105"/>
      <c r="QL169" s="105"/>
      <c r="QM169" s="105"/>
      <c r="QN169" s="105"/>
      <c r="QO169" s="105"/>
      <c r="QP169" s="105"/>
      <c r="QQ169" s="105"/>
      <c r="QR169" s="105"/>
      <c r="QS169" s="105"/>
      <c r="QT169" s="105"/>
      <c r="QU169" s="105"/>
      <c r="QV169" s="105"/>
      <c r="QW169" s="105"/>
      <c r="QX169" s="105"/>
      <c r="QY169" s="105"/>
      <c r="QZ169" s="105"/>
      <c r="RA169" s="105"/>
      <c r="RB169" s="105"/>
      <c r="RC169" s="105"/>
      <c r="RD169" s="105"/>
      <c r="RE169" s="105"/>
      <c r="RF169" s="105"/>
      <c r="RG169" s="105"/>
      <c r="RH169" s="105"/>
      <c r="RI169" s="105"/>
      <c r="RJ169" s="105"/>
      <c r="RK169" s="105"/>
      <c r="RL169" s="105"/>
      <c r="RM169" s="105"/>
      <c r="RN169" s="105"/>
      <c r="RO169" s="105"/>
      <c r="RP169" s="105"/>
      <c r="RQ169" s="105"/>
      <c r="RR169" s="105"/>
      <c r="RS169" s="105"/>
      <c r="RT169" s="105"/>
      <c r="RU169" s="105"/>
      <c r="RV169" s="105"/>
      <c r="RW169" s="105"/>
      <c r="RX169" s="105"/>
      <c r="RY169" s="105"/>
      <c r="RZ169" s="105"/>
      <c r="SA169" s="105"/>
      <c r="SB169" s="105"/>
      <c r="SC169" s="105"/>
      <c r="SD169" s="105"/>
      <c r="SE169" s="105"/>
      <c r="SF169" s="105"/>
      <c r="SG169" s="105"/>
      <c r="SH169" s="105"/>
      <c r="SI169" s="105"/>
      <c r="SJ169" s="105"/>
      <c r="SK169" s="105"/>
      <c r="SL169" s="105"/>
      <c r="SM169" s="105"/>
      <c r="SN169" s="105"/>
      <c r="SO169" s="105"/>
      <c r="SP169" s="105"/>
      <c r="SQ169" s="105"/>
      <c r="SR169" s="105"/>
      <c r="SS169" s="105"/>
      <c r="ST169" s="105"/>
      <c r="SU169" s="105"/>
      <c r="SV169" s="105"/>
      <c r="SW169" s="105"/>
      <c r="SX169" s="105"/>
      <c r="SY169" s="105"/>
      <c r="SZ169" s="105"/>
      <c r="TA169" s="105"/>
      <c r="TB169" s="105"/>
      <c r="TC169" s="105"/>
      <c r="TD169" s="105"/>
      <c r="TE169" s="105"/>
      <c r="TF169" s="105"/>
      <c r="TG169" s="105"/>
      <c r="TH169" s="105"/>
      <c r="TI169" s="105"/>
      <c r="TJ169" s="105"/>
      <c r="TK169" s="105"/>
      <c r="TL169" s="105"/>
      <c r="TM169" s="105"/>
      <c r="TN169" s="105"/>
      <c r="TO169" s="105"/>
      <c r="TP169" s="105"/>
      <c r="TQ169" s="105"/>
      <c r="TR169" s="105"/>
      <c r="TS169" s="105"/>
      <c r="TT169" s="105"/>
      <c r="TU169" s="105"/>
      <c r="TV169" s="105"/>
      <c r="TW169" s="105"/>
      <c r="TX169" s="105"/>
      <c r="TY169" s="105"/>
      <c r="TZ169" s="105"/>
      <c r="UA169" s="105"/>
      <c r="UB169" s="105"/>
    </row>
    <row r="170" spans="2:548" s="104" customFormat="1" ht="26.25" hidden="1" customHeight="1" outlineLevel="1" x14ac:dyDescent="0.25">
      <c r="B170" s="105"/>
      <c r="C170" s="118"/>
      <c r="D170" s="118"/>
      <c r="E170" s="233"/>
      <c r="F170" s="234"/>
      <c r="G170" s="118"/>
      <c r="H170" s="118"/>
      <c r="I170" s="118"/>
      <c r="J170" s="236"/>
      <c r="K170" s="128"/>
      <c r="M170" s="105"/>
      <c r="N170" s="116"/>
      <c r="O170" s="116"/>
      <c r="P170" s="116"/>
      <c r="Q170" s="116"/>
      <c r="R170" s="116"/>
      <c r="S170" s="116"/>
      <c r="T170" s="116"/>
      <c r="U170" s="116"/>
      <c r="V170" s="116"/>
      <c r="W170" s="129"/>
      <c r="X170" s="129"/>
      <c r="Y170" s="129"/>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5"/>
      <c r="AY170" s="105"/>
      <c r="AZ170" s="105"/>
      <c r="BA170" s="105"/>
      <c r="BB170" s="105"/>
      <c r="BC170" s="105"/>
      <c r="BD170" s="105"/>
      <c r="BE170" s="105"/>
      <c r="BF170" s="105"/>
      <c r="BG170" s="105"/>
      <c r="BH170" s="105"/>
      <c r="BI170" s="105"/>
      <c r="BJ170" s="105"/>
      <c r="BK170" s="105"/>
      <c r="BL170" s="105"/>
      <c r="BM170" s="105"/>
      <c r="BN170" s="105"/>
      <c r="BO170" s="105"/>
      <c r="BP170" s="105"/>
      <c r="BQ170" s="105"/>
      <c r="BR170" s="105"/>
      <c r="BS170" s="105"/>
      <c r="BT170" s="105"/>
      <c r="BU170" s="105"/>
      <c r="BV170" s="105"/>
      <c r="BW170" s="105"/>
      <c r="BX170" s="105"/>
      <c r="BY170" s="105"/>
      <c r="BZ170" s="105"/>
      <c r="CA170" s="105"/>
      <c r="CB170" s="105"/>
      <c r="CC170" s="105"/>
      <c r="CD170" s="105"/>
      <c r="CE170" s="105"/>
      <c r="CF170" s="105"/>
      <c r="CG170" s="105"/>
      <c r="CH170" s="105"/>
      <c r="CI170" s="105"/>
      <c r="CJ170" s="105"/>
      <c r="CK170" s="105"/>
      <c r="CL170" s="105"/>
      <c r="CM170" s="105"/>
      <c r="CN170" s="105"/>
      <c r="CO170" s="105"/>
      <c r="CP170" s="105"/>
      <c r="CQ170" s="105"/>
      <c r="CR170" s="105"/>
      <c r="CS170" s="105"/>
      <c r="CT170" s="105"/>
      <c r="CU170" s="105"/>
      <c r="CV170" s="105"/>
      <c r="CW170" s="105"/>
      <c r="CX170" s="105"/>
      <c r="CY170" s="105"/>
      <c r="CZ170" s="105"/>
      <c r="DA170" s="105"/>
      <c r="DB170" s="105"/>
      <c r="DC170" s="105"/>
      <c r="DD170" s="105"/>
      <c r="DE170" s="105"/>
      <c r="DF170" s="105"/>
      <c r="DG170" s="105"/>
      <c r="DH170" s="105"/>
      <c r="DI170" s="105"/>
      <c r="DJ170" s="105"/>
      <c r="DK170" s="105"/>
      <c r="DL170" s="105"/>
      <c r="DM170" s="105"/>
      <c r="DN170" s="105"/>
      <c r="DO170" s="105"/>
      <c r="DP170" s="105"/>
      <c r="DQ170" s="105"/>
      <c r="DR170" s="105"/>
      <c r="DS170" s="105"/>
      <c r="DT170" s="105"/>
      <c r="DU170" s="105"/>
      <c r="DV170" s="105"/>
      <c r="DW170" s="105"/>
      <c r="DX170" s="105"/>
      <c r="DY170" s="105"/>
      <c r="DZ170" s="105"/>
      <c r="EA170" s="105"/>
      <c r="EB170" s="105"/>
      <c r="EC170" s="105"/>
      <c r="ED170" s="105"/>
      <c r="EE170" s="105"/>
      <c r="EF170" s="105"/>
      <c r="EG170" s="105"/>
      <c r="EH170" s="105"/>
      <c r="EI170" s="105"/>
      <c r="EJ170" s="105"/>
      <c r="EK170" s="105"/>
      <c r="EL170" s="105"/>
      <c r="EM170" s="105"/>
      <c r="EN170" s="105"/>
      <c r="EO170" s="105"/>
      <c r="EP170" s="105"/>
      <c r="EQ170" s="105"/>
      <c r="ER170" s="105"/>
      <c r="ES170" s="105"/>
      <c r="ET170" s="105"/>
      <c r="EU170" s="105"/>
      <c r="EV170" s="105"/>
      <c r="EW170" s="105"/>
      <c r="EX170" s="105"/>
      <c r="EY170" s="105"/>
      <c r="EZ170" s="105"/>
      <c r="FA170" s="105"/>
      <c r="FB170" s="105"/>
      <c r="FC170" s="105"/>
      <c r="FD170" s="105"/>
      <c r="FE170" s="105"/>
      <c r="FF170" s="105"/>
      <c r="FG170" s="105"/>
      <c r="FH170" s="105"/>
      <c r="FI170" s="105"/>
      <c r="FJ170" s="105"/>
      <c r="FK170" s="105"/>
      <c r="FL170" s="105"/>
      <c r="FM170" s="105"/>
      <c r="FN170" s="105"/>
      <c r="FO170" s="105"/>
      <c r="FP170" s="105"/>
      <c r="FQ170" s="105"/>
      <c r="FR170" s="105"/>
      <c r="FS170" s="105"/>
      <c r="FT170" s="105"/>
      <c r="FU170" s="105"/>
      <c r="FV170" s="105"/>
      <c r="FW170" s="105"/>
      <c r="FX170" s="105"/>
      <c r="FY170" s="105"/>
      <c r="FZ170" s="105"/>
      <c r="GA170" s="105"/>
      <c r="GB170" s="105"/>
      <c r="GC170" s="105"/>
      <c r="GD170" s="105"/>
      <c r="GE170" s="105"/>
      <c r="GF170" s="105"/>
      <c r="GG170" s="105"/>
      <c r="GH170" s="105"/>
      <c r="GI170" s="105"/>
      <c r="GJ170" s="105"/>
      <c r="GK170" s="105"/>
      <c r="GL170" s="105"/>
      <c r="GM170" s="105"/>
      <c r="GN170" s="105"/>
      <c r="GO170" s="105"/>
      <c r="GP170" s="105"/>
      <c r="GQ170" s="105"/>
      <c r="GR170" s="105"/>
      <c r="GS170" s="105"/>
      <c r="GT170" s="105"/>
      <c r="GU170" s="105"/>
      <c r="GV170" s="105"/>
      <c r="GW170" s="105"/>
      <c r="GX170" s="105"/>
      <c r="GY170" s="105"/>
      <c r="GZ170" s="105"/>
      <c r="HA170" s="105"/>
      <c r="HB170" s="105"/>
      <c r="HC170" s="105"/>
      <c r="HD170" s="105"/>
      <c r="HE170" s="105"/>
      <c r="HF170" s="105"/>
      <c r="HG170" s="105"/>
      <c r="HH170" s="105"/>
      <c r="HI170" s="105"/>
      <c r="HJ170" s="105"/>
      <c r="HK170" s="105"/>
      <c r="HL170" s="105"/>
      <c r="HM170" s="105"/>
      <c r="HN170" s="105"/>
      <c r="HO170" s="105"/>
      <c r="HP170" s="105"/>
      <c r="HQ170" s="105"/>
      <c r="HR170" s="105"/>
      <c r="HS170" s="105"/>
      <c r="HT170" s="105"/>
      <c r="HU170" s="105"/>
      <c r="HV170" s="105"/>
      <c r="HW170" s="105"/>
      <c r="HX170" s="105"/>
      <c r="HY170" s="105"/>
      <c r="HZ170" s="105"/>
      <c r="IA170" s="105"/>
      <c r="IB170" s="105"/>
      <c r="IC170" s="105"/>
      <c r="ID170" s="105"/>
      <c r="IE170" s="105"/>
      <c r="IF170" s="105"/>
      <c r="IG170" s="105"/>
      <c r="IH170" s="105"/>
      <c r="II170" s="105"/>
      <c r="IJ170" s="105"/>
      <c r="IK170" s="105"/>
      <c r="IL170" s="105"/>
      <c r="IM170" s="105"/>
      <c r="IN170" s="105"/>
      <c r="IO170" s="105"/>
      <c r="IP170" s="105"/>
      <c r="IQ170" s="105"/>
      <c r="IR170" s="105"/>
      <c r="IS170" s="105"/>
      <c r="IT170" s="105"/>
      <c r="IU170" s="105"/>
      <c r="IV170" s="105"/>
      <c r="IW170" s="105"/>
      <c r="IX170" s="105"/>
      <c r="IY170" s="105"/>
      <c r="IZ170" s="105"/>
      <c r="JA170" s="105"/>
      <c r="JB170" s="105"/>
      <c r="JC170" s="105"/>
      <c r="JD170" s="105"/>
      <c r="JE170" s="105"/>
      <c r="JF170" s="105"/>
      <c r="JG170" s="105"/>
      <c r="JH170" s="105"/>
      <c r="JI170" s="105"/>
      <c r="JJ170" s="105"/>
      <c r="JK170" s="105"/>
      <c r="JL170" s="105"/>
      <c r="JM170" s="105"/>
      <c r="JN170" s="105"/>
      <c r="JO170" s="105"/>
      <c r="JP170" s="105"/>
      <c r="JQ170" s="105"/>
      <c r="JR170" s="105"/>
      <c r="JS170" s="105"/>
      <c r="JT170" s="105"/>
      <c r="JU170" s="105"/>
      <c r="JV170" s="105"/>
      <c r="JW170" s="105"/>
      <c r="JX170" s="105"/>
      <c r="JY170" s="105"/>
      <c r="JZ170" s="105"/>
      <c r="KA170" s="105"/>
      <c r="KB170" s="105"/>
      <c r="KC170" s="105"/>
      <c r="KD170" s="105"/>
      <c r="KE170" s="105"/>
      <c r="KF170" s="105"/>
      <c r="KG170" s="105"/>
      <c r="KH170" s="105"/>
      <c r="KI170" s="105"/>
      <c r="KJ170" s="105"/>
      <c r="KK170" s="105"/>
      <c r="KL170" s="105"/>
      <c r="KM170" s="105"/>
      <c r="KN170" s="105"/>
      <c r="KO170" s="105"/>
      <c r="KP170" s="105"/>
      <c r="KQ170" s="105"/>
      <c r="KR170" s="105"/>
      <c r="KS170" s="105"/>
      <c r="KT170" s="105"/>
      <c r="KU170" s="105"/>
      <c r="KV170" s="105"/>
      <c r="KW170" s="105"/>
      <c r="KX170" s="105"/>
      <c r="KY170" s="105"/>
      <c r="KZ170" s="105"/>
      <c r="LA170" s="105"/>
      <c r="LB170" s="105"/>
      <c r="LC170" s="105"/>
      <c r="LD170" s="105"/>
      <c r="LE170" s="105"/>
      <c r="LF170" s="105"/>
      <c r="LG170" s="105"/>
      <c r="LH170" s="105"/>
      <c r="LI170" s="105"/>
      <c r="LJ170" s="105"/>
      <c r="LK170" s="105"/>
      <c r="LL170" s="105"/>
      <c r="LM170" s="105"/>
      <c r="LN170" s="105"/>
      <c r="LO170" s="105"/>
      <c r="LP170" s="105"/>
      <c r="LQ170" s="105"/>
      <c r="LR170" s="105"/>
      <c r="LS170" s="105"/>
      <c r="LT170" s="105"/>
      <c r="LU170" s="105"/>
      <c r="LV170" s="105"/>
      <c r="LW170" s="105"/>
      <c r="LX170" s="105"/>
      <c r="LY170" s="105"/>
      <c r="LZ170" s="105"/>
      <c r="MA170" s="105"/>
      <c r="MB170" s="105"/>
      <c r="MC170" s="105"/>
      <c r="MD170" s="105"/>
      <c r="ME170" s="105"/>
      <c r="MF170" s="105"/>
      <c r="MG170" s="105"/>
      <c r="MH170" s="105"/>
      <c r="MI170" s="105"/>
      <c r="MJ170" s="105"/>
      <c r="MK170" s="105"/>
      <c r="ML170" s="105"/>
      <c r="MM170" s="105"/>
      <c r="MN170" s="105"/>
      <c r="MO170" s="105"/>
      <c r="MP170" s="105"/>
      <c r="MQ170" s="105"/>
      <c r="MR170" s="105"/>
      <c r="MS170" s="105"/>
      <c r="MT170" s="105"/>
      <c r="MU170" s="105"/>
      <c r="MV170" s="105"/>
      <c r="MW170" s="105"/>
      <c r="MX170" s="105"/>
      <c r="MY170" s="105"/>
      <c r="MZ170" s="105"/>
      <c r="NA170" s="105"/>
      <c r="NB170" s="105"/>
      <c r="NC170" s="105"/>
      <c r="ND170" s="105"/>
      <c r="NE170" s="105"/>
      <c r="NF170" s="105"/>
      <c r="NG170" s="105"/>
      <c r="NH170" s="105"/>
      <c r="NI170" s="105"/>
      <c r="NJ170" s="105"/>
      <c r="NK170" s="105"/>
      <c r="NL170" s="105"/>
      <c r="NM170" s="105"/>
      <c r="NN170" s="105"/>
      <c r="NO170" s="105"/>
      <c r="NP170" s="105"/>
      <c r="NQ170" s="105"/>
      <c r="NR170" s="105"/>
      <c r="NS170" s="105"/>
      <c r="NT170" s="105"/>
      <c r="NU170" s="105"/>
      <c r="NV170" s="105"/>
      <c r="NW170" s="105"/>
      <c r="NX170" s="105"/>
      <c r="NY170" s="105"/>
      <c r="NZ170" s="105"/>
      <c r="OA170" s="105"/>
      <c r="OB170" s="105"/>
      <c r="OC170" s="105"/>
      <c r="OD170" s="105"/>
      <c r="OE170" s="105"/>
      <c r="OF170" s="105"/>
      <c r="OG170" s="105"/>
      <c r="OH170" s="105"/>
      <c r="OI170" s="105"/>
      <c r="OJ170" s="105"/>
      <c r="OK170" s="105"/>
      <c r="OL170" s="105"/>
      <c r="OM170" s="105"/>
      <c r="ON170" s="105"/>
      <c r="OO170" s="105"/>
      <c r="OP170" s="105"/>
      <c r="OQ170" s="105"/>
      <c r="OR170" s="105"/>
      <c r="OS170" s="105"/>
      <c r="OT170" s="105"/>
      <c r="OU170" s="105"/>
      <c r="OV170" s="105"/>
      <c r="OW170" s="105"/>
      <c r="OX170" s="105"/>
      <c r="OY170" s="105"/>
      <c r="OZ170" s="105"/>
      <c r="PA170" s="105"/>
      <c r="PB170" s="105"/>
      <c r="PC170" s="105"/>
      <c r="PD170" s="105"/>
      <c r="PE170" s="105"/>
      <c r="PF170" s="105"/>
      <c r="PG170" s="105"/>
      <c r="PH170" s="105"/>
      <c r="PI170" s="105"/>
      <c r="PJ170" s="105"/>
      <c r="PK170" s="105"/>
      <c r="PL170" s="105"/>
      <c r="PM170" s="105"/>
      <c r="PN170" s="105"/>
      <c r="PO170" s="105"/>
      <c r="PP170" s="105"/>
      <c r="PQ170" s="105"/>
      <c r="PR170" s="105"/>
      <c r="PS170" s="105"/>
      <c r="PT170" s="105"/>
      <c r="PU170" s="105"/>
      <c r="PV170" s="105"/>
      <c r="PW170" s="105"/>
      <c r="PX170" s="105"/>
      <c r="PY170" s="105"/>
      <c r="PZ170" s="105"/>
      <c r="QA170" s="105"/>
      <c r="QB170" s="105"/>
      <c r="QC170" s="105"/>
      <c r="QD170" s="105"/>
      <c r="QE170" s="105"/>
      <c r="QF170" s="105"/>
      <c r="QG170" s="105"/>
      <c r="QH170" s="105"/>
      <c r="QI170" s="105"/>
      <c r="QJ170" s="105"/>
      <c r="QK170" s="105"/>
      <c r="QL170" s="105"/>
      <c r="QM170" s="105"/>
      <c r="QN170" s="105"/>
      <c r="QO170" s="105"/>
      <c r="QP170" s="105"/>
      <c r="QQ170" s="105"/>
      <c r="QR170" s="105"/>
      <c r="QS170" s="105"/>
      <c r="QT170" s="105"/>
      <c r="QU170" s="105"/>
      <c r="QV170" s="105"/>
      <c r="QW170" s="105"/>
      <c r="QX170" s="105"/>
      <c r="QY170" s="105"/>
      <c r="QZ170" s="105"/>
      <c r="RA170" s="105"/>
      <c r="RB170" s="105"/>
      <c r="RC170" s="105"/>
      <c r="RD170" s="105"/>
      <c r="RE170" s="105"/>
      <c r="RF170" s="105"/>
      <c r="RG170" s="105"/>
      <c r="RH170" s="105"/>
      <c r="RI170" s="105"/>
      <c r="RJ170" s="105"/>
      <c r="RK170" s="105"/>
      <c r="RL170" s="105"/>
      <c r="RM170" s="105"/>
      <c r="RN170" s="105"/>
      <c r="RO170" s="105"/>
      <c r="RP170" s="105"/>
      <c r="RQ170" s="105"/>
      <c r="RR170" s="105"/>
      <c r="RS170" s="105"/>
      <c r="RT170" s="105"/>
      <c r="RU170" s="105"/>
      <c r="RV170" s="105"/>
      <c r="RW170" s="105"/>
      <c r="RX170" s="105"/>
      <c r="RY170" s="105"/>
      <c r="RZ170" s="105"/>
      <c r="SA170" s="105"/>
      <c r="SB170" s="105"/>
      <c r="SC170" s="105"/>
      <c r="SD170" s="105"/>
      <c r="SE170" s="105"/>
      <c r="SF170" s="105"/>
      <c r="SG170" s="105"/>
      <c r="SH170" s="105"/>
      <c r="SI170" s="105"/>
      <c r="SJ170" s="105"/>
      <c r="SK170" s="105"/>
      <c r="SL170" s="105"/>
      <c r="SM170" s="105"/>
      <c r="SN170" s="105"/>
      <c r="SO170" s="105"/>
      <c r="SP170" s="105"/>
      <c r="SQ170" s="105"/>
      <c r="SR170" s="105"/>
      <c r="SS170" s="105"/>
      <c r="ST170" s="105"/>
      <c r="SU170" s="105"/>
      <c r="SV170" s="105"/>
      <c r="SW170" s="105"/>
      <c r="SX170" s="105"/>
      <c r="SY170" s="105"/>
      <c r="SZ170" s="105"/>
      <c r="TA170" s="105"/>
      <c r="TB170" s="105"/>
      <c r="TC170" s="105"/>
      <c r="TD170" s="105"/>
      <c r="TE170" s="105"/>
      <c r="TF170" s="105"/>
      <c r="TG170" s="105"/>
      <c r="TH170" s="105"/>
      <c r="TI170" s="105"/>
      <c r="TJ170" s="105"/>
      <c r="TK170" s="105"/>
      <c r="TL170" s="105"/>
      <c r="TM170" s="105"/>
      <c r="TN170" s="105"/>
      <c r="TO170" s="105"/>
      <c r="TP170" s="105"/>
      <c r="TQ170" s="105"/>
      <c r="TR170" s="105"/>
      <c r="TS170" s="105"/>
      <c r="TT170" s="105"/>
      <c r="TU170" s="105"/>
      <c r="TV170" s="105"/>
      <c r="TW170" s="105"/>
      <c r="TX170" s="105"/>
      <c r="TY170" s="105"/>
      <c r="TZ170" s="105"/>
      <c r="UA170" s="105"/>
      <c r="UB170" s="105"/>
    </row>
    <row r="171" spans="2:548" s="104" customFormat="1" ht="26.25" hidden="1" customHeight="1" outlineLevel="1" x14ac:dyDescent="0.25">
      <c r="B171" s="105"/>
      <c r="C171" s="118"/>
      <c r="D171" s="118"/>
      <c r="E171" s="233"/>
      <c r="F171" s="234"/>
      <c r="G171" s="118"/>
      <c r="H171" s="118"/>
      <c r="I171" s="118"/>
      <c r="J171" s="236"/>
      <c r="K171" s="128"/>
      <c r="M171" s="105"/>
      <c r="N171" s="116"/>
      <c r="O171" s="116"/>
      <c r="P171" s="116"/>
      <c r="Q171" s="116"/>
      <c r="R171" s="116"/>
      <c r="S171" s="116"/>
      <c r="T171" s="116"/>
      <c r="U171" s="116"/>
      <c r="V171" s="116"/>
      <c r="W171" s="129"/>
      <c r="X171" s="129"/>
      <c r="Y171" s="129"/>
      <c r="Z171" s="105"/>
      <c r="AA171" s="105"/>
      <c r="AB171" s="105"/>
      <c r="AC171" s="105"/>
      <c r="AD171" s="105"/>
      <c r="AE171" s="105"/>
      <c r="AF171" s="105"/>
      <c r="AG171" s="105"/>
      <c r="AH171" s="105"/>
      <c r="AI171" s="105"/>
      <c r="AJ171" s="105"/>
      <c r="AK171" s="105"/>
      <c r="AL171" s="105"/>
      <c r="AM171" s="105"/>
      <c r="AN171" s="105"/>
      <c r="AO171" s="105"/>
      <c r="AP171" s="105"/>
      <c r="AQ171" s="105"/>
      <c r="AR171" s="105"/>
      <c r="AS171" s="105"/>
      <c r="AT171" s="105"/>
      <c r="AU171" s="105"/>
      <c r="AV171" s="105"/>
      <c r="AW171" s="105"/>
      <c r="AX171" s="105"/>
      <c r="AY171" s="105"/>
      <c r="AZ171" s="105"/>
      <c r="BA171" s="105"/>
      <c r="BB171" s="105"/>
      <c r="BC171" s="105"/>
      <c r="BD171" s="105"/>
      <c r="BE171" s="105"/>
      <c r="BF171" s="105"/>
      <c r="BG171" s="105"/>
      <c r="BH171" s="105"/>
      <c r="BI171" s="105"/>
      <c r="BJ171" s="105"/>
      <c r="BK171" s="105"/>
      <c r="BL171" s="105"/>
      <c r="BM171" s="105"/>
      <c r="BN171" s="105"/>
      <c r="BO171" s="105"/>
      <c r="BP171" s="105"/>
      <c r="BQ171" s="105"/>
      <c r="BR171" s="105"/>
      <c r="BS171" s="105"/>
      <c r="BT171" s="105"/>
      <c r="BU171" s="105"/>
      <c r="BV171" s="105"/>
      <c r="BW171" s="105"/>
      <c r="BX171" s="105"/>
      <c r="BY171" s="105"/>
      <c r="BZ171" s="105"/>
      <c r="CA171" s="105"/>
      <c r="CB171" s="105"/>
      <c r="CC171" s="105"/>
      <c r="CD171" s="105"/>
      <c r="CE171" s="105"/>
      <c r="CF171" s="105"/>
      <c r="CG171" s="105"/>
      <c r="CH171" s="105"/>
      <c r="CI171" s="105"/>
      <c r="CJ171" s="105"/>
      <c r="CK171" s="105"/>
      <c r="CL171" s="105"/>
      <c r="CM171" s="105"/>
      <c r="CN171" s="105"/>
      <c r="CO171" s="105"/>
      <c r="CP171" s="105"/>
      <c r="CQ171" s="105"/>
      <c r="CR171" s="105"/>
      <c r="CS171" s="105"/>
      <c r="CT171" s="105"/>
      <c r="CU171" s="105"/>
      <c r="CV171" s="105"/>
      <c r="CW171" s="105"/>
      <c r="CX171" s="105"/>
      <c r="CY171" s="105"/>
      <c r="CZ171" s="105"/>
      <c r="DA171" s="105"/>
      <c r="DB171" s="105"/>
      <c r="DC171" s="105"/>
      <c r="DD171" s="105"/>
      <c r="DE171" s="105"/>
      <c r="DF171" s="105"/>
      <c r="DG171" s="105"/>
      <c r="DH171" s="105"/>
      <c r="DI171" s="105"/>
      <c r="DJ171" s="105"/>
      <c r="DK171" s="105"/>
      <c r="DL171" s="105"/>
      <c r="DM171" s="105"/>
      <c r="DN171" s="105"/>
      <c r="DO171" s="105"/>
      <c r="DP171" s="105"/>
      <c r="DQ171" s="105"/>
      <c r="DR171" s="105"/>
      <c r="DS171" s="105"/>
      <c r="DT171" s="105"/>
      <c r="DU171" s="105"/>
      <c r="DV171" s="105"/>
      <c r="DW171" s="105"/>
      <c r="DX171" s="105"/>
      <c r="DY171" s="105"/>
      <c r="DZ171" s="105"/>
      <c r="EA171" s="105"/>
      <c r="EB171" s="105"/>
      <c r="EC171" s="105"/>
      <c r="ED171" s="105"/>
      <c r="EE171" s="105"/>
      <c r="EF171" s="105"/>
      <c r="EG171" s="105"/>
      <c r="EH171" s="105"/>
      <c r="EI171" s="105"/>
      <c r="EJ171" s="105"/>
      <c r="EK171" s="105"/>
      <c r="EL171" s="105"/>
      <c r="EM171" s="105"/>
      <c r="EN171" s="105"/>
      <c r="EO171" s="105"/>
      <c r="EP171" s="105"/>
      <c r="EQ171" s="105"/>
      <c r="ER171" s="105"/>
      <c r="ES171" s="105"/>
      <c r="ET171" s="105"/>
      <c r="EU171" s="105"/>
      <c r="EV171" s="105"/>
      <c r="EW171" s="105"/>
      <c r="EX171" s="105"/>
      <c r="EY171" s="105"/>
      <c r="EZ171" s="105"/>
      <c r="FA171" s="105"/>
      <c r="FB171" s="105"/>
      <c r="FC171" s="105"/>
      <c r="FD171" s="105"/>
      <c r="FE171" s="105"/>
      <c r="FF171" s="105"/>
      <c r="FG171" s="105"/>
      <c r="FH171" s="105"/>
      <c r="FI171" s="105"/>
      <c r="FJ171" s="105"/>
      <c r="FK171" s="105"/>
      <c r="FL171" s="105"/>
      <c r="FM171" s="105"/>
      <c r="FN171" s="105"/>
      <c r="FO171" s="105"/>
      <c r="FP171" s="105"/>
      <c r="FQ171" s="105"/>
      <c r="FR171" s="105"/>
      <c r="FS171" s="105"/>
      <c r="FT171" s="105"/>
      <c r="FU171" s="105"/>
      <c r="FV171" s="105"/>
      <c r="FW171" s="105"/>
      <c r="FX171" s="105"/>
      <c r="FY171" s="105"/>
      <c r="FZ171" s="105"/>
      <c r="GA171" s="105"/>
      <c r="GB171" s="105"/>
      <c r="GC171" s="105"/>
      <c r="GD171" s="105"/>
      <c r="GE171" s="105"/>
      <c r="GF171" s="105"/>
      <c r="GG171" s="105"/>
      <c r="GH171" s="105"/>
      <c r="GI171" s="105"/>
      <c r="GJ171" s="105"/>
      <c r="GK171" s="105"/>
      <c r="GL171" s="105"/>
      <c r="GM171" s="105"/>
      <c r="GN171" s="105"/>
      <c r="GO171" s="105"/>
      <c r="GP171" s="105"/>
      <c r="GQ171" s="105"/>
      <c r="GR171" s="105"/>
      <c r="GS171" s="105"/>
      <c r="GT171" s="105"/>
      <c r="GU171" s="105"/>
      <c r="GV171" s="105"/>
      <c r="GW171" s="105"/>
      <c r="GX171" s="105"/>
      <c r="GY171" s="105"/>
      <c r="GZ171" s="105"/>
      <c r="HA171" s="105"/>
      <c r="HB171" s="105"/>
      <c r="HC171" s="105"/>
      <c r="HD171" s="105"/>
      <c r="HE171" s="105"/>
      <c r="HF171" s="105"/>
      <c r="HG171" s="105"/>
      <c r="HH171" s="105"/>
      <c r="HI171" s="105"/>
      <c r="HJ171" s="105"/>
      <c r="HK171" s="105"/>
      <c r="HL171" s="105"/>
      <c r="HM171" s="105"/>
      <c r="HN171" s="105"/>
      <c r="HO171" s="105"/>
      <c r="HP171" s="105"/>
      <c r="HQ171" s="105"/>
      <c r="HR171" s="105"/>
      <c r="HS171" s="105"/>
      <c r="HT171" s="105"/>
      <c r="HU171" s="105"/>
      <c r="HV171" s="105"/>
      <c r="HW171" s="105"/>
      <c r="HX171" s="105"/>
      <c r="HY171" s="105"/>
      <c r="HZ171" s="105"/>
      <c r="IA171" s="105"/>
      <c r="IB171" s="105"/>
      <c r="IC171" s="105"/>
      <c r="ID171" s="105"/>
      <c r="IE171" s="105"/>
      <c r="IF171" s="105"/>
      <c r="IG171" s="105"/>
      <c r="IH171" s="105"/>
      <c r="II171" s="105"/>
      <c r="IJ171" s="105"/>
      <c r="IK171" s="105"/>
      <c r="IL171" s="105"/>
      <c r="IM171" s="105"/>
      <c r="IN171" s="105"/>
      <c r="IO171" s="105"/>
      <c r="IP171" s="105"/>
      <c r="IQ171" s="105"/>
      <c r="IR171" s="105"/>
      <c r="IS171" s="105"/>
      <c r="IT171" s="105"/>
      <c r="IU171" s="105"/>
      <c r="IV171" s="105"/>
      <c r="IW171" s="105"/>
      <c r="IX171" s="105"/>
      <c r="IY171" s="105"/>
      <c r="IZ171" s="105"/>
      <c r="JA171" s="105"/>
      <c r="JB171" s="105"/>
      <c r="JC171" s="105"/>
      <c r="JD171" s="105"/>
      <c r="JE171" s="105"/>
      <c r="JF171" s="105"/>
      <c r="JG171" s="105"/>
      <c r="JH171" s="105"/>
      <c r="JI171" s="105"/>
      <c r="JJ171" s="105"/>
      <c r="JK171" s="105"/>
      <c r="JL171" s="105"/>
      <c r="JM171" s="105"/>
      <c r="JN171" s="105"/>
      <c r="JO171" s="105"/>
      <c r="JP171" s="105"/>
      <c r="JQ171" s="105"/>
      <c r="JR171" s="105"/>
      <c r="JS171" s="105"/>
      <c r="JT171" s="105"/>
      <c r="JU171" s="105"/>
      <c r="JV171" s="105"/>
      <c r="JW171" s="105"/>
      <c r="JX171" s="105"/>
      <c r="JY171" s="105"/>
      <c r="JZ171" s="105"/>
      <c r="KA171" s="105"/>
      <c r="KB171" s="105"/>
      <c r="KC171" s="105"/>
      <c r="KD171" s="105"/>
      <c r="KE171" s="105"/>
      <c r="KF171" s="105"/>
      <c r="KG171" s="105"/>
      <c r="KH171" s="105"/>
      <c r="KI171" s="105"/>
      <c r="KJ171" s="105"/>
      <c r="KK171" s="105"/>
      <c r="KL171" s="105"/>
      <c r="KM171" s="105"/>
      <c r="KN171" s="105"/>
      <c r="KO171" s="105"/>
      <c r="KP171" s="105"/>
      <c r="KQ171" s="105"/>
      <c r="KR171" s="105"/>
      <c r="KS171" s="105"/>
      <c r="KT171" s="105"/>
      <c r="KU171" s="105"/>
      <c r="KV171" s="105"/>
      <c r="KW171" s="105"/>
      <c r="KX171" s="105"/>
      <c r="KY171" s="105"/>
      <c r="KZ171" s="105"/>
      <c r="LA171" s="105"/>
      <c r="LB171" s="105"/>
      <c r="LC171" s="105"/>
      <c r="LD171" s="105"/>
      <c r="LE171" s="105"/>
      <c r="LF171" s="105"/>
      <c r="LG171" s="105"/>
      <c r="LH171" s="105"/>
      <c r="LI171" s="105"/>
      <c r="LJ171" s="105"/>
      <c r="LK171" s="105"/>
      <c r="LL171" s="105"/>
      <c r="LM171" s="105"/>
      <c r="LN171" s="105"/>
      <c r="LO171" s="105"/>
      <c r="LP171" s="105"/>
      <c r="LQ171" s="105"/>
      <c r="LR171" s="105"/>
      <c r="LS171" s="105"/>
      <c r="LT171" s="105"/>
      <c r="LU171" s="105"/>
      <c r="LV171" s="105"/>
      <c r="LW171" s="105"/>
      <c r="LX171" s="105"/>
      <c r="LY171" s="105"/>
      <c r="LZ171" s="105"/>
      <c r="MA171" s="105"/>
      <c r="MB171" s="105"/>
      <c r="MC171" s="105"/>
      <c r="MD171" s="105"/>
      <c r="ME171" s="105"/>
      <c r="MF171" s="105"/>
      <c r="MG171" s="105"/>
      <c r="MH171" s="105"/>
      <c r="MI171" s="105"/>
      <c r="MJ171" s="105"/>
      <c r="MK171" s="105"/>
      <c r="ML171" s="105"/>
      <c r="MM171" s="105"/>
      <c r="MN171" s="105"/>
      <c r="MO171" s="105"/>
      <c r="MP171" s="105"/>
      <c r="MQ171" s="105"/>
      <c r="MR171" s="105"/>
      <c r="MS171" s="105"/>
      <c r="MT171" s="105"/>
      <c r="MU171" s="105"/>
      <c r="MV171" s="105"/>
      <c r="MW171" s="105"/>
      <c r="MX171" s="105"/>
      <c r="MY171" s="105"/>
      <c r="MZ171" s="105"/>
      <c r="NA171" s="105"/>
      <c r="NB171" s="105"/>
      <c r="NC171" s="105"/>
      <c r="ND171" s="105"/>
      <c r="NE171" s="105"/>
      <c r="NF171" s="105"/>
      <c r="NG171" s="105"/>
      <c r="NH171" s="105"/>
      <c r="NI171" s="105"/>
      <c r="NJ171" s="105"/>
      <c r="NK171" s="105"/>
      <c r="NL171" s="105"/>
      <c r="NM171" s="105"/>
      <c r="NN171" s="105"/>
      <c r="NO171" s="105"/>
      <c r="NP171" s="105"/>
      <c r="NQ171" s="105"/>
      <c r="NR171" s="105"/>
      <c r="NS171" s="105"/>
      <c r="NT171" s="105"/>
      <c r="NU171" s="105"/>
      <c r="NV171" s="105"/>
      <c r="NW171" s="105"/>
      <c r="NX171" s="105"/>
      <c r="NY171" s="105"/>
      <c r="NZ171" s="105"/>
      <c r="OA171" s="105"/>
      <c r="OB171" s="105"/>
      <c r="OC171" s="105"/>
      <c r="OD171" s="105"/>
      <c r="OE171" s="105"/>
      <c r="OF171" s="105"/>
      <c r="OG171" s="105"/>
      <c r="OH171" s="105"/>
      <c r="OI171" s="105"/>
      <c r="OJ171" s="105"/>
      <c r="OK171" s="105"/>
      <c r="OL171" s="105"/>
      <c r="OM171" s="105"/>
      <c r="ON171" s="105"/>
      <c r="OO171" s="105"/>
      <c r="OP171" s="105"/>
      <c r="OQ171" s="105"/>
      <c r="OR171" s="105"/>
      <c r="OS171" s="105"/>
      <c r="OT171" s="105"/>
      <c r="OU171" s="105"/>
      <c r="OV171" s="105"/>
      <c r="OW171" s="105"/>
      <c r="OX171" s="105"/>
      <c r="OY171" s="105"/>
      <c r="OZ171" s="105"/>
      <c r="PA171" s="105"/>
      <c r="PB171" s="105"/>
      <c r="PC171" s="105"/>
      <c r="PD171" s="105"/>
      <c r="PE171" s="105"/>
      <c r="PF171" s="105"/>
      <c r="PG171" s="105"/>
      <c r="PH171" s="105"/>
      <c r="PI171" s="105"/>
      <c r="PJ171" s="105"/>
      <c r="PK171" s="105"/>
      <c r="PL171" s="105"/>
      <c r="PM171" s="105"/>
      <c r="PN171" s="105"/>
      <c r="PO171" s="105"/>
      <c r="PP171" s="105"/>
      <c r="PQ171" s="105"/>
      <c r="PR171" s="105"/>
      <c r="PS171" s="105"/>
      <c r="PT171" s="105"/>
      <c r="PU171" s="105"/>
      <c r="PV171" s="105"/>
      <c r="PW171" s="105"/>
      <c r="PX171" s="105"/>
      <c r="PY171" s="105"/>
      <c r="PZ171" s="105"/>
      <c r="QA171" s="105"/>
      <c r="QB171" s="105"/>
      <c r="QC171" s="105"/>
      <c r="QD171" s="105"/>
      <c r="QE171" s="105"/>
      <c r="QF171" s="105"/>
      <c r="QG171" s="105"/>
      <c r="QH171" s="105"/>
      <c r="QI171" s="105"/>
      <c r="QJ171" s="105"/>
      <c r="QK171" s="105"/>
      <c r="QL171" s="105"/>
      <c r="QM171" s="105"/>
      <c r="QN171" s="105"/>
      <c r="QO171" s="105"/>
      <c r="QP171" s="105"/>
      <c r="QQ171" s="105"/>
      <c r="QR171" s="105"/>
      <c r="QS171" s="105"/>
      <c r="QT171" s="105"/>
      <c r="QU171" s="105"/>
      <c r="QV171" s="105"/>
      <c r="QW171" s="105"/>
      <c r="QX171" s="105"/>
      <c r="QY171" s="105"/>
      <c r="QZ171" s="105"/>
      <c r="RA171" s="105"/>
      <c r="RB171" s="105"/>
      <c r="RC171" s="105"/>
      <c r="RD171" s="105"/>
      <c r="RE171" s="105"/>
      <c r="RF171" s="105"/>
      <c r="RG171" s="105"/>
      <c r="RH171" s="105"/>
      <c r="RI171" s="105"/>
      <c r="RJ171" s="105"/>
      <c r="RK171" s="105"/>
      <c r="RL171" s="105"/>
      <c r="RM171" s="105"/>
      <c r="RN171" s="105"/>
      <c r="RO171" s="105"/>
      <c r="RP171" s="105"/>
      <c r="RQ171" s="105"/>
      <c r="RR171" s="105"/>
      <c r="RS171" s="105"/>
      <c r="RT171" s="105"/>
      <c r="RU171" s="105"/>
      <c r="RV171" s="105"/>
      <c r="RW171" s="105"/>
      <c r="RX171" s="105"/>
      <c r="RY171" s="105"/>
      <c r="RZ171" s="105"/>
      <c r="SA171" s="105"/>
      <c r="SB171" s="105"/>
      <c r="SC171" s="105"/>
      <c r="SD171" s="105"/>
      <c r="SE171" s="105"/>
      <c r="SF171" s="105"/>
      <c r="SG171" s="105"/>
      <c r="SH171" s="105"/>
      <c r="SI171" s="105"/>
      <c r="SJ171" s="105"/>
      <c r="SK171" s="105"/>
      <c r="SL171" s="105"/>
      <c r="SM171" s="105"/>
      <c r="SN171" s="105"/>
      <c r="SO171" s="105"/>
      <c r="SP171" s="105"/>
      <c r="SQ171" s="105"/>
      <c r="SR171" s="105"/>
      <c r="SS171" s="105"/>
      <c r="ST171" s="105"/>
      <c r="SU171" s="105"/>
      <c r="SV171" s="105"/>
      <c r="SW171" s="105"/>
      <c r="SX171" s="105"/>
      <c r="SY171" s="105"/>
      <c r="SZ171" s="105"/>
      <c r="TA171" s="105"/>
      <c r="TB171" s="105"/>
      <c r="TC171" s="105"/>
      <c r="TD171" s="105"/>
      <c r="TE171" s="105"/>
      <c r="TF171" s="105"/>
      <c r="TG171" s="105"/>
      <c r="TH171" s="105"/>
      <c r="TI171" s="105"/>
      <c r="TJ171" s="105"/>
      <c r="TK171" s="105"/>
      <c r="TL171" s="105"/>
      <c r="TM171" s="105"/>
      <c r="TN171" s="105"/>
      <c r="TO171" s="105"/>
      <c r="TP171" s="105"/>
      <c r="TQ171" s="105"/>
      <c r="TR171" s="105"/>
      <c r="TS171" s="105"/>
      <c r="TT171" s="105"/>
      <c r="TU171" s="105"/>
      <c r="TV171" s="105"/>
      <c r="TW171" s="105"/>
      <c r="TX171" s="105"/>
      <c r="TY171" s="105"/>
      <c r="TZ171" s="105"/>
      <c r="UA171" s="105"/>
      <c r="UB171" s="105"/>
    </row>
    <row r="172" spans="2:548" s="104" customFormat="1" ht="25.5" hidden="1" customHeight="1" outlineLevel="1" x14ac:dyDescent="0.25">
      <c r="B172" s="105"/>
      <c r="C172" s="118"/>
      <c r="D172" s="118"/>
      <c r="E172" s="265"/>
      <c r="F172" s="267"/>
      <c r="G172" s="118"/>
      <c r="H172" s="118"/>
      <c r="I172" s="118"/>
      <c r="J172" s="122"/>
      <c r="K172" s="128"/>
      <c r="M172" s="105" t="str">
        <f t="shared" si="2"/>
        <v/>
      </c>
      <c r="N172" s="116"/>
      <c r="O172" s="116"/>
      <c r="P172" s="116"/>
      <c r="Q172" s="116"/>
      <c r="R172" s="116"/>
      <c r="S172" s="116"/>
      <c r="T172" s="116"/>
      <c r="U172" s="116"/>
      <c r="V172" s="116"/>
      <c r="W172" s="129"/>
      <c r="X172" s="129"/>
      <c r="Y172" s="129"/>
      <c r="Z172" s="105"/>
      <c r="AA172" s="105"/>
      <c r="AB172" s="105"/>
      <c r="AC172" s="105"/>
      <c r="AD172" s="105"/>
      <c r="AE172" s="105"/>
      <c r="AF172" s="105"/>
      <c r="AG172" s="105"/>
      <c r="AH172" s="105"/>
      <c r="AI172" s="105"/>
      <c r="AJ172" s="105"/>
      <c r="AK172" s="105"/>
      <c r="AL172" s="105"/>
      <c r="AM172" s="105"/>
      <c r="AN172" s="105"/>
      <c r="AO172" s="105"/>
      <c r="AP172" s="105"/>
      <c r="AQ172" s="105"/>
      <c r="AR172" s="105"/>
      <c r="AS172" s="105"/>
      <c r="AT172" s="105"/>
      <c r="AU172" s="105"/>
      <c r="AV172" s="105"/>
      <c r="AW172" s="105"/>
      <c r="AX172" s="105"/>
      <c r="AY172" s="105"/>
      <c r="AZ172" s="105"/>
      <c r="BA172" s="105"/>
      <c r="BB172" s="105"/>
      <c r="BC172" s="105"/>
      <c r="BD172" s="105"/>
      <c r="BE172" s="105"/>
      <c r="BF172" s="105"/>
      <c r="BG172" s="105"/>
      <c r="BH172" s="105"/>
      <c r="BI172" s="105"/>
      <c r="BJ172" s="105"/>
      <c r="BK172" s="105"/>
      <c r="BL172" s="105"/>
      <c r="BM172" s="105"/>
      <c r="BN172" s="105"/>
      <c r="BO172" s="105"/>
      <c r="BP172" s="105"/>
      <c r="BQ172" s="105"/>
      <c r="BR172" s="105"/>
      <c r="BS172" s="105"/>
      <c r="BT172" s="105"/>
      <c r="BU172" s="105"/>
      <c r="BV172" s="105"/>
      <c r="BW172" s="105"/>
      <c r="BX172" s="105"/>
      <c r="BY172" s="105"/>
      <c r="BZ172" s="105"/>
      <c r="CA172" s="105"/>
      <c r="CB172" s="105"/>
      <c r="CC172" s="105"/>
      <c r="CD172" s="105"/>
      <c r="CE172" s="105"/>
      <c r="CF172" s="105"/>
      <c r="CG172" s="105"/>
      <c r="CH172" s="105"/>
      <c r="CI172" s="105"/>
      <c r="CJ172" s="105"/>
      <c r="CK172" s="105"/>
      <c r="CL172" s="105"/>
      <c r="CM172" s="105"/>
      <c r="CN172" s="105"/>
      <c r="CO172" s="105"/>
      <c r="CP172" s="105"/>
      <c r="CQ172" s="105"/>
      <c r="CR172" s="105"/>
      <c r="CS172" s="105"/>
      <c r="CT172" s="105"/>
      <c r="CU172" s="105"/>
      <c r="CV172" s="105"/>
      <c r="CW172" s="105"/>
      <c r="CX172" s="105"/>
      <c r="CY172" s="105"/>
      <c r="CZ172" s="105"/>
      <c r="DA172" s="105"/>
      <c r="DB172" s="105"/>
      <c r="DC172" s="105"/>
      <c r="DD172" s="105"/>
      <c r="DE172" s="105"/>
      <c r="DF172" s="105"/>
      <c r="DG172" s="105"/>
      <c r="DH172" s="105"/>
      <c r="DI172" s="105"/>
      <c r="DJ172" s="105"/>
      <c r="DK172" s="105"/>
      <c r="DL172" s="105"/>
      <c r="DM172" s="105"/>
      <c r="DN172" s="105"/>
      <c r="DO172" s="105"/>
      <c r="DP172" s="105"/>
      <c r="DQ172" s="105"/>
      <c r="DR172" s="105"/>
      <c r="DS172" s="105"/>
      <c r="DT172" s="105"/>
      <c r="DU172" s="105"/>
      <c r="DV172" s="105"/>
      <c r="DW172" s="105"/>
      <c r="DX172" s="105"/>
      <c r="DY172" s="105"/>
      <c r="DZ172" s="105"/>
      <c r="EA172" s="105"/>
      <c r="EB172" s="105"/>
      <c r="EC172" s="105"/>
      <c r="ED172" s="105"/>
      <c r="EE172" s="105"/>
      <c r="EF172" s="105"/>
      <c r="EG172" s="105"/>
      <c r="EH172" s="105"/>
      <c r="EI172" s="105"/>
      <c r="EJ172" s="105"/>
      <c r="EK172" s="105"/>
      <c r="EL172" s="105"/>
      <c r="EM172" s="105"/>
      <c r="EN172" s="105"/>
      <c r="EO172" s="105"/>
      <c r="EP172" s="105"/>
      <c r="EQ172" s="105"/>
      <c r="ER172" s="105"/>
      <c r="ES172" s="105"/>
      <c r="ET172" s="105"/>
      <c r="EU172" s="105"/>
      <c r="EV172" s="105"/>
      <c r="EW172" s="105"/>
      <c r="EX172" s="105"/>
      <c r="EY172" s="105"/>
      <c r="EZ172" s="105"/>
      <c r="FA172" s="105"/>
      <c r="FB172" s="105"/>
      <c r="FC172" s="105"/>
      <c r="FD172" s="105"/>
      <c r="FE172" s="105"/>
      <c r="FF172" s="105"/>
      <c r="FG172" s="105"/>
      <c r="FH172" s="105"/>
      <c r="FI172" s="105"/>
      <c r="FJ172" s="105"/>
      <c r="FK172" s="105"/>
      <c r="FL172" s="105"/>
      <c r="FM172" s="105"/>
      <c r="FN172" s="105"/>
      <c r="FO172" s="105"/>
      <c r="FP172" s="105"/>
      <c r="FQ172" s="105"/>
      <c r="FR172" s="105"/>
      <c r="FS172" s="105"/>
      <c r="FT172" s="105"/>
      <c r="FU172" s="105"/>
      <c r="FV172" s="105"/>
      <c r="FW172" s="105"/>
      <c r="FX172" s="105"/>
      <c r="FY172" s="105"/>
      <c r="FZ172" s="105"/>
      <c r="GA172" s="105"/>
      <c r="GB172" s="105"/>
      <c r="GC172" s="105"/>
      <c r="GD172" s="105"/>
      <c r="GE172" s="105"/>
      <c r="GF172" s="105"/>
      <c r="GG172" s="105"/>
      <c r="GH172" s="105"/>
      <c r="GI172" s="105"/>
      <c r="GJ172" s="105"/>
      <c r="GK172" s="105"/>
      <c r="GL172" s="105"/>
      <c r="GM172" s="105"/>
      <c r="GN172" s="105"/>
      <c r="GO172" s="105"/>
      <c r="GP172" s="105"/>
      <c r="GQ172" s="105"/>
      <c r="GR172" s="105"/>
      <c r="GS172" s="105"/>
      <c r="GT172" s="105"/>
      <c r="GU172" s="105"/>
      <c r="GV172" s="105"/>
      <c r="GW172" s="105"/>
      <c r="GX172" s="105"/>
      <c r="GY172" s="105"/>
      <c r="GZ172" s="105"/>
      <c r="HA172" s="105"/>
      <c r="HB172" s="105"/>
      <c r="HC172" s="105"/>
      <c r="HD172" s="105"/>
      <c r="HE172" s="105"/>
      <c r="HF172" s="105"/>
      <c r="HG172" s="105"/>
      <c r="HH172" s="105"/>
      <c r="HI172" s="105"/>
      <c r="HJ172" s="105"/>
      <c r="HK172" s="105"/>
      <c r="HL172" s="105"/>
      <c r="HM172" s="105"/>
      <c r="HN172" s="105"/>
      <c r="HO172" s="105"/>
      <c r="HP172" s="105"/>
      <c r="HQ172" s="105"/>
      <c r="HR172" s="105"/>
      <c r="HS172" s="105"/>
      <c r="HT172" s="105"/>
      <c r="HU172" s="105"/>
      <c r="HV172" s="105"/>
      <c r="HW172" s="105"/>
      <c r="HX172" s="105"/>
      <c r="HY172" s="105"/>
      <c r="HZ172" s="105"/>
      <c r="IA172" s="105"/>
      <c r="IB172" s="105"/>
      <c r="IC172" s="105"/>
      <c r="ID172" s="105"/>
      <c r="IE172" s="105"/>
      <c r="IF172" s="105"/>
      <c r="IG172" s="105"/>
      <c r="IH172" s="105"/>
      <c r="II172" s="105"/>
      <c r="IJ172" s="105"/>
      <c r="IK172" s="105"/>
      <c r="IL172" s="105"/>
      <c r="IM172" s="105"/>
      <c r="IN172" s="105"/>
      <c r="IO172" s="105"/>
      <c r="IP172" s="105"/>
      <c r="IQ172" s="105"/>
      <c r="IR172" s="105"/>
      <c r="IS172" s="105"/>
      <c r="IT172" s="105"/>
      <c r="IU172" s="105"/>
      <c r="IV172" s="105"/>
      <c r="IW172" s="105"/>
      <c r="IX172" s="105"/>
      <c r="IY172" s="105"/>
      <c r="IZ172" s="105"/>
      <c r="JA172" s="105"/>
      <c r="JB172" s="105"/>
      <c r="JC172" s="105"/>
      <c r="JD172" s="105"/>
      <c r="JE172" s="105"/>
      <c r="JF172" s="105"/>
      <c r="JG172" s="105"/>
      <c r="JH172" s="105"/>
      <c r="JI172" s="105"/>
      <c r="JJ172" s="105"/>
      <c r="JK172" s="105"/>
      <c r="JL172" s="105"/>
      <c r="JM172" s="105"/>
      <c r="JN172" s="105"/>
      <c r="JO172" s="105"/>
      <c r="JP172" s="105"/>
      <c r="JQ172" s="105"/>
      <c r="JR172" s="105"/>
      <c r="JS172" s="105"/>
      <c r="JT172" s="105"/>
      <c r="JU172" s="105"/>
      <c r="JV172" s="105"/>
      <c r="JW172" s="105"/>
      <c r="JX172" s="105"/>
      <c r="JY172" s="105"/>
      <c r="JZ172" s="105"/>
      <c r="KA172" s="105"/>
      <c r="KB172" s="105"/>
      <c r="KC172" s="105"/>
      <c r="KD172" s="105"/>
      <c r="KE172" s="105"/>
      <c r="KF172" s="105"/>
      <c r="KG172" s="105"/>
      <c r="KH172" s="105"/>
      <c r="KI172" s="105"/>
      <c r="KJ172" s="105"/>
      <c r="KK172" s="105"/>
      <c r="KL172" s="105"/>
      <c r="KM172" s="105"/>
      <c r="KN172" s="105"/>
      <c r="KO172" s="105"/>
      <c r="KP172" s="105"/>
      <c r="KQ172" s="105"/>
      <c r="KR172" s="105"/>
      <c r="KS172" s="105"/>
      <c r="KT172" s="105"/>
      <c r="KU172" s="105"/>
      <c r="KV172" s="105"/>
      <c r="KW172" s="105"/>
      <c r="KX172" s="105"/>
      <c r="KY172" s="105"/>
      <c r="KZ172" s="105"/>
      <c r="LA172" s="105"/>
      <c r="LB172" s="105"/>
      <c r="LC172" s="105"/>
      <c r="LD172" s="105"/>
      <c r="LE172" s="105"/>
      <c r="LF172" s="105"/>
      <c r="LG172" s="105"/>
      <c r="LH172" s="105"/>
      <c r="LI172" s="105"/>
      <c r="LJ172" s="105"/>
      <c r="LK172" s="105"/>
      <c r="LL172" s="105"/>
      <c r="LM172" s="105"/>
      <c r="LN172" s="105"/>
      <c r="LO172" s="105"/>
      <c r="LP172" s="105"/>
      <c r="LQ172" s="105"/>
      <c r="LR172" s="105"/>
      <c r="LS172" s="105"/>
      <c r="LT172" s="105"/>
      <c r="LU172" s="105"/>
      <c r="LV172" s="105"/>
      <c r="LW172" s="105"/>
      <c r="LX172" s="105"/>
      <c r="LY172" s="105"/>
      <c r="LZ172" s="105"/>
      <c r="MA172" s="105"/>
      <c r="MB172" s="105"/>
      <c r="MC172" s="105"/>
      <c r="MD172" s="105"/>
      <c r="ME172" s="105"/>
      <c r="MF172" s="105"/>
      <c r="MG172" s="105"/>
      <c r="MH172" s="105"/>
      <c r="MI172" s="105"/>
      <c r="MJ172" s="105"/>
      <c r="MK172" s="105"/>
      <c r="ML172" s="105"/>
      <c r="MM172" s="105"/>
      <c r="MN172" s="105"/>
      <c r="MO172" s="105"/>
      <c r="MP172" s="105"/>
      <c r="MQ172" s="105"/>
      <c r="MR172" s="105"/>
      <c r="MS172" s="105"/>
      <c r="MT172" s="105"/>
      <c r="MU172" s="105"/>
      <c r="MV172" s="105"/>
      <c r="MW172" s="105"/>
      <c r="MX172" s="105"/>
      <c r="MY172" s="105"/>
      <c r="MZ172" s="105"/>
      <c r="NA172" s="105"/>
      <c r="NB172" s="105"/>
      <c r="NC172" s="105"/>
      <c r="ND172" s="105"/>
      <c r="NE172" s="105"/>
      <c r="NF172" s="105"/>
      <c r="NG172" s="105"/>
      <c r="NH172" s="105"/>
      <c r="NI172" s="105"/>
      <c r="NJ172" s="105"/>
      <c r="NK172" s="105"/>
      <c r="NL172" s="105"/>
      <c r="NM172" s="105"/>
      <c r="NN172" s="105"/>
      <c r="NO172" s="105"/>
      <c r="NP172" s="105"/>
      <c r="NQ172" s="105"/>
      <c r="NR172" s="105"/>
      <c r="NS172" s="105"/>
      <c r="NT172" s="105"/>
      <c r="NU172" s="105"/>
      <c r="NV172" s="105"/>
      <c r="NW172" s="105"/>
      <c r="NX172" s="105"/>
      <c r="NY172" s="105"/>
      <c r="NZ172" s="105"/>
      <c r="OA172" s="105"/>
      <c r="OB172" s="105"/>
      <c r="OC172" s="105"/>
      <c r="OD172" s="105"/>
      <c r="OE172" s="105"/>
      <c r="OF172" s="105"/>
      <c r="OG172" s="105"/>
      <c r="OH172" s="105"/>
      <c r="OI172" s="105"/>
      <c r="OJ172" s="105"/>
      <c r="OK172" s="105"/>
      <c r="OL172" s="105"/>
      <c r="OM172" s="105"/>
      <c r="ON172" s="105"/>
      <c r="OO172" s="105"/>
      <c r="OP172" s="105"/>
      <c r="OQ172" s="105"/>
      <c r="OR172" s="105"/>
      <c r="OS172" s="105"/>
      <c r="OT172" s="105"/>
      <c r="OU172" s="105"/>
      <c r="OV172" s="105"/>
      <c r="OW172" s="105"/>
      <c r="OX172" s="105"/>
      <c r="OY172" s="105"/>
      <c r="OZ172" s="105"/>
      <c r="PA172" s="105"/>
      <c r="PB172" s="105"/>
      <c r="PC172" s="105"/>
      <c r="PD172" s="105"/>
      <c r="PE172" s="105"/>
      <c r="PF172" s="105"/>
      <c r="PG172" s="105"/>
      <c r="PH172" s="105"/>
      <c r="PI172" s="105"/>
      <c r="PJ172" s="105"/>
      <c r="PK172" s="105"/>
      <c r="PL172" s="105"/>
      <c r="PM172" s="105"/>
      <c r="PN172" s="105"/>
      <c r="PO172" s="105"/>
      <c r="PP172" s="105"/>
      <c r="PQ172" s="105"/>
      <c r="PR172" s="105"/>
      <c r="PS172" s="105"/>
      <c r="PT172" s="105"/>
      <c r="PU172" s="105"/>
      <c r="PV172" s="105"/>
      <c r="PW172" s="105"/>
      <c r="PX172" s="105"/>
      <c r="PY172" s="105"/>
      <c r="PZ172" s="105"/>
      <c r="QA172" s="105"/>
      <c r="QB172" s="105"/>
      <c r="QC172" s="105"/>
      <c r="QD172" s="105"/>
      <c r="QE172" s="105"/>
      <c r="QF172" s="105"/>
      <c r="QG172" s="105"/>
      <c r="QH172" s="105"/>
      <c r="QI172" s="105"/>
      <c r="QJ172" s="105"/>
      <c r="QK172" s="105"/>
      <c r="QL172" s="105"/>
      <c r="QM172" s="105"/>
      <c r="QN172" s="105"/>
      <c r="QO172" s="105"/>
      <c r="QP172" s="105"/>
      <c r="QQ172" s="105"/>
      <c r="QR172" s="105"/>
      <c r="QS172" s="105"/>
      <c r="QT172" s="105"/>
      <c r="QU172" s="105"/>
      <c r="QV172" s="105"/>
      <c r="QW172" s="105"/>
      <c r="QX172" s="105"/>
      <c r="QY172" s="105"/>
      <c r="QZ172" s="105"/>
      <c r="RA172" s="105"/>
      <c r="RB172" s="105"/>
      <c r="RC172" s="105"/>
      <c r="RD172" s="105"/>
      <c r="RE172" s="105"/>
      <c r="RF172" s="105"/>
      <c r="RG172" s="105"/>
      <c r="RH172" s="105"/>
      <c r="RI172" s="105"/>
      <c r="RJ172" s="105"/>
      <c r="RK172" s="105"/>
      <c r="RL172" s="105"/>
      <c r="RM172" s="105"/>
      <c r="RN172" s="105"/>
      <c r="RO172" s="105"/>
      <c r="RP172" s="105"/>
      <c r="RQ172" s="105"/>
      <c r="RR172" s="105"/>
      <c r="RS172" s="105"/>
      <c r="RT172" s="105"/>
      <c r="RU172" s="105"/>
      <c r="RV172" s="105"/>
      <c r="RW172" s="105"/>
      <c r="RX172" s="105"/>
      <c r="RY172" s="105"/>
      <c r="RZ172" s="105"/>
      <c r="SA172" s="105"/>
      <c r="SB172" s="105"/>
      <c r="SC172" s="105"/>
      <c r="SD172" s="105"/>
      <c r="SE172" s="105"/>
      <c r="SF172" s="105"/>
      <c r="SG172" s="105"/>
      <c r="SH172" s="105"/>
      <c r="SI172" s="105"/>
      <c r="SJ172" s="105"/>
      <c r="SK172" s="105"/>
      <c r="SL172" s="105"/>
      <c r="SM172" s="105"/>
      <c r="SN172" s="105"/>
      <c r="SO172" s="105"/>
      <c r="SP172" s="105"/>
      <c r="SQ172" s="105"/>
      <c r="SR172" s="105"/>
      <c r="SS172" s="105"/>
      <c r="ST172" s="105"/>
      <c r="SU172" s="105"/>
      <c r="SV172" s="105"/>
      <c r="SW172" s="105"/>
      <c r="SX172" s="105"/>
      <c r="SY172" s="105"/>
      <c r="SZ172" s="105"/>
      <c r="TA172" s="105"/>
      <c r="TB172" s="105"/>
      <c r="TC172" s="105"/>
      <c r="TD172" s="105"/>
      <c r="TE172" s="105"/>
      <c r="TF172" s="105"/>
      <c r="TG172" s="105"/>
      <c r="TH172" s="105"/>
      <c r="TI172" s="105"/>
      <c r="TJ172" s="105"/>
      <c r="TK172" s="105"/>
      <c r="TL172" s="105"/>
      <c r="TM172" s="105"/>
      <c r="TN172" s="105"/>
      <c r="TO172" s="105"/>
      <c r="TP172" s="105"/>
      <c r="TQ172" s="105"/>
      <c r="TR172" s="105"/>
      <c r="TS172" s="105"/>
      <c r="TT172" s="105"/>
      <c r="TU172" s="105"/>
      <c r="TV172" s="105"/>
      <c r="TW172" s="105"/>
      <c r="TX172" s="105"/>
      <c r="TY172" s="105"/>
      <c r="TZ172" s="105"/>
      <c r="UA172" s="105"/>
      <c r="UB172" s="105"/>
    </row>
    <row r="173" spans="2:548" s="104" customFormat="1" ht="29.25" customHeight="1" collapsed="1" x14ac:dyDescent="0.25">
      <c r="B173" s="105"/>
      <c r="C173" s="118"/>
      <c r="D173" s="118"/>
      <c r="E173" s="265"/>
      <c r="F173" s="267"/>
      <c r="G173" s="118"/>
      <c r="H173" s="118"/>
      <c r="I173" s="118"/>
      <c r="J173" s="122"/>
      <c r="K173" s="128"/>
      <c r="M173" s="105" t="str">
        <f t="shared" si="2"/>
        <v/>
      </c>
      <c r="N173" s="116"/>
      <c r="O173" s="116"/>
      <c r="P173" s="116"/>
      <c r="Q173" s="116"/>
      <c r="R173" s="116"/>
      <c r="S173" s="116"/>
      <c r="T173" s="116"/>
      <c r="U173" s="116"/>
      <c r="V173" s="116"/>
      <c r="W173" s="129"/>
      <c r="X173" s="129"/>
      <c r="Y173" s="129"/>
      <c r="Z173" s="105"/>
      <c r="AA173" s="105"/>
      <c r="AB173" s="105"/>
      <c r="AC173" s="105"/>
      <c r="AD173" s="105"/>
      <c r="AE173" s="105"/>
      <c r="AF173" s="105"/>
      <c r="AG173" s="105"/>
      <c r="AH173" s="105"/>
      <c r="AI173" s="105"/>
      <c r="AJ173" s="105"/>
      <c r="AK173" s="105"/>
      <c r="AL173" s="105"/>
      <c r="AM173" s="105"/>
      <c r="AN173" s="105"/>
      <c r="AO173" s="105"/>
      <c r="AP173" s="105"/>
      <c r="AQ173" s="105"/>
      <c r="AR173" s="105"/>
      <c r="AS173" s="105"/>
      <c r="AT173" s="105"/>
      <c r="AU173" s="105"/>
      <c r="AV173" s="105"/>
      <c r="AW173" s="105"/>
      <c r="AX173" s="105"/>
      <c r="AY173" s="105"/>
      <c r="AZ173" s="105"/>
      <c r="BA173" s="105"/>
      <c r="BB173" s="105"/>
      <c r="BC173" s="105"/>
      <c r="BD173" s="105"/>
      <c r="BE173" s="105"/>
      <c r="BF173" s="105"/>
      <c r="BG173" s="105"/>
      <c r="BH173" s="105"/>
      <c r="BI173" s="105"/>
      <c r="BJ173" s="105"/>
      <c r="BK173" s="105"/>
      <c r="BL173" s="105"/>
      <c r="BM173" s="105"/>
      <c r="BN173" s="105"/>
      <c r="BO173" s="105"/>
      <c r="BP173" s="105"/>
      <c r="BQ173" s="105"/>
      <c r="BR173" s="105"/>
      <c r="BS173" s="105"/>
      <c r="BT173" s="105"/>
      <c r="BU173" s="105"/>
      <c r="BV173" s="105"/>
      <c r="BW173" s="105"/>
      <c r="BX173" s="105"/>
      <c r="BY173" s="105"/>
      <c r="BZ173" s="105"/>
      <c r="CA173" s="105"/>
      <c r="CB173" s="105"/>
      <c r="CC173" s="105"/>
      <c r="CD173" s="105"/>
      <c r="CE173" s="105"/>
      <c r="CF173" s="105"/>
      <c r="CG173" s="105"/>
      <c r="CH173" s="105"/>
      <c r="CI173" s="105"/>
      <c r="CJ173" s="105"/>
      <c r="CK173" s="105"/>
      <c r="CL173" s="105"/>
      <c r="CM173" s="105"/>
      <c r="CN173" s="105"/>
      <c r="CO173" s="105"/>
      <c r="CP173" s="105"/>
      <c r="CQ173" s="105"/>
      <c r="CR173" s="105"/>
      <c r="CS173" s="105"/>
      <c r="CT173" s="105"/>
      <c r="CU173" s="105"/>
      <c r="CV173" s="105"/>
      <c r="CW173" s="105"/>
      <c r="CX173" s="105"/>
      <c r="CY173" s="105"/>
      <c r="CZ173" s="105"/>
      <c r="DA173" s="105"/>
      <c r="DB173" s="105"/>
      <c r="DC173" s="105"/>
      <c r="DD173" s="105"/>
      <c r="DE173" s="105"/>
      <c r="DF173" s="105"/>
      <c r="DG173" s="105"/>
      <c r="DH173" s="105"/>
      <c r="DI173" s="105"/>
      <c r="DJ173" s="105"/>
      <c r="DK173" s="105"/>
      <c r="DL173" s="105"/>
      <c r="DM173" s="105"/>
      <c r="DN173" s="105"/>
      <c r="DO173" s="105"/>
      <c r="DP173" s="105"/>
      <c r="DQ173" s="105"/>
      <c r="DR173" s="105"/>
      <c r="DS173" s="105"/>
      <c r="DT173" s="105"/>
      <c r="DU173" s="105"/>
      <c r="DV173" s="105"/>
      <c r="DW173" s="105"/>
      <c r="DX173" s="105"/>
      <c r="DY173" s="105"/>
      <c r="DZ173" s="105"/>
      <c r="EA173" s="105"/>
      <c r="EB173" s="105"/>
      <c r="EC173" s="105"/>
      <c r="ED173" s="105"/>
      <c r="EE173" s="105"/>
      <c r="EF173" s="105"/>
      <c r="EG173" s="105"/>
      <c r="EH173" s="105"/>
      <c r="EI173" s="105"/>
      <c r="EJ173" s="105"/>
      <c r="EK173" s="105"/>
      <c r="EL173" s="105"/>
      <c r="EM173" s="105"/>
      <c r="EN173" s="105"/>
      <c r="EO173" s="105"/>
      <c r="EP173" s="105"/>
      <c r="EQ173" s="105"/>
      <c r="ER173" s="105"/>
      <c r="ES173" s="105"/>
      <c r="ET173" s="105"/>
      <c r="EU173" s="105"/>
      <c r="EV173" s="105"/>
      <c r="EW173" s="105"/>
      <c r="EX173" s="105"/>
      <c r="EY173" s="105"/>
      <c r="EZ173" s="105"/>
      <c r="FA173" s="105"/>
      <c r="FB173" s="105"/>
      <c r="FC173" s="105"/>
      <c r="FD173" s="105"/>
      <c r="FE173" s="105"/>
      <c r="FF173" s="105"/>
      <c r="FG173" s="105"/>
      <c r="FH173" s="105"/>
      <c r="FI173" s="105"/>
      <c r="FJ173" s="105"/>
      <c r="FK173" s="105"/>
      <c r="FL173" s="105"/>
      <c r="FM173" s="105"/>
      <c r="FN173" s="105"/>
      <c r="FO173" s="105"/>
      <c r="FP173" s="105"/>
      <c r="FQ173" s="105"/>
      <c r="FR173" s="105"/>
      <c r="FS173" s="105"/>
      <c r="FT173" s="105"/>
      <c r="FU173" s="105"/>
      <c r="FV173" s="105"/>
      <c r="FW173" s="105"/>
      <c r="FX173" s="105"/>
      <c r="FY173" s="105"/>
      <c r="FZ173" s="105"/>
      <c r="GA173" s="105"/>
      <c r="GB173" s="105"/>
      <c r="GC173" s="105"/>
      <c r="GD173" s="105"/>
      <c r="GE173" s="105"/>
      <c r="GF173" s="105"/>
      <c r="GG173" s="105"/>
      <c r="GH173" s="105"/>
      <c r="GI173" s="105"/>
      <c r="GJ173" s="105"/>
      <c r="GK173" s="105"/>
      <c r="GL173" s="105"/>
      <c r="GM173" s="105"/>
      <c r="GN173" s="105"/>
      <c r="GO173" s="105"/>
      <c r="GP173" s="105"/>
      <c r="GQ173" s="105"/>
      <c r="GR173" s="105"/>
      <c r="GS173" s="105"/>
      <c r="GT173" s="105"/>
      <c r="GU173" s="105"/>
      <c r="GV173" s="105"/>
      <c r="GW173" s="105"/>
      <c r="GX173" s="105"/>
      <c r="GY173" s="105"/>
      <c r="GZ173" s="105"/>
      <c r="HA173" s="105"/>
      <c r="HB173" s="105"/>
      <c r="HC173" s="105"/>
      <c r="HD173" s="105"/>
      <c r="HE173" s="105"/>
      <c r="HF173" s="105"/>
      <c r="HG173" s="105"/>
      <c r="HH173" s="105"/>
      <c r="HI173" s="105"/>
      <c r="HJ173" s="105"/>
      <c r="HK173" s="105"/>
      <c r="HL173" s="105"/>
      <c r="HM173" s="105"/>
      <c r="HN173" s="105"/>
      <c r="HO173" s="105"/>
      <c r="HP173" s="105"/>
      <c r="HQ173" s="105"/>
      <c r="HR173" s="105"/>
      <c r="HS173" s="105"/>
      <c r="HT173" s="105"/>
      <c r="HU173" s="105"/>
      <c r="HV173" s="105"/>
      <c r="HW173" s="105"/>
      <c r="HX173" s="105"/>
      <c r="HY173" s="105"/>
      <c r="HZ173" s="105"/>
      <c r="IA173" s="105"/>
      <c r="IB173" s="105"/>
      <c r="IC173" s="105"/>
      <c r="ID173" s="105"/>
      <c r="IE173" s="105"/>
      <c r="IF173" s="105"/>
      <c r="IG173" s="105"/>
      <c r="IH173" s="105"/>
      <c r="II173" s="105"/>
      <c r="IJ173" s="105"/>
      <c r="IK173" s="105"/>
      <c r="IL173" s="105"/>
      <c r="IM173" s="105"/>
      <c r="IN173" s="105"/>
      <c r="IO173" s="105"/>
      <c r="IP173" s="105"/>
      <c r="IQ173" s="105"/>
      <c r="IR173" s="105"/>
      <c r="IS173" s="105"/>
      <c r="IT173" s="105"/>
      <c r="IU173" s="105"/>
      <c r="IV173" s="105"/>
      <c r="IW173" s="105"/>
      <c r="IX173" s="105"/>
      <c r="IY173" s="105"/>
      <c r="IZ173" s="105"/>
      <c r="JA173" s="105"/>
      <c r="JB173" s="105"/>
      <c r="JC173" s="105"/>
      <c r="JD173" s="105"/>
      <c r="JE173" s="105"/>
      <c r="JF173" s="105"/>
      <c r="JG173" s="105"/>
      <c r="JH173" s="105"/>
      <c r="JI173" s="105"/>
      <c r="JJ173" s="105"/>
      <c r="JK173" s="105"/>
      <c r="JL173" s="105"/>
      <c r="JM173" s="105"/>
      <c r="JN173" s="105"/>
      <c r="JO173" s="105"/>
      <c r="JP173" s="105"/>
      <c r="JQ173" s="105"/>
      <c r="JR173" s="105"/>
      <c r="JS173" s="105"/>
      <c r="JT173" s="105"/>
      <c r="JU173" s="105"/>
      <c r="JV173" s="105"/>
      <c r="JW173" s="105"/>
      <c r="JX173" s="105"/>
      <c r="JY173" s="105"/>
      <c r="JZ173" s="105"/>
      <c r="KA173" s="105"/>
      <c r="KB173" s="105"/>
      <c r="KC173" s="105"/>
      <c r="KD173" s="105"/>
      <c r="KE173" s="105"/>
      <c r="KF173" s="105"/>
      <c r="KG173" s="105"/>
      <c r="KH173" s="105"/>
      <c r="KI173" s="105"/>
      <c r="KJ173" s="105"/>
      <c r="KK173" s="105"/>
      <c r="KL173" s="105"/>
      <c r="KM173" s="105"/>
      <c r="KN173" s="105"/>
      <c r="KO173" s="105"/>
      <c r="KP173" s="105"/>
      <c r="KQ173" s="105"/>
      <c r="KR173" s="105"/>
      <c r="KS173" s="105"/>
      <c r="KT173" s="105"/>
      <c r="KU173" s="105"/>
      <c r="KV173" s="105"/>
      <c r="KW173" s="105"/>
      <c r="KX173" s="105"/>
      <c r="KY173" s="105"/>
      <c r="KZ173" s="105"/>
      <c r="LA173" s="105"/>
      <c r="LB173" s="105"/>
      <c r="LC173" s="105"/>
      <c r="LD173" s="105"/>
      <c r="LE173" s="105"/>
      <c r="LF173" s="105"/>
      <c r="LG173" s="105"/>
      <c r="LH173" s="105"/>
      <c r="LI173" s="105"/>
      <c r="LJ173" s="105"/>
      <c r="LK173" s="105"/>
      <c r="LL173" s="105"/>
      <c r="LM173" s="105"/>
      <c r="LN173" s="105"/>
      <c r="LO173" s="105"/>
      <c r="LP173" s="105"/>
      <c r="LQ173" s="105"/>
      <c r="LR173" s="105"/>
      <c r="LS173" s="105"/>
      <c r="LT173" s="105"/>
      <c r="LU173" s="105"/>
      <c r="LV173" s="105"/>
      <c r="LW173" s="105"/>
      <c r="LX173" s="105"/>
      <c r="LY173" s="105"/>
      <c r="LZ173" s="105"/>
      <c r="MA173" s="105"/>
      <c r="MB173" s="105"/>
      <c r="MC173" s="105"/>
      <c r="MD173" s="105"/>
      <c r="ME173" s="105"/>
      <c r="MF173" s="105"/>
      <c r="MG173" s="105"/>
      <c r="MH173" s="105"/>
      <c r="MI173" s="105"/>
      <c r="MJ173" s="105"/>
      <c r="MK173" s="105"/>
      <c r="ML173" s="105"/>
      <c r="MM173" s="105"/>
      <c r="MN173" s="105"/>
      <c r="MO173" s="105"/>
      <c r="MP173" s="105"/>
      <c r="MQ173" s="105"/>
      <c r="MR173" s="105"/>
      <c r="MS173" s="105"/>
      <c r="MT173" s="105"/>
      <c r="MU173" s="105"/>
      <c r="MV173" s="105"/>
      <c r="MW173" s="105"/>
      <c r="MX173" s="105"/>
      <c r="MY173" s="105"/>
      <c r="MZ173" s="105"/>
      <c r="NA173" s="105"/>
      <c r="NB173" s="105"/>
      <c r="NC173" s="105"/>
      <c r="ND173" s="105"/>
      <c r="NE173" s="105"/>
      <c r="NF173" s="105"/>
      <c r="NG173" s="105"/>
      <c r="NH173" s="105"/>
      <c r="NI173" s="105"/>
      <c r="NJ173" s="105"/>
      <c r="NK173" s="105"/>
      <c r="NL173" s="105"/>
      <c r="NM173" s="105"/>
      <c r="NN173" s="105"/>
      <c r="NO173" s="105"/>
      <c r="NP173" s="105"/>
      <c r="NQ173" s="105"/>
      <c r="NR173" s="105"/>
      <c r="NS173" s="105"/>
      <c r="NT173" s="105"/>
      <c r="NU173" s="105"/>
      <c r="NV173" s="105"/>
      <c r="NW173" s="105"/>
      <c r="NX173" s="105"/>
      <c r="NY173" s="105"/>
      <c r="NZ173" s="105"/>
      <c r="OA173" s="105"/>
      <c r="OB173" s="105"/>
      <c r="OC173" s="105"/>
      <c r="OD173" s="105"/>
      <c r="OE173" s="105"/>
      <c r="OF173" s="105"/>
      <c r="OG173" s="105"/>
      <c r="OH173" s="105"/>
      <c r="OI173" s="105"/>
      <c r="OJ173" s="105"/>
      <c r="OK173" s="105"/>
      <c r="OL173" s="105"/>
      <c r="OM173" s="105"/>
      <c r="ON173" s="105"/>
      <c r="OO173" s="105"/>
      <c r="OP173" s="105"/>
      <c r="OQ173" s="105"/>
      <c r="OR173" s="105"/>
      <c r="OS173" s="105"/>
      <c r="OT173" s="105"/>
      <c r="OU173" s="105"/>
      <c r="OV173" s="105"/>
      <c r="OW173" s="105"/>
      <c r="OX173" s="105"/>
      <c r="OY173" s="105"/>
      <c r="OZ173" s="105"/>
      <c r="PA173" s="105"/>
      <c r="PB173" s="105"/>
      <c r="PC173" s="105"/>
      <c r="PD173" s="105"/>
      <c r="PE173" s="105"/>
      <c r="PF173" s="105"/>
      <c r="PG173" s="105"/>
      <c r="PH173" s="105"/>
      <c r="PI173" s="105"/>
      <c r="PJ173" s="105"/>
      <c r="PK173" s="105"/>
      <c r="PL173" s="105"/>
      <c r="PM173" s="105"/>
      <c r="PN173" s="105"/>
      <c r="PO173" s="105"/>
      <c r="PP173" s="105"/>
      <c r="PQ173" s="105"/>
      <c r="PR173" s="105"/>
      <c r="PS173" s="105"/>
      <c r="PT173" s="105"/>
      <c r="PU173" s="105"/>
      <c r="PV173" s="105"/>
      <c r="PW173" s="105"/>
      <c r="PX173" s="105"/>
      <c r="PY173" s="105"/>
      <c r="PZ173" s="105"/>
      <c r="QA173" s="105"/>
      <c r="QB173" s="105"/>
      <c r="QC173" s="105"/>
      <c r="QD173" s="105"/>
      <c r="QE173" s="105"/>
      <c r="QF173" s="105"/>
      <c r="QG173" s="105"/>
      <c r="QH173" s="105"/>
      <c r="QI173" s="105"/>
      <c r="QJ173" s="105"/>
      <c r="QK173" s="105"/>
      <c r="QL173" s="105"/>
      <c r="QM173" s="105"/>
      <c r="QN173" s="105"/>
      <c r="QO173" s="105"/>
      <c r="QP173" s="105"/>
      <c r="QQ173" s="105"/>
      <c r="QR173" s="105"/>
      <c r="QS173" s="105"/>
      <c r="QT173" s="105"/>
      <c r="QU173" s="105"/>
      <c r="QV173" s="105"/>
      <c r="QW173" s="105"/>
      <c r="QX173" s="105"/>
      <c r="QY173" s="105"/>
      <c r="QZ173" s="105"/>
      <c r="RA173" s="105"/>
      <c r="RB173" s="105"/>
      <c r="RC173" s="105"/>
      <c r="RD173" s="105"/>
      <c r="RE173" s="105"/>
      <c r="RF173" s="105"/>
      <c r="RG173" s="105"/>
      <c r="RH173" s="105"/>
      <c r="RI173" s="105"/>
      <c r="RJ173" s="105"/>
      <c r="RK173" s="105"/>
      <c r="RL173" s="105"/>
      <c r="RM173" s="105"/>
      <c r="RN173" s="105"/>
      <c r="RO173" s="105"/>
      <c r="RP173" s="105"/>
      <c r="RQ173" s="105"/>
      <c r="RR173" s="105"/>
      <c r="RS173" s="105"/>
      <c r="RT173" s="105"/>
      <c r="RU173" s="105"/>
      <c r="RV173" s="105"/>
      <c r="RW173" s="105"/>
      <c r="RX173" s="105"/>
      <c r="RY173" s="105"/>
      <c r="RZ173" s="105"/>
      <c r="SA173" s="105"/>
      <c r="SB173" s="105"/>
      <c r="SC173" s="105"/>
      <c r="SD173" s="105"/>
      <c r="SE173" s="105"/>
      <c r="SF173" s="105"/>
      <c r="SG173" s="105"/>
      <c r="SH173" s="105"/>
      <c r="SI173" s="105"/>
      <c r="SJ173" s="105"/>
      <c r="SK173" s="105"/>
      <c r="SL173" s="105"/>
      <c r="SM173" s="105"/>
      <c r="SN173" s="105"/>
      <c r="SO173" s="105"/>
      <c r="SP173" s="105"/>
      <c r="SQ173" s="105"/>
      <c r="SR173" s="105"/>
      <c r="SS173" s="105"/>
      <c r="ST173" s="105"/>
      <c r="SU173" s="105"/>
      <c r="SV173" s="105"/>
      <c r="SW173" s="105"/>
      <c r="SX173" s="105"/>
      <c r="SY173" s="105"/>
      <c r="SZ173" s="105"/>
      <c r="TA173" s="105"/>
      <c r="TB173" s="105"/>
      <c r="TC173" s="105"/>
      <c r="TD173" s="105"/>
      <c r="TE173" s="105"/>
      <c r="TF173" s="105"/>
      <c r="TG173" s="105"/>
      <c r="TH173" s="105"/>
      <c r="TI173" s="105"/>
      <c r="TJ173" s="105"/>
      <c r="TK173" s="105"/>
      <c r="TL173" s="105"/>
      <c r="TM173" s="105"/>
      <c r="TN173" s="105"/>
      <c r="TO173" s="105"/>
      <c r="TP173" s="105"/>
      <c r="TQ173" s="105"/>
      <c r="TR173" s="105"/>
      <c r="TS173" s="105"/>
      <c r="TT173" s="105"/>
      <c r="TU173" s="105"/>
      <c r="TV173" s="105"/>
      <c r="TW173" s="105"/>
      <c r="TX173" s="105"/>
      <c r="TY173" s="105"/>
      <c r="TZ173" s="105"/>
      <c r="UA173" s="105"/>
      <c r="UB173" s="105"/>
    </row>
    <row r="174" spans="2:548" s="2" customFormat="1" x14ac:dyDescent="0.25">
      <c r="B174" s="1"/>
      <c r="C174" s="17"/>
      <c r="D174" s="17"/>
      <c r="E174" s="17"/>
      <c r="F174" s="17"/>
      <c r="G174" s="17"/>
      <c r="H174" s="17"/>
      <c r="I174" s="17"/>
      <c r="J174" s="14"/>
      <c r="K174" s="14"/>
      <c r="M174" s="1" t="str">
        <f t="shared" si="2"/>
        <v/>
      </c>
      <c r="N174" s="19"/>
      <c r="O174" s="19"/>
      <c r="P174" s="19"/>
      <c r="Q174" s="19"/>
      <c r="R174" s="19"/>
      <c r="S174" s="19"/>
      <c r="T174" s="19"/>
      <c r="U174" s="19"/>
      <c r="V174" s="19"/>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row>
    <row r="175" spans="2:548" ht="27" customHeight="1" x14ac:dyDescent="0.25">
      <c r="C175" s="435" t="s">
        <v>166</v>
      </c>
      <c r="D175" s="435"/>
      <c r="E175" s="435"/>
      <c r="F175" s="435"/>
      <c r="G175" s="435"/>
      <c r="H175" s="435"/>
      <c r="I175" s="435"/>
      <c r="J175" s="14"/>
      <c r="K175" s="14"/>
      <c r="M175" s="1" t="str">
        <f t="shared" si="2"/>
        <v/>
      </c>
    </row>
    <row r="176" spans="2:548" ht="70.5" customHeight="1" x14ac:dyDescent="0.25">
      <c r="C176" s="5" t="s">
        <v>2</v>
      </c>
      <c r="D176" s="57" t="s">
        <v>1</v>
      </c>
      <c r="E176" s="72" t="s">
        <v>313</v>
      </c>
      <c r="F176" s="72" t="s">
        <v>314</v>
      </c>
      <c r="G176" s="72" t="s">
        <v>167</v>
      </c>
      <c r="H176" s="72" t="s">
        <v>168</v>
      </c>
      <c r="I176" s="72" t="s">
        <v>315</v>
      </c>
      <c r="J176" s="93" t="s">
        <v>0</v>
      </c>
      <c r="K176" s="8"/>
      <c r="M176" s="1" t="str">
        <f t="shared" si="2"/>
        <v/>
      </c>
    </row>
    <row r="177" spans="1:22" s="105" customFormat="1" ht="26.25" customHeight="1" x14ac:dyDescent="0.25">
      <c r="A177" s="104"/>
      <c r="C177" s="118"/>
      <c r="D177" s="118"/>
      <c r="E177" s="118"/>
      <c r="F177" s="118"/>
      <c r="G177" s="118"/>
      <c r="H177" s="118"/>
      <c r="I177" s="118"/>
      <c r="J177" s="122"/>
      <c r="K177" s="128"/>
      <c r="L177" s="104"/>
      <c r="M177" s="105" t="str">
        <f t="shared" si="2"/>
        <v/>
      </c>
      <c r="N177" s="116"/>
      <c r="O177" s="116"/>
      <c r="P177" s="116"/>
      <c r="Q177" s="116"/>
      <c r="R177" s="116"/>
      <c r="S177" s="116"/>
      <c r="T177" s="116"/>
      <c r="U177" s="116"/>
      <c r="V177" s="116"/>
    </row>
    <row r="178" spans="1:22" s="105" customFormat="1" ht="24.75" customHeight="1" x14ac:dyDescent="0.25">
      <c r="A178" s="104"/>
      <c r="C178" s="118"/>
      <c r="D178" s="118"/>
      <c r="E178" s="118"/>
      <c r="F178" s="118"/>
      <c r="G178" s="118"/>
      <c r="H178" s="118"/>
      <c r="I178" s="118"/>
      <c r="J178" s="122"/>
      <c r="K178" s="128"/>
      <c r="L178" s="104"/>
      <c r="M178" s="105" t="str">
        <f t="shared" si="2"/>
        <v/>
      </c>
      <c r="N178" s="116"/>
      <c r="O178" s="116"/>
      <c r="P178" s="116"/>
      <c r="Q178" s="116"/>
      <c r="R178" s="116"/>
      <c r="S178" s="116"/>
      <c r="T178" s="116"/>
      <c r="U178" s="116"/>
      <c r="V178" s="116"/>
    </row>
    <row r="179" spans="1:22" s="105" customFormat="1" ht="24.75" hidden="1" customHeight="1" outlineLevel="1" x14ac:dyDescent="0.25">
      <c r="A179" s="104"/>
      <c r="C179" s="118"/>
      <c r="D179" s="118"/>
      <c r="E179" s="118"/>
      <c r="F179" s="118"/>
      <c r="G179" s="118"/>
      <c r="H179" s="118"/>
      <c r="I179" s="118"/>
      <c r="J179" s="236"/>
      <c r="K179" s="128"/>
      <c r="L179" s="104"/>
      <c r="N179" s="116"/>
      <c r="O179" s="116"/>
      <c r="P179" s="116"/>
      <c r="Q179" s="116"/>
      <c r="R179" s="116"/>
      <c r="S179" s="116"/>
      <c r="T179" s="116"/>
      <c r="U179" s="116"/>
      <c r="V179" s="116"/>
    </row>
    <row r="180" spans="1:22" s="105" customFormat="1" ht="24.75" hidden="1" customHeight="1" outlineLevel="1" x14ac:dyDescent="0.25">
      <c r="A180" s="104"/>
      <c r="C180" s="118"/>
      <c r="D180" s="118"/>
      <c r="E180" s="118"/>
      <c r="F180" s="118"/>
      <c r="G180" s="118"/>
      <c r="H180" s="118"/>
      <c r="I180" s="118"/>
      <c r="J180" s="236"/>
      <c r="K180" s="128"/>
      <c r="L180" s="104"/>
      <c r="N180" s="116"/>
      <c r="O180" s="116"/>
      <c r="P180" s="116"/>
      <c r="Q180" s="116"/>
      <c r="R180" s="116"/>
      <c r="S180" s="116"/>
      <c r="T180" s="116"/>
      <c r="U180" s="116"/>
      <c r="V180" s="116"/>
    </row>
    <row r="181" spans="1:22" s="105" customFormat="1" ht="24.75" hidden="1" customHeight="1" outlineLevel="1" x14ac:dyDescent="0.25">
      <c r="A181" s="104"/>
      <c r="C181" s="118"/>
      <c r="D181" s="118"/>
      <c r="E181" s="118"/>
      <c r="F181" s="118"/>
      <c r="G181" s="118"/>
      <c r="H181" s="118"/>
      <c r="I181" s="118"/>
      <c r="J181" s="236"/>
      <c r="K181" s="128"/>
      <c r="L181" s="104"/>
      <c r="N181" s="116"/>
      <c r="O181" s="116"/>
      <c r="P181" s="116"/>
      <c r="Q181" s="116"/>
      <c r="R181" s="116"/>
      <c r="S181" s="116"/>
      <c r="T181" s="116"/>
      <c r="U181" s="116"/>
      <c r="V181" s="116"/>
    </row>
    <row r="182" spans="1:22" s="105" customFormat="1" ht="24.75" hidden="1" customHeight="1" outlineLevel="1" x14ac:dyDescent="0.25">
      <c r="A182" s="104"/>
      <c r="C182" s="118"/>
      <c r="D182" s="118"/>
      <c r="E182" s="118"/>
      <c r="F182" s="118"/>
      <c r="G182" s="118"/>
      <c r="H182" s="118"/>
      <c r="I182" s="118"/>
      <c r="J182" s="236"/>
      <c r="K182" s="128"/>
      <c r="L182" s="104"/>
      <c r="N182" s="116"/>
      <c r="O182" s="116"/>
      <c r="P182" s="116"/>
      <c r="Q182" s="116"/>
      <c r="R182" s="116"/>
      <c r="S182" s="116"/>
      <c r="T182" s="116"/>
      <c r="U182" s="116"/>
      <c r="V182" s="116"/>
    </row>
    <row r="183" spans="1:22" s="105" customFormat="1" ht="24.75" hidden="1" customHeight="1" outlineLevel="1" x14ac:dyDescent="0.25">
      <c r="A183" s="104"/>
      <c r="C183" s="118"/>
      <c r="D183" s="118"/>
      <c r="E183" s="118"/>
      <c r="F183" s="118"/>
      <c r="G183" s="118"/>
      <c r="H183" s="118"/>
      <c r="I183" s="118"/>
      <c r="J183" s="236"/>
      <c r="K183" s="128"/>
      <c r="L183" s="104"/>
      <c r="N183" s="116"/>
      <c r="O183" s="116"/>
      <c r="P183" s="116"/>
      <c r="Q183" s="116"/>
      <c r="R183" s="116"/>
      <c r="S183" s="116"/>
      <c r="T183" s="116"/>
      <c r="U183" s="116"/>
      <c r="V183" s="116"/>
    </row>
    <row r="184" spans="1:22" s="105" customFormat="1" ht="27.75" customHeight="1" collapsed="1" x14ac:dyDescent="0.25">
      <c r="A184" s="104"/>
      <c r="C184" s="118"/>
      <c r="D184" s="118"/>
      <c r="E184" s="118"/>
      <c r="F184" s="118"/>
      <c r="G184" s="118"/>
      <c r="H184" s="118"/>
      <c r="I184" s="118"/>
      <c r="J184" s="122"/>
      <c r="K184" s="128"/>
      <c r="L184" s="104"/>
      <c r="M184" s="105" t="str">
        <f t="shared" si="2"/>
        <v/>
      </c>
      <c r="N184" s="116"/>
      <c r="O184" s="116"/>
      <c r="P184" s="116"/>
      <c r="Q184" s="116"/>
      <c r="R184" s="116"/>
      <c r="S184" s="116"/>
      <c r="T184" s="116"/>
      <c r="U184" s="116"/>
      <c r="V184" s="116"/>
    </row>
    <row r="185" spans="1:22" x14ac:dyDescent="0.25">
      <c r="C185" s="10"/>
      <c r="D185" s="10"/>
      <c r="E185" s="10"/>
      <c r="F185" s="10"/>
      <c r="G185" s="10"/>
      <c r="H185" s="10"/>
      <c r="I185" s="10"/>
      <c r="J185" s="14"/>
      <c r="K185" s="14"/>
      <c r="M185" s="1" t="str">
        <f t="shared" si="2"/>
        <v/>
      </c>
    </row>
    <row r="186" spans="1:22" ht="32.25" customHeight="1" x14ac:dyDescent="0.25">
      <c r="C186" s="434" t="s">
        <v>208</v>
      </c>
      <c r="D186" s="434"/>
      <c r="E186" s="434"/>
      <c r="F186" s="434"/>
      <c r="G186" s="434"/>
      <c r="H186" s="434"/>
      <c r="I186" s="434"/>
      <c r="J186" s="14"/>
      <c r="K186" s="14"/>
      <c r="M186" s="1" t="str">
        <f t="shared" si="2"/>
        <v/>
      </c>
    </row>
    <row r="187" spans="1:22" ht="25.15" customHeight="1" x14ac:dyDescent="0.25">
      <c r="C187" s="57" t="s">
        <v>2</v>
      </c>
      <c r="D187" s="57" t="s">
        <v>1</v>
      </c>
      <c r="E187" s="369" t="s">
        <v>205</v>
      </c>
      <c r="F187" s="370"/>
      <c r="G187" s="371"/>
      <c r="H187" s="382" t="s">
        <v>199</v>
      </c>
      <c r="I187" s="383"/>
      <c r="J187" s="93" t="s">
        <v>0</v>
      </c>
      <c r="K187" s="8"/>
      <c r="M187" s="1" t="str">
        <f t="shared" si="2"/>
        <v/>
      </c>
    </row>
    <row r="188" spans="1:22" s="105" customFormat="1" ht="23.25" customHeight="1" x14ac:dyDescent="0.25">
      <c r="A188" s="104"/>
      <c r="C188" s="118"/>
      <c r="D188" s="118"/>
      <c r="E188" s="334"/>
      <c r="F188" s="334"/>
      <c r="G188" s="334"/>
      <c r="H188" s="265"/>
      <c r="I188" s="267"/>
      <c r="J188" s="122"/>
      <c r="K188" s="128"/>
      <c r="L188" s="104"/>
      <c r="M188" s="105" t="str">
        <f t="shared" ref="M188:M225" si="3">IF(J188="X","[Bracket] the information you claim as confidential","")</f>
        <v/>
      </c>
      <c r="N188" s="116"/>
      <c r="O188" s="116"/>
      <c r="P188" s="116"/>
      <c r="Q188" s="116"/>
      <c r="R188" s="116"/>
      <c r="S188" s="116"/>
      <c r="T188" s="116"/>
      <c r="U188" s="116"/>
      <c r="V188" s="116"/>
    </row>
    <row r="189" spans="1:22" s="105" customFormat="1" ht="23.25" customHeight="1" x14ac:dyDescent="0.25">
      <c r="A189" s="104"/>
      <c r="C189" s="118"/>
      <c r="D189" s="118"/>
      <c r="E189" s="353"/>
      <c r="F189" s="354"/>
      <c r="G189" s="355"/>
      <c r="H189" s="353"/>
      <c r="I189" s="355"/>
      <c r="J189" s="236"/>
      <c r="K189" s="128"/>
      <c r="L189" s="104"/>
      <c r="N189" s="116"/>
      <c r="O189" s="116"/>
      <c r="P189" s="116"/>
      <c r="Q189" s="116"/>
      <c r="R189" s="116"/>
      <c r="S189" s="116"/>
      <c r="T189" s="116"/>
      <c r="U189" s="116"/>
      <c r="V189" s="116"/>
    </row>
    <row r="190" spans="1:22" s="105" customFormat="1" ht="23.25" hidden="1" customHeight="1" outlineLevel="1" x14ac:dyDescent="0.25">
      <c r="A190" s="104"/>
      <c r="C190" s="118"/>
      <c r="D190" s="118"/>
      <c r="E190" s="353"/>
      <c r="F190" s="354"/>
      <c r="G190" s="355"/>
      <c r="H190" s="233"/>
      <c r="I190" s="234"/>
      <c r="J190" s="236"/>
      <c r="K190" s="128"/>
      <c r="L190" s="104"/>
      <c r="N190" s="116"/>
      <c r="O190" s="116"/>
      <c r="P190" s="116"/>
      <c r="Q190" s="116"/>
      <c r="R190" s="116"/>
      <c r="S190" s="116"/>
      <c r="T190" s="116"/>
      <c r="U190" s="116"/>
      <c r="V190" s="116"/>
    </row>
    <row r="191" spans="1:22" s="105" customFormat="1" ht="23.25" hidden="1" customHeight="1" outlineLevel="1" x14ac:dyDescent="0.25">
      <c r="A191" s="104"/>
      <c r="C191" s="118"/>
      <c r="D191" s="118"/>
      <c r="E191" s="353"/>
      <c r="F191" s="354"/>
      <c r="G191" s="355"/>
      <c r="H191" s="233"/>
      <c r="I191" s="234"/>
      <c r="J191" s="236"/>
      <c r="K191" s="128"/>
      <c r="L191" s="104"/>
      <c r="N191" s="116"/>
      <c r="O191" s="116"/>
      <c r="P191" s="116"/>
      <c r="Q191" s="116"/>
      <c r="R191" s="116"/>
      <c r="S191" s="116"/>
      <c r="T191" s="116"/>
      <c r="U191" s="116"/>
      <c r="V191" s="116"/>
    </row>
    <row r="192" spans="1:22" s="105" customFormat="1" ht="23.25" hidden="1" customHeight="1" outlineLevel="1" x14ac:dyDescent="0.25">
      <c r="A192" s="104"/>
      <c r="C192" s="118"/>
      <c r="D192" s="118"/>
      <c r="E192" s="353"/>
      <c r="F192" s="354"/>
      <c r="G192" s="355"/>
      <c r="H192" s="233"/>
      <c r="I192" s="234"/>
      <c r="J192" s="236"/>
      <c r="K192" s="128"/>
      <c r="L192" s="104"/>
      <c r="N192" s="116"/>
      <c r="O192" s="116"/>
      <c r="P192" s="116"/>
      <c r="Q192" s="116"/>
      <c r="R192" s="116"/>
      <c r="S192" s="116"/>
      <c r="T192" s="116"/>
      <c r="U192" s="116"/>
      <c r="V192" s="116"/>
    </row>
    <row r="193" spans="1:22" s="105" customFormat="1" ht="23.25" hidden="1" customHeight="1" outlineLevel="1" x14ac:dyDescent="0.25">
      <c r="A193" s="104"/>
      <c r="C193" s="118"/>
      <c r="D193" s="118"/>
      <c r="E193" s="353"/>
      <c r="F193" s="354"/>
      <c r="G193" s="355"/>
      <c r="H193" s="233"/>
      <c r="I193" s="234"/>
      <c r="J193" s="236"/>
      <c r="K193" s="128"/>
      <c r="L193" s="104"/>
      <c r="N193" s="116"/>
      <c r="O193" s="116"/>
      <c r="P193" s="116"/>
      <c r="Q193" s="116"/>
      <c r="R193" s="116"/>
      <c r="S193" s="116"/>
      <c r="T193" s="116"/>
      <c r="U193" s="116"/>
      <c r="V193" s="116"/>
    </row>
    <row r="194" spans="1:22" s="105" customFormat="1" ht="23.25" hidden="1" customHeight="1" outlineLevel="1" x14ac:dyDescent="0.25">
      <c r="A194" s="104"/>
      <c r="C194" s="118"/>
      <c r="D194" s="118"/>
      <c r="E194" s="353"/>
      <c r="F194" s="354"/>
      <c r="G194" s="355"/>
      <c r="H194" s="233"/>
      <c r="I194" s="234"/>
      <c r="J194" s="236"/>
      <c r="K194" s="128"/>
      <c r="L194" s="104"/>
      <c r="N194" s="116"/>
      <c r="O194" s="116"/>
      <c r="P194" s="116"/>
      <c r="Q194" s="116"/>
      <c r="R194" s="116"/>
      <c r="S194" s="116"/>
      <c r="T194" s="116"/>
      <c r="U194" s="116"/>
      <c r="V194" s="116"/>
    </row>
    <row r="195" spans="1:22" s="105" customFormat="1" ht="23.25" customHeight="1" collapsed="1" x14ac:dyDescent="0.25">
      <c r="A195" s="104"/>
      <c r="C195" s="118"/>
      <c r="D195" s="118"/>
      <c r="E195" s="334"/>
      <c r="F195" s="334"/>
      <c r="G195" s="334"/>
      <c r="H195" s="265"/>
      <c r="I195" s="267"/>
      <c r="J195" s="122"/>
      <c r="K195" s="128"/>
      <c r="L195" s="104"/>
      <c r="M195" s="105" t="str">
        <f t="shared" si="3"/>
        <v/>
      </c>
      <c r="N195" s="116"/>
      <c r="O195" s="116"/>
      <c r="P195" s="116"/>
      <c r="Q195" s="116"/>
      <c r="R195" s="116"/>
      <c r="S195" s="116"/>
      <c r="T195" s="116"/>
      <c r="U195" s="116"/>
      <c r="V195" s="116"/>
    </row>
    <row r="196" spans="1:22" x14ac:dyDescent="0.25">
      <c r="C196" s="240"/>
      <c r="D196" s="30"/>
      <c r="E196" s="30"/>
      <c r="F196" s="239"/>
      <c r="G196" s="239"/>
      <c r="H196" s="239"/>
      <c r="I196" s="239"/>
      <c r="J196" s="30"/>
      <c r="K196" s="14"/>
      <c r="M196" s="1" t="str">
        <f t="shared" si="3"/>
        <v/>
      </c>
    </row>
    <row r="197" spans="1:22" x14ac:dyDescent="0.25">
      <c r="C197" s="360" t="s">
        <v>209</v>
      </c>
      <c r="D197" s="361"/>
      <c r="E197" s="361"/>
      <c r="F197" s="361"/>
      <c r="G197" s="361"/>
      <c r="H197" s="361"/>
      <c r="I197" s="361"/>
      <c r="J197" s="362"/>
      <c r="K197" s="14"/>
      <c r="M197" s="1" t="str">
        <f t="shared" si="3"/>
        <v/>
      </c>
    </row>
    <row r="198" spans="1:22" ht="7.5" customHeight="1" x14ac:dyDescent="0.25">
      <c r="C198" s="16"/>
      <c r="D198" s="16"/>
      <c r="E198" s="16"/>
      <c r="F198" s="16"/>
      <c r="G198" s="16"/>
      <c r="H198" s="14"/>
      <c r="I198" s="14"/>
      <c r="J198" s="14"/>
      <c r="K198" s="14"/>
      <c r="M198" s="1" t="str">
        <f t="shared" si="3"/>
        <v/>
      </c>
    </row>
    <row r="199" spans="1:22" ht="30.75" customHeight="1" x14ac:dyDescent="0.25">
      <c r="C199" s="348" t="s">
        <v>224</v>
      </c>
      <c r="D199" s="348"/>
      <c r="E199" s="348"/>
      <c r="F199" s="348"/>
      <c r="G199" s="348"/>
      <c r="H199" s="348"/>
      <c r="I199" s="349"/>
      <c r="J199" s="241" t="s">
        <v>0</v>
      </c>
      <c r="K199" s="14"/>
      <c r="M199" s="1" t="str">
        <f t="shared" si="3"/>
        <v/>
      </c>
    </row>
    <row r="200" spans="1:22" x14ac:dyDescent="0.25">
      <c r="C200" s="356" t="s">
        <v>316</v>
      </c>
      <c r="D200" s="356"/>
      <c r="E200" s="356"/>
      <c r="F200" s="356"/>
      <c r="G200" s="368"/>
      <c r="H200" s="368"/>
      <c r="I200" s="195" t="s">
        <v>9</v>
      </c>
      <c r="J200" s="122"/>
      <c r="K200" s="7"/>
      <c r="M200" s="1" t="str">
        <f t="shared" si="3"/>
        <v/>
      </c>
    </row>
    <row r="201" spans="1:22" x14ac:dyDescent="0.25">
      <c r="C201" s="356" t="s">
        <v>317</v>
      </c>
      <c r="D201" s="356"/>
      <c r="E201" s="356"/>
      <c r="F201" s="356"/>
      <c r="G201" s="368"/>
      <c r="H201" s="368"/>
      <c r="I201" s="195" t="s">
        <v>9</v>
      </c>
      <c r="J201" s="122"/>
      <c r="K201" s="7"/>
      <c r="M201" s="1" t="str">
        <f t="shared" si="3"/>
        <v/>
      </c>
    </row>
    <row r="202" spans="1:22" x14ac:dyDescent="0.25">
      <c r="C202" s="356" t="s">
        <v>164</v>
      </c>
      <c r="D202" s="356"/>
      <c r="E202" s="356"/>
      <c r="F202" s="356"/>
      <c r="G202" s="368"/>
      <c r="H202" s="368"/>
      <c r="I202" s="196" t="s">
        <v>8</v>
      </c>
      <c r="J202" s="122"/>
      <c r="K202" s="7"/>
      <c r="M202" s="1" t="str">
        <f t="shared" si="3"/>
        <v/>
      </c>
    </row>
    <row r="203" spans="1:22" x14ac:dyDescent="0.25">
      <c r="C203" s="357" t="s">
        <v>165</v>
      </c>
      <c r="D203" s="358"/>
      <c r="E203" s="358"/>
      <c r="F203" s="359"/>
      <c r="G203" s="346"/>
      <c r="H203" s="347"/>
      <c r="I203" s="196" t="s">
        <v>7</v>
      </c>
      <c r="J203" s="122"/>
      <c r="K203" s="7"/>
      <c r="M203" s="1" t="str">
        <f t="shared" si="3"/>
        <v/>
      </c>
    </row>
    <row r="204" spans="1:22" x14ac:dyDescent="0.25">
      <c r="C204" s="356" t="s">
        <v>318</v>
      </c>
      <c r="D204" s="356"/>
      <c r="E204" s="356"/>
      <c r="F204" s="356"/>
      <c r="G204" s="368"/>
      <c r="H204" s="368"/>
      <c r="I204" s="196" t="s">
        <v>6</v>
      </c>
      <c r="J204" s="122"/>
      <c r="K204" s="7"/>
      <c r="M204" s="1" t="str">
        <f t="shared" si="3"/>
        <v/>
      </c>
    </row>
    <row r="205" spans="1:22" ht="25.5" customHeight="1" x14ac:dyDescent="0.25">
      <c r="C205" s="356" t="s">
        <v>319</v>
      </c>
      <c r="D205" s="356"/>
      <c r="E205" s="356"/>
      <c r="F205" s="356"/>
      <c r="G205" s="368"/>
      <c r="H205" s="368"/>
      <c r="I205" s="196"/>
      <c r="J205" s="122"/>
      <c r="K205" s="7"/>
      <c r="M205" s="1" t="str">
        <f t="shared" si="3"/>
        <v/>
      </c>
    </row>
    <row r="206" spans="1:22" x14ac:dyDescent="0.25">
      <c r="C206" s="356" t="s">
        <v>320</v>
      </c>
      <c r="D206" s="356"/>
      <c r="E206" s="356"/>
      <c r="F206" s="356"/>
      <c r="G206" s="346"/>
      <c r="H206" s="347"/>
      <c r="I206" s="197" t="s">
        <v>5</v>
      </c>
      <c r="J206" s="122"/>
      <c r="K206" s="7"/>
      <c r="M206" s="1" t="str">
        <f t="shared" si="3"/>
        <v/>
      </c>
    </row>
    <row r="207" spans="1:22" x14ac:dyDescent="0.25">
      <c r="C207" s="357" t="s">
        <v>321</v>
      </c>
      <c r="D207" s="358"/>
      <c r="E207" s="358"/>
      <c r="F207" s="359"/>
      <c r="G207" s="346"/>
      <c r="H207" s="347"/>
      <c r="I207" s="198" t="s">
        <v>8</v>
      </c>
      <c r="J207" s="122"/>
      <c r="K207" s="7"/>
      <c r="M207" s="1" t="str">
        <f t="shared" si="3"/>
        <v/>
      </c>
    </row>
    <row r="208" spans="1:22" x14ac:dyDescent="0.25">
      <c r="C208" s="356" t="s">
        <v>322</v>
      </c>
      <c r="D208" s="356"/>
      <c r="E208" s="356"/>
      <c r="F208" s="356"/>
      <c r="G208" s="346"/>
      <c r="H208" s="347"/>
      <c r="I208" s="198" t="s">
        <v>6</v>
      </c>
      <c r="J208" s="122"/>
      <c r="K208" s="7"/>
      <c r="M208" s="1" t="str">
        <f t="shared" si="3"/>
        <v/>
      </c>
    </row>
    <row r="209" spans="3:13" x14ac:dyDescent="0.25">
      <c r="C209" s="356" t="s">
        <v>323</v>
      </c>
      <c r="D209" s="356"/>
      <c r="E209" s="356"/>
      <c r="F209" s="356"/>
      <c r="G209" s="346"/>
      <c r="H209" s="347"/>
      <c r="I209" s="195" t="s">
        <v>9</v>
      </c>
      <c r="J209" s="122"/>
      <c r="K209" s="7"/>
      <c r="M209" s="1" t="str">
        <f t="shared" si="3"/>
        <v/>
      </c>
    </row>
    <row r="210" spans="3:13" x14ac:dyDescent="0.25">
      <c r="C210" s="356" t="s">
        <v>324</v>
      </c>
      <c r="D210" s="356"/>
      <c r="E210" s="356"/>
      <c r="F210" s="356"/>
      <c r="G210" s="368"/>
      <c r="H210" s="368"/>
      <c r="I210" s="197" t="s">
        <v>213</v>
      </c>
      <c r="J210" s="122"/>
      <c r="K210" s="7"/>
      <c r="M210" s="1" t="str">
        <f t="shared" si="3"/>
        <v/>
      </c>
    </row>
    <row r="211" spans="3:13" x14ac:dyDescent="0.25">
      <c r="C211" s="199"/>
      <c r="D211" s="67"/>
      <c r="E211" s="67"/>
      <c r="F211" s="67"/>
      <c r="G211" s="67"/>
      <c r="H211" s="67"/>
      <c r="I211" s="67"/>
      <c r="J211" s="14"/>
      <c r="K211" s="14"/>
      <c r="M211" s="1" t="str">
        <f t="shared" si="3"/>
        <v/>
      </c>
    </row>
    <row r="212" spans="3:13" ht="12" customHeight="1" x14ac:dyDescent="0.25">
      <c r="C212" s="381" t="s">
        <v>225</v>
      </c>
      <c r="D212" s="381"/>
      <c r="E212" s="381"/>
      <c r="F212" s="381"/>
      <c r="G212" s="381"/>
      <c r="H212" s="381"/>
      <c r="I212" s="381"/>
      <c r="J212" s="14"/>
      <c r="K212" s="14"/>
      <c r="M212" s="1" t="str">
        <f t="shared" si="3"/>
        <v/>
      </c>
    </row>
    <row r="213" spans="3:13" x14ac:dyDescent="0.25">
      <c r="C213" s="387" t="s">
        <v>212</v>
      </c>
      <c r="D213" s="387"/>
      <c r="E213" s="387"/>
      <c r="F213" s="364" t="s">
        <v>206</v>
      </c>
      <c r="G213" s="365"/>
      <c r="H213" s="366"/>
      <c r="I213" s="200" t="s">
        <v>3</v>
      </c>
      <c r="J213" s="93" t="s">
        <v>0</v>
      </c>
      <c r="K213" s="8"/>
      <c r="M213" s="1" t="str">
        <f t="shared" si="3"/>
        <v/>
      </c>
    </row>
    <row r="214" spans="3:13" ht="24.75" customHeight="1" x14ac:dyDescent="0.25">
      <c r="C214" s="388" t="s">
        <v>226</v>
      </c>
      <c r="D214" s="388"/>
      <c r="E214" s="388"/>
      <c r="F214" s="346"/>
      <c r="G214" s="367"/>
      <c r="H214" s="347"/>
      <c r="I214" s="201"/>
      <c r="J214" s="122"/>
      <c r="K214" s="8"/>
      <c r="M214" s="1" t="str">
        <f t="shared" si="3"/>
        <v/>
      </c>
    </row>
    <row r="215" spans="3:13" x14ac:dyDescent="0.25">
      <c r="C215" s="388" t="s">
        <v>227</v>
      </c>
      <c r="D215" s="388"/>
      <c r="E215" s="388"/>
      <c r="F215" s="346"/>
      <c r="G215" s="367"/>
      <c r="H215" s="347"/>
      <c r="I215" s="201"/>
      <c r="J215" s="122"/>
      <c r="K215" s="8"/>
      <c r="M215" s="1" t="str">
        <f t="shared" si="3"/>
        <v/>
      </c>
    </row>
    <row r="216" spans="3:13" x14ac:dyDescent="0.25">
      <c r="C216" s="387" t="s">
        <v>282</v>
      </c>
      <c r="D216" s="387"/>
      <c r="E216" s="387"/>
      <c r="F216" s="346"/>
      <c r="G216" s="367"/>
      <c r="H216" s="347"/>
      <c r="I216" s="201"/>
      <c r="J216" s="122"/>
      <c r="K216" s="8"/>
      <c r="M216" s="1" t="str">
        <f t="shared" si="3"/>
        <v/>
      </c>
    </row>
    <row r="217" spans="3:13" ht="25.9" customHeight="1" x14ac:dyDescent="0.25">
      <c r="C217" s="389" t="s">
        <v>412</v>
      </c>
      <c r="D217" s="389"/>
      <c r="E217" s="389"/>
      <c r="F217" s="346"/>
      <c r="G217" s="367"/>
      <c r="H217" s="347"/>
      <c r="I217" s="201"/>
      <c r="J217" s="122"/>
      <c r="K217" s="7"/>
      <c r="M217" s="1" t="str">
        <f t="shared" si="3"/>
        <v/>
      </c>
    </row>
    <row r="218" spans="3:13" ht="26.65" customHeight="1" x14ac:dyDescent="0.25">
      <c r="C218" s="389" t="s">
        <v>411</v>
      </c>
      <c r="D218" s="389"/>
      <c r="E218" s="389"/>
      <c r="F218" s="346"/>
      <c r="G218" s="367"/>
      <c r="H218" s="347"/>
      <c r="I218" s="201"/>
      <c r="J218" s="122"/>
      <c r="K218" s="7"/>
      <c r="M218" s="1" t="str">
        <f t="shared" si="3"/>
        <v/>
      </c>
    </row>
    <row r="219" spans="3:13" ht="24.75" customHeight="1" x14ac:dyDescent="0.25">
      <c r="C219" s="363" t="s">
        <v>325</v>
      </c>
      <c r="D219" s="363"/>
      <c r="E219" s="363"/>
      <c r="F219" s="346"/>
      <c r="G219" s="367"/>
      <c r="H219" s="347"/>
      <c r="I219" s="201"/>
      <c r="J219" s="122"/>
      <c r="K219" s="7"/>
      <c r="M219" s="1" t="str">
        <f t="shared" si="3"/>
        <v/>
      </c>
    </row>
    <row r="220" spans="3:13" ht="16.5" customHeight="1" x14ac:dyDescent="0.25">
      <c r="C220" s="19"/>
      <c r="D220" s="19"/>
      <c r="E220" s="19"/>
      <c r="F220" s="19"/>
      <c r="G220" s="19"/>
      <c r="H220" s="19"/>
      <c r="I220" s="19"/>
      <c r="M220" s="1" t="str">
        <f t="shared" si="3"/>
        <v/>
      </c>
    </row>
    <row r="221" spans="3:13" x14ac:dyDescent="0.25">
      <c r="C221" s="348" t="s">
        <v>326</v>
      </c>
      <c r="D221" s="348"/>
      <c r="E221" s="348"/>
      <c r="F221" s="348"/>
      <c r="G221" s="348"/>
      <c r="H221" s="348"/>
      <c r="I221" s="349"/>
      <c r="J221" s="93" t="s">
        <v>0</v>
      </c>
      <c r="M221" s="1" t="str">
        <f t="shared" si="3"/>
        <v/>
      </c>
    </row>
    <row r="222" spans="3:13" ht="27.75" customHeight="1" x14ac:dyDescent="0.25">
      <c r="C222" s="384" t="s">
        <v>10</v>
      </c>
      <c r="D222" s="385"/>
      <c r="E222" s="386"/>
      <c r="F222" s="378"/>
      <c r="G222" s="379"/>
      <c r="H222" s="379"/>
      <c r="I222" s="380"/>
      <c r="J222" s="122"/>
      <c r="M222" s="1" t="str">
        <f t="shared" si="3"/>
        <v/>
      </c>
    </row>
    <row r="223" spans="3:13" ht="27.75" customHeight="1" x14ac:dyDescent="0.25">
      <c r="C223" s="375" t="s">
        <v>210</v>
      </c>
      <c r="D223" s="376"/>
      <c r="E223" s="377"/>
      <c r="F223" s="372" t="s">
        <v>3</v>
      </c>
      <c r="G223" s="373"/>
      <c r="H223" s="374"/>
      <c r="I223" s="141"/>
      <c r="J223" s="122"/>
      <c r="M223" s="1" t="str">
        <f t="shared" si="3"/>
        <v/>
      </c>
    </row>
    <row r="224" spans="3:13" x14ac:dyDescent="0.25">
      <c r="C224" s="350" t="s">
        <v>211</v>
      </c>
      <c r="D224" s="351"/>
      <c r="E224" s="352"/>
      <c r="F224" s="265"/>
      <c r="G224" s="266"/>
      <c r="H224" s="266"/>
      <c r="I224" s="267"/>
      <c r="J224" s="122"/>
      <c r="M224" s="1" t="str">
        <f>IF(J224="X","[Bracket] the information you claim as confidential","")</f>
        <v/>
      </c>
    </row>
    <row r="225" spans="3:13" x14ac:dyDescent="0.25">
      <c r="M225" s="1" t="str">
        <f t="shared" si="3"/>
        <v/>
      </c>
    </row>
    <row r="226" spans="3:13" ht="29.25" customHeight="1" x14ac:dyDescent="0.25">
      <c r="C226" s="345" t="s">
        <v>248</v>
      </c>
      <c r="D226" s="345"/>
      <c r="E226" s="345"/>
      <c r="F226" s="345"/>
      <c r="G226" s="345"/>
      <c r="H226" s="345"/>
      <c r="I226" s="345"/>
      <c r="J226" s="345"/>
      <c r="M226" s="1" t="str">
        <f t="shared" ref="M226:M249" si="4">IF(J226="X","[Bracket] the information you claim as confidential","")</f>
        <v/>
      </c>
    </row>
    <row r="227" spans="3:13" x14ac:dyDescent="0.25">
      <c r="M227" s="1" t="str">
        <f t="shared" si="4"/>
        <v/>
      </c>
    </row>
    <row r="228" spans="3:13" x14ac:dyDescent="0.25">
      <c r="M228" s="1" t="str">
        <f t="shared" si="4"/>
        <v/>
      </c>
    </row>
    <row r="229" spans="3:13" x14ac:dyDescent="0.25">
      <c r="M229" s="1" t="str">
        <f t="shared" si="4"/>
        <v/>
      </c>
    </row>
    <row r="230" spans="3:13" x14ac:dyDescent="0.25">
      <c r="M230" s="1" t="str">
        <f t="shared" si="4"/>
        <v/>
      </c>
    </row>
    <row r="231" spans="3:13" x14ac:dyDescent="0.25">
      <c r="M231" s="1" t="str">
        <f t="shared" si="4"/>
        <v/>
      </c>
    </row>
    <row r="232" spans="3:13" x14ac:dyDescent="0.25">
      <c r="M232" s="1" t="str">
        <f t="shared" si="4"/>
        <v/>
      </c>
    </row>
    <row r="233" spans="3:13" x14ac:dyDescent="0.25">
      <c r="M233" s="1" t="str">
        <f t="shared" si="4"/>
        <v/>
      </c>
    </row>
    <row r="234" spans="3:13" x14ac:dyDescent="0.25">
      <c r="M234" s="1" t="str">
        <f t="shared" si="4"/>
        <v/>
      </c>
    </row>
    <row r="235" spans="3:13" x14ac:dyDescent="0.25">
      <c r="M235" s="1" t="str">
        <f t="shared" si="4"/>
        <v/>
      </c>
    </row>
    <row r="236" spans="3:13" x14ac:dyDescent="0.25">
      <c r="M236" s="1" t="str">
        <f t="shared" si="4"/>
        <v/>
      </c>
    </row>
    <row r="237" spans="3:13" x14ac:dyDescent="0.25">
      <c r="M237" s="1" t="str">
        <f t="shared" si="4"/>
        <v/>
      </c>
    </row>
    <row r="238" spans="3:13" x14ac:dyDescent="0.25">
      <c r="M238" s="1" t="str">
        <f t="shared" si="4"/>
        <v/>
      </c>
    </row>
    <row r="239" spans="3:13" x14ac:dyDescent="0.25">
      <c r="M239" s="1" t="str">
        <f t="shared" si="4"/>
        <v/>
      </c>
    </row>
    <row r="240" spans="3:13" x14ac:dyDescent="0.25">
      <c r="M240" s="1" t="str">
        <f t="shared" si="4"/>
        <v/>
      </c>
    </row>
    <row r="241" spans="13:13" x14ac:dyDescent="0.25">
      <c r="M241" s="1" t="str">
        <f t="shared" si="4"/>
        <v/>
      </c>
    </row>
    <row r="242" spans="13:13" x14ac:dyDescent="0.25">
      <c r="M242" s="1" t="str">
        <f t="shared" si="4"/>
        <v/>
      </c>
    </row>
    <row r="243" spans="13:13" x14ac:dyDescent="0.25">
      <c r="M243" s="1" t="str">
        <f t="shared" si="4"/>
        <v/>
      </c>
    </row>
    <row r="244" spans="13:13" x14ac:dyDescent="0.25">
      <c r="M244" s="1" t="str">
        <f t="shared" si="4"/>
        <v/>
      </c>
    </row>
    <row r="245" spans="13:13" x14ac:dyDescent="0.25">
      <c r="M245" s="1" t="str">
        <f t="shared" si="4"/>
        <v/>
      </c>
    </row>
    <row r="246" spans="13:13" x14ac:dyDescent="0.25">
      <c r="M246" s="1" t="str">
        <f t="shared" si="4"/>
        <v/>
      </c>
    </row>
    <row r="247" spans="13:13" x14ac:dyDescent="0.25">
      <c r="M247" s="1" t="str">
        <f t="shared" si="4"/>
        <v/>
      </c>
    </row>
    <row r="248" spans="13:13" x14ac:dyDescent="0.25">
      <c r="M248" s="1" t="str">
        <f t="shared" si="4"/>
        <v/>
      </c>
    </row>
    <row r="249" spans="13:13" x14ac:dyDescent="0.25">
      <c r="M249" s="1" t="str">
        <f t="shared" si="4"/>
        <v/>
      </c>
    </row>
  </sheetData>
  <sheetProtection formatCells="0" formatRows="0" insertRows="0" deleteRows="0" selectLockedCells="1"/>
  <mergeCells count="182">
    <mergeCell ref="D145:D147"/>
    <mergeCell ref="D148:D150"/>
    <mergeCell ref="C78:C125"/>
    <mergeCell ref="C126:C138"/>
    <mergeCell ref="H28:I28"/>
    <mergeCell ref="J45:J46"/>
    <mergeCell ref="C152:C154"/>
    <mergeCell ref="C186:I186"/>
    <mergeCell ref="C175:I175"/>
    <mergeCell ref="C53:H53"/>
    <mergeCell ref="C54:E54"/>
    <mergeCell ref="C55:E55"/>
    <mergeCell ref="C56:E56"/>
    <mergeCell ref="C57:E57"/>
    <mergeCell ref="C58:E58"/>
    <mergeCell ref="C59:E59"/>
    <mergeCell ref="C60:E60"/>
    <mergeCell ref="C61:E61"/>
    <mergeCell ref="C62:E62"/>
    <mergeCell ref="C63:E63"/>
    <mergeCell ref="C64:E64"/>
    <mergeCell ref="D120:D125"/>
    <mergeCell ref="D142:D143"/>
    <mergeCell ref="D102:D109"/>
    <mergeCell ref="D111:D115"/>
    <mergeCell ref="D116:D117"/>
    <mergeCell ref="C2:G2"/>
    <mergeCell ref="C76:I76"/>
    <mergeCell ref="G203:H203"/>
    <mergeCell ref="C199:I199"/>
    <mergeCell ref="C200:F200"/>
    <mergeCell ref="G200:H200"/>
    <mergeCell ref="C202:F202"/>
    <mergeCell ref="G202:H202"/>
    <mergeCell ref="C27:D27"/>
    <mergeCell ref="C28:F28"/>
    <mergeCell ref="C29:F29"/>
    <mergeCell ref="C31:I31"/>
    <mergeCell ref="C24:D24"/>
    <mergeCell ref="D34:E34"/>
    <mergeCell ref="D35:E35"/>
    <mergeCell ref="C7:J7"/>
    <mergeCell ref="C9:H9"/>
    <mergeCell ref="C10:F10"/>
    <mergeCell ref="C139:C141"/>
    <mergeCell ref="C142:C144"/>
    <mergeCell ref="C145:C150"/>
    <mergeCell ref="D78:D79"/>
    <mergeCell ref="D85:D88"/>
    <mergeCell ref="C51:E51"/>
    <mergeCell ref="C3:J3"/>
    <mergeCell ref="C4:J4"/>
    <mergeCell ref="H33:I33"/>
    <mergeCell ref="H34:I34"/>
    <mergeCell ref="H35:I35"/>
    <mergeCell ref="G24:I24"/>
    <mergeCell ref="C5:J5"/>
    <mergeCell ref="C11:F11"/>
    <mergeCell ref="C14:F14"/>
    <mergeCell ref="C15:F15"/>
    <mergeCell ref="C12:F12"/>
    <mergeCell ref="C13:F13"/>
    <mergeCell ref="E25:F25"/>
    <mergeCell ref="E26:F26"/>
    <mergeCell ref="G25:I25"/>
    <mergeCell ref="G26:I26"/>
    <mergeCell ref="G27:I27"/>
    <mergeCell ref="F34:G34"/>
    <mergeCell ref="C18:I18"/>
    <mergeCell ref="C17:I17"/>
    <mergeCell ref="E24:F24"/>
    <mergeCell ref="C23:I23"/>
    <mergeCell ref="C21:J21"/>
    <mergeCell ref="C20:J20"/>
    <mergeCell ref="F35:G35"/>
    <mergeCell ref="F36:H36"/>
    <mergeCell ref="F37:H37"/>
    <mergeCell ref="C46:E46"/>
    <mergeCell ref="C47:E47"/>
    <mergeCell ref="C48:E48"/>
    <mergeCell ref="H32:I32"/>
    <mergeCell ref="C49:E49"/>
    <mergeCell ref="C50:E50"/>
    <mergeCell ref="C25:D25"/>
    <mergeCell ref="C26:D26"/>
    <mergeCell ref="C36:D36"/>
    <mergeCell ref="C37:D37"/>
    <mergeCell ref="D32:E32"/>
    <mergeCell ref="D33:E33"/>
    <mergeCell ref="E27:F27"/>
    <mergeCell ref="F32:G32"/>
    <mergeCell ref="F33:G33"/>
    <mergeCell ref="C40:H40"/>
    <mergeCell ref="C41:I41"/>
    <mergeCell ref="C42:I42"/>
    <mergeCell ref="C43:H43"/>
    <mergeCell ref="C44:I44"/>
    <mergeCell ref="C45:I45"/>
    <mergeCell ref="H29:I29"/>
    <mergeCell ref="C66:H66"/>
    <mergeCell ref="D83:D84"/>
    <mergeCell ref="E194:G194"/>
    <mergeCell ref="H189:I189"/>
    <mergeCell ref="C67:E67"/>
    <mergeCell ref="C68:E68"/>
    <mergeCell ref="C69:E69"/>
    <mergeCell ref="C70:E70"/>
    <mergeCell ref="C71:E71"/>
    <mergeCell ref="C72:E72"/>
    <mergeCell ref="D96:D97"/>
    <mergeCell ref="D98:D99"/>
    <mergeCell ref="D100:D101"/>
    <mergeCell ref="C158:D158"/>
    <mergeCell ref="G158:H158"/>
    <mergeCell ref="C159:D159"/>
    <mergeCell ref="C160:D160"/>
    <mergeCell ref="E189:G189"/>
    <mergeCell ref="E190:G190"/>
    <mergeCell ref="C74:J74"/>
    <mergeCell ref="D89:D94"/>
    <mergeCell ref="C157:J157"/>
    <mergeCell ref="C164:J164"/>
    <mergeCell ref="E165:F165"/>
    <mergeCell ref="F223:H223"/>
    <mergeCell ref="C223:E223"/>
    <mergeCell ref="F222:I222"/>
    <mergeCell ref="C212:I212"/>
    <mergeCell ref="C210:F210"/>
    <mergeCell ref="G210:H210"/>
    <mergeCell ref="H195:I195"/>
    <mergeCell ref="H187:I187"/>
    <mergeCell ref="C222:E222"/>
    <mergeCell ref="F219:H219"/>
    <mergeCell ref="C204:F204"/>
    <mergeCell ref="G204:H204"/>
    <mergeCell ref="C206:F206"/>
    <mergeCell ref="C207:F207"/>
    <mergeCell ref="C208:F208"/>
    <mergeCell ref="C209:F209"/>
    <mergeCell ref="G206:H206"/>
    <mergeCell ref="C213:E213"/>
    <mergeCell ref="C214:E214"/>
    <mergeCell ref="C215:E215"/>
    <mergeCell ref="C216:E216"/>
    <mergeCell ref="C217:E217"/>
    <mergeCell ref="C218:E218"/>
    <mergeCell ref="E166:F166"/>
    <mergeCell ref="E172:F172"/>
    <mergeCell ref="E173:F173"/>
    <mergeCell ref="G205:H205"/>
    <mergeCell ref="E192:G192"/>
    <mergeCell ref="E193:G193"/>
    <mergeCell ref="C201:F201"/>
    <mergeCell ref="G201:H201"/>
    <mergeCell ref="H188:I188"/>
    <mergeCell ref="E187:G187"/>
    <mergeCell ref="E188:G188"/>
    <mergeCell ref="E195:G195"/>
    <mergeCell ref="C161:D161"/>
    <mergeCell ref="C162:D162"/>
    <mergeCell ref="G160:H160"/>
    <mergeCell ref="G159:H159"/>
    <mergeCell ref="G161:H161"/>
    <mergeCell ref="G162:H162"/>
    <mergeCell ref="C226:J226"/>
    <mergeCell ref="G207:H207"/>
    <mergeCell ref="G208:H208"/>
    <mergeCell ref="G209:H209"/>
    <mergeCell ref="C221:I221"/>
    <mergeCell ref="C224:E224"/>
    <mergeCell ref="E191:G191"/>
    <mergeCell ref="F224:I224"/>
    <mergeCell ref="C205:F205"/>
    <mergeCell ref="C203:F203"/>
    <mergeCell ref="C197:J197"/>
    <mergeCell ref="C219:E219"/>
    <mergeCell ref="F213:H213"/>
    <mergeCell ref="F214:H214"/>
    <mergeCell ref="F215:H215"/>
    <mergeCell ref="F216:H216"/>
    <mergeCell ref="F217:H217"/>
    <mergeCell ref="F218:H218"/>
  </mergeCells>
  <dataValidations count="13">
    <dataValidation type="list" allowBlank="1" showInputMessage="1" showErrorMessage="1" sqref="G29 I223 I214:I219 I37:I38 E37:E38 H188:H195 I188 I190:I195" xr:uid="{00000000-0002-0000-0200-000000000000}">
      <formula1>$U$3:$U$4</formula1>
    </dataValidation>
    <dataValidation type="list" allowBlank="1" showInputMessage="1" showErrorMessage="1" sqref="J25:J27 J33:J35 J29 J159:J162 J166:J173 J177:J184 J200:J210 J222:J224 J214:J219 J78:J155 J18 J11:J15 J37:J38 J53:J72 J40 J44 J42 J47:J51 J188:J195" xr:uid="{00000000-0002-0000-0200-000001000000}">
      <formula1>$N$4:$N$5</formula1>
    </dataValidation>
    <dataValidation type="list" allowBlank="1" showInputMessage="1" showErrorMessage="1" sqref="F78:F155" xr:uid="{00000000-0002-0000-0200-000003000000}">
      <formula1>$V$3:$V$4</formula1>
    </dataValidation>
    <dataValidation type="list" allowBlank="1" showInputMessage="1" showErrorMessage="1" sqref="G78:G125" xr:uid="{00000000-0002-0000-0200-000004000000}">
      <formula1>$T$3:$T$5</formula1>
    </dataValidation>
    <dataValidation type="list" allowBlank="1" showInputMessage="1" showErrorMessage="1" sqref="D155" xr:uid="{00000000-0002-0000-0200-000005000000}">
      <formula1>INDIRECT(VLOOKUP(C155,$N$78:$O$155,2,FALSE))</formula1>
    </dataValidation>
    <dataValidation type="list" allowBlank="1" showInputMessage="1" showErrorMessage="1" sqref="J68:J72 J55:J64" xr:uid="{38AF7D80-07E9-4139-AF69-E75DB38735AB}">
      <formula1>$R$4:$R$5</formula1>
    </dataValidation>
    <dataValidation allowBlank="1" showErrorMessage="1" prompt="Please provide this information for degradation products. For additional rows, please click + on the left-hand side of row 75." sqref="C68" xr:uid="{5C0D2F1E-4549-4CA0-ACC0-7813B1424A2A}"/>
    <dataValidation allowBlank="1" showErrorMessage="1" sqref="C55:E64" xr:uid="{5A13DDA9-2CE8-4AAE-8E9D-A9711C11D57A}"/>
    <dataValidation type="list" allowBlank="1" showInputMessage="1" showErrorMessage="1" sqref="I43" xr:uid="{4BCC239D-0CDD-40ED-801D-D593E3D6969D}">
      <formula1>O2:O3</formula1>
    </dataValidation>
    <dataValidation type="list" allowBlank="1" showErrorMessage="1" sqref="I40" xr:uid="{1FC673BF-D0D8-4535-8476-CC6B57A5A399}">
      <formula1>$O$2:$O$3</formula1>
    </dataValidation>
    <dataValidation allowBlank="1" showInputMessage="1" showErrorMessage="1" prompt="Please provide this information for each end-use and/or application for which you are applying. For additional rows, please click + on the left-hand side of row 173." sqref="C166" xr:uid="{9FAD142A-EE67-4C08-AA46-87C3D975BBF3}"/>
    <dataValidation allowBlank="1" showInputMessage="1" showErrorMessage="1" prompt="Please provide this information for each end-use and/or application for which you are applying. For additional rows, please click + on the left-hand side of row 184." sqref="C177" xr:uid="{2B08A272-843C-4BD3-935E-AFB98869C95D}"/>
    <dataValidation allowBlank="1" showInputMessage="1" showErrorMessage="1" prompt="Please provide this information for each end-use and/or application for which you are applying. For additional rows, please click + on the left-hand side of row 195." sqref="C188" xr:uid="{52F5C9CE-4B17-45BE-BCAE-42EB81C90AD9}"/>
  </dataValidations>
  <hyperlinks>
    <hyperlink ref="C76:I76" r:id="rId1" display="https://www.epa.gov/snap/snap-substitutes-sector" xr:uid="{C2EFB4F0-B33C-4B07-9382-F36881D6EFE0}"/>
  </hyperlinks>
  <printOptions horizontalCentered="1"/>
  <pageMargins left="0.25" right="0.25" top="0.75" bottom="0.75" header="0.3" footer="0.3"/>
  <pageSetup scale="59" fitToHeight="6" orientation="portrait" r:id="rId2"/>
  <headerFooter>
    <oddHeader>&amp;CPart III: General Information</oddHeader>
    <oddFooter>&amp;CNOTE: Please [Bracket] the information you claim as confidential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UA118"/>
  <sheetViews>
    <sheetView topLeftCell="A101" zoomScale="80" zoomScaleNormal="80" workbookViewId="0">
      <selection activeCell="C3" sqref="C3:I3"/>
    </sheetView>
  </sheetViews>
  <sheetFormatPr defaultColWidth="9.28515625" defaultRowHeight="15" outlineLevelRow="1" x14ac:dyDescent="0.25"/>
  <cols>
    <col min="1" max="1" width="3.5703125" style="2" customWidth="1"/>
    <col min="2" max="2" width="4.7109375" style="1" customWidth="1"/>
    <col min="3" max="3" width="27.7109375" style="1" customWidth="1"/>
    <col min="4" max="4" width="31.28515625" style="1" customWidth="1"/>
    <col min="5" max="5" width="25.7109375" style="1" customWidth="1"/>
    <col min="6" max="6" width="22.5703125" style="1" customWidth="1"/>
    <col min="7" max="7" width="21" style="1" customWidth="1"/>
    <col min="8" max="8" width="19.42578125" style="1" customWidth="1"/>
    <col min="9" max="9" width="5" style="147" customWidth="1"/>
    <col min="10" max="10" width="5" style="1" customWidth="1"/>
    <col min="11" max="11" width="4.7109375" style="2" customWidth="1"/>
    <col min="12" max="12" width="9.28515625" style="1"/>
    <col min="13" max="14" width="12.5703125" style="1" customWidth="1"/>
    <col min="15" max="15" width="27.7109375" style="1" bestFit="1" customWidth="1"/>
    <col min="16" max="16" width="21" style="1" bestFit="1" customWidth="1"/>
    <col min="17" max="17" width="17.28515625" style="1" bestFit="1" customWidth="1"/>
    <col min="18" max="18" width="18.28515625" style="1" bestFit="1" customWidth="1"/>
    <col min="19" max="19" width="10.28515625" style="1" bestFit="1" customWidth="1"/>
    <col min="20" max="16384" width="9.28515625" style="1"/>
  </cols>
  <sheetData>
    <row r="1" spans="1:547" s="2" customFormat="1" x14ac:dyDescent="0.25">
      <c r="I1" s="146"/>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row>
    <row r="2" spans="1:547" x14ac:dyDescent="0.25">
      <c r="C2" s="326"/>
      <c r="D2" s="326"/>
      <c r="E2" s="326"/>
      <c r="F2" s="326"/>
      <c r="G2" s="33"/>
      <c r="H2" s="33"/>
      <c r="I2" s="142"/>
      <c r="J2" s="32"/>
    </row>
    <row r="3" spans="1:547" ht="54.75" customHeight="1" x14ac:dyDescent="0.25">
      <c r="C3" s="278" t="s">
        <v>73</v>
      </c>
      <c r="D3" s="278"/>
      <c r="E3" s="278"/>
      <c r="F3" s="278"/>
      <c r="G3" s="278"/>
      <c r="H3" s="278"/>
      <c r="I3" s="278"/>
      <c r="J3" s="3"/>
      <c r="O3" s="13" t="s">
        <v>72</v>
      </c>
      <c r="S3" s="13"/>
      <c r="T3" s="30" t="s">
        <v>71</v>
      </c>
    </row>
    <row r="4" spans="1:547" ht="36.75" customHeight="1" x14ac:dyDescent="0.25">
      <c r="C4" s="332" t="s">
        <v>105</v>
      </c>
      <c r="D4" s="332"/>
      <c r="E4" s="332"/>
      <c r="F4" s="332"/>
      <c r="G4" s="332"/>
      <c r="H4" s="332"/>
      <c r="I4" s="332"/>
      <c r="J4" s="31"/>
      <c r="O4" s="13" t="s">
        <v>70</v>
      </c>
      <c r="S4" s="13"/>
      <c r="T4" s="30" t="s">
        <v>69</v>
      </c>
    </row>
    <row r="5" spans="1:547" ht="18" customHeight="1" x14ac:dyDescent="0.25">
      <c r="C5" s="457" t="s">
        <v>231</v>
      </c>
      <c r="D5" s="457"/>
      <c r="E5" s="457"/>
      <c r="F5" s="457"/>
      <c r="G5" s="457"/>
      <c r="H5" s="457"/>
      <c r="I5" s="457"/>
      <c r="J5" s="31"/>
      <c r="M5" s="13"/>
      <c r="N5" s="13"/>
      <c r="O5" s="13"/>
      <c r="S5" s="13"/>
      <c r="T5" s="30"/>
    </row>
    <row r="6" spans="1:547" ht="9" customHeight="1" x14ac:dyDescent="0.25">
      <c r="C6" s="56"/>
      <c r="D6" s="56"/>
      <c r="E6" s="56"/>
      <c r="F6" s="56"/>
      <c r="G6" s="56"/>
      <c r="H6" s="56"/>
      <c r="I6" s="143"/>
      <c r="J6" s="31"/>
      <c r="M6" s="13"/>
      <c r="N6" s="80"/>
      <c r="O6" s="13"/>
      <c r="S6" s="13"/>
      <c r="T6" s="30"/>
    </row>
    <row r="7" spans="1:547" ht="19.5" customHeight="1" x14ac:dyDescent="0.25">
      <c r="C7" s="424" t="s">
        <v>79</v>
      </c>
      <c r="D7" s="424"/>
      <c r="E7" s="424"/>
      <c r="F7" s="424"/>
      <c r="G7" s="424"/>
      <c r="H7" s="424"/>
      <c r="I7" s="424"/>
      <c r="J7" s="7"/>
      <c r="M7" s="13" t="s">
        <v>4</v>
      </c>
      <c r="N7" s="13" t="s">
        <v>84</v>
      </c>
      <c r="O7" s="13" t="s">
        <v>68</v>
      </c>
      <c r="S7" s="13"/>
      <c r="T7" s="13"/>
    </row>
    <row r="8" spans="1:547" ht="5.25" customHeight="1" x14ac:dyDescent="0.25">
      <c r="C8" s="16"/>
      <c r="D8" s="16"/>
      <c r="E8" s="16"/>
      <c r="F8" s="16"/>
      <c r="G8" s="16"/>
      <c r="H8" s="16"/>
      <c r="I8" s="8"/>
      <c r="J8" s="7"/>
      <c r="M8" s="13"/>
      <c r="N8" s="80"/>
      <c r="O8" s="13"/>
    </row>
    <row r="9" spans="1:547" ht="44.25" customHeight="1" x14ac:dyDescent="0.25">
      <c r="C9" s="449" t="s">
        <v>236</v>
      </c>
      <c r="D9" s="449"/>
      <c r="E9" s="449"/>
      <c r="F9" s="449"/>
      <c r="G9" s="449"/>
      <c r="H9" s="449"/>
      <c r="M9" s="13"/>
      <c r="N9" s="80"/>
    </row>
    <row r="10" spans="1:547" ht="24" x14ac:dyDescent="0.25">
      <c r="C10" s="9" t="s">
        <v>2</v>
      </c>
      <c r="D10" s="84" t="s">
        <v>1</v>
      </c>
      <c r="E10" s="83" t="s">
        <v>232</v>
      </c>
      <c r="F10" s="82" t="s">
        <v>233</v>
      </c>
      <c r="G10" s="82" t="s">
        <v>234</v>
      </c>
      <c r="H10" s="82" t="s">
        <v>235</v>
      </c>
      <c r="I10" s="93" t="s">
        <v>0</v>
      </c>
      <c r="J10" s="6"/>
    </row>
    <row r="11" spans="1:547" s="105" customFormat="1" x14ac:dyDescent="0.25">
      <c r="A11" s="104"/>
      <c r="C11" s="118" t="s">
        <v>385</v>
      </c>
      <c r="D11" s="131"/>
      <c r="E11" s="131"/>
      <c r="F11" s="119"/>
      <c r="G11" s="119"/>
      <c r="H11" s="119"/>
      <c r="I11" s="120"/>
      <c r="J11" s="132"/>
      <c r="K11" s="104"/>
      <c r="L11" s="105" t="str">
        <f t="shared" ref="L11:L13" si="0">IF(I11="X","[Bracket] the information you claim as confidential","")</f>
        <v/>
      </c>
    </row>
    <row r="12" spans="1:547" s="105" customFormat="1" x14ac:dyDescent="0.25">
      <c r="A12" s="104"/>
      <c r="C12" s="118" t="s">
        <v>283</v>
      </c>
      <c r="D12" s="131"/>
      <c r="E12" s="131"/>
      <c r="F12" s="119"/>
      <c r="G12" s="119"/>
      <c r="H12" s="119"/>
      <c r="I12" s="120"/>
      <c r="J12" s="132"/>
      <c r="K12" s="104"/>
      <c r="L12" s="105" t="str">
        <f t="shared" si="0"/>
        <v/>
      </c>
    </row>
    <row r="13" spans="1:547" s="105" customFormat="1" x14ac:dyDescent="0.25">
      <c r="A13" s="104"/>
      <c r="C13" s="118" t="s">
        <v>284</v>
      </c>
      <c r="D13" s="131"/>
      <c r="E13" s="131"/>
      <c r="F13" s="119"/>
      <c r="G13" s="119"/>
      <c r="H13" s="119"/>
      <c r="I13" s="120"/>
      <c r="J13" s="132"/>
      <c r="K13" s="104"/>
      <c r="L13" s="105" t="str">
        <f t="shared" si="0"/>
        <v/>
      </c>
    </row>
    <row r="14" spans="1:547" s="105" customFormat="1" hidden="1" outlineLevel="1" x14ac:dyDescent="0.25">
      <c r="A14" s="104"/>
      <c r="C14" s="118" t="s">
        <v>391</v>
      </c>
      <c r="D14" s="131"/>
      <c r="E14" s="131"/>
      <c r="F14" s="235"/>
      <c r="G14" s="235"/>
      <c r="H14" s="235"/>
      <c r="I14" s="235"/>
      <c r="J14" s="132"/>
      <c r="K14" s="104"/>
    </row>
    <row r="15" spans="1:547" s="105" customFormat="1" hidden="1" outlineLevel="1" x14ac:dyDescent="0.25">
      <c r="A15" s="104"/>
      <c r="C15" s="118" t="s">
        <v>392</v>
      </c>
      <c r="D15" s="131"/>
      <c r="E15" s="131"/>
      <c r="F15" s="235"/>
      <c r="G15" s="235"/>
      <c r="H15" s="235"/>
      <c r="I15" s="235"/>
      <c r="J15" s="132"/>
      <c r="K15" s="104"/>
    </row>
    <row r="16" spans="1:547" s="105" customFormat="1" hidden="1" outlineLevel="1" x14ac:dyDescent="0.25">
      <c r="A16" s="104"/>
      <c r="C16" s="118" t="s">
        <v>393</v>
      </c>
      <c r="D16" s="131"/>
      <c r="E16" s="131"/>
      <c r="F16" s="235"/>
      <c r="G16" s="235"/>
      <c r="H16" s="235"/>
      <c r="I16" s="235"/>
      <c r="J16" s="132"/>
      <c r="K16" s="104"/>
    </row>
    <row r="17" spans="1:546" s="105" customFormat="1" hidden="1" outlineLevel="1" x14ac:dyDescent="0.25">
      <c r="A17" s="104"/>
      <c r="C17" s="118" t="s">
        <v>394</v>
      </c>
      <c r="D17" s="131"/>
      <c r="E17" s="131"/>
      <c r="F17" s="235"/>
      <c r="G17" s="235"/>
      <c r="H17" s="235"/>
      <c r="I17" s="235"/>
      <c r="J17" s="132"/>
      <c r="K17" s="104"/>
    </row>
    <row r="18" spans="1:546" s="105" customFormat="1" hidden="1" outlineLevel="1" x14ac:dyDescent="0.25">
      <c r="A18" s="104"/>
      <c r="C18" s="118" t="s">
        <v>395</v>
      </c>
      <c r="D18" s="131"/>
      <c r="E18" s="131"/>
      <c r="F18" s="235"/>
      <c r="G18" s="235"/>
      <c r="H18" s="235"/>
      <c r="I18" s="235"/>
      <c r="J18" s="132"/>
      <c r="K18" s="104"/>
    </row>
    <row r="19" spans="1:546" ht="26.25" collapsed="1" x14ac:dyDescent="0.25">
      <c r="C19" s="9" t="s">
        <v>2</v>
      </c>
      <c r="D19" s="450" t="s">
        <v>1</v>
      </c>
      <c r="E19" s="450"/>
      <c r="F19" s="9" t="s">
        <v>183</v>
      </c>
      <c r="G19" s="9" t="s">
        <v>177</v>
      </c>
      <c r="H19" s="9" t="s">
        <v>178</v>
      </c>
      <c r="I19" s="93" t="s">
        <v>0</v>
      </c>
      <c r="J19" s="4"/>
    </row>
    <row r="20" spans="1:546" s="105" customFormat="1" x14ac:dyDescent="0.25">
      <c r="A20" s="104"/>
      <c r="C20" s="118" t="s">
        <v>285</v>
      </c>
      <c r="D20" s="438"/>
      <c r="E20" s="438"/>
      <c r="F20" s="119"/>
      <c r="G20" s="119"/>
      <c r="H20" s="119"/>
      <c r="I20" s="120"/>
      <c r="J20" s="132"/>
      <c r="K20" s="104"/>
      <c r="L20" s="105" t="str">
        <f t="shared" ref="L20:L22" si="1">IF(I20="X","[Bracket] the information you claim as confidential","")</f>
        <v/>
      </c>
    </row>
    <row r="21" spans="1:546" s="105" customFormat="1" x14ac:dyDescent="0.25">
      <c r="A21" s="104"/>
      <c r="C21" s="118" t="s">
        <v>286</v>
      </c>
      <c r="D21" s="438"/>
      <c r="E21" s="438"/>
      <c r="F21" s="119"/>
      <c r="G21" s="119"/>
      <c r="H21" s="119"/>
      <c r="I21" s="120"/>
      <c r="J21" s="132"/>
      <c r="K21" s="104"/>
      <c r="L21" s="105" t="str">
        <f t="shared" si="1"/>
        <v/>
      </c>
    </row>
    <row r="22" spans="1:546" s="105" customFormat="1" x14ac:dyDescent="0.25">
      <c r="A22" s="104"/>
      <c r="C22" s="118" t="s">
        <v>287</v>
      </c>
      <c r="D22" s="438"/>
      <c r="E22" s="438"/>
      <c r="F22" s="119"/>
      <c r="G22" s="119"/>
      <c r="H22" s="119"/>
      <c r="I22" s="120"/>
      <c r="J22" s="132"/>
      <c r="K22" s="104"/>
      <c r="L22" s="105" t="str">
        <f t="shared" si="1"/>
        <v/>
      </c>
    </row>
    <row r="23" spans="1:546" s="105" customFormat="1" hidden="1" outlineLevel="1" x14ac:dyDescent="0.25">
      <c r="A23" s="104"/>
      <c r="C23" s="243" t="s">
        <v>396</v>
      </c>
      <c r="D23" s="438"/>
      <c r="E23" s="438"/>
      <c r="F23" s="244"/>
      <c r="G23" s="244"/>
      <c r="H23" s="244"/>
      <c r="I23" s="244"/>
      <c r="J23" s="132"/>
      <c r="K23" s="104"/>
    </row>
    <row r="24" spans="1:546" s="105" customFormat="1" hidden="1" outlineLevel="1" x14ac:dyDescent="0.25">
      <c r="A24" s="104"/>
      <c r="C24" s="243" t="s">
        <v>397</v>
      </c>
      <c r="D24" s="438"/>
      <c r="E24" s="438"/>
      <c r="F24" s="244"/>
      <c r="G24" s="244"/>
      <c r="H24" s="244"/>
      <c r="I24" s="244"/>
      <c r="J24" s="132"/>
      <c r="K24" s="104"/>
    </row>
    <row r="25" spans="1:546" s="105" customFormat="1" hidden="1" outlineLevel="1" x14ac:dyDescent="0.25">
      <c r="A25" s="104"/>
      <c r="C25" s="243" t="s">
        <v>398</v>
      </c>
      <c r="D25" s="438"/>
      <c r="E25" s="438"/>
      <c r="F25" s="244"/>
      <c r="G25" s="244"/>
      <c r="H25" s="244"/>
      <c r="I25" s="244"/>
      <c r="J25" s="132"/>
      <c r="K25" s="104"/>
    </row>
    <row r="26" spans="1:546" s="105" customFormat="1" hidden="1" outlineLevel="1" x14ac:dyDescent="0.25">
      <c r="A26" s="104"/>
      <c r="C26" s="243" t="s">
        <v>400</v>
      </c>
      <c r="D26" s="438"/>
      <c r="E26" s="438"/>
      <c r="F26" s="244"/>
      <c r="G26" s="244"/>
      <c r="H26" s="244"/>
      <c r="I26" s="244"/>
      <c r="J26" s="132"/>
      <c r="K26" s="104"/>
    </row>
    <row r="27" spans="1:546" s="105" customFormat="1" hidden="1" outlineLevel="1" x14ac:dyDescent="0.25">
      <c r="A27" s="104"/>
      <c r="C27" s="243" t="s">
        <v>399</v>
      </c>
      <c r="D27" s="438"/>
      <c r="E27" s="438"/>
      <c r="F27" s="244"/>
      <c r="G27" s="244"/>
      <c r="H27" s="244"/>
      <c r="I27" s="244"/>
      <c r="J27" s="132"/>
      <c r="K27" s="104"/>
    </row>
    <row r="28" spans="1:546" collapsed="1" x14ac:dyDescent="0.25">
      <c r="I28" s="144"/>
      <c r="J28" s="3"/>
    </row>
    <row r="29" spans="1:546" s="2" customFormat="1" ht="57.75" customHeight="1" x14ac:dyDescent="0.25">
      <c r="B29" s="1"/>
      <c r="C29" s="400" t="s">
        <v>157</v>
      </c>
      <c r="D29" s="400"/>
      <c r="E29" s="400"/>
      <c r="F29" s="400"/>
      <c r="G29" s="400"/>
      <c r="H29" s="400"/>
      <c r="I29" s="93" t="s">
        <v>0</v>
      </c>
      <c r="J29" s="3"/>
      <c r="L29" s="1" t="str">
        <f t="shared" ref="L29:L31" si="2">IF(I29="X","[Bracket] the information you claim as confidential","")</f>
        <v/>
      </c>
      <c r="M29" s="1"/>
      <c r="N29" s="19"/>
      <c r="O29" s="19"/>
      <c r="P29" s="19"/>
      <c r="Q29" s="19"/>
      <c r="R29" s="19"/>
      <c r="S29" s="19"/>
      <c r="T29" s="19"/>
      <c r="U29" s="19"/>
      <c r="V29" s="19"/>
      <c r="W29" s="19"/>
      <c r="X29" s="19"/>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row>
    <row r="30" spans="1:546" s="2" customFormat="1" ht="32.25" customHeight="1" x14ac:dyDescent="0.25">
      <c r="B30" s="1"/>
      <c r="C30" s="443"/>
      <c r="D30" s="444"/>
      <c r="E30" s="444"/>
      <c r="F30" s="444"/>
      <c r="G30" s="444"/>
      <c r="H30" s="445"/>
      <c r="I30" s="120"/>
      <c r="J30" s="3"/>
      <c r="L30" s="1" t="str">
        <f t="shared" si="2"/>
        <v/>
      </c>
      <c r="M30" s="1"/>
      <c r="N30" s="19"/>
      <c r="O30" s="19"/>
      <c r="P30" s="19"/>
      <c r="Q30" s="19"/>
      <c r="R30" s="19"/>
      <c r="S30" s="19"/>
      <c r="T30" s="19"/>
      <c r="U30" s="19"/>
      <c r="V30" s="19"/>
      <c r="W30" s="19"/>
      <c r="X30" s="19"/>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row>
    <row r="31" spans="1:546" s="2" customFormat="1" x14ac:dyDescent="0.25">
      <c r="B31" s="1"/>
      <c r="C31" s="73"/>
      <c r="D31" s="1"/>
      <c r="E31" s="1"/>
      <c r="F31" s="1"/>
      <c r="G31" s="74"/>
      <c r="H31" s="74"/>
      <c r="I31" s="8"/>
      <c r="J31" s="3"/>
      <c r="L31" s="1" t="str">
        <f t="shared" si="2"/>
        <v/>
      </c>
      <c r="M31" s="1"/>
      <c r="N31" s="19"/>
      <c r="O31" s="19"/>
      <c r="P31" s="19"/>
      <c r="Q31" s="19"/>
      <c r="R31" s="19"/>
      <c r="S31" s="19"/>
      <c r="T31" s="19"/>
      <c r="U31" s="19"/>
      <c r="V31" s="19"/>
      <c r="W31" s="19"/>
      <c r="X31" s="19"/>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row>
    <row r="32" spans="1:546" ht="33" customHeight="1" x14ac:dyDescent="0.25">
      <c r="C32" s="452" t="s">
        <v>223</v>
      </c>
      <c r="D32" s="452"/>
      <c r="E32" s="452"/>
      <c r="F32" s="452"/>
      <c r="G32" s="452"/>
      <c r="H32" s="453"/>
      <c r="I32" s="93" t="s">
        <v>0</v>
      </c>
      <c r="M32" s="1" t="str">
        <f>IF(I32="X","[Bracket] the information you claim as confidential","")</f>
        <v/>
      </c>
      <c r="N32" s="19"/>
      <c r="O32" s="19"/>
      <c r="P32" s="19"/>
      <c r="Q32" s="19"/>
      <c r="R32" s="19"/>
      <c r="S32" s="19"/>
      <c r="T32" s="19"/>
      <c r="U32" s="19"/>
      <c r="V32" s="19"/>
    </row>
    <row r="33" spans="1:22" ht="31.5" customHeight="1" x14ac:dyDescent="0.25">
      <c r="C33" s="454"/>
      <c r="D33" s="455"/>
      <c r="E33" s="455"/>
      <c r="F33" s="455"/>
      <c r="G33" s="455"/>
      <c r="H33" s="456"/>
      <c r="I33" s="120"/>
      <c r="M33" s="1" t="str">
        <f>IF(I33="X","[Bracket] the information you claim as confidential","")</f>
        <v/>
      </c>
      <c r="N33" s="19"/>
      <c r="O33" s="19"/>
      <c r="P33" s="19"/>
      <c r="Q33" s="19"/>
      <c r="R33" s="19"/>
      <c r="S33" s="19"/>
      <c r="T33" s="19"/>
      <c r="U33" s="19"/>
      <c r="V33" s="19"/>
    </row>
    <row r="34" spans="1:22" x14ac:dyDescent="0.25">
      <c r="C34" s="14"/>
      <c r="D34" s="14"/>
      <c r="E34" s="14"/>
      <c r="F34" s="14"/>
      <c r="G34" s="14"/>
      <c r="H34" s="14"/>
      <c r="J34" s="14"/>
      <c r="M34" s="1" t="str">
        <f>IF(J34="X","[Bracket] the information you claim as confidential","")</f>
        <v/>
      </c>
      <c r="N34" s="19"/>
      <c r="O34" s="19"/>
      <c r="P34" s="19"/>
      <c r="Q34" s="19"/>
      <c r="R34" s="19"/>
      <c r="S34" s="19"/>
      <c r="T34" s="19"/>
      <c r="U34" s="19"/>
      <c r="V34" s="19"/>
    </row>
    <row r="35" spans="1:22" x14ac:dyDescent="0.25">
      <c r="C35" s="424" t="s">
        <v>78</v>
      </c>
      <c r="D35" s="424"/>
      <c r="E35" s="424"/>
      <c r="F35" s="424"/>
      <c r="G35" s="424"/>
      <c r="H35" s="424"/>
      <c r="I35" s="424"/>
      <c r="J35" s="3"/>
    </row>
    <row r="36" spans="1:22" x14ac:dyDescent="0.25">
      <c r="I36" s="8"/>
      <c r="J36" s="3"/>
    </row>
    <row r="37" spans="1:22" ht="38.25" customHeight="1" x14ac:dyDescent="0.25">
      <c r="C37" s="434" t="s">
        <v>240</v>
      </c>
      <c r="D37" s="434"/>
      <c r="E37" s="434"/>
      <c r="F37" s="434"/>
      <c r="G37" s="434"/>
      <c r="H37" s="434"/>
      <c r="I37" s="434"/>
      <c r="J37" s="3"/>
    </row>
    <row r="38" spans="1:22" ht="38.65" customHeight="1" x14ac:dyDescent="0.25">
      <c r="C38" s="9" t="s">
        <v>2</v>
      </c>
      <c r="D38" s="9" t="s">
        <v>188</v>
      </c>
      <c r="E38" s="9" t="s">
        <v>189</v>
      </c>
      <c r="F38" s="9" t="s">
        <v>237</v>
      </c>
      <c r="G38" s="9" t="s">
        <v>238</v>
      </c>
      <c r="H38" s="9" t="s">
        <v>239</v>
      </c>
      <c r="I38" s="93" t="s">
        <v>0</v>
      </c>
      <c r="J38" s="3"/>
    </row>
    <row r="39" spans="1:22" s="105" customFormat="1" x14ac:dyDescent="0.25">
      <c r="A39" s="104"/>
      <c r="C39" s="118"/>
      <c r="D39" s="119"/>
      <c r="E39" s="119"/>
      <c r="F39" s="119"/>
      <c r="G39" s="119"/>
      <c r="H39" s="119"/>
      <c r="I39" s="120"/>
      <c r="J39" s="132"/>
      <c r="K39" s="104"/>
      <c r="L39" s="105" t="str">
        <f t="shared" ref="L39:L46" si="3">IF(I39="X","[Bracket] the information you claim as confidential","")</f>
        <v/>
      </c>
    </row>
    <row r="40" spans="1:22" s="105" customFormat="1" x14ac:dyDescent="0.25">
      <c r="A40" s="104"/>
      <c r="C40" s="118"/>
      <c r="D40" s="119"/>
      <c r="E40" s="119"/>
      <c r="F40" s="119"/>
      <c r="G40" s="119"/>
      <c r="H40" s="119"/>
      <c r="I40" s="120"/>
      <c r="J40" s="132"/>
      <c r="K40" s="104"/>
      <c r="L40" s="105" t="str">
        <f t="shared" si="3"/>
        <v/>
      </c>
    </row>
    <row r="41" spans="1:22" s="105" customFormat="1" x14ac:dyDescent="0.25">
      <c r="A41" s="104"/>
      <c r="C41" s="118"/>
      <c r="D41" s="235"/>
      <c r="E41" s="235"/>
      <c r="F41" s="235"/>
      <c r="G41" s="235"/>
      <c r="H41" s="235"/>
      <c r="I41" s="235"/>
      <c r="J41" s="132"/>
      <c r="K41" s="104"/>
    </row>
    <row r="42" spans="1:22" s="105" customFormat="1" hidden="1" outlineLevel="1" x14ac:dyDescent="0.25">
      <c r="A42" s="104"/>
      <c r="C42" s="118"/>
      <c r="D42" s="235"/>
      <c r="E42" s="235"/>
      <c r="F42" s="235"/>
      <c r="G42" s="235"/>
      <c r="H42" s="235"/>
      <c r="I42" s="235"/>
      <c r="J42" s="132"/>
      <c r="K42" s="104"/>
    </row>
    <row r="43" spans="1:22" s="105" customFormat="1" hidden="1" outlineLevel="1" x14ac:dyDescent="0.25">
      <c r="A43" s="104"/>
      <c r="C43" s="118"/>
      <c r="D43" s="235"/>
      <c r="E43" s="235"/>
      <c r="F43" s="235"/>
      <c r="G43" s="235"/>
      <c r="H43" s="235"/>
      <c r="I43" s="235"/>
      <c r="J43" s="132"/>
      <c r="K43" s="104"/>
    </row>
    <row r="44" spans="1:22" s="105" customFormat="1" hidden="1" outlineLevel="1" x14ac:dyDescent="0.25">
      <c r="A44" s="104"/>
      <c r="C44" s="118"/>
      <c r="D44" s="235"/>
      <c r="E44" s="235"/>
      <c r="F44" s="235"/>
      <c r="G44" s="235"/>
      <c r="H44" s="235"/>
      <c r="I44" s="235"/>
      <c r="J44" s="132"/>
      <c r="K44" s="104"/>
    </row>
    <row r="45" spans="1:22" s="105" customFormat="1" hidden="1" outlineLevel="1" x14ac:dyDescent="0.25">
      <c r="A45" s="104"/>
      <c r="C45" s="118"/>
      <c r="D45" s="235"/>
      <c r="E45" s="235"/>
      <c r="F45" s="235"/>
      <c r="G45" s="235"/>
      <c r="H45" s="235"/>
      <c r="I45" s="235"/>
      <c r="J45" s="132"/>
      <c r="K45" s="104"/>
    </row>
    <row r="46" spans="1:22" s="105" customFormat="1" hidden="1" outlineLevel="1" x14ac:dyDescent="0.25">
      <c r="A46" s="104"/>
      <c r="C46" s="118"/>
      <c r="D46" s="119"/>
      <c r="E46" s="119"/>
      <c r="F46" s="119"/>
      <c r="G46" s="119"/>
      <c r="H46" s="119"/>
      <c r="I46" s="120"/>
      <c r="J46" s="132"/>
      <c r="K46" s="104"/>
      <c r="L46" s="105" t="str">
        <f t="shared" si="3"/>
        <v/>
      </c>
    </row>
    <row r="47" spans="1:22" collapsed="1" x14ac:dyDescent="0.25">
      <c r="I47" s="8"/>
      <c r="J47" s="3"/>
    </row>
    <row r="48" spans="1:22" ht="41.25" customHeight="1" x14ac:dyDescent="0.25">
      <c r="C48" s="263" t="s">
        <v>158</v>
      </c>
      <c r="D48" s="263"/>
      <c r="E48" s="263"/>
      <c r="F48" s="263"/>
      <c r="G48" s="263"/>
      <c r="H48" s="263"/>
      <c r="I48" s="97" t="s">
        <v>0</v>
      </c>
      <c r="J48" s="3"/>
      <c r="L48" s="75"/>
      <c r="M48" s="19"/>
      <c r="N48" s="19"/>
      <c r="O48" s="19"/>
      <c r="P48" s="19"/>
      <c r="Q48" s="19"/>
      <c r="R48" s="19"/>
      <c r="S48" s="13"/>
    </row>
    <row r="49" spans="1:19" ht="53.25" customHeight="1" x14ac:dyDescent="0.25">
      <c r="C49" s="451"/>
      <c r="D49" s="451"/>
      <c r="E49" s="451"/>
      <c r="F49" s="451"/>
      <c r="G49" s="451"/>
      <c r="H49" s="451"/>
      <c r="I49" s="120"/>
      <c r="J49" s="3"/>
      <c r="L49" s="75"/>
      <c r="M49" s="19"/>
      <c r="N49" s="19"/>
      <c r="O49" s="19"/>
      <c r="P49" s="19"/>
      <c r="Q49" s="19"/>
      <c r="R49" s="19"/>
      <c r="S49" s="13"/>
    </row>
    <row r="50" spans="1:19" s="31" customFormat="1" ht="20.25" customHeight="1" x14ac:dyDescent="0.25">
      <c r="A50" s="76"/>
      <c r="C50" s="8"/>
      <c r="D50" s="8"/>
      <c r="E50" s="8"/>
      <c r="F50" s="8"/>
      <c r="G50" s="8"/>
      <c r="H50" s="8"/>
      <c r="I50" s="8"/>
      <c r="J50" s="3"/>
      <c r="K50" s="76"/>
      <c r="L50" s="77"/>
      <c r="M50" s="78"/>
      <c r="N50" s="78"/>
      <c r="O50" s="78"/>
      <c r="P50" s="78"/>
      <c r="Q50" s="78"/>
      <c r="R50" s="78"/>
      <c r="S50" s="79"/>
    </row>
    <row r="51" spans="1:19" x14ac:dyDescent="0.25">
      <c r="C51" s="424" t="s">
        <v>156</v>
      </c>
      <c r="D51" s="424"/>
      <c r="E51" s="424"/>
      <c r="F51" s="424"/>
      <c r="G51" s="424"/>
      <c r="H51" s="424"/>
      <c r="I51" s="424"/>
    </row>
    <row r="52" spans="1:19" ht="9.75" customHeight="1" x14ac:dyDescent="0.25"/>
    <row r="53" spans="1:19" ht="33" customHeight="1" x14ac:dyDescent="0.25">
      <c r="C53" s="435" t="s">
        <v>247</v>
      </c>
      <c r="D53" s="435"/>
      <c r="E53" s="435"/>
      <c r="F53" s="435"/>
      <c r="G53" s="458"/>
      <c r="H53" s="458"/>
    </row>
    <row r="54" spans="1:19" ht="24" customHeight="1" x14ac:dyDescent="0.25">
      <c r="C54" s="9" t="s">
        <v>2</v>
      </c>
      <c r="D54" s="439" t="s">
        <v>241</v>
      </c>
      <c r="E54" s="439"/>
      <c r="F54" s="439"/>
      <c r="G54" s="440" t="s">
        <v>187</v>
      </c>
      <c r="H54" s="441"/>
      <c r="I54" s="93" t="s">
        <v>0</v>
      </c>
    </row>
    <row r="55" spans="1:19" s="105" customFormat="1" x14ac:dyDescent="0.25">
      <c r="A55" s="104"/>
      <c r="C55" s="118"/>
      <c r="D55" s="334"/>
      <c r="E55" s="334"/>
      <c r="F55" s="334"/>
      <c r="G55" s="265"/>
      <c r="H55" s="267"/>
      <c r="I55" s="120"/>
      <c r="K55" s="104"/>
      <c r="L55" s="105" t="str">
        <f t="shared" ref="L55:L59" si="4">IF(I55="X","[Bracket] the information you claim as confidential","")</f>
        <v/>
      </c>
    </row>
    <row r="56" spans="1:19" s="105" customFormat="1" x14ac:dyDescent="0.25">
      <c r="A56" s="104"/>
      <c r="C56" s="118"/>
      <c r="D56" s="334"/>
      <c r="E56" s="334"/>
      <c r="F56" s="334"/>
      <c r="G56" s="265"/>
      <c r="H56" s="267"/>
      <c r="I56" s="120"/>
      <c r="K56" s="104"/>
      <c r="L56" s="105" t="str">
        <f t="shared" si="4"/>
        <v/>
      </c>
    </row>
    <row r="57" spans="1:19" s="105" customFormat="1" x14ac:dyDescent="0.25">
      <c r="A57" s="104"/>
      <c r="C57" s="118"/>
      <c r="D57" s="334"/>
      <c r="E57" s="334"/>
      <c r="F57" s="334"/>
      <c r="G57" s="265"/>
      <c r="H57" s="267"/>
      <c r="I57" s="120"/>
      <c r="K57" s="104"/>
      <c r="L57" s="105" t="str">
        <f t="shared" si="4"/>
        <v/>
      </c>
    </row>
    <row r="58" spans="1:19" s="2" customFormat="1" ht="54" customHeight="1" x14ac:dyDescent="0.25">
      <c r="B58" s="1"/>
      <c r="C58" s="452" t="s">
        <v>159</v>
      </c>
      <c r="D58" s="452"/>
      <c r="E58" s="452"/>
      <c r="F58" s="452"/>
      <c r="G58" s="452"/>
      <c r="H58" s="452"/>
      <c r="I58" s="93" t="s">
        <v>0</v>
      </c>
      <c r="J58" s="1"/>
      <c r="L58" s="1" t="str">
        <f t="shared" si="4"/>
        <v/>
      </c>
      <c r="M58" s="1"/>
      <c r="N58" s="1"/>
      <c r="O58" s="1"/>
      <c r="P58" s="1"/>
      <c r="Q58" s="1"/>
      <c r="R58" s="1"/>
      <c r="S58" s="1"/>
    </row>
    <row r="59" spans="1:19" s="2" customFormat="1" ht="33" customHeight="1" x14ac:dyDescent="0.25">
      <c r="B59" s="1"/>
      <c r="C59" s="443"/>
      <c r="D59" s="444"/>
      <c r="E59" s="444"/>
      <c r="F59" s="444"/>
      <c r="G59" s="444"/>
      <c r="H59" s="445"/>
      <c r="I59" s="120"/>
      <c r="J59" s="1"/>
      <c r="L59" s="1" t="str">
        <f t="shared" si="4"/>
        <v/>
      </c>
      <c r="M59" s="1"/>
      <c r="N59" s="1"/>
      <c r="O59" s="1"/>
      <c r="P59" s="1"/>
      <c r="Q59" s="1"/>
      <c r="R59" s="1"/>
      <c r="S59" s="1"/>
    </row>
    <row r="60" spans="1:19" x14ac:dyDescent="0.25">
      <c r="I60" s="144"/>
    </row>
    <row r="61" spans="1:19" x14ac:dyDescent="0.25">
      <c r="C61" s="446" t="s">
        <v>244</v>
      </c>
      <c r="D61" s="446"/>
      <c r="E61" s="446"/>
      <c r="F61" s="446"/>
      <c r="G61" s="446"/>
      <c r="H61" s="446"/>
      <c r="I61" s="93" t="s">
        <v>0</v>
      </c>
    </row>
    <row r="62" spans="1:19" ht="48" customHeight="1" x14ac:dyDescent="0.25">
      <c r="C62" s="448"/>
      <c r="D62" s="448"/>
      <c r="E62" s="448"/>
      <c r="F62" s="448"/>
      <c r="G62" s="448"/>
      <c r="H62" s="448"/>
      <c r="I62" s="120"/>
      <c r="L62" s="1" t="str">
        <f t="shared" ref="L62" si="5">IF(I62="X","[Bracket] the information you claim as confidential","")</f>
        <v/>
      </c>
    </row>
    <row r="63" spans="1:19" x14ac:dyDescent="0.25">
      <c r="I63" s="144"/>
    </row>
    <row r="64" spans="1:19" x14ac:dyDescent="0.25">
      <c r="C64" s="424" t="s">
        <v>77</v>
      </c>
      <c r="D64" s="424"/>
      <c r="E64" s="424"/>
      <c r="F64" s="424"/>
      <c r="G64" s="424"/>
      <c r="H64" s="424"/>
      <c r="I64" s="424"/>
    </row>
    <row r="65" spans="1:99" ht="7.5" customHeight="1" x14ac:dyDescent="0.25"/>
    <row r="66" spans="1:99" ht="45.75" customHeight="1" x14ac:dyDescent="0.25">
      <c r="C66" s="447" t="s">
        <v>193</v>
      </c>
      <c r="D66" s="447"/>
      <c r="E66" s="447"/>
      <c r="F66" s="447"/>
      <c r="G66" s="447"/>
      <c r="H66" s="447"/>
    </row>
    <row r="67" spans="1:99" ht="36" x14ac:dyDescent="0.25">
      <c r="C67" s="57" t="s">
        <v>2</v>
      </c>
      <c r="D67" s="450" t="s">
        <v>1</v>
      </c>
      <c r="E67" s="450"/>
      <c r="F67" s="57" t="s">
        <v>174</v>
      </c>
      <c r="G67" s="57" t="s">
        <v>175</v>
      </c>
      <c r="H67" s="20" t="s">
        <v>252</v>
      </c>
      <c r="I67" s="93" t="s">
        <v>0</v>
      </c>
    </row>
    <row r="68" spans="1:99" s="105" customFormat="1" x14ac:dyDescent="0.25">
      <c r="A68" s="104"/>
      <c r="C68" s="118"/>
      <c r="D68" s="438"/>
      <c r="E68" s="438"/>
      <c r="F68" s="124"/>
      <c r="G68" s="124"/>
      <c r="H68" s="119"/>
      <c r="I68" s="120"/>
      <c r="K68" s="104"/>
      <c r="L68" s="105" t="str">
        <f t="shared" ref="L68:L70" si="6">IF(I68="X","[Bracket] the information you claim as confidential","")</f>
        <v/>
      </c>
    </row>
    <row r="69" spans="1:99" s="105" customFormat="1" x14ac:dyDescent="0.25">
      <c r="A69" s="104"/>
      <c r="C69" s="118"/>
      <c r="D69" s="438"/>
      <c r="E69" s="438"/>
      <c r="F69" s="124"/>
      <c r="G69" s="124"/>
      <c r="H69" s="119"/>
      <c r="I69" s="120"/>
      <c r="K69" s="104"/>
      <c r="L69" s="105" t="str">
        <f t="shared" si="6"/>
        <v/>
      </c>
    </row>
    <row r="70" spans="1:99" s="105" customFormat="1" x14ac:dyDescent="0.25">
      <c r="A70" s="104"/>
      <c r="C70" s="118"/>
      <c r="D70" s="438"/>
      <c r="E70" s="438"/>
      <c r="F70" s="124"/>
      <c r="G70" s="124"/>
      <c r="H70" s="119"/>
      <c r="I70" s="120"/>
      <c r="K70" s="104"/>
      <c r="L70" s="105" t="str">
        <f t="shared" si="6"/>
        <v/>
      </c>
    </row>
    <row r="71" spans="1:99" ht="42.4" customHeight="1" x14ac:dyDescent="0.25">
      <c r="C71" s="9" t="s">
        <v>2</v>
      </c>
      <c r="D71" s="450" t="s">
        <v>1</v>
      </c>
      <c r="E71" s="450"/>
      <c r="F71" s="9" t="s">
        <v>176</v>
      </c>
      <c r="G71" s="9" t="s">
        <v>177</v>
      </c>
      <c r="H71" s="57" t="s">
        <v>178</v>
      </c>
      <c r="I71" s="93" t="s">
        <v>0</v>
      </c>
    </row>
    <row r="72" spans="1:99" s="105" customFormat="1" x14ac:dyDescent="0.25">
      <c r="A72" s="104"/>
      <c r="C72" s="118"/>
      <c r="D72" s="438"/>
      <c r="E72" s="438"/>
      <c r="F72" s="119"/>
      <c r="G72" s="119"/>
      <c r="H72" s="119"/>
      <c r="I72" s="120"/>
      <c r="K72" s="104"/>
      <c r="L72" s="105" t="str">
        <f>IF(I72="X","[Bracket] the information you claim as confidential","")</f>
        <v/>
      </c>
    </row>
    <row r="73" spans="1:99" s="105" customFormat="1" x14ac:dyDescent="0.25">
      <c r="A73" s="104"/>
      <c r="C73" s="118"/>
      <c r="D73" s="438"/>
      <c r="E73" s="438"/>
      <c r="F73" s="119"/>
      <c r="G73" s="119"/>
      <c r="H73" s="119"/>
      <c r="I73" s="120"/>
      <c r="K73" s="104"/>
      <c r="L73" s="105" t="str">
        <f>IF(I72="X","[Bracket] the information you claim as confidential","")</f>
        <v/>
      </c>
    </row>
    <row r="74" spans="1:99" s="105" customFormat="1" x14ac:dyDescent="0.25">
      <c r="A74" s="104"/>
      <c r="C74" s="118"/>
      <c r="D74" s="438"/>
      <c r="E74" s="438"/>
      <c r="F74" s="119"/>
      <c r="G74" s="119"/>
      <c r="H74" s="119"/>
      <c r="I74" s="120"/>
      <c r="K74" s="104"/>
      <c r="L74" s="105" t="str">
        <f>IF(I73="X","[Bracket] the information you claim as confidential","")</f>
        <v/>
      </c>
    </row>
    <row r="76" spans="1:99" s="2" customFormat="1" ht="41.25" customHeight="1" x14ac:dyDescent="0.25">
      <c r="B76" s="1"/>
      <c r="C76" s="435" t="s">
        <v>160</v>
      </c>
      <c r="D76" s="435"/>
      <c r="E76" s="435"/>
      <c r="F76" s="435"/>
      <c r="G76" s="435"/>
      <c r="H76" s="435"/>
      <c r="I76" s="93" t="s">
        <v>0</v>
      </c>
      <c r="J76" s="1"/>
      <c r="L76" s="1"/>
      <c r="M76" s="80"/>
      <c r="N76" s="13"/>
      <c r="O76" s="13"/>
      <c r="P76" s="13"/>
      <c r="Q76" s="13"/>
      <c r="R76" s="19"/>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row>
    <row r="77" spans="1:99" s="2" customFormat="1" ht="52.5" customHeight="1" x14ac:dyDescent="0.25">
      <c r="B77" s="1"/>
      <c r="C77" s="459"/>
      <c r="D77" s="460"/>
      <c r="E77" s="460"/>
      <c r="F77" s="460"/>
      <c r="G77" s="460"/>
      <c r="H77" s="461"/>
      <c r="I77" s="120"/>
      <c r="J77" s="1"/>
      <c r="L77" s="1"/>
      <c r="M77" s="80"/>
      <c r="N77" s="13"/>
      <c r="O77" s="13"/>
      <c r="P77" s="13"/>
      <c r="Q77" s="13"/>
      <c r="R77" s="19"/>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row>
    <row r="78" spans="1:99" s="2" customFormat="1" ht="14.25" customHeight="1" x14ac:dyDescent="0.25">
      <c r="B78" s="1"/>
      <c r="C78" s="73"/>
      <c r="D78" s="1"/>
      <c r="E78" s="1"/>
      <c r="F78" s="1"/>
      <c r="G78" s="1"/>
      <c r="H78" s="74"/>
      <c r="I78" s="145"/>
      <c r="J78" s="3"/>
      <c r="L78" s="1"/>
      <c r="M78" s="80"/>
      <c r="N78" s="13"/>
      <c r="O78" s="13"/>
      <c r="P78" s="13"/>
      <c r="Q78" s="13"/>
      <c r="R78" s="19"/>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row>
    <row r="79" spans="1:99" x14ac:dyDescent="0.25">
      <c r="C79" s="424" t="s">
        <v>76</v>
      </c>
      <c r="D79" s="424"/>
      <c r="E79" s="424"/>
      <c r="F79" s="424"/>
      <c r="G79" s="424"/>
      <c r="H79" s="424"/>
      <c r="I79" s="424"/>
    </row>
    <row r="81" spans="1:19" ht="28.5" customHeight="1" x14ac:dyDescent="0.25">
      <c r="C81" s="435" t="s">
        <v>190</v>
      </c>
      <c r="D81" s="435"/>
      <c r="E81" s="435"/>
      <c r="F81" s="435"/>
      <c r="G81" s="458"/>
      <c r="H81" s="458"/>
    </row>
    <row r="82" spans="1:19" ht="24" x14ac:dyDescent="0.25">
      <c r="C82" s="62" t="s">
        <v>2</v>
      </c>
      <c r="D82" s="9" t="s">
        <v>1</v>
      </c>
      <c r="E82" s="72" t="s">
        <v>179</v>
      </c>
      <c r="F82" s="72" t="s">
        <v>180</v>
      </c>
      <c r="G82" s="72" t="s">
        <v>181</v>
      </c>
      <c r="H82" s="72" t="s">
        <v>182</v>
      </c>
      <c r="I82" s="93" t="s">
        <v>0</v>
      </c>
    </row>
    <row r="83" spans="1:19" s="105" customFormat="1" x14ac:dyDescent="0.25">
      <c r="A83" s="104"/>
      <c r="C83" s="118"/>
      <c r="D83" s="119"/>
      <c r="E83" s="119"/>
      <c r="F83" s="119"/>
      <c r="G83" s="119"/>
      <c r="H83" s="119"/>
      <c r="I83" s="120"/>
      <c r="K83" s="104"/>
      <c r="L83" s="105" t="str">
        <f t="shared" ref="L83:L85" si="7">IF(I83="X","[Bracket] the information you claim as confidential","")</f>
        <v/>
      </c>
    </row>
    <row r="84" spans="1:19" s="105" customFormat="1" x14ac:dyDescent="0.25">
      <c r="A84" s="104"/>
      <c r="C84" s="118"/>
      <c r="D84" s="119"/>
      <c r="E84" s="119"/>
      <c r="F84" s="119"/>
      <c r="G84" s="119"/>
      <c r="H84" s="119"/>
      <c r="I84" s="120"/>
      <c r="K84" s="104"/>
      <c r="L84" s="105" t="str">
        <f t="shared" si="7"/>
        <v/>
      </c>
    </row>
    <row r="85" spans="1:19" s="105" customFormat="1" x14ac:dyDescent="0.25">
      <c r="A85" s="104"/>
      <c r="C85" s="118"/>
      <c r="D85" s="119"/>
      <c r="E85" s="119"/>
      <c r="F85" s="119"/>
      <c r="G85" s="119"/>
      <c r="H85" s="119"/>
      <c r="I85" s="120"/>
      <c r="K85" s="104"/>
      <c r="L85" s="105" t="str">
        <f t="shared" si="7"/>
        <v/>
      </c>
    </row>
    <row r="86" spans="1:19" x14ac:dyDescent="0.25">
      <c r="I86" s="144"/>
    </row>
    <row r="87" spans="1:19" s="2" customFormat="1" ht="34.5" customHeight="1" x14ac:dyDescent="0.25">
      <c r="B87" s="1"/>
      <c r="C87" s="400" t="s">
        <v>161</v>
      </c>
      <c r="D87" s="400"/>
      <c r="E87" s="400"/>
      <c r="F87" s="400"/>
      <c r="G87" s="400"/>
      <c r="H87" s="400"/>
      <c r="I87" s="93" t="s">
        <v>0</v>
      </c>
      <c r="J87" s="3"/>
      <c r="L87" s="1" t="str">
        <f t="shared" ref="L87:L89" si="8">IF(I87="X","[Bracket] the information you claim as confidential","")</f>
        <v/>
      </c>
      <c r="M87" s="1"/>
      <c r="N87" s="1"/>
      <c r="O87" s="1"/>
      <c r="P87" s="1"/>
      <c r="Q87" s="1"/>
      <c r="R87" s="1"/>
      <c r="S87" s="1"/>
    </row>
    <row r="88" spans="1:19" s="2" customFormat="1" ht="25.5" customHeight="1" x14ac:dyDescent="0.25">
      <c r="B88" s="1"/>
      <c r="C88" s="443"/>
      <c r="D88" s="444"/>
      <c r="E88" s="444"/>
      <c r="F88" s="444"/>
      <c r="G88" s="444"/>
      <c r="H88" s="445"/>
      <c r="I88" s="120"/>
      <c r="J88" s="3"/>
      <c r="L88" s="1" t="str">
        <f t="shared" si="8"/>
        <v/>
      </c>
      <c r="M88" s="1"/>
      <c r="N88" s="1"/>
      <c r="O88" s="1"/>
      <c r="P88" s="1"/>
      <c r="Q88" s="1"/>
      <c r="R88" s="1"/>
      <c r="S88" s="1"/>
    </row>
    <row r="89" spans="1:19" s="2" customFormat="1" x14ac:dyDescent="0.25">
      <c r="B89" s="1"/>
      <c r="C89" s="73"/>
      <c r="D89" s="1"/>
      <c r="E89" s="1"/>
      <c r="F89" s="1"/>
      <c r="G89" s="74"/>
      <c r="H89" s="74"/>
      <c r="I89" s="8"/>
      <c r="J89" s="3"/>
      <c r="L89" s="1" t="str">
        <f t="shared" si="8"/>
        <v/>
      </c>
      <c r="M89" s="1"/>
      <c r="N89" s="1"/>
      <c r="O89" s="1"/>
      <c r="P89" s="1"/>
      <c r="Q89" s="1"/>
      <c r="R89" s="1"/>
      <c r="S89" s="1"/>
    </row>
    <row r="90" spans="1:19" x14ac:dyDescent="0.25">
      <c r="C90" s="442" t="s">
        <v>162</v>
      </c>
      <c r="D90" s="442"/>
      <c r="E90" s="442"/>
      <c r="F90" s="442"/>
      <c r="G90" s="442"/>
      <c r="H90" s="442"/>
      <c r="I90" s="93" t="s">
        <v>0</v>
      </c>
    </row>
    <row r="91" spans="1:19" ht="23.25" customHeight="1" x14ac:dyDescent="0.25">
      <c r="C91" s="443"/>
      <c r="D91" s="444"/>
      <c r="E91" s="444"/>
      <c r="F91" s="444"/>
      <c r="G91" s="444"/>
      <c r="H91" s="445"/>
      <c r="I91" s="120"/>
      <c r="L91" s="1" t="str">
        <f t="shared" ref="L91" si="9">IF(I91="X","[Bracket] the information you claim as confidential","")</f>
        <v/>
      </c>
    </row>
    <row r="93" spans="1:19" x14ac:dyDescent="0.25">
      <c r="C93" s="424" t="s">
        <v>75</v>
      </c>
      <c r="D93" s="424"/>
      <c r="E93" s="424"/>
      <c r="F93" s="424"/>
      <c r="G93" s="424"/>
      <c r="H93" s="424"/>
      <c r="I93" s="424"/>
    </row>
    <row r="94" spans="1:19" ht="11.25" customHeight="1" x14ac:dyDescent="0.25"/>
    <row r="95" spans="1:19" ht="30" customHeight="1" x14ac:dyDescent="0.25">
      <c r="C95" s="435" t="s">
        <v>191</v>
      </c>
      <c r="D95" s="435"/>
      <c r="E95" s="435"/>
      <c r="F95" s="435"/>
      <c r="G95" s="458"/>
      <c r="H95" s="458"/>
    </row>
    <row r="96" spans="1:19" ht="30" customHeight="1" x14ac:dyDescent="0.25">
      <c r="C96" s="62" t="s">
        <v>2</v>
      </c>
      <c r="D96" s="439" t="s">
        <v>242</v>
      </c>
      <c r="E96" s="439"/>
      <c r="F96" s="439"/>
      <c r="G96" s="440" t="s">
        <v>187</v>
      </c>
      <c r="H96" s="441"/>
      <c r="I96" s="93" t="s">
        <v>0</v>
      </c>
    </row>
    <row r="97" spans="1:12" s="105" customFormat="1" x14ac:dyDescent="0.25">
      <c r="A97" s="104"/>
      <c r="C97" s="118"/>
      <c r="D97" s="334"/>
      <c r="E97" s="334"/>
      <c r="F97" s="334"/>
      <c r="G97" s="265"/>
      <c r="H97" s="267"/>
      <c r="I97" s="120"/>
      <c r="K97" s="104"/>
      <c r="L97" s="105" t="str">
        <f t="shared" ref="L97:L99" si="10">IF(I97="X","[Bracket] the information you claim as confidential","")</f>
        <v/>
      </c>
    </row>
    <row r="98" spans="1:12" s="105" customFormat="1" x14ac:dyDescent="0.25">
      <c r="A98" s="104"/>
      <c r="C98" s="118"/>
      <c r="D98" s="334"/>
      <c r="E98" s="334"/>
      <c r="F98" s="334"/>
      <c r="G98" s="265"/>
      <c r="H98" s="267"/>
      <c r="I98" s="120"/>
      <c r="K98" s="104"/>
      <c r="L98" s="105" t="str">
        <f t="shared" si="10"/>
        <v/>
      </c>
    </row>
    <row r="99" spans="1:12" s="105" customFormat="1" x14ac:dyDescent="0.25">
      <c r="A99" s="104"/>
      <c r="C99" s="118"/>
      <c r="D99" s="334"/>
      <c r="E99" s="334"/>
      <c r="F99" s="334"/>
      <c r="G99" s="265"/>
      <c r="H99" s="267"/>
      <c r="I99" s="120"/>
      <c r="K99" s="104"/>
      <c r="L99" s="105" t="str">
        <f t="shared" si="10"/>
        <v/>
      </c>
    </row>
    <row r="100" spans="1:12" x14ac:dyDescent="0.25">
      <c r="I100" s="144"/>
    </row>
    <row r="101" spans="1:12" x14ac:dyDescent="0.25">
      <c r="C101" s="446" t="s">
        <v>163</v>
      </c>
      <c r="D101" s="446"/>
      <c r="E101" s="446"/>
      <c r="F101" s="446"/>
      <c r="G101" s="446"/>
      <c r="H101" s="446"/>
      <c r="I101" s="93" t="s">
        <v>0</v>
      </c>
    </row>
    <row r="102" spans="1:12" ht="24" customHeight="1" x14ac:dyDescent="0.25">
      <c r="C102" s="448"/>
      <c r="D102" s="448"/>
      <c r="E102" s="448"/>
      <c r="F102" s="448"/>
      <c r="G102" s="448"/>
      <c r="H102" s="448"/>
      <c r="I102" s="120"/>
      <c r="L102" s="1" t="str">
        <f t="shared" ref="L102" si="11">IF(I102="X","[Bracket] the information you claim as confidential","")</f>
        <v/>
      </c>
    </row>
    <row r="103" spans="1:12" x14ac:dyDescent="0.25">
      <c r="I103" s="144"/>
    </row>
    <row r="104" spans="1:12" x14ac:dyDescent="0.25">
      <c r="C104" s="424" t="s">
        <v>74</v>
      </c>
      <c r="D104" s="424"/>
      <c r="E104" s="424"/>
      <c r="F104" s="424"/>
      <c r="G104" s="424"/>
      <c r="H104" s="424"/>
      <c r="I104" s="424"/>
    </row>
    <row r="105" spans="1:12" ht="12" customHeight="1" x14ac:dyDescent="0.25"/>
    <row r="106" spans="1:12" ht="44.25" customHeight="1" x14ac:dyDescent="0.25">
      <c r="C106" s="435" t="s">
        <v>243</v>
      </c>
      <c r="D106" s="435"/>
      <c r="E106" s="435"/>
      <c r="F106" s="435"/>
      <c r="G106" s="458"/>
      <c r="H106" s="458"/>
    </row>
    <row r="107" spans="1:12" ht="24" x14ac:dyDescent="0.25">
      <c r="C107" s="101" t="s">
        <v>2</v>
      </c>
      <c r="D107" s="9" t="s">
        <v>1</v>
      </c>
      <c r="E107" s="72" t="s">
        <v>192</v>
      </c>
      <c r="F107" s="72" t="s">
        <v>184</v>
      </c>
      <c r="G107" s="57" t="s">
        <v>185</v>
      </c>
      <c r="H107" s="57" t="s">
        <v>186</v>
      </c>
      <c r="I107" s="93" t="s">
        <v>0</v>
      </c>
    </row>
    <row r="108" spans="1:12" s="105" customFormat="1" x14ac:dyDescent="0.25">
      <c r="A108" s="104"/>
      <c r="C108" s="118"/>
      <c r="D108" s="119"/>
      <c r="E108" s="119"/>
      <c r="F108" s="119"/>
      <c r="G108" s="119"/>
      <c r="H108" s="119"/>
      <c r="I108" s="120"/>
      <c r="K108" s="104"/>
      <c r="L108" s="105" t="str">
        <f t="shared" ref="L108:L110" si="12">IF(I108="X","[Bracket] the information you claim as confidential","")</f>
        <v/>
      </c>
    </row>
    <row r="109" spans="1:12" s="105" customFormat="1" x14ac:dyDescent="0.25">
      <c r="A109" s="104"/>
      <c r="C109" s="118"/>
      <c r="D109" s="119"/>
      <c r="E109" s="119"/>
      <c r="F109" s="119"/>
      <c r="G109" s="119"/>
      <c r="H109" s="119"/>
      <c r="I109" s="120"/>
      <c r="K109" s="104"/>
      <c r="L109" s="105" t="str">
        <f t="shared" si="12"/>
        <v/>
      </c>
    </row>
    <row r="110" spans="1:12" s="105" customFormat="1" x14ac:dyDescent="0.25">
      <c r="A110" s="104"/>
      <c r="C110" s="118"/>
      <c r="D110" s="119"/>
      <c r="E110" s="119"/>
      <c r="F110" s="119"/>
      <c r="G110" s="119"/>
      <c r="H110" s="119"/>
      <c r="I110" s="120"/>
      <c r="K110" s="104"/>
      <c r="L110" s="105" t="str">
        <f t="shared" si="12"/>
        <v/>
      </c>
    </row>
    <row r="111" spans="1:12" x14ac:dyDescent="0.25">
      <c r="I111" s="144"/>
    </row>
    <row r="112" spans="1:12" ht="44.25" customHeight="1" x14ac:dyDescent="0.25">
      <c r="C112" s="446" t="s">
        <v>245</v>
      </c>
      <c r="D112" s="446"/>
      <c r="E112" s="446"/>
      <c r="F112" s="446"/>
      <c r="G112" s="446"/>
      <c r="H112" s="446"/>
      <c r="I112" s="93" t="s">
        <v>0</v>
      </c>
    </row>
    <row r="113" spans="3:12" ht="27" customHeight="1" x14ac:dyDescent="0.25">
      <c r="C113" s="443"/>
      <c r="D113" s="444"/>
      <c r="E113" s="444"/>
      <c r="F113" s="444"/>
      <c r="G113" s="444"/>
      <c r="H113" s="445"/>
      <c r="I113" s="120"/>
      <c r="L113" s="1" t="str">
        <f t="shared" ref="L113" si="13">IF(I113="X","[Bracket] the information you claim as confidential","")</f>
        <v/>
      </c>
    </row>
    <row r="114" spans="3:12" x14ac:dyDescent="0.25">
      <c r="I114" s="144"/>
    </row>
    <row r="115" spans="3:12" x14ac:dyDescent="0.25">
      <c r="C115" s="442" t="s">
        <v>162</v>
      </c>
      <c r="D115" s="442"/>
      <c r="E115" s="442"/>
      <c r="F115" s="442"/>
      <c r="G115" s="442"/>
      <c r="H115" s="442"/>
      <c r="I115" s="93" t="s">
        <v>0</v>
      </c>
    </row>
    <row r="116" spans="3:12" ht="31.5" customHeight="1" x14ac:dyDescent="0.25">
      <c r="C116" s="443"/>
      <c r="D116" s="444"/>
      <c r="E116" s="444"/>
      <c r="F116" s="444"/>
      <c r="G116" s="444"/>
      <c r="H116" s="445"/>
      <c r="I116" s="120"/>
      <c r="L116" s="1" t="str">
        <f t="shared" ref="L116" si="14">IF(I116="X","[Bracket] the information you claim as confidential","")</f>
        <v/>
      </c>
    </row>
    <row r="118" spans="3:12" ht="32.25" customHeight="1" x14ac:dyDescent="0.25">
      <c r="C118" s="345" t="s">
        <v>248</v>
      </c>
      <c r="D118" s="345"/>
      <c r="E118" s="345"/>
      <c r="F118" s="345"/>
      <c r="G118" s="345"/>
      <c r="H118" s="345"/>
      <c r="I118" s="345"/>
    </row>
  </sheetData>
  <sheetProtection formatCells="0" formatRows="0" insertRows="0" deleteRows="0" selectLockedCells="1"/>
  <mergeCells count="74">
    <mergeCell ref="G56:H56"/>
    <mergeCell ref="G57:H57"/>
    <mergeCell ref="C87:H87"/>
    <mergeCell ref="C88:H88"/>
    <mergeCell ref="C59:H59"/>
    <mergeCell ref="C76:H76"/>
    <mergeCell ref="C77:H77"/>
    <mergeCell ref="D72:E72"/>
    <mergeCell ref="D73:E73"/>
    <mergeCell ref="D74:E74"/>
    <mergeCell ref="D67:E67"/>
    <mergeCell ref="D68:E68"/>
    <mergeCell ref="D69:E69"/>
    <mergeCell ref="D70:E70"/>
    <mergeCell ref="D71:E71"/>
    <mergeCell ref="C5:I5"/>
    <mergeCell ref="C95:H95"/>
    <mergeCell ref="C101:H101"/>
    <mergeCell ref="C102:H102"/>
    <mergeCell ref="C106:H106"/>
    <mergeCell ref="C64:I64"/>
    <mergeCell ref="C53:H53"/>
    <mergeCell ref="C81:H81"/>
    <mergeCell ref="C90:H90"/>
    <mergeCell ref="C35:I35"/>
    <mergeCell ref="D21:E21"/>
    <mergeCell ref="C58:H58"/>
    <mergeCell ref="D55:F55"/>
    <mergeCell ref="D56:F56"/>
    <mergeCell ref="D57:F57"/>
    <mergeCell ref="G55:H55"/>
    <mergeCell ref="D54:F54"/>
    <mergeCell ref="G54:H54"/>
    <mergeCell ref="C29:H29"/>
    <mergeCell ref="C30:H30"/>
    <mergeCell ref="C48:H48"/>
    <mergeCell ref="C49:H49"/>
    <mergeCell ref="C32:H32"/>
    <mergeCell ref="C37:I37"/>
    <mergeCell ref="C33:H33"/>
    <mergeCell ref="C2:F2"/>
    <mergeCell ref="C7:I7"/>
    <mergeCell ref="C3:I3"/>
    <mergeCell ref="C4:I4"/>
    <mergeCell ref="C104:I104"/>
    <mergeCell ref="C93:I93"/>
    <mergeCell ref="C79:I79"/>
    <mergeCell ref="C66:H66"/>
    <mergeCell ref="C61:H61"/>
    <mergeCell ref="C62:H62"/>
    <mergeCell ref="C9:H9"/>
    <mergeCell ref="D20:E20"/>
    <mergeCell ref="C91:H91"/>
    <mergeCell ref="D22:E22"/>
    <mergeCell ref="D19:E19"/>
    <mergeCell ref="C51:I51"/>
    <mergeCell ref="C118:I118"/>
    <mergeCell ref="D99:F99"/>
    <mergeCell ref="G99:H99"/>
    <mergeCell ref="D96:F96"/>
    <mergeCell ref="G96:H96"/>
    <mergeCell ref="D97:F97"/>
    <mergeCell ref="G97:H97"/>
    <mergeCell ref="D98:F98"/>
    <mergeCell ref="G98:H98"/>
    <mergeCell ref="C115:H115"/>
    <mergeCell ref="C116:H116"/>
    <mergeCell ref="C112:H112"/>
    <mergeCell ref="C113:H113"/>
    <mergeCell ref="D23:E23"/>
    <mergeCell ref="D24:E24"/>
    <mergeCell ref="D25:E25"/>
    <mergeCell ref="D26:E26"/>
    <mergeCell ref="D27:E27"/>
  </mergeCells>
  <dataValidations count="5">
    <dataValidation type="list" allowBlank="1" showInputMessage="1" showErrorMessage="1" sqref="I11:I18 I62 I33 I39:I46 I55:I57 I30 I49 I59 I68:I70 I72:I74 I77 I83:I85 I88 I91 I116 I102 I108:I110 I113 I97:I99 I20:I27" xr:uid="{00000000-0002-0000-0300-000000000000}">
      <formula1>$N$7:$N$8</formula1>
    </dataValidation>
    <dataValidation type="list" allowBlank="1" showInputMessage="1" showErrorMessage="1" sqref="I50" xr:uid="{00000000-0002-0000-0300-000001000000}">
      <formula1>$N$3:$N$4</formula1>
    </dataValidation>
    <dataValidation allowBlank="1" showInputMessage="1" showErrorMessage="1" prompt="Please provide this information for each end-use and/or application for which you are applying. For additional rows, please click + on the left-hand side of row 19." sqref="C11" xr:uid="{4D9E4C47-BC32-4E44-9D9F-ED749A3C274D}"/>
    <dataValidation allowBlank="1" showInputMessage="1" showErrorMessage="1" prompt="Please provide this information for each end-use and/or application for which you are applying. For additional rows, please click + on the left-hand side of row 28." sqref="C20" xr:uid="{94EDD433-4B5A-4F7E-92C7-275D65BBB3C8}"/>
    <dataValidation allowBlank="1" showInputMessage="1" showErrorMessage="1" prompt="Please provide this information for each end-use and/or application for which you are applying. For additional rows, please click + on the left-hand side of row 47." sqref="C39" xr:uid="{0E16EA84-3D8D-45CF-875D-85C2DDC8B243}"/>
  </dataValidations>
  <printOptions horizontalCentered="1"/>
  <pageMargins left="0.25" right="0.25" top="0.75" bottom="0.75" header="0.3" footer="0.3"/>
  <pageSetup scale="61" fitToHeight="2" orientation="portrait" r:id="rId1"/>
  <headerFooter>
    <oddHeader>&amp;CPart IV: Sector-Specific Information</oddHeader>
    <oddFooter>&amp;CNOTE: Please [Bracket] the information you claim as confidential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pageSetUpPr fitToPage="1"/>
  </sheetPr>
  <dimension ref="A1:Q33"/>
  <sheetViews>
    <sheetView zoomScale="90" zoomScaleNormal="90" workbookViewId="0">
      <selection activeCell="C4" sqref="C4:F4"/>
    </sheetView>
  </sheetViews>
  <sheetFormatPr defaultColWidth="9.28515625" defaultRowHeight="15" x14ac:dyDescent="0.25"/>
  <cols>
    <col min="1" max="1" width="3.5703125" style="2" customWidth="1"/>
    <col min="2" max="2" width="3.5703125" style="1" customWidth="1"/>
    <col min="3" max="3" width="7.42578125" style="1" customWidth="1"/>
    <col min="4" max="4" width="36.28515625" style="1" customWidth="1"/>
    <col min="5" max="5" width="33.42578125" style="1" customWidth="1"/>
    <col min="6" max="6" width="14.28515625" style="1" customWidth="1"/>
    <col min="7" max="8" width="5" style="1" customWidth="1"/>
    <col min="9" max="9" width="3.7109375" style="2" customWidth="1"/>
    <col min="10" max="12" width="9.28515625" style="1"/>
    <col min="13" max="13" width="0" style="1" hidden="1" customWidth="1"/>
    <col min="14" max="16384" width="9.28515625" style="1"/>
  </cols>
  <sheetData>
    <row r="1" spans="3:17" s="2" customFormat="1" x14ac:dyDescent="0.25"/>
    <row r="2" spans="3:17" x14ac:dyDescent="0.25">
      <c r="C2" s="326"/>
      <c r="D2" s="326"/>
      <c r="E2" s="326"/>
      <c r="F2" s="326"/>
      <c r="G2" s="32"/>
      <c r="H2" s="32"/>
      <c r="M2" s="1" t="s">
        <v>84</v>
      </c>
    </row>
    <row r="3" spans="3:17" ht="44.25" customHeight="1" x14ac:dyDescent="0.25">
      <c r="C3" s="278" t="s">
        <v>73</v>
      </c>
      <c r="D3" s="278"/>
      <c r="E3" s="278"/>
      <c r="F3" s="278"/>
      <c r="G3" s="3"/>
      <c r="H3" s="3"/>
      <c r="Q3" s="14"/>
    </row>
    <row r="4" spans="3:17" ht="30" customHeight="1" x14ac:dyDescent="0.25">
      <c r="C4" s="327" t="s">
        <v>170</v>
      </c>
      <c r="D4" s="327"/>
      <c r="E4" s="327"/>
      <c r="F4" s="327"/>
      <c r="G4" s="31"/>
      <c r="H4" s="31"/>
      <c r="Q4" s="14"/>
    </row>
    <row r="5" spans="3:17" ht="23.25" customHeight="1" x14ac:dyDescent="0.25">
      <c r="C5" s="263" t="s">
        <v>291</v>
      </c>
      <c r="D5" s="263"/>
      <c r="E5" s="263"/>
      <c r="F5" s="263"/>
      <c r="G5" s="263"/>
      <c r="H5" s="31"/>
      <c r="Q5" s="14"/>
    </row>
    <row r="6" spans="3:17" ht="30" customHeight="1" x14ac:dyDescent="0.25">
      <c r="C6" s="463"/>
      <c r="D6" s="464"/>
      <c r="E6" s="464"/>
      <c r="F6" s="464"/>
      <c r="G6" s="465"/>
      <c r="H6" s="39"/>
      <c r="Q6" s="14"/>
    </row>
    <row r="7" spans="3:17" x14ac:dyDescent="0.25">
      <c r="C7" s="466"/>
      <c r="D7" s="467"/>
      <c r="E7" s="467"/>
      <c r="F7" s="467"/>
      <c r="G7" s="468"/>
      <c r="H7" s="39"/>
    </row>
    <row r="8" spans="3:17" x14ac:dyDescent="0.25">
      <c r="C8" s="466"/>
      <c r="D8" s="467"/>
      <c r="E8" s="467"/>
      <c r="F8" s="467"/>
      <c r="G8" s="468"/>
      <c r="H8" s="39"/>
    </row>
    <row r="9" spans="3:17" x14ac:dyDescent="0.25">
      <c r="C9" s="466"/>
      <c r="D9" s="467"/>
      <c r="E9" s="467"/>
      <c r="F9" s="467"/>
      <c r="G9" s="468"/>
      <c r="H9" s="39"/>
    </row>
    <row r="10" spans="3:17" x14ac:dyDescent="0.25">
      <c r="C10" s="466"/>
      <c r="D10" s="467"/>
      <c r="E10" s="467"/>
      <c r="F10" s="467"/>
      <c r="G10" s="468"/>
    </row>
    <row r="11" spans="3:17" x14ac:dyDescent="0.25">
      <c r="C11" s="466"/>
      <c r="D11" s="467"/>
      <c r="E11" s="467"/>
      <c r="F11" s="467"/>
      <c r="G11" s="468"/>
    </row>
    <row r="12" spans="3:17" x14ac:dyDescent="0.25">
      <c r="C12" s="466"/>
      <c r="D12" s="467"/>
      <c r="E12" s="467"/>
      <c r="F12" s="467"/>
      <c r="G12" s="468"/>
      <c r="M12" s="40"/>
    </row>
    <row r="13" spans="3:17" x14ac:dyDescent="0.25">
      <c r="C13" s="466"/>
      <c r="D13" s="467"/>
      <c r="E13" s="467"/>
      <c r="F13" s="467"/>
      <c r="G13" s="468"/>
    </row>
    <row r="14" spans="3:17" x14ac:dyDescent="0.25">
      <c r="C14" s="466"/>
      <c r="D14" s="467"/>
      <c r="E14" s="467"/>
      <c r="F14" s="467"/>
      <c r="G14" s="468"/>
    </row>
    <row r="15" spans="3:17" x14ac:dyDescent="0.25">
      <c r="C15" s="466"/>
      <c r="D15" s="467"/>
      <c r="E15" s="467"/>
      <c r="F15" s="467"/>
      <c r="G15" s="468"/>
    </row>
    <row r="16" spans="3:17" x14ac:dyDescent="0.25">
      <c r="C16" s="466"/>
      <c r="D16" s="467"/>
      <c r="E16" s="467"/>
      <c r="F16" s="467"/>
      <c r="G16" s="468"/>
    </row>
    <row r="17" spans="3:7" x14ac:dyDescent="0.25">
      <c r="C17" s="466"/>
      <c r="D17" s="467"/>
      <c r="E17" s="467"/>
      <c r="F17" s="467"/>
      <c r="G17" s="468"/>
    </row>
    <row r="18" spans="3:7" x14ac:dyDescent="0.25">
      <c r="C18" s="466"/>
      <c r="D18" s="467"/>
      <c r="E18" s="467"/>
      <c r="F18" s="467"/>
      <c r="G18" s="468"/>
    </row>
    <row r="19" spans="3:7" x14ac:dyDescent="0.25">
      <c r="C19" s="466"/>
      <c r="D19" s="467"/>
      <c r="E19" s="467"/>
      <c r="F19" s="467"/>
      <c r="G19" s="468"/>
    </row>
    <row r="20" spans="3:7" x14ac:dyDescent="0.25">
      <c r="C20" s="466"/>
      <c r="D20" s="467"/>
      <c r="E20" s="467"/>
      <c r="F20" s="467"/>
      <c r="G20" s="468"/>
    </row>
    <row r="21" spans="3:7" x14ac:dyDescent="0.25">
      <c r="C21" s="466"/>
      <c r="D21" s="467"/>
      <c r="E21" s="467"/>
      <c r="F21" s="467"/>
      <c r="G21" s="468"/>
    </row>
    <row r="22" spans="3:7" x14ac:dyDescent="0.25">
      <c r="C22" s="466"/>
      <c r="D22" s="467"/>
      <c r="E22" s="467"/>
      <c r="F22" s="467"/>
      <c r="G22" s="468"/>
    </row>
    <row r="23" spans="3:7" x14ac:dyDescent="0.25">
      <c r="C23" s="466"/>
      <c r="D23" s="467"/>
      <c r="E23" s="467"/>
      <c r="F23" s="467"/>
      <c r="G23" s="468"/>
    </row>
    <row r="24" spans="3:7" x14ac:dyDescent="0.25">
      <c r="C24" s="469"/>
      <c r="D24" s="470"/>
      <c r="E24" s="470"/>
      <c r="F24" s="470"/>
      <c r="G24" s="471"/>
    </row>
    <row r="25" spans="3:7" ht="27" customHeight="1" x14ac:dyDescent="0.25">
      <c r="C25" s="462" t="s">
        <v>248</v>
      </c>
      <c r="D25" s="462"/>
      <c r="E25" s="462"/>
      <c r="F25" s="462"/>
      <c r="G25" s="462"/>
    </row>
    <row r="26" spans="3:7" x14ac:dyDescent="0.25">
      <c r="C26" s="39"/>
      <c r="D26" s="39"/>
      <c r="E26" s="39"/>
      <c r="F26" s="39"/>
      <c r="G26" s="39"/>
    </row>
    <row r="27" spans="3:7" x14ac:dyDescent="0.25">
      <c r="C27" s="39"/>
      <c r="D27" s="39"/>
      <c r="E27" s="39"/>
      <c r="F27" s="39"/>
      <c r="G27" s="39"/>
    </row>
    <row r="28" spans="3:7" x14ac:dyDescent="0.25">
      <c r="C28" s="39"/>
      <c r="D28" s="39"/>
      <c r="E28" s="39"/>
      <c r="F28" s="39"/>
      <c r="G28" s="39"/>
    </row>
    <row r="29" spans="3:7" x14ac:dyDescent="0.25">
      <c r="C29" s="39"/>
      <c r="D29" s="39"/>
      <c r="E29" s="39"/>
      <c r="F29" s="39"/>
      <c r="G29" s="39"/>
    </row>
    <row r="30" spans="3:7" x14ac:dyDescent="0.25">
      <c r="C30" s="39"/>
      <c r="D30" s="39"/>
      <c r="E30" s="39"/>
      <c r="F30" s="39"/>
      <c r="G30" s="39"/>
    </row>
    <row r="31" spans="3:7" x14ac:dyDescent="0.25">
      <c r="C31" s="39"/>
      <c r="D31" s="39"/>
      <c r="E31" s="39"/>
      <c r="F31" s="39"/>
      <c r="G31" s="39"/>
    </row>
    <row r="32" spans="3:7" x14ac:dyDescent="0.25">
      <c r="C32" s="39"/>
      <c r="D32" s="39"/>
      <c r="E32" s="39"/>
      <c r="F32" s="39"/>
      <c r="G32" s="39"/>
    </row>
    <row r="33" spans="3:7" x14ac:dyDescent="0.25">
      <c r="C33" s="39"/>
      <c r="D33" s="39"/>
      <c r="E33" s="39"/>
      <c r="F33" s="39"/>
      <c r="G33" s="39"/>
    </row>
  </sheetData>
  <sheetProtection formatCells="0" formatRows="0" insertRows="0" deleteRows="0" selectLockedCells="1"/>
  <mergeCells count="6">
    <mergeCell ref="C25:G25"/>
    <mergeCell ref="C2:F2"/>
    <mergeCell ref="C3:F3"/>
    <mergeCell ref="C4:F4"/>
    <mergeCell ref="C5:G5"/>
    <mergeCell ref="C6:G24"/>
  </mergeCells>
  <dataValidations count="1">
    <dataValidation type="list" allowBlank="1" showInputMessage="1" showErrorMessage="1" sqref="G26:G33" xr:uid="{00000000-0002-0000-0400-000000000000}">
      <formula1>$M$2:$M$3</formula1>
    </dataValidation>
  </dataValidations>
  <printOptions horizontalCentered="1"/>
  <pageMargins left="0.25" right="0.25" top="0.75" bottom="0.75" header="0.3" footer="0.3"/>
  <pageSetup scale="97" orientation="portrait" r:id="rId1"/>
  <headerFooter>
    <oddHeader>&amp;CPart V: Additional Information</oddHeader>
    <oddFooter>&amp;CNOTE: Please [Bracket] the information you claim as confidential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59999389629810485"/>
    <pageSetUpPr fitToPage="1"/>
  </sheetPr>
  <dimension ref="A1:Q35"/>
  <sheetViews>
    <sheetView zoomScale="90" zoomScaleNormal="90" workbookViewId="0">
      <selection activeCell="C3" sqref="C3:F3"/>
    </sheetView>
  </sheetViews>
  <sheetFormatPr defaultColWidth="9.28515625" defaultRowHeight="15" x14ac:dyDescent="0.25"/>
  <cols>
    <col min="1" max="1" width="3.5703125" style="2" customWidth="1"/>
    <col min="2" max="2" width="3.5703125" style="1" customWidth="1"/>
    <col min="3" max="3" width="7.42578125" style="1" customWidth="1"/>
    <col min="4" max="4" width="36.28515625" style="1" customWidth="1"/>
    <col min="5" max="5" width="33.42578125" style="1" customWidth="1"/>
    <col min="6" max="6" width="14.28515625" style="1" customWidth="1"/>
    <col min="7" max="8" width="5" style="1" customWidth="1"/>
    <col min="9" max="9" width="3.7109375" style="2" customWidth="1"/>
    <col min="10" max="16384" width="9.28515625" style="1"/>
  </cols>
  <sheetData>
    <row r="1" spans="1:17" s="2" customFormat="1" x14ac:dyDescent="0.25"/>
    <row r="2" spans="1:17" x14ac:dyDescent="0.25">
      <c r="C2" s="326"/>
      <c r="D2" s="326"/>
      <c r="E2" s="326"/>
      <c r="F2" s="326"/>
      <c r="G2" s="32"/>
      <c r="H2" s="32"/>
      <c r="M2" s="13" t="s">
        <v>84</v>
      </c>
    </row>
    <row r="3" spans="1:17" ht="44.25" customHeight="1" x14ac:dyDescent="0.25">
      <c r="C3" s="278" t="s">
        <v>73</v>
      </c>
      <c r="D3" s="278"/>
      <c r="E3" s="278"/>
      <c r="F3" s="278"/>
      <c r="G3" s="3"/>
      <c r="H3" s="3"/>
      <c r="Q3" s="14"/>
    </row>
    <row r="4" spans="1:17" ht="15.75" x14ac:dyDescent="0.25">
      <c r="C4" s="332" t="s">
        <v>105</v>
      </c>
      <c r="D4" s="332"/>
      <c r="E4" s="332"/>
      <c r="F4" s="332"/>
      <c r="G4" s="332"/>
      <c r="H4" s="55"/>
      <c r="Q4" s="14"/>
    </row>
    <row r="5" spans="1:17" ht="30" customHeight="1" x14ac:dyDescent="0.25">
      <c r="C5" s="327" t="s">
        <v>171</v>
      </c>
      <c r="D5" s="327"/>
      <c r="E5" s="327"/>
      <c r="F5" s="327"/>
      <c r="G5" s="31"/>
      <c r="H5" s="31"/>
      <c r="Q5" s="14"/>
    </row>
    <row r="6" spans="1:17" ht="55.5" customHeight="1" x14ac:dyDescent="0.25">
      <c r="C6" s="472" t="s">
        <v>327</v>
      </c>
      <c r="D6" s="472"/>
      <c r="E6" s="472"/>
      <c r="F6" s="472"/>
      <c r="G6" s="472"/>
      <c r="H6" s="31"/>
      <c r="Q6" s="14"/>
    </row>
    <row r="7" spans="1:17" s="105" customFormat="1" ht="42.75" customHeight="1" x14ac:dyDescent="0.25">
      <c r="A7" s="104"/>
      <c r="C7" s="106" t="s">
        <v>85</v>
      </c>
      <c r="D7" s="106" t="s">
        <v>86</v>
      </c>
      <c r="E7" s="107" t="s">
        <v>169</v>
      </c>
      <c r="F7" s="108" t="s">
        <v>87</v>
      </c>
      <c r="G7" s="108" t="s">
        <v>0</v>
      </c>
      <c r="H7" s="109"/>
      <c r="I7" s="104"/>
      <c r="Q7" s="110"/>
    </row>
    <row r="8" spans="1:17" s="105" customFormat="1" ht="23.65" customHeight="1" x14ac:dyDescent="0.25">
      <c r="A8" s="104"/>
      <c r="C8" s="169"/>
      <c r="D8" s="169" t="s">
        <v>277</v>
      </c>
      <c r="E8" s="169"/>
      <c r="F8" s="169"/>
      <c r="G8" s="169"/>
      <c r="H8" s="109"/>
      <c r="I8" s="104"/>
    </row>
    <row r="9" spans="1:17" s="105" customFormat="1" ht="28.15" customHeight="1" x14ac:dyDescent="0.25">
      <c r="A9" s="104"/>
      <c r="C9" s="169"/>
      <c r="D9" s="169" t="s">
        <v>278</v>
      </c>
      <c r="E9" s="169"/>
      <c r="F9" s="169"/>
      <c r="G9" s="169"/>
      <c r="H9" s="109"/>
      <c r="I9" s="104"/>
    </row>
    <row r="10" spans="1:17" s="105" customFormat="1" x14ac:dyDescent="0.25">
      <c r="A10" s="104"/>
      <c r="C10" s="169"/>
      <c r="D10" s="169"/>
      <c r="E10" s="169"/>
      <c r="F10" s="169"/>
      <c r="G10" s="169"/>
      <c r="H10" s="109"/>
      <c r="I10" s="104"/>
    </row>
    <row r="11" spans="1:17" s="105" customFormat="1" x14ac:dyDescent="0.25">
      <c r="A11" s="104"/>
      <c r="C11" s="169"/>
      <c r="D11" s="169"/>
      <c r="E11" s="169"/>
      <c r="F11" s="169"/>
      <c r="G11" s="169"/>
      <c r="I11" s="104"/>
    </row>
    <row r="12" spans="1:17" s="105" customFormat="1" x14ac:dyDescent="0.25">
      <c r="A12" s="104"/>
      <c r="C12" s="169"/>
      <c r="D12" s="169"/>
      <c r="E12" s="169"/>
      <c r="F12" s="169"/>
      <c r="G12" s="169"/>
      <c r="I12" s="104"/>
    </row>
    <row r="13" spans="1:17" s="105" customFormat="1" x14ac:dyDescent="0.25">
      <c r="A13" s="104"/>
      <c r="C13" s="169"/>
      <c r="D13" s="169"/>
      <c r="E13" s="169"/>
      <c r="F13" s="169"/>
      <c r="G13" s="169"/>
      <c r="I13" s="104"/>
      <c r="M13" s="111"/>
    </row>
    <row r="14" spans="1:17" s="105" customFormat="1" x14ac:dyDescent="0.25">
      <c r="A14" s="104"/>
      <c r="C14" s="169"/>
      <c r="D14" s="169"/>
      <c r="E14" s="169"/>
      <c r="F14" s="169"/>
      <c r="G14" s="169"/>
      <c r="I14" s="104"/>
    </row>
    <row r="15" spans="1:17" s="105" customFormat="1" x14ac:dyDescent="0.25">
      <c r="A15" s="104"/>
      <c r="C15" s="169"/>
      <c r="D15" s="169"/>
      <c r="E15" s="169"/>
      <c r="F15" s="169"/>
      <c r="G15" s="169"/>
      <c r="I15" s="104"/>
    </row>
    <row r="16" spans="1:17" s="105" customFormat="1" x14ac:dyDescent="0.25">
      <c r="A16" s="104"/>
      <c r="C16" s="169"/>
      <c r="D16" s="169"/>
      <c r="E16" s="169"/>
      <c r="F16" s="169"/>
      <c r="G16" s="169"/>
      <c r="I16" s="104"/>
    </row>
    <row r="17" spans="1:9" s="105" customFormat="1" x14ac:dyDescent="0.25">
      <c r="A17" s="104"/>
      <c r="C17" s="169"/>
      <c r="D17" s="169"/>
      <c r="E17" s="169"/>
      <c r="F17" s="169"/>
      <c r="G17" s="169"/>
      <c r="I17" s="104"/>
    </row>
    <row r="18" spans="1:9" s="105" customFormat="1" x14ac:dyDescent="0.25">
      <c r="A18" s="104"/>
      <c r="C18" s="169"/>
      <c r="D18" s="169"/>
      <c r="E18" s="169"/>
      <c r="F18" s="169"/>
      <c r="G18" s="169"/>
      <c r="I18" s="104"/>
    </row>
    <row r="19" spans="1:9" s="105" customFormat="1" x14ac:dyDescent="0.25">
      <c r="A19" s="104"/>
      <c r="C19" s="169"/>
      <c r="D19" s="169"/>
      <c r="E19" s="169"/>
      <c r="F19" s="169"/>
      <c r="G19" s="169"/>
      <c r="I19" s="104"/>
    </row>
    <row r="20" spans="1:9" s="105" customFormat="1" x14ac:dyDescent="0.25">
      <c r="A20" s="104"/>
      <c r="C20" s="169"/>
      <c r="D20" s="169"/>
      <c r="E20" s="169"/>
      <c r="F20" s="169"/>
      <c r="G20" s="169"/>
      <c r="I20" s="104"/>
    </row>
    <row r="21" spans="1:9" s="105" customFormat="1" x14ac:dyDescent="0.25">
      <c r="A21" s="104"/>
      <c r="C21" s="169"/>
      <c r="D21" s="169"/>
      <c r="E21" s="169"/>
      <c r="F21" s="169"/>
      <c r="G21" s="169"/>
      <c r="I21" s="104"/>
    </row>
    <row r="22" spans="1:9" s="105" customFormat="1" x14ac:dyDescent="0.25">
      <c r="A22" s="104"/>
      <c r="C22" s="169"/>
      <c r="D22" s="169"/>
      <c r="E22" s="169"/>
      <c r="F22" s="169"/>
      <c r="G22" s="169"/>
      <c r="I22" s="104"/>
    </row>
    <row r="23" spans="1:9" s="105" customFormat="1" x14ac:dyDescent="0.25">
      <c r="A23" s="104"/>
      <c r="C23" s="169"/>
      <c r="D23" s="169"/>
      <c r="E23" s="169"/>
      <c r="F23" s="169"/>
      <c r="G23" s="169"/>
      <c r="I23" s="104"/>
    </row>
    <row r="24" spans="1:9" s="105" customFormat="1" x14ac:dyDescent="0.25">
      <c r="A24" s="104"/>
      <c r="C24" s="169"/>
      <c r="D24" s="169"/>
      <c r="E24" s="169"/>
      <c r="F24" s="169"/>
      <c r="G24" s="169"/>
      <c r="I24" s="104"/>
    </row>
    <row r="25" spans="1:9" s="105" customFormat="1" x14ac:dyDescent="0.25">
      <c r="A25" s="104"/>
      <c r="C25" s="169"/>
      <c r="D25" s="169"/>
      <c r="E25" s="169"/>
      <c r="F25" s="169"/>
      <c r="G25" s="169"/>
      <c r="I25" s="104"/>
    </row>
    <row r="26" spans="1:9" s="105" customFormat="1" x14ac:dyDescent="0.25">
      <c r="A26" s="104"/>
      <c r="C26" s="169"/>
      <c r="D26" s="169"/>
      <c r="E26" s="169"/>
      <c r="F26" s="169"/>
      <c r="G26" s="169"/>
      <c r="I26" s="104"/>
    </row>
    <row r="27" spans="1:9" s="105" customFormat="1" x14ac:dyDescent="0.25">
      <c r="A27" s="104"/>
      <c r="C27" s="169"/>
      <c r="D27" s="169"/>
      <c r="E27" s="169"/>
      <c r="F27" s="169"/>
      <c r="G27" s="169"/>
      <c r="I27" s="104"/>
    </row>
    <row r="28" spans="1:9" s="105" customFormat="1" x14ac:dyDescent="0.25">
      <c r="A28" s="104"/>
      <c r="C28" s="169"/>
      <c r="D28" s="169"/>
      <c r="E28" s="169"/>
      <c r="F28" s="169"/>
      <c r="G28" s="169"/>
      <c r="I28" s="104"/>
    </row>
    <row r="29" spans="1:9" s="105" customFormat="1" x14ac:dyDescent="0.25">
      <c r="A29" s="104"/>
      <c r="C29" s="169"/>
      <c r="D29" s="169"/>
      <c r="E29" s="169"/>
      <c r="F29" s="169"/>
      <c r="G29" s="169"/>
      <c r="I29" s="104"/>
    </row>
    <row r="30" spans="1:9" s="105" customFormat="1" x14ac:dyDescent="0.25">
      <c r="A30" s="104"/>
      <c r="C30" s="169"/>
      <c r="D30" s="169"/>
      <c r="E30" s="169"/>
      <c r="F30" s="169"/>
      <c r="G30" s="169"/>
      <c r="I30" s="104"/>
    </row>
    <row r="31" spans="1:9" s="105" customFormat="1" x14ac:dyDescent="0.25">
      <c r="A31" s="104"/>
      <c r="C31" s="169"/>
      <c r="D31" s="169"/>
      <c r="E31" s="169"/>
      <c r="F31" s="169"/>
      <c r="G31" s="169"/>
      <c r="I31" s="104"/>
    </row>
    <row r="32" spans="1:9" s="105" customFormat="1" x14ac:dyDescent="0.25">
      <c r="A32" s="104"/>
      <c r="C32" s="169"/>
      <c r="D32" s="169"/>
      <c r="E32" s="169"/>
      <c r="F32" s="169"/>
      <c r="G32" s="169"/>
      <c r="I32" s="104"/>
    </row>
    <row r="33" spans="1:9" s="105" customFormat="1" x14ac:dyDescent="0.25">
      <c r="A33" s="104"/>
      <c r="C33" s="169"/>
      <c r="D33" s="169"/>
      <c r="E33" s="169"/>
      <c r="F33" s="169"/>
      <c r="G33" s="169"/>
      <c r="I33" s="104"/>
    </row>
    <row r="34" spans="1:9" s="105" customFormat="1" x14ac:dyDescent="0.25">
      <c r="A34" s="104"/>
      <c r="C34" s="169"/>
      <c r="D34" s="169"/>
      <c r="E34" s="169"/>
      <c r="F34" s="169"/>
      <c r="G34" s="169"/>
      <c r="I34" s="104"/>
    </row>
    <row r="35" spans="1:9" ht="29.25" customHeight="1" x14ac:dyDescent="0.25">
      <c r="C35" s="462" t="s">
        <v>248</v>
      </c>
      <c r="D35" s="462"/>
      <c r="E35" s="462"/>
      <c r="F35" s="462"/>
      <c r="G35" s="462"/>
    </row>
  </sheetData>
  <sheetProtection formatCells="0" formatRows="0" insertRows="0" deleteRows="0" selectLockedCells="1"/>
  <mergeCells count="6">
    <mergeCell ref="C35:G35"/>
    <mergeCell ref="C2:F2"/>
    <mergeCell ref="C3:F3"/>
    <mergeCell ref="C5:F5"/>
    <mergeCell ref="C6:G6"/>
    <mergeCell ref="C4:G4"/>
  </mergeCells>
  <dataValidations count="1">
    <dataValidation type="list" allowBlank="1" showInputMessage="1" showErrorMessage="1" sqref="G8:G34" xr:uid="{00000000-0002-0000-0500-000000000000}">
      <formula1>$M$2:$M$3</formula1>
    </dataValidation>
  </dataValidations>
  <printOptions horizontalCentered="1"/>
  <pageMargins left="0.25" right="0.25" top="0.75" bottom="0.75" header="0.3" footer="0.3"/>
  <pageSetup scale="97" orientation="portrait" r:id="rId1"/>
  <headerFooter>
    <oddHeader>&amp;CPart VI: Attachments</oddHeader>
    <oddFooter>&amp;CNOTE: Please [Bracket] the information you claim as confidential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BA1D0-36DF-418C-9394-8C6DF21BEE56}">
  <sheetPr>
    <tabColor theme="7" tint="0.79998168889431442"/>
    <pageSetUpPr fitToPage="1"/>
  </sheetPr>
  <dimension ref="A1:T986"/>
  <sheetViews>
    <sheetView zoomScale="90" zoomScaleNormal="90" workbookViewId="0">
      <selection activeCell="G1" sqref="G1:T1048576"/>
    </sheetView>
  </sheetViews>
  <sheetFormatPr defaultColWidth="9.42578125" defaultRowHeight="15" x14ac:dyDescent="0.25"/>
  <cols>
    <col min="1" max="1" width="3.5703125" style="2" customWidth="1"/>
    <col min="2" max="2" width="3.5703125" style="1" customWidth="1"/>
    <col min="3" max="3" width="63.42578125" style="1" customWidth="1"/>
    <col min="4" max="4" width="68.7109375" style="1" customWidth="1"/>
    <col min="5" max="5" width="5" style="1" customWidth="1"/>
    <col min="6" max="6" width="5.7109375" style="2" customWidth="1"/>
    <col min="7" max="20" width="5.7109375" style="1" hidden="1" customWidth="1"/>
    <col min="21" max="21" width="5.7109375" style="1" customWidth="1"/>
    <col min="22" max="16384" width="9.42578125" style="1"/>
  </cols>
  <sheetData>
    <row r="1" spans="3:18" s="2" customFormat="1" x14ac:dyDescent="0.25"/>
    <row r="2" spans="3:18" x14ac:dyDescent="0.25">
      <c r="C2" s="473"/>
      <c r="D2" s="473"/>
      <c r="E2" s="202"/>
      <c r="G2" s="37" t="s">
        <v>329</v>
      </c>
      <c r="H2" s="1" t="s">
        <v>330</v>
      </c>
      <c r="I2" s="37" t="s">
        <v>331</v>
      </c>
      <c r="K2" s="1" t="s">
        <v>65</v>
      </c>
      <c r="L2" s="1" t="s">
        <v>59</v>
      </c>
      <c r="M2" s="1" t="s">
        <v>52</v>
      </c>
      <c r="N2" s="1" t="s">
        <v>47</v>
      </c>
      <c r="O2" s="1" t="s">
        <v>44</v>
      </c>
      <c r="P2" s="1" t="s">
        <v>42</v>
      </c>
      <c r="Q2" s="1" t="s">
        <v>39</v>
      </c>
      <c r="R2" s="1" t="s">
        <v>35</v>
      </c>
    </row>
    <row r="3" spans="3:18" ht="44.25" customHeight="1" x14ac:dyDescent="0.25">
      <c r="C3" s="474" t="s">
        <v>73</v>
      </c>
      <c r="D3" s="474"/>
      <c r="E3" s="203"/>
      <c r="H3" s="1" t="s">
        <v>330</v>
      </c>
      <c r="K3" s="1">
        <f>COUNTIF('Part I Instructions &amp; CBI'!$C$25:$C$30,K$2)</f>
        <v>0</v>
      </c>
      <c r="L3" s="1">
        <f>COUNTIF('Part I Instructions &amp; CBI'!$C$25:$C$30,L$2)</f>
        <v>0</v>
      </c>
      <c r="M3" s="1">
        <f>COUNTIF('Part I Instructions &amp; CBI'!$C$25:$C$30,M$2)</f>
        <v>0</v>
      </c>
      <c r="N3" s="1">
        <f>COUNTIF('Part I Instructions &amp; CBI'!$C$25:$C$30,N$2)</f>
        <v>0</v>
      </c>
      <c r="O3" s="1">
        <f>COUNTIF('Part I Instructions &amp; CBI'!$C$25:$C$30,O$2)</f>
        <v>0</v>
      </c>
      <c r="P3" s="1">
        <f>COUNTIF('Part I Instructions &amp; CBI'!$C$25:$C$30,P$2)</f>
        <v>0</v>
      </c>
      <c r="Q3" s="1">
        <f>COUNTIF('Part I Instructions &amp; CBI'!$C$25:$C$30,Q$2)</f>
        <v>0</v>
      </c>
      <c r="R3" s="1">
        <f>COUNTIF('Part I Instructions &amp; CBI'!$C$25:$C$30,R$2)</f>
        <v>0</v>
      </c>
    </row>
    <row r="4" spans="3:18" ht="30" customHeight="1" x14ac:dyDescent="0.25">
      <c r="C4" s="204" t="s">
        <v>332</v>
      </c>
      <c r="D4" s="204"/>
      <c r="H4" s="1" t="s">
        <v>330</v>
      </c>
      <c r="O4" s="14"/>
    </row>
    <row r="5" spans="3:18" ht="61.5" customHeight="1" x14ac:dyDescent="0.25">
      <c r="C5" s="475" t="s">
        <v>404</v>
      </c>
      <c r="D5" s="475"/>
      <c r="H5" s="1" t="s">
        <v>330</v>
      </c>
      <c r="I5" s="37" t="s">
        <v>331</v>
      </c>
    </row>
    <row r="6" spans="3:18" ht="14.25" customHeight="1" x14ac:dyDescent="0.25">
      <c r="C6" s="476"/>
      <c r="D6" s="476"/>
      <c r="H6" s="208" t="str">
        <f>IF(O6=0,"Please fill out: "&amp;O8&amp;" "&amp;O9&amp;" "&amp;O18,O6)</f>
        <v>Please fill out: 1. Name of Alternative 2. Indicate the sector and end-use for which you are submitting this TSCA/SNAP Addendum. 3. PMN Form.</v>
      </c>
      <c r="I6" s="205" t="s">
        <v>107</v>
      </c>
      <c r="J6" s="205"/>
      <c r="K6" s="205"/>
      <c r="L6" s="205"/>
      <c r="M6" s="205"/>
      <c r="N6" s="205"/>
      <c r="O6" s="213">
        <f>IF((COUNTIF(O8,"")+COUNTIF(O9,"")+COUNTIF(O18,""))=3,"Responses have been provided for all sections.",0)</f>
        <v>0</v>
      </c>
    </row>
    <row r="7" spans="3:18" ht="79.5" x14ac:dyDescent="0.25">
      <c r="C7" s="477" t="s">
        <v>215</v>
      </c>
      <c r="D7" s="478"/>
      <c r="H7" s="1" t="s">
        <v>330</v>
      </c>
      <c r="K7" s="207" t="s">
        <v>340</v>
      </c>
      <c r="O7" s="206" t="s">
        <v>335</v>
      </c>
    </row>
    <row r="8" spans="3:18" ht="34.15" customHeight="1" x14ac:dyDescent="0.25">
      <c r="C8" s="219" t="s">
        <v>107</v>
      </c>
      <c r="D8" s="221" t="str">
        <f>G8</f>
        <v>Please fill out: 1. Name of Alternative 2. Indicate the sector and end-use for which you are submitting this TSCA/SNAP Addendum. 3. PMN Form.</v>
      </c>
      <c r="G8" s="1" t="str">
        <f>H6</f>
        <v>Please fill out: 1. Name of Alternative 2. Indicate the sector and end-use for which you are submitting this TSCA/SNAP Addendum. 3. PMN Form.</v>
      </c>
      <c r="H8" s="1" t="s">
        <v>330</v>
      </c>
      <c r="I8" s="37" t="s">
        <v>345</v>
      </c>
      <c r="J8" s="209">
        <f>IF(COUNTA('Part I Instructions &amp; CBI'!C21:F21)&lt;K8,1,0)</f>
        <v>1</v>
      </c>
      <c r="K8" s="209">
        <v>1</v>
      </c>
      <c r="O8" s="1" t="str">
        <f>IF(J8&gt;0,I8,"")</f>
        <v>1. Name of Alternative</v>
      </c>
    </row>
    <row r="9" spans="3:18" ht="140.25" customHeight="1" x14ac:dyDescent="0.25">
      <c r="C9" s="222" t="s">
        <v>111</v>
      </c>
      <c r="D9" s="230" t="str">
        <f>G9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G9" s="1" t="str">
        <f>H19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H9" s="1" t="s">
        <v>330</v>
      </c>
      <c r="I9" s="37" t="s">
        <v>346</v>
      </c>
      <c r="O9" s="1" t="str">
        <f>IF(SUM(I11,$N$11:$N$16)&gt;0,I9,"")</f>
        <v>2. Indicate the sector and end-use for which you are submitting this TSCA/SNAP Addendum.</v>
      </c>
    </row>
    <row r="10" spans="3:18" ht="10.15" customHeight="1" x14ac:dyDescent="0.25">
      <c r="H10" s="1" t="s">
        <v>330</v>
      </c>
      <c r="I10" s="216" t="s">
        <v>333</v>
      </c>
      <c r="J10" s="217" t="s">
        <v>334</v>
      </c>
      <c r="K10" s="216" t="s">
        <v>343</v>
      </c>
      <c r="L10" s="216" t="s">
        <v>348</v>
      </c>
      <c r="M10" s="216" t="s">
        <v>349</v>
      </c>
    </row>
    <row r="11" spans="3:18" ht="23.65" customHeight="1" x14ac:dyDescent="0.25">
      <c r="C11" s="226" t="s">
        <v>117</v>
      </c>
      <c r="D11" s="227"/>
      <c r="G11" s="208"/>
      <c r="H11" s="1" t="s">
        <v>330</v>
      </c>
      <c r="I11" s="215">
        <f>IF(COUNTA('Part I Instructions &amp; CBI'!C25:F30)=0,1,0)</f>
        <v>1</v>
      </c>
      <c r="J11" s="209">
        <v>1</v>
      </c>
      <c r="K11" s="209">
        <f>IFERROR(IF('Part I Instructions &amp; CBI'!C25="",1,0),"")</f>
        <v>1</v>
      </c>
      <c r="L11" s="209">
        <f>IFERROR(IF('Part I Instructions &amp; CBI'!D25="",1,0),"")</f>
        <v>1</v>
      </c>
      <c r="M11" s="209">
        <f>IFERROR(IF((COUNTA('Part I Instructions &amp; CBI'!F25)=0),1,0),"")</f>
        <v>1</v>
      </c>
      <c r="N11" s="209">
        <f>COUNTIFS(K11,0,L11,1,M11,1)</f>
        <v>0</v>
      </c>
    </row>
    <row r="12" spans="3:18" ht="34.15" customHeight="1" x14ac:dyDescent="0.25">
      <c r="C12" s="224" t="s">
        <v>93</v>
      </c>
      <c r="D12" s="223" t="str">
        <f>G12</f>
        <v>Please fill out: 1. Person Submitting Notice (in U.S.) 2. Agent (if applicable) 3. Technical Contact (in U.S.) 4. Joint Submitter (if applicable)</v>
      </c>
      <c r="G12" s="208" t="str">
        <f>H29</f>
        <v>Please fill out: 1. Person Submitting Notice (in U.S.) 2. Agent (if applicable) 3. Technical Contact (in U.S.) 4. Joint Submitter (if applicable)</v>
      </c>
      <c r="H12" s="1" t="s">
        <v>330</v>
      </c>
      <c r="J12" s="209">
        <v>2</v>
      </c>
      <c r="K12" s="209">
        <f>IFERROR(IF('Part I Instructions &amp; CBI'!C26="",1,0),"")</f>
        <v>1</v>
      </c>
      <c r="L12" s="209">
        <f>IFERROR(IF('Part I Instructions &amp; CBI'!D26="",1,0),"")</f>
        <v>1</v>
      </c>
      <c r="M12" s="209">
        <f>IFERROR(IF((COUNTA('Part I Instructions &amp; CBI'!F26)=0),1,0),"")</f>
        <v>1</v>
      </c>
      <c r="N12" s="209">
        <f t="shared" ref="N12:N16" si="0">COUNTIFS(K12,0,L12,1,M12,1)</f>
        <v>0</v>
      </c>
    </row>
    <row r="13" spans="3:18" ht="9.4" customHeight="1" x14ac:dyDescent="0.25">
      <c r="H13" s="1" t="s">
        <v>330</v>
      </c>
      <c r="J13" s="209">
        <v>3</v>
      </c>
      <c r="K13" s="209">
        <f>IFERROR(IF('Part I Instructions &amp; CBI'!C27="",1,0),"")</f>
        <v>1</v>
      </c>
      <c r="L13" s="209">
        <f>IFERROR(IF('Part I Instructions &amp; CBI'!D27="",1,0),"")</f>
        <v>1</v>
      </c>
      <c r="M13" s="209">
        <f>IFERROR(IF((COUNTA('Part I Instructions &amp; CBI'!F27)=0),1,0),"")</f>
        <v>1</v>
      </c>
      <c r="N13" s="209">
        <f t="shared" si="0"/>
        <v>0</v>
      </c>
    </row>
    <row r="14" spans="3:18" ht="23.65" customHeight="1" x14ac:dyDescent="0.25">
      <c r="C14" s="226" t="s">
        <v>122</v>
      </c>
      <c r="D14" s="227"/>
      <c r="H14" s="1" t="s">
        <v>330</v>
      </c>
      <c r="J14" s="209">
        <v>4</v>
      </c>
      <c r="K14" s="209">
        <f>IFERROR(IF('Part I Instructions &amp; CBI'!C28="",1,0),"")</f>
        <v>1</v>
      </c>
      <c r="L14" s="209">
        <f>IFERROR(IF('Part I Instructions &amp; CBI'!D28="",1,0),"")</f>
        <v>1</v>
      </c>
      <c r="M14" s="209">
        <f>IFERROR(IF((COUNTA('Part I Instructions &amp; CBI'!F28)=0),1,0),"")</f>
        <v>1</v>
      </c>
      <c r="N14" s="209">
        <f t="shared" si="0"/>
        <v>0</v>
      </c>
    </row>
    <row r="15" spans="3:18" ht="58.5" customHeight="1" x14ac:dyDescent="0.25">
      <c r="C15" s="219" t="s">
        <v>99</v>
      </c>
      <c r="D15" s="220" t="str">
        <f>G15</f>
        <v>Please fill out: 1. Identify Proposed Substitute 2. Commercial/trade name(s) of alternative 3. Generic name4.  Ozone-depletion potential (ODP)5.  Global Warming Characteristics6. VOC Status Information 7. Byproducts 8. Degradation Products</v>
      </c>
      <c r="G15" s="1" t="str">
        <f>H37</f>
        <v>Please fill out: 1. Identify Proposed Substitute 2. Commercial/trade name(s) of alternative 3. Generic name4.  Ozone-depletion potential (ODP)5.  Global Warming Characteristics6. VOC Status Information 7. Byproducts 8. Degradation Products</v>
      </c>
      <c r="H15" s="1" t="s">
        <v>330</v>
      </c>
      <c r="J15" s="209">
        <v>5</v>
      </c>
      <c r="K15" s="209">
        <f>IFERROR(IF('Part I Instructions &amp; CBI'!C29="",1,0),"")</f>
        <v>1</v>
      </c>
      <c r="L15" s="209">
        <f>IFERROR(IF('Part I Instructions &amp; CBI'!D29="",1,0),"")</f>
        <v>1</v>
      </c>
      <c r="M15" s="209">
        <f>IFERROR(IF((COUNTA('Part I Instructions &amp; CBI'!F29)=0),1,0),"")</f>
        <v>1</v>
      </c>
      <c r="N15" s="209">
        <f t="shared" si="0"/>
        <v>0</v>
      </c>
    </row>
    <row r="16" spans="3:18" ht="44.45" customHeight="1" x14ac:dyDescent="0.25">
      <c r="C16" s="219" t="s">
        <v>101</v>
      </c>
      <c r="D16" s="221" t="str">
        <f>$G$16</f>
        <v>Please fill out:         2. End-Use Specific Standards 3.  Technology Changes and Costs 4.  Production and Market Share 5. Energy Efficiency</v>
      </c>
      <c r="G16" s="218" t="str">
        <f>IF(O55=0,"Please fill out: "&amp;H20&amp;" "&amp;H21&amp;" "&amp;H22&amp;" "&amp;H23&amp;" "&amp;H24&amp;" "&amp;H25&amp;" "&amp;H26&amp;" "&amp;H27&amp;" "&amp;O156&amp;" "&amp;O157&amp;" "&amp;O158&amp;" "&amp;O159,O55)</f>
        <v>Please fill out:         2. End-Use Specific Standards 3.  Technology Changes and Costs 4.  Production and Market Share 5. Energy Efficiency</v>
      </c>
      <c r="H16" s="1" t="s">
        <v>330</v>
      </c>
      <c r="J16" s="209">
        <v>6</v>
      </c>
      <c r="K16" s="209">
        <f>IFERROR(IF('Part I Instructions &amp; CBI'!C30="",1,0),"")</f>
        <v>1</v>
      </c>
      <c r="L16" s="209">
        <f>IFERROR(IF('Part I Instructions &amp; CBI'!D30="",1,0),"")</f>
        <v>1</v>
      </c>
      <c r="M16" s="209">
        <f>IFERROR(IF((COUNTA('Part I Instructions &amp; CBI'!F30)=0),1,0),"")</f>
        <v>1</v>
      </c>
      <c r="N16" s="209">
        <f t="shared" si="0"/>
        <v>0</v>
      </c>
    </row>
    <row r="17" spans="3:15" ht="66.75" customHeight="1" x14ac:dyDescent="0.25">
      <c r="C17" s="222" t="s">
        <v>209</v>
      </c>
      <c r="D17" s="223" t="str">
        <f>G17</f>
        <v>Please fill out: 1. Flammability-Related Physical and Chemical Properties 2. Flammability Assessments and Test Data. For All Flammable Substitutes 2. Flammability Assessments and Test Data. For Refrigerants Only 3. Flammability Concerns and Mitigation</v>
      </c>
      <c r="G17" s="1" t="str">
        <f>H161</f>
        <v>Please fill out: 1. Flammability-Related Physical and Chemical Properties 2. Flammability Assessments and Test Data. For All Flammable Substitutes 2. Flammability Assessments and Test Data. For Refrigerants Only 3. Flammability Concerns and Mitigation</v>
      </c>
      <c r="H17" s="1" t="s">
        <v>330</v>
      </c>
      <c r="J17" s="210" t="s">
        <v>336</v>
      </c>
      <c r="K17" s="210">
        <f>IF(COUNTIF(K11:K16,"&gt;"&amp;0)=0,1,COUNTIF(K11:K16,"&gt;"&amp;0))</f>
        <v>6</v>
      </c>
      <c r="M17" s="209"/>
      <c r="N17" s="209"/>
    </row>
    <row r="18" spans="3:15" ht="14.25" customHeight="1" x14ac:dyDescent="0.25">
      <c r="H18" s="1" t="s">
        <v>330</v>
      </c>
      <c r="I18" s="37" t="s">
        <v>347</v>
      </c>
      <c r="J18" s="209">
        <f>IF((COUNTA('Part I Instructions &amp; CBI'!C33:F33,'Part I Instructions &amp; CBI'!E34:F34))&lt;K18,1,0)</f>
        <v>1</v>
      </c>
      <c r="K18" s="232">
        <f>IF('Part I Instructions &amp; CBI'!C33="Yes",1,2)</f>
        <v>2</v>
      </c>
      <c r="L18" s="209"/>
      <c r="M18" s="232"/>
      <c r="O18" s="1" t="str">
        <f>IF(J18&gt;0,I18,"")</f>
        <v>3. PMN Form.</v>
      </c>
    </row>
    <row r="19" spans="3:15" ht="28.9" customHeight="1" x14ac:dyDescent="0.25">
      <c r="C19" s="228" t="s">
        <v>231</v>
      </c>
      <c r="D19" s="229"/>
      <c r="G19" s="1" t="str">
        <f>IF(K3&gt;0,"This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H19" s="208" t="str">
        <f>IF(O19=0,"Please fill out: "&amp;O21&amp;" "&amp;O22&amp;" "&amp;O23&amp;" "&amp;O24&amp;" "&amp;O25&amp;""&amp;O26,O19)</f>
        <v>Please fill out: 1. Please provide the reasons why the cited passages qualify for confidential treatment. 2. If you assert that disclosure of this information would be likely to result in substantial harmful effects to you, describe those harmful effects and explain why they should be viewed as substantial. 3. Indicate the length of time—until a specific date or event, or permanently—for which the information should be treated as confidential. 4. Identify the measures you have taken to guard against undesired disclosure of this information. 5. Describe the extent to which the information has been disclosed, and what precautions have been taken in connection with these disclosures.6. Are copies of any determinations of confidentiality previously made by EPA, other Federal agencies, or courts concerning this information enclosed?</v>
      </c>
      <c r="I19" s="213" t="s">
        <v>111</v>
      </c>
      <c r="J19" s="214"/>
      <c r="K19" s="214"/>
      <c r="L19" s="214"/>
      <c r="M19" s="214"/>
      <c r="N19" s="214"/>
      <c r="O19" s="213">
        <f>IF(COUNTIF(O21:O26,"")=6,"Responses have been provided for all sections.",0)</f>
        <v>0</v>
      </c>
    </row>
    <row r="20" spans="3:15" ht="58.5" customHeight="1" x14ac:dyDescent="0.25">
      <c r="C20" s="219" t="s">
        <v>79</v>
      </c>
      <c r="D20" s="237" t="str">
        <f>IF(K$3&gt;0,$G$20,"This sector was not selected for the proposed substitute in Part I, Section B, Number 2.")</f>
        <v>This sector was not selected for the proposed substitute in Part I, Section B, Number 2.</v>
      </c>
      <c r="G20" s="1" t="str">
        <f>H169</f>
        <v>Please fill out: 1. Application of Proposed Substitute 2. Additional End-Use Description 3. Compressor Oil</v>
      </c>
      <c r="H20" s="1" t="str">
        <f>IF(K$3&gt;0,O57,"")</f>
        <v/>
      </c>
      <c r="K20" s="207" t="s">
        <v>340</v>
      </c>
      <c r="O20" s="206" t="s">
        <v>335</v>
      </c>
    </row>
    <row r="21" spans="3:15" ht="52.5" customHeight="1" x14ac:dyDescent="0.25">
      <c r="C21" s="219" t="s">
        <v>78</v>
      </c>
      <c r="D21" s="225" t="str">
        <f>IF(L$3&gt;0,$G$21,"This sector was not selected for the proposed substitute in Part I, Section B, Number 2.")</f>
        <v>This sector was not selected for the proposed substitute in Part I, Section B, Number 2.</v>
      </c>
      <c r="G21" s="1" t="str">
        <f>H175</f>
        <v>Please fill out: 1. Application of Proposed Substitute 2. Additional End-Use Description</v>
      </c>
      <c r="H21" s="1" t="str">
        <f>IF(L$3&gt;0,O104,"")</f>
        <v/>
      </c>
      <c r="I21" s="37" t="s">
        <v>258</v>
      </c>
      <c r="J21" s="209">
        <f>IF((COUNTA('Part I Instructions &amp; CBI'!C54:G55))&lt;K21,1,0)</f>
        <v>1</v>
      </c>
      <c r="K21" s="209">
        <v>1</v>
      </c>
      <c r="O21" s="1" t="str">
        <f t="shared" ref="O21:O26" si="1">IF(J21&gt;0,I21,"")</f>
        <v>1. Please provide the reasons why the cited passages qualify for confidential treatment.</v>
      </c>
    </row>
    <row r="22" spans="3:15" ht="51.75" customHeight="1" x14ac:dyDescent="0.25">
      <c r="C22" s="219" t="s">
        <v>156</v>
      </c>
      <c r="D22" s="225" t="str">
        <f>IF(M$3&gt;0,G22,"This sector was not selected for the proposed substitute in Part I, Section B, Number 2.")</f>
        <v>This sector was not selected for the proposed substitute in Part I, Section B, Number 2.</v>
      </c>
      <c r="G22" s="1" t="str">
        <f>H180</f>
        <v>Please fill out: 1. Application of Proposed Substitute 2. Additional End-Use Description 3. Compatibility</v>
      </c>
      <c r="H22" s="1" t="str">
        <f>IF(M$3&gt;0,O120,"")</f>
        <v/>
      </c>
      <c r="I22" s="37" t="s">
        <v>259</v>
      </c>
      <c r="J22" s="209">
        <f>IF(COUNTA('Part I Instructions &amp; CBI'!C58:G59)=0,1,0)</f>
        <v>1</v>
      </c>
      <c r="K22" s="209" t="s">
        <v>386</v>
      </c>
      <c r="O22" s="1" t="str">
        <f t="shared" si="1"/>
        <v>2. If you assert that disclosure of this information would be likely to result in substantial harmful effects to you, describe those harmful effects and explain why they should be viewed as substantial.</v>
      </c>
    </row>
    <row r="23" spans="3:15" ht="54.75" customHeight="1" x14ac:dyDescent="0.25">
      <c r="C23" s="219" t="s">
        <v>77</v>
      </c>
      <c r="D23" s="225" t="str">
        <f>IF(N$3&gt;0,G23,"This sector was not selected for the proposed substitute in Part I, Section B, Number 2.")</f>
        <v>This sector was not selected for the proposed substitute in Part I, Section B, Number 2.</v>
      </c>
      <c r="G23" s="1" t="str">
        <f>H185</f>
        <v>Please fill out: 1. Application of Proposed Substitute 2. Additional End-Use Description</v>
      </c>
      <c r="H23" s="1" t="str">
        <f>IF(N$3&gt;0,O126,"")</f>
        <v/>
      </c>
      <c r="I23" s="37" t="s">
        <v>260</v>
      </c>
      <c r="J23" s="209">
        <f>IF(COUNTA('Part I Instructions &amp; CBI'!C62:G62)=0,1,0)</f>
        <v>1</v>
      </c>
      <c r="K23" s="209" t="s">
        <v>386</v>
      </c>
      <c r="O23" s="1" t="str">
        <f t="shared" si="1"/>
        <v>3. Indicate the length of time—until a specific date or event, or permanently—for which the information should be treated as confidential.</v>
      </c>
    </row>
    <row r="24" spans="3:15" ht="51" customHeight="1" x14ac:dyDescent="0.25">
      <c r="C24" s="219" t="s">
        <v>76</v>
      </c>
      <c r="D24" s="225" t="str">
        <f>IF(O$3&gt;0,G24,"This sector was not selected for the proposed substitute in Part I, Section B, Number 2.")</f>
        <v>This sector was not selected for the proposed substitute in Part I, Section B, Number 2.</v>
      </c>
      <c r="G24" s="1" t="str">
        <f>H189</f>
        <v>Please fill out: 1. Application of Proposed Substitute 2. Additional End-Use Description 3. Consumer Use</v>
      </c>
      <c r="H24" s="1" t="str">
        <f>IF(O$3&gt;0,O132,"")</f>
        <v/>
      </c>
      <c r="I24" s="37" t="s">
        <v>261</v>
      </c>
      <c r="J24" s="209">
        <f>IF(COUNTA('Part I Instructions &amp; CBI'!C65:G66)=0,1,0)</f>
        <v>1</v>
      </c>
      <c r="K24" s="209" t="s">
        <v>386</v>
      </c>
      <c r="O24" s="1" t="str">
        <f>IF(J24&gt;0,I24,"")</f>
        <v>4. Identify the measures you have taken to guard against undesired disclosure of this information.</v>
      </c>
    </row>
    <row r="25" spans="3:15" ht="46.5" customHeight="1" x14ac:dyDescent="0.25">
      <c r="C25" s="219" t="s">
        <v>75</v>
      </c>
      <c r="D25" s="225" t="str">
        <f>IF(P$3&gt;0,G25,"This sector was not selected for the proposed substitute in Part I, Section B, Number 2.")</f>
        <v>This sector was not selected for the proposed substitute in Part I, Section B, Number 2.</v>
      </c>
      <c r="G25" s="1" t="str">
        <f>H194</f>
        <v>Please fill out: 1. Application of Proposed Substitute 2. Additional End-Use Description</v>
      </c>
      <c r="H25" s="1" t="str">
        <f>IF(P$3&gt;0,O141,"")</f>
        <v/>
      </c>
      <c r="I25" s="37" t="s">
        <v>262</v>
      </c>
      <c r="J25" s="209">
        <f>IF(COUNTA('Part I Instructions &amp; CBI'!C69:G70)=0,1,0)</f>
        <v>1</v>
      </c>
      <c r="K25" s="209" t="s">
        <v>386</v>
      </c>
      <c r="O25" s="1" t="str">
        <f t="shared" si="1"/>
        <v>5. Describe the extent to which the information has been disclosed, and what precautions have been taken in connection with these disclosures.</v>
      </c>
    </row>
    <row r="26" spans="3:15" ht="48" customHeight="1" x14ac:dyDescent="0.25">
      <c r="C26" s="222" t="s">
        <v>74</v>
      </c>
      <c r="D26" s="223" t="str">
        <f>IF(Q$3&gt;0,G26,"This sector was not selected for the proposed substitute in Part I, Section B, Number 2.")</f>
        <v>This sector was not selected for the proposed substitute in Part I, Section B, Number 2.</v>
      </c>
      <c r="G26" s="1" t="str">
        <f>H198</f>
        <v>Please fill out: 1. Application of Proposed Substitute 2. Additional End-Use Description 3. Consumer Use</v>
      </c>
      <c r="H26" s="1" t="str">
        <f>IF(Q$3&gt;0,O145,"")</f>
        <v/>
      </c>
      <c r="I26" s="37" t="s">
        <v>263</v>
      </c>
      <c r="J26" s="209">
        <f>IF(COUNTA('Part I Instructions &amp; CBI'!C73)=0,1,0)</f>
        <v>1</v>
      </c>
      <c r="K26" s="209" t="s">
        <v>386</v>
      </c>
      <c r="O26" s="1" t="str">
        <f t="shared" si="1"/>
        <v>6. Are copies of any determinations of confidentiality previously made by EPA, other Federal agencies, or courts concerning this information enclosed?</v>
      </c>
    </row>
    <row r="27" spans="3:15" ht="31.9" customHeight="1" x14ac:dyDescent="0.25">
      <c r="H27" s="1" t="str">
        <f>IF(R$3&gt;0,O151,"")</f>
        <v/>
      </c>
    </row>
    <row r="28" spans="3:15" ht="30.4" customHeight="1" x14ac:dyDescent="0.25">
      <c r="H28" s="1" t="s">
        <v>330</v>
      </c>
      <c r="I28" s="37" t="s">
        <v>117</v>
      </c>
    </row>
    <row r="29" spans="3:15" ht="32.65" customHeight="1" x14ac:dyDescent="0.25">
      <c r="H29" s="208" t="str">
        <f>IF(O29=0,"Please fill out: "&amp;O31&amp;" "&amp;O32&amp;" "&amp;O33&amp;" "&amp;O34,O29)</f>
        <v>Please fill out: 1. Person Submitting Notice (in U.S.) 2. Agent (if applicable) 3. Technical Contact (in U.S.) 4. Joint Submitter (if applicable)</v>
      </c>
      <c r="I29" s="213" t="s">
        <v>93</v>
      </c>
      <c r="J29" s="214"/>
      <c r="K29" s="214"/>
      <c r="L29" s="214"/>
      <c r="M29" s="214"/>
      <c r="N29" s="214"/>
      <c r="O29" s="213">
        <f>IF(COUNTIF(O31:O34,"")=4,"Responses have been provided for all sections.",0)</f>
        <v>0</v>
      </c>
    </row>
    <row r="30" spans="3:15" ht="32.65" customHeight="1" x14ac:dyDescent="0.25">
      <c r="H30" s="1" t="s">
        <v>330</v>
      </c>
      <c r="J30" s="207" t="s">
        <v>337</v>
      </c>
      <c r="K30" s="207" t="s">
        <v>338</v>
      </c>
      <c r="N30" s="211"/>
      <c r="O30" s="206" t="s">
        <v>335</v>
      </c>
    </row>
    <row r="31" spans="3:15" ht="13.15" customHeight="1" x14ac:dyDescent="0.25">
      <c r="C31" s="31"/>
      <c r="D31" s="31"/>
      <c r="H31" s="1" t="s">
        <v>330</v>
      </c>
      <c r="I31" s="37" t="s">
        <v>350</v>
      </c>
      <c r="J31" s="209">
        <f>IF(COUNTA('Part II Contact Information'!C11:D11,'Part II Contact Information'!C13:D13,'Part II Contact Information'!C15:D15,'Part II Contact Information'!C17:D17)&lt;($K31),1,0)</f>
        <v>1</v>
      </c>
      <c r="K31" s="209">
        <v>6</v>
      </c>
      <c r="O31" s="1" t="str">
        <f t="shared" ref="O31:O34" si="2">IF(J31&gt;0,I31,"")</f>
        <v>1. Person Submitting Notice (in U.S.)</v>
      </c>
    </row>
    <row r="32" spans="3:15" ht="13.15" customHeight="1" x14ac:dyDescent="0.25">
      <c r="C32" s="31"/>
      <c r="D32" s="31"/>
      <c r="H32" s="1" t="s">
        <v>330</v>
      </c>
      <c r="I32" s="37" t="s">
        <v>351</v>
      </c>
      <c r="J32" s="209">
        <f>IF(COUNTA('Part II Contact Information'!C21:D21,'Part II Contact Information'!C23:D23,'Part II Contact Information'!C25:D25,'Part II Contact Information'!C27:D27,'Part II Contact Information'!D28:E28)&lt;($K32),1,0)</f>
        <v>1</v>
      </c>
      <c r="K32" s="209">
        <v>7</v>
      </c>
      <c r="N32" s="209"/>
      <c r="O32" s="1" t="str">
        <f t="shared" si="2"/>
        <v>2. Agent (if applicable)</v>
      </c>
    </row>
    <row r="33" spans="3:15" ht="13.15" customHeight="1" x14ac:dyDescent="0.25">
      <c r="H33" s="1" t="s">
        <v>330</v>
      </c>
      <c r="I33" s="37" t="s">
        <v>352</v>
      </c>
      <c r="J33" s="209">
        <f>IF(COUNTA('Part II Contact Information'!C32:D32,'Part II Contact Information'!C34:D34,'Part II Contact Information'!C36:D36,'Part II Contact Information'!C38:D38,'Part II Contact Information'!D39:E39)&lt;($K33),1,0)</f>
        <v>1</v>
      </c>
      <c r="K33" s="209">
        <v>7</v>
      </c>
      <c r="N33" s="209"/>
      <c r="O33" s="1" t="str">
        <f t="shared" si="2"/>
        <v>3. Technical Contact (in U.S.)</v>
      </c>
    </row>
    <row r="34" spans="3:15" ht="13.15" customHeight="1" x14ac:dyDescent="0.25">
      <c r="C34" s="31"/>
      <c r="D34" s="31"/>
      <c r="H34" s="1" t="s">
        <v>330</v>
      </c>
      <c r="I34" s="37" t="s">
        <v>353</v>
      </c>
      <c r="J34" s="209">
        <f>IF(COUNTA('Part II Contact Information'!C43:D43,'Part II Contact Information'!C45:D45,'Part II Contact Information'!C47:D47,'Part II Contact Information'!C49:D49,'Part II Contact Information'!D50:E50)&lt;($K34),1,0)</f>
        <v>1</v>
      </c>
      <c r="K34" s="209">
        <v>7</v>
      </c>
      <c r="O34" s="1" t="str">
        <f t="shared" si="2"/>
        <v>4. Joint Submitter (if applicable)</v>
      </c>
    </row>
    <row r="35" spans="3:15" ht="13.15" customHeight="1" x14ac:dyDescent="0.25">
      <c r="C35" s="31"/>
      <c r="D35" s="31"/>
      <c r="H35" s="1" t="s">
        <v>330</v>
      </c>
      <c r="I35" s="37"/>
      <c r="J35" s="209"/>
      <c r="K35" s="209"/>
    </row>
    <row r="36" spans="3:15" ht="13.15" customHeight="1" x14ac:dyDescent="0.25">
      <c r="H36" s="1" t="s">
        <v>330</v>
      </c>
      <c r="I36" s="37" t="s">
        <v>122</v>
      </c>
      <c r="J36" s="209"/>
      <c r="K36" s="209"/>
    </row>
    <row r="37" spans="3:15" ht="13.15" customHeight="1" x14ac:dyDescent="0.25">
      <c r="H37" s="208" t="str">
        <f>IF(O37=0,"Please fill out: "&amp;O38&amp;" "&amp;O47&amp;" "&amp;O48&amp;""&amp;O49&amp;""&amp;O50&amp;""&amp;O51&amp;" "&amp;O52&amp;" "&amp;O53,O37)</f>
        <v>Please fill out: 1. Identify Proposed Substitute 2. Commercial/trade name(s) of alternative 3. Generic name4.  Ozone-depletion potential (ODP)5.  Global Warming Characteristics6. VOC Status Information 7. Byproducts 8. Degradation Products</v>
      </c>
      <c r="I37" s="213" t="s">
        <v>99</v>
      </c>
      <c r="J37" s="214"/>
      <c r="K37" s="214"/>
      <c r="L37" s="214"/>
      <c r="M37" s="214"/>
      <c r="N37" s="214"/>
      <c r="O37" s="213">
        <f>IF((COUNTIF(O38,"")+COUNTIF(O47:O53,""))=8,"Responses have been provided for all sections.",0)</f>
        <v>0</v>
      </c>
    </row>
    <row r="38" spans="3:15" ht="13.15" customHeight="1" x14ac:dyDescent="0.25">
      <c r="H38" s="1" t="s">
        <v>330</v>
      </c>
      <c r="I38" s="37" t="s">
        <v>217</v>
      </c>
      <c r="J38" s="209"/>
      <c r="K38" s="209"/>
      <c r="O38" s="1" t="str">
        <f>IF(SUM(I40,$L$40:$N$44)&gt;0,I38,"")</f>
        <v>1. Identify Proposed Substitute</v>
      </c>
    </row>
    <row r="39" spans="3:15" ht="13.15" customHeight="1" x14ac:dyDescent="0.25">
      <c r="I39" s="216" t="s">
        <v>333</v>
      </c>
      <c r="J39" s="217" t="s">
        <v>334</v>
      </c>
      <c r="K39" s="216" t="s">
        <v>343</v>
      </c>
      <c r="L39" s="216" t="s">
        <v>354</v>
      </c>
      <c r="M39" s="216" t="s">
        <v>355</v>
      </c>
      <c r="N39" s="216" t="s">
        <v>356</v>
      </c>
    </row>
    <row r="40" spans="3:15" ht="13.15" customHeight="1" x14ac:dyDescent="0.25">
      <c r="I40" s="215">
        <f>IF(COUNTA('Part III General Information'!C11:I15)=0,1,0)</f>
        <v>1</v>
      </c>
      <c r="J40" s="209">
        <v>1</v>
      </c>
      <c r="K40" s="209" t="str">
        <f>IFERROR(SMALL(IF('Part III General Information'!$C$11:$F$15="X",ROW('Part III General Information'!$C$11:$F$15)-ROW('Part III General Information'!$C$10:$F$10),""),J40),"")</f>
        <v/>
      </c>
      <c r="L40" s="209" t="str">
        <f>IFERROR(IF(INDEX('Part III General Information'!$G$11:$G$15,$K40)="",1,0),"")</f>
        <v/>
      </c>
      <c r="M40" s="209" t="str">
        <f>IFERROR(IF(INDEX('Part III General Information'!$H$11:$H$15,$K40)="",1,0),"")</f>
        <v/>
      </c>
      <c r="N40" s="209" t="str">
        <f>IFERROR(IF(INDEX('Part III General Information'!$I$11:$I$15,$K40)="",1,0),"")</f>
        <v/>
      </c>
    </row>
    <row r="41" spans="3:15" ht="13.15" customHeight="1" x14ac:dyDescent="0.25">
      <c r="J41" s="209">
        <v>2</v>
      </c>
      <c r="K41" s="209" t="str">
        <f>IFERROR(SMALL(IF('Part III General Information'!$C$11:$F$15="X",ROW('Part III General Information'!$C$11:$F$15)-ROW('Part III General Information'!$C$10:$F$10),""),J41),"")</f>
        <v/>
      </c>
      <c r="L41" s="209" t="str">
        <f>IFERROR(IF(INDEX('Part III General Information'!$G$11:$G$15,$K41)="",1,0),"")</f>
        <v/>
      </c>
      <c r="M41" s="209" t="str">
        <f>IFERROR(IF(INDEX('Part III General Information'!$H$11:$H$15,$K41)="",1,0),"")</f>
        <v/>
      </c>
      <c r="N41" s="209" t="str">
        <f>IFERROR(IF(INDEX('Part III General Information'!$I$11:$I$15,$K41)="",1,0),"")</f>
        <v/>
      </c>
    </row>
    <row r="42" spans="3:15" ht="13.15" customHeight="1" x14ac:dyDescent="0.25">
      <c r="J42" s="209">
        <v>3</v>
      </c>
      <c r="K42" s="209" t="str">
        <f>IFERROR(SMALL(IF('Part III General Information'!$C$11:$F$15="X",ROW('Part III General Information'!$C$11:$F$15)-ROW('Part III General Information'!$C$10:$F$10),""),J42),"")</f>
        <v/>
      </c>
      <c r="L42" s="209" t="str">
        <f>IFERROR(IF(INDEX('Part III General Information'!$G$11:$G$15,$K42)="",1,0),"")</f>
        <v/>
      </c>
      <c r="M42" s="209" t="str">
        <f>IFERROR(IF(INDEX('Part III General Information'!$H$11:$H$15,$K42)="",1,0),"")</f>
        <v/>
      </c>
      <c r="N42" s="209" t="str">
        <f>IFERROR(IF(INDEX('Part III General Information'!$I$11:$I$15,$K42)="",1,0),"")</f>
        <v/>
      </c>
    </row>
    <row r="43" spans="3:15" ht="13.15" customHeight="1" x14ac:dyDescent="0.25">
      <c r="J43" s="209">
        <v>4</v>
      </c>
      <c r="K43" s="209" t="str">
        <f>IFERROR(SMALL(IF('Part III General Information'!$C$11:$F$15="X",ROW('Part III General Information'!$C$11:$F$15)-ROW('Part III General Information'!$C$10:$F$10),""),J43),"")</f>
        <v/>
      </c>
      <c r="L43" s="209" t="str">
        <f>IFERROR(IF(INDEX('Part III General Information'!$G$11:$G$15,$K43)="",1,0),"")</f>
        <v/>
      </c>
      <c r="M43" s="209" t="str">
        <f>IFERROR(IF(INDEX('Part III General Information'!$H$11:$H$15,$K43)="",1,0),"")</f>
        <v/>
      </c>
      <c r="N43" s="209" t="str">
        <f>IFERROR(IF(INDEX('Part III General Information'!$I$11:$I$15,$K43)="",1,0),"")</f>
        <v/>
      </c>
    </row>
    <row r="44" spans="3:15" ht="13.15" customHeight="1" x14ac:dyDescent="0.25">
      <c r="J44" s="209">
        <v>5</v>
      </c>
      <c r="K44" s="209" t="str">
        <f>IFERROR(SMALL(IF('Part III General Information'!$C$11:$F$15="X",ROW('Part III General Information'!$C$11:$F$15)-ROW('Part III General Information'!$C$10:$F$10),""),J44),"")</f>
        <v/>
      </c>
      <c r="L44" s="209" t="str">
        <f>IFERROR(IF(INDEX('Part III General Information'!$G$11:$G$15,$K44)="",1,0),"")</f>
        <v/>
      </c>
      <c r="M44" s="209" t="str">
        <f>IFERROR(IF(INDEX('Part III General Information'!$H$11:$H$15,$K44)="",1,0),"")</f>
        <v/>
      </c>
      <c r="N44" s="209" t="str">
        <f>IFERROR(IF(INDEX('Part III General Information'!$I$11:$I$15,$K44)="",1,0),"")</f>
        <v/>
      </c>
    </row>
    <row r="45" spans="3:15" ht="13.15" customHeight="1" x14ac:dyDescent="0.25">
      <c r="J45" s="210" t="s">
        <v>336</v>
      </c>
      <c r="K45" s="210">
        <f>IF(COUNTIF(K40:K44,"&gt;"&amp;0)=0,1,COUNTIF(K40:K44,"&gt;"&amp;0))</f>
        <v>1</v>
      </c>
      <c r="L45" s="209" t="str">
        <f>IFERROR(IF(INDEX('Part I Instructions &amp; CBI'!$D$25:$E$30,#REF!)="",1,0),"")</f>
        <v/>
      </c>
      <c r="M45" s="209" t="str">
        <f>IFERROR(IF(INDEX('Part I Instructions &amp; CBI'!$F$25:$F$30,#REF!)="",1,0),"")</f>
        <v/>
      </c>
    </row>
    <row r="46" spans="3:15" ht="13.15" customHeight="1" x14ac:dyDescent="0.25">
      <c r="C46" s="31"/>
      <c r="D46" s="31"/>
      <c r="K46" s="207" t="s">
        <v>340</v>
      </c>
      <c r="O46" s="206" t="s">
        <v>335</v>
      </c>
    </row>
    <row r="47" spans="3:15" ht="13.15" customHeight="1" x14ac:dyDescent="0.25">
      <c r="C47" s="31"/>
      <c r="D47" s="31"/>
      <c r="I47" s="37" t="s">
        <v>357</v>
      </c>
      <c r="J47" s="209">
        <f>IF((COUNTA('Part III General Information'!C18:I18))&lt;K47,1,0)</f>
        <v>1</v>
      </c>
      <c r="K47" s="209">
        <v>1</v>
      </c>
      <c r="O47" s="1" t="str">
        <f t="shared" ref="O47:O49" si="3">IF(J47&gt;0,I47,"")</f>
        <v>2. Commercial/trade name(s) of alternative</v>
      </c>
    </row>
    <row r="48" spans="3:15" ht="13.15" customHeight="1" x14ac:dyDescent="0.25">
      <c r="C48" s="31"/>
      <c r="D48" s="31"/>
      <c r="I48" s="37" t="s">
        <v>358</v>
      </c>
      <c r="J48" s="209">
        <f>IF((COUNTA('Part III General Information'!C21:J21))&lt;K48,1,0)</f>
        <v>1</v>
      </c>
      <c r="K48" s="209">
        <v>1</v>
      </c>
      <c r="O48" s="1" t="str">
        <f t="shared" si="3"/>
        <v>3. Generic name</v>
      </c>
    </row>
    <row r="49" spans="3:15" ht="13.15" customHeight="1" x14ac:dyDescent="0.25">
      <c r="C49" s="31"/>
      <c r="D49" s="31"/>
      <c r="I49" s="37" t="s">
        <v>359</v>
      </c>
      <c r="J49" s="209">
        <f>IF((COUNTA('Part III General Information'!C25:I25,'Part III General Information'!C29:I29))&lt;K49,1,0)</f>
        <v>1</v>
      </c>
      <c r="K49" s="209">
        <v>6</v>
      </c>
      <c r="O49" s="1" t="str">
        <f t="shared" si="3"/>
        <v>4.  Ozone-depletion potential (ODP)</v>
      </c>
    </row>
    <row r="50" spans="3:15" ht="13.15" customHeight="1" x14ac:dyDescent="0.25">
      <c r="C50" s="31"/>
      <c r="D50" s="31"/>
      <c r="I50" s="37" t="s">
        <v>360</v>
      </c>
      <c r="J50" s="209">
        <f>IF((COUNTA('Part III General Information'!C33:I33,'Part III General Information'!C37:I37))&lt;K50,1,0)</f>
        <v>1</v>
      </c>
      <c r="K50" s="209">
        <v>8</v>
      </c>
      <c r="O50" s="1" t="str">
        <f t="shared" ref="O50:O53" si="4">IF(J50&gt;0,I50,"")</f>
        <v>5.  Global Warming Characteristics</v>
      </c>
    </row>
    <row r="51" spans="3:15" ht="13.15" customHeight="1" x14ac:dyDescent="0.25">
      <c r="C51" s="31"/>
      <c r="D51" s="31"/>
      <c r="I51" s="37" t="s">
        <v>361</v>
      </c>
      <c r="J51" s="209">
        <f>IF((COUNTA('Part III General Information'!I40,'Part III General Information'!C42:I42,'Part III General Information'!I43,'Part III General Information'!C44:I44,'Part III General Information'!C47:I47))&lt;K51,1,0)</f>
        <v>1</v>
      </c>
      <c r="K51" s="209">
        <v>9</v>
      </c>
      <c r="O51" s="1" t="str">
        <f t="shared" si="4"/>
        <v>6. VOC Status Information</v>
      </c>
    </row>
    <row r="52" spans="3:15" ht="13.15" customHeight="1" x14ac:dyDescent="0.25">
      <c r="C52" s="31"/>
      <c r="D52" s="31"/>
      <c r="I52" s="37" t="s">
        <v>362</v>
      </c>
      <c r="J52" s="209">
        <f>IF((COUNTA('Part III General Information'!C55:I55))&lt;K52,1,0)</f>
        <v>1</v>
      </c>
      <c r="K52" s="209">
        <v>5</v>
      </c>
      <c r="O52" s="1" t="str">
        <f t="shared" si="4"/>
        <v>7. Byproducts</v>
      </c>
    </row>
    <row r="53" spans="3:15" ht="13.15" customHeight="1" x14ac:dyDescent="0.25">
      <c r="C53" s="31"/>
      <c r="D53" s="31"/>
      <c r="I53" s="37" t="s">
        <v>363</v>
      </c>
      <c r="J53" s="209">
        <f>IF((COUNTA('Part III General Information'!C68:I68))&lt;K53,1,0)</f>
        <v>1</v>
      </c>
      <c r="K53" s="209">
        <v>5</v>
      </c>
      <c r="O53" s="1" t="str">
        <f t="shared" si="4"/>
        <v>8. Degradation Products</v>
      </c>
    </row>
    <row r="54" spans="3:15" ht="13.15" customHeight="1" x14ac:dyDescent="0.25">
      <c r="C54" s="31"/>
      <c r="D54" s="31"/>
    </row>
    <row r="55" spans="3:15" ht="13.15" customHeight="1" x14ac:dyDescent="0.25">
      <c r="C55" s="31"/>
      <c r="D55" s="31"/>
      <c r="H55" s="208" t="str">
        <f>IF(O55=0,"Please fill out: "&amp;O56&amp;" "&amp;O156&amp;" "&amp;O157&amp;" "&amp;O158&amp;" "&amp;P159,O55)</f>
        <v xml:space="preserve">Please fill out: 1. Specific End-Use(s) 2. End-Use Specific Standards 3.  Technology Changes and Costs 4.  Production and Market Share </v>
      </c>
      <c r="I55" s="213" t="s">
        <v>101</v>
      </c>
      <c r="J55" s="214"/>
      <c r="K55" s="214"/>
      <c r="L55" s="214"/>
      <c r="M55" s="214"/>
      <c r="N55" s="214"/>
      <c r="O55" s="213">
        <f>IF((COUNTIF(O56,"")+COUNTIF(O156:O158,"")+COUNTIF(P159,"")=5),"Responses have been provided for all sections.",0)</f>
        <v>0</v>
      </c>
    </row>
    <row r="56" spans="3:15" ht="13.15" customHeight="1" x14ac:dyDescent="0.25">
      <c r="C56" s="31"/>
      <c r="D56" s="31"/>
      <c r="I56" s="37" t="s">
        <v>364</v>
      </c>
      <c r="O56" s="1" t="str">
        <f>IF((COUNTIF(O57,"")+COUNTIF(O104,"")+COUNTIF(O120,"")+COUNTIF(O126, "")+COUNTIF(O132,"")+COUNTIF(O141,"")+COUNTIF(O145,"")+COUNTIF(O151,""))&lt;8,I56,"")</f>
        <v>1. Specific End-Use(s)</v>
      </c>
    </row>
    <row r="57" spans="3:15" ht="13.15" customHeight="1" x14ac:dyDescent="0.25">
      <c r="C57" s="31"/>
      <c r="D57" s="31"/>
      <c r="I57" s="1" t="s">
        <v>377</v>
      </c>
      <c r="O57" s="1" t="str">
        <f>IF(SUM(I59,L59:N102)&gt;0,I57,"")</f>
        <v>1. Specific End-Use(s) Refrigeration and Air Conditioning</v>
      </c>
    </row>
    <row r="58" spans="3:15" ht="13.15" customHeight="1" x14ac:dyDescent="0.25">
      <c r="C58" s="31"/>
      <c r="D58" s="31"/>
      <c r="I58" s="216" t="s">
        <v>333</v>
      </c>
      <c r="J58" s="217" t="s">
        <v>334</v>
      </c>
      <c r="K58" s="216" t="s">
        <v>343</v>
      </c>
      <c r="L58" s="216" t="s">
        <v>365</v>
      </c>
      <c r="M58" s="216" t="s">
        <v>366</v>
      </c>
      <c r="N58" s="216" t="s">
        <v>367</v>
      </c>
    </row>
    <row r="59" spans="3:15" ht="13.15" customHeight="1" x14ac:dyDescent="0.25">
      <c r="C59" s="31"/>
      <c r="D59" s="31"/>
      <c r="I59" s="215">
        <f>IF(COUNTA('Part III General Information'!F78:I125)=0,1,0)</f>
        <v>1</v>
      </c>
      <c r="J59" s="209">
        <v>1</v>
      </c>
      <c r="K59" s="209" t="str">
        <f t="array" ref="K59">IFERROR(SMALL(IF('Part III General Information'!$F$78:$F$125="X",ROW('Part III General Information'!$F$78:$F$125)-ROW('Part III General Information'!$F$77),""),J59),"")</f>
        <v/>
      </c>
      <c r="L59" s="209" t="str">
        <f>IFERROR(IF(INDEX('Part III General Information'!$G$78:$G$125,$K59)="",1,0),"")</f>
        <v/>
      </c>
      <c r="M59" s="209" t="str">
        <f>IFERROR(IF(INDEX('Part III General Information'!$H$78:$H$125,$K59)="",1,0),"")</f>
        <v/>
      </c>
      <c r="N59" s="209" t="str">
        <f>IFERROR(IF(INDEX('Part III General Information'!$I$78:$I$125,$K59)="",1,0),"")</f>
        <v/>
      </c>
    </row>
    <row r="60" spans="3:15" ht="13.15" customHeight="1" x14ac:dyDescent="0.25">
      <c r="C60" s="31"/>
      <c r="D60" s="31"/>
      <c r="J60" s="209">
        <v>2</v>
      </c>
      <c r="K60" s="209" t="str">
        <f t="array" ref="K60">IFERROR(SMALL(IF('Part III General Information'!$F$78:$F$125="X",ROW('Part III General Information'!$F$78:$F$125)-ROW('Part III General Information'!$F$77),""),J60),"")</f>
        <v/>
      </c>
      <c r="L60" s="209" t="str">
        <f>IFERROR(IF(INDEX('Part III General Information'!$G$78:$G$125,$K60)="",1,0),"")</f>
        <v/>
      </c>
      <c r="M60" s="209" t="str">
        <f>IFERROR(IF(INDEX('Part III General Information'!$H$78:$H$125,$K60)="",1,0),"")</f>
        <v/>
      </c>
      <c r="N60" s="209" t="str">
        <f>IFERROR(IF(INDEX('Part III General Information'!$I$78:$I$125,$K60)="",1,0),"")</f>
        <v/>
      </c>
    </row>
    <row r="61" spans="3:15" ht="13.15" customHeight="1" x14ac:dyDescent="0.25">
      <c r="C61" s="31"/>
      <c r="D61" s="31"/>
      <c r="J61" s="209">
        <v>3</v>
      </c>
      <c r="K61" s="209" t="str">
        <f t="array" ref="K61">IFERROR(SMALL(IF('Part III General Information'!$F$78:$F$125="X",ROW('Part III General Information'!$F$78:$F$125)-ROW('Part III General Information'!$F$77),""),J61),"")</f>
        <v/>
      </c>
      <c r="L61" s="209" t="str">
        <f>IFERROR(IF(INDEX('Part III General Information'!$G$78:$G$125,$K61)="",1,0),"")</f>
        <v/>
      </c>
      <c r="M61" s="209" t="str">
        <f>IFERROR(IF(INDEX('Part III General Information'!$H$78:$H$125,$K61)="",1,0),"")</f>
        <v/>
      </c>
      <c r="N61" s="209" t="str">
        <f>IFERROR(IF(INDEX('Part III General Information'!$I$78:$I$125,$K61)="",1,0),"")</f>
        <v/>
      </c>
    </row>
    <row r="62" spans="3:15" ht="13.15" customHeight="1" x14ac:dyDescent="0.25">
      <c r="C62" s="31"/>
      <c r="D62" s="31"/>
      <c r="J62" s="209">
        <v>4</v>
      </c>
      <c r="K62" s="209" t="str">
        <f t="array" ref="K62">IFERROR(SMALL(IF('Part III General Information'!$F$78:$F$125="X",ROW('Part III General Information'!$F$78:$F$125)-ROW('Part III General Information'!$F$77),""),J62),"")</f>
        <v/>
      </c>
      <c r="L62" s="209" t="str">
        <f>IFERROR(IF(INDEX('Part III General Information'!$G$78:$G$125,$K62)="",1,0),"")</f>
        <v/>
      </c>
      <c r="M62" s="209" t="str">
        <f>IFERROR(IF(INDEX('Part III General Information'!$H$78:$H$125,$K62)="",1,0),"")</f>
        <v/>
      </c>
      <c r="N62" s="209" t="str">
        <f>IFERROR(IF(INDEX('Part III General Information'!$I$78:$I$125,$K62)="",1,0),"")</f>
        <v/>
      </c>
    </row>
    <row r="63" spans="3:15" ht="13.15" customHeight="1" x14ac:dyDescent="0.25">
      <c r="C63" s="31"/>
      <c r="D63" s="31"/>
      <c r="J63" s="209">
        <v>5</v>
      </c>
      <c r="K63" s="209" t="str">
        <f t="array" ref="K63">IFERROR(SMALL(IF('Part III General Information'!$F$78:$F$125="X",ROW('Part III General Information'!$F$78:$F$125)-ROW('Part III General Information'!$F$77),""),J63),"")</f>
        <v/>
      </c>
      <c r="L63" s="209" t="str">
        <f>IFERROR(IF(INDEX('Part III General Information'!$G$78:$G$125,$K63)="",1,0),"")</f>
        <v/>
      </c>
      <c r="M63" s="209" t="str">
        <f>IFERROR(IF(INDEX('Part III General Information'!$H$78:$H$125,$K63)="",1,0),"")</f>
        <v/>
      </c>
      <c r="N63" s="209" t="str">
        <f>IFERROR(IF(INDEX('Part III General Information'!$I$78:$I$125,$K63)="",1,0),"")</f>
        <v/>
      </c>
    </row>
    <row r="64" spans="3:15" ht="13.15" customHeight="1" x14ac:dyDescent="0.25">
      <c r="C64" s="31"/>
      <c r="D64" s="31"/>
      <c r="J64" s="209">
        <v>6</v>
      </c>
      <c r="K64" s="209" t="str">
        <f t="array" ref="K64">IFERROR(SMALL(IF('Part III General Information'!$F$78:$F$125="X",ROW('Part III General Information'!$F$78:$F$125)-ROW('Part III General Information'!$F$77),""),J64),"")</f>
        <v/>
      </c>
      <c r="L64" s="209" t="str">
        <f>IFERROR(IF(INDEX('Part III General Information'!$G$78:$G$125,$K64)="",1,0),"")</f>
        <v/>
      </c>
      <c r="M64" s="209" t="str">
        <f>IFERROR(IF(INDEX('Part III General Information'!$H$78:$H$125,$K64)="",1,0),"")</f>
        <v/>
      </c>
      <c r="N64" s="209" t="str">
        <f>IFERROR(IF(INDEX('Part III General Information'!$I$78:$I$125,$K64)="",1,0),"")</f>
        <v/>
      </c>
    </row>
    <row r="65" spans="3:14" ht="13.15" customHeight="1" x14ac:dyDescent="0.25">
      <c r="C65" s="31"/>
      <c r="D65" s="31"/>
      <c r="J65" s="209">
        <v>7</v>
      </c>
      <c r="K65" s="209" t="str">
        <f t="array" ref="K65">IFERROR(SMALL(IF('Part III General Information'!$F$78:$F$125="X",ROW('Part III General Information'!$F$78:$F$125)-ROW('Part III General Information'!$F$77),""),J65),"")</f>
        <v/>
      </c>
      <c r="L65" s="209" t="str">
        <f>IFERROR(IF(INDEX('Part III General Information'!$G$78:$G$125,$K65)="",1,0),"")</f>
        <v/>
      </c>
      <c r="M65" s="209" t="str">
        <f>IFERROR(IF(INDEX('Part III General Information'!$H$78:$H$125,$K65)="",1,0),"")</f>
        <v/>
      </c>
      <c r="N65" s="209" t="str">
        <f>IFERROR(IF(INDEX('Part III General Information'!$I$78:$I$125,$K65)="",1,0),"")</f>
        <v/>
      </c>
    </row>
    <row r="66" spans="3:14" ht="13.15" customHeight="1" x14ac:dyDescent="0.25">
      <c r="C66" s="31"/>
      <c r="D66" s="31"/>
      <c r="J66" s="209">
        <v>8</v>
      </c>
      <c r="K66" s="209" t="str">
        <f t="array" ref="K66">IFERROR(SMALL(IF('Part III General Information'!$F$78:$F$125="X",ROW('Part III General Information'!$F$78:$F$125)-ROW('Part III General Information'!$F$77),""),J66),"")</f>
        <v/>
      </c>
      <c r="L66" s="209" t="str">
        <f>IFERROR(IF(INDEX('Part III General Information'!$G$78:$G$125,$K66)="",1,0),"")</f>
        <v/>
      </c>
      <c r="M66" s="209" t="str">
        <f>IFERROR(IF(INDEX('Part III General Information'!$H$78:$H$125,$K66)="",1,0),"")</f>
        <v/>
      </c>
      <c r="N66" s="209" t="str">
        <f>IFERROR(IF(INDEX('Part III General Information'!$I$78:$I$125,$K66)="",1,0),"")</f>
        <v/>
      </c>
    </row>
    <row r="67" spans="3:14" ht="13.15" customHeight="1" x14ac:dyDescent="0.25">
      <c r="C67" s="31"/>
      <c r="D67" s="31"/>
      <c r="J67" s="209">
        <v>9</v>
      </c>
      <c r="K67" s="209" t="str">
        <f t="array" ref="K67">IFERROR(SMALL(IF('Part III General Information'!$F$78:$F$125="X",ROW('Part III General Information'!$F$78:$F$125)-ROW('Part III General Information'!$F$77),""),J67),"")</f>
        <v/>
      </c>
      <c r="L67" s="209" t="str">
        <f>IFERROR(IF(INDEX('Part III General Information'!$G$78:$G$125,$K67)="",1,0),"")</f>
        <v/>
      </c>
      <c r="M67" s="209" t="str">
        <f>IFERROR(IF(INDEX('Part III General Information'!$H$78:$H$125,$K67)="",1,0),"")</f>
        <v/>
      </c>
      <c r="N67" s="209" t="str">
        <f>IFERROR(IF(INDEX('Part III General Information'!$I$78:$I$125,$K67)="",1,0),"")</f>
        <v/>
      </c>
    </row>
    <row r="68" spans="3:14" ht="13.15" customHeight="1" x14ac:dyDescent="0.25">
      <c r="C68" s="31"/>
      <c r="D68" s="31"/>
      <c r="J68" s="209">
        <v>10</v>
      </c>
      <c r="K68" s="209" t="str">
        <f t="array" ref="K68">IFERROR(SMALL(IF('Part III General Information'!$F$78:$F$125="X",ROW('Part III General Information'!$F$78:$F$125)-ROW('Part III General Information'!$F$77),""),J68),"")</f>
        <v/>
      </c>
      <c r="L68" s="209" t="str">
        <f>IFERROR(IF(INDEX('Part III General Information'!$G$78:$G$125,$K68)="",1,0),"")</f>
        <v/>
      </c>
      <c r="M68" s="209" t="str">
        <f>IFERROR(IF(INDEX('Part III General Information'!$H$78:$H$125,$K68)="",1,0),"")</f>
        <v/>
      </c>
      <c r="N68" s="209" t="str">
        <f>IFERROR(IF(INDEX('Part III General Information'!$I$78:$I$125,$K68)="",1,0),"")</f>
        <v/>
      </c>
    </row>
    <row r="69" spans="3:14" ht="13.15" customHeight="1" x14ac:dyDescent="0.25">
      <c r="C69" s="31"/>
      <c r="D69" s="31"/>
      <c r="J69" s="209">
        <v>11</v>
      </c>
      <c r="K69" s="209" t="str">
        <f t="array" ref="K69">IFERROR(SMALL(IF('Part III General Information'!$F$78:$F$125="X",ROW('Part III General Information'!$F$78:$F$125)-ROW('Part III General Information'!$F$77),""),J69),"")</f>
        <v/>
      </c>
      <c r="L69" s="209" t="str">
        <f>IFERROR(IF(INDEX('Part III General Information'!$G$78:$G$125,$K69)="",1,0),"")</f>
        <v/>
      </c>
      <c r="M69" s="209" t="str">
        <f>IFERROR(IF(INDEX('Part III General Information'!$H$78:$H$125,$K69)="",1,0),"")</f>
        <v/>
      </c>
      <c r="N69" s="209" t="str">
        <f>IFERROR(IF(INDEX('Part III General Information'!$I$78:$I$125,$K69)="",1,0),"")</f>
        <v/>
      </c>
    </row>
    <row r="70" spans="3:14" ht="13.15" customHeight="1" x14ac:dyDescent="0.25">
      <c r="C70" s="31"/>
      <c r="D70" s="31"/>
      <c r="J70" s="209">
        <v>12</v>
      </c>
      <c r="K70" s="209" t="str">
        <f t="array" ref="K70">IFERROR(SMALL(IF('Part III General Information'!$F$78:$F$125="X",ROW('Part III General Information'!$F$78:$F$125)-ROW('Part III General Information'!$F$77),""),J70),"")</f>
        <v/>
      </c>
      <c r="L70" s="209" t="str">
        <f>IFERROR(IF(INDEX('Part III General Information'!$G$78:$G$125,$K70)="",1,0),"")</f>
        <v/>
      </c>
      <c r="M70" s="209" t="str">
        <f>IFERROR(IF(INDEX('Part III General Information'!$H$78:$H$125,$K70)="",1,0),"")</f>
        <v/>
      </c>
      <c r="N70" s="209" t="str">
        <f>IFERROR(IF(INDEX('Part III General Information'!$I$78:$I$125,$K70)="",1,0),"")</f>
        <v/>
      </c>
    </row>
    <row r="71" spans="3:14" ht="13.15" customHeight="1" x14ac:dyDescent="0.25">
      <c r="C71" s="31"/>
      <c r="D71" s="31"/>
      <c r="J71" s="209">
        <v>13</v>
      </c>
      <c r="K71" s="209" t="str">
        <f t="array" ref="K71">IFERROR(SMALL(IF('Part III General Information'!$F$78:$F$125="X",ROW('Part III General Information'!$F$78:$F$125)-ROW('Part III General Information'!$F$77),""),J71),"")</f>
        <v/>
      </c>
      <c r="L71" s="209" t="str">
        <f>IFERROR(IF(INDEX('Part III General Information'!$G$78:$G$125,$K71)="",1,0),"")</f>
        <v/>
      </c>
      <c r="M71" s="209" t="str">
        <f>IFERROR(IF(INDEX('Part III General Information'!$H$78:$H$125,$K71)="",1,0),"")</f>
        <v/>
      </c>
      <c r="N71" s="209" t="str">
        <f>IFERROR(IF(INDEX('Part III General Information'!$I$78:$I$125,$K71)="",1,0),"")</f>
        <v/>
      </c>
    </row>
    <row r="72" spans="3:14" ht="13.15" customHeight="1" x14ac:dyDescent="0.25">
      <c r="C72" s="31"/>
      <c r="D72" s="31"/>
      <c r="J72" s="209">
        <v>14</v>
      </c>
      <c r="K72" s="209" t="str">
        <f t="array" ref="K72">IFERROR(SMALL(IF('Part III General Information'!$F$78:$F$125="X",ROW('Part III General Information'!$F$78:$F$125)-ROW('Part III General Information'!$F$77),""),J72),"")</f>
        <v/>
      </c>
      <c r="L72" s="209" t="str">
        <f>IFERROR(IF(INDEX('Part III General Information'!$G$78:$G$125,$K72)="",1,0),"")</f>
        <v/>
      </c>
      <c r="M72" s="209" t="str">
        <f>IFERROR(IF(INDEX('Part III General Information'!$H$78:$H$125,$K72)="",1,0),"")</f>
        <v/>
      </c>
      <c r="N72" s="209" t="str">
        <f>IFERROR(IF(INDEX('Part III General Information'!$I$78:$I$125,$K72)="",1,0),"")</f>
        <v/>
      </c>
    </row>
    <row r="73" spans="3:14" ht="13.15" customHeight="1" x14ac:dyDescent="0.25">
      <c r="C73" s="31"/>
      <c r="D73" s="31"/>
      <c r="J73" s="209">
        <v>15</v>
      </c>
      <c r="K73" s="209" t="str">
        <f t="array" ref="K73">IFERROR(SMALL(IF('Part III General Information'!$F$78:$F$125="X",ROW('Part III General Information'!$F$78:$F$125)-ROW('Part III General Information'!$F$77),""),J73),"")</f>
        <v/>
      </c>
      <c r="L73" s="209" t="str">
        <f>IFERROR(IF(INDEX('Part III General Information'!$G$78:$G$125,$K73)="",1,0),"")</f>
        <v/>
      </c>
      <c r="M73" s="209" t="str">
        <f>IFERROR(IF(INDEX('Part III General Information'!$H$78:$H$125,$K73)="",1,0),"")</f>
        <v/>
      </c>
      <c r="N73" s="209" t="str">
        <f>IFERROR(IF(INDEX('Part III General Information'!$I$78:$I$125,$K73)="",1,0),"")</f>
        <v/>
      </c>
    </row>
    <row r="74" spans="3:14" ht="13.15" customHeight="1" x14ac:dyDescent="0.25">
      <c r="C74" s="31"/>
      <c r="D74" s="31"/>
      <c r="J74" s="209">
        <v>16</v>
      </c>
      <c r="K74" s="209" t="str">
        <f t="array" ref="K74">IFERROR(SMALL(IF('Part III General Information'!$F$78:$F$125="X",ROW('Part III General Information'!$F$78:$F$125)-ROW('Part III General Information'!$F$77),""),J74),"")</f>
        <v/>
      </c>
      <c r="L74" s="209" t="str">
        <f>IFERROR(IF(INDEX('Part III General Information'!$G$78:$G$125,$K74)="",1,0),"")</f>
        <v/>
      </c>
      <c r="M74" s="209" t="str">
        <f>IFERROR(IF(INDEX('Part III General Information'!$H$78:$H$125,$K74)="",1,0),"")</f>
        <v/>
      </c>
      <c r="N74" s="209" t="str">
        <f>IFERROR(IF(INDEX('Part III General Information'!$I$78:$I$125,$K74)="",1,0),"")</f>
        <v/>
      </c>
    </row>
    <row r="75" spans="3:14" ht="13.15" customHeight="1" x14ac:dyDescent="0.25">
      <c r="C75" s="31"/>
      <c r="D75" s="31"/>
      <c r="J75" s="209">
        <v>17</v>
      </c>
      <c r="K75" s="209" t="str">
        <f t="array" ref="K75">IFERROR(SMALL(IF('Part III General Information'!$F$78:$F$125="X",ROW('Part III General Information'!$F$78:$F$125)-ROW('Part III General Information'!$F$77),""),J75),"")</f>
        <v/>
      </c>
      <c r="L75" s="209" t="str">
        <f>IFERROR(IF(INDEX('Part III General Information'!$G$78:$G$125,$K75)="",1,0),"")</f>
        <v/>
      </c>
      <c r="M75" s="209" t="str">
        <f>IFERROR(IF(INDEX('Part III General Information'!$H$78:$H$125,$K75)="",1,0),"")</f>
        <v/>
      </c>
      <c r="N75" s="209" t="str">
        <f>IFERROR(IF(INDEX('Part III General Information'!$I$78:$I$125,$K75)="",1,0),"")</f>
        <v/>
      </c>
    </row>
    <row r="76" spans="3:14" ht="13.15" customHeight="1" x14ac:dyDescent="0.25">
      <c r="C76" s="31"/>
      <c r="D76" s="31"/>
      <c r="J76" s="209">
        <v>18</v>
      </c>
      <c r="K76" s="209" t="str">
        <f t="array" ref="K76">IFERROR(SMALL(IF('Part III General Information'!$F$78:$F$125="X",ROW('Part III General Information'!$F$78:$F$125)-ROW('Part III General Information'!$F$77),""),J76),"")</f>
        <v/>
      </c>
      <c r="L76" s="209" t="str">
        <f>IFERROR(IF(INDEX('Part III General Information'!$G$78:$G$125,$K76)="",1,0),"")</f>
        <v/>
      </c>
      <c r="M76" s="209" t="str">
        <f>IFERROR(IF(INDEX('Part III General Information'!$H$78:$H$125,$K76)="",1,0),"")</f>
        <v/>
      </c>
      <c r="N76" s="209" t="str">
        <f>IFERROR(IF(INDEX('Part III General Information'!$I$78:$I$125,$K76)="",1,0),"")</f>
        <v/>
      </c>
    </row>
    <row r="77" spans="3:14" ht="13.15" customHeight="1" x14ac:dyDescent="0.25">
      <c r="C77" s="31"/>
      <c r="D77" s="31"/>
      <c r="J77" s="209">
        <v>19</v>
      </c>
      <c r="K77" s="209" t="str">
        <f t="array" ref="K77">IFERROR(SMALL(IF('Part III General Information'!$F$78:$F$125="X",ROW('Part III General Information'!$F$78:$F$125)-ROW('Part III General Information'!$F$77),""),J77),"")</f>
        <v/>
      </c>
      <c r="L77" s="209" t="str">
        <f>IFERROR(IF(INDEX('Part III General Information'!$G$78:$G$125,$K77)="",1,0),"")</f>
        <v/>
      </c>
      <c r="M77" s="209" t="str">
        <f>IFERROR(IF(INDEX('Part III General Information'!$H$78:$H$125,$K77)="",1,0),"")</f>
        <v/>
      </c>
      <c r="N77" s="209" t="str">
        <f>IFERROR(IF(INDEX('Part III General Information'!$I$78:$I$125,$K77)="",1,0),"")</f>
        <v/>
      </c>
    </row>
    <row r="78" spans="3:14" ht="13.15" customHeight="1" x14ac:dyDescent="0.25">
      <c r="C78" s="31"/>
      <c r="D78" s="31"/>
      <c r="J78" s="209">
        <v>20</v>
      </c>
      <c r="K78" s="209" t="str">
        <f t="array" ref="K78">IFERROR(SMALL(IF('Part III General Information'!$F$78:$F$125="X",ROW('Part III General Information'!$F$78:$F$125)-ROW('Part III General Information'!$F$77),""),J78),"")</f>
        <v/>
      </c>
      <c r="L78" s="209" t="str">
        <f>IFERROR(IF(INDEX('Part III General Information'!$G$78:$G$125,$K78)="",1,0),"")</f>
        <v/>
      </c>
      <c r="M78" s="209" t="str">
        <f>IFERROR(IF(INDEX('Part III General Information'!$H$78:$H$125,$K78)="",1,0),"")</f>
        <v/>
      </c>
      <c r="N78" s="209" t="str">
        <f>IFERROR(IF(INDEX('Part III General Information'!$I$78:$I$125,$K78)="",1,0),"")</f>
        <v/>
      </c>
    </row>
    <row r="79" spans="3:14" ht="13.15" customHeight="1" x14ac:dyDescent="0.25">
      <c r="C79" s="31"/>
      <c r="D79" s="31"/>
      <c r="J79" s="209">
        <v>21</v>
      </c>
      <c r="K79" s="209" t="str">
        <f t="array" ref="K79">IFERROR(SMALL(IF('Part III General Information'!$F$78:$F$125="X",ROW('Part III General Information'!$F$78:$F$125)-ROW('Part III General Information'!$F$77),""),J79),"")</f>
        <v/>
      </c>
      <c r="L79" s="209" t="str">
        <f>IFERROR(IF(INDEX('Part III General Information'!$G$78:$G$125,$K79)="",1,0),"")</f>
        <v/>
      </c>
      <c r="M79" s="209" t="str">
        <f>IFERROR(IF(INDEX('Part III General Information'!$H$78:$H$125,$K79)="",1,0),"")</f>
        <v/>
      </c>
      <c r="N79" s="209" t="str">
        <f>IFERROR(IF(INDEX('Part III General Information'!$I$78:$I$125,$K79)="",1,0),"")</f>
        <v/>
      </c>
    </row>
    <row r="80" spans="3:14" ht="13.15" customHeight="1" x14ac:dyDescent="0.25">
      <c r="C80" s="31"/>
      <c r="D80" s="31"/>
      <c r="J80" s="209">
        <v>22</v>
      </c>
      <c r="K80" s="209" t="str">
        <f t="array" ref="K80">IFERROR(SMALL(IF('Part III General Information'!$F$78:$F$125="X",ROW('Part III General Information'!$F$78:$F$125)-ROW('Part III General Information'!$F$77),""),J80),"")</f>
        <v/>
      </c>
      <c r="L80" s="209" t="str">
        <f>IFERROR(IF(INDEX('Part III General Information'!$G$78:$G$125,$K80)="",1,0),"")</f>
        <v/>
      </c>
      <c r="M80" s="209" t="str">
        <f>IFERROR(IF(INDEX('Part III General Information'!$H$78:$H$125,$K80)="",1,0),"")</f>
        <v/>
      </c>
      <c r="N80" s="209" t="str">
        <f>IFERROR(IF(INDEX('Part III General Information'!$I$78:$I$125,$K80)="",1,0),"")</f>
        <v/>
      </c>
    </row>
    <row r="81" spans="3:14" ht="13.15" customHeight="1" x14ac:dyDescent="0.25">
      <c r="C81" s="31"/>
      <c r="D81" s="31"/>
      <c r="J81" s="209">
        <v>23</v>
      </c>
      <c r="K81" s="209" t="str">
        <f t="array" ref="K81">IFERROR(SMALL(IF('Part III General Information'!$F$78:$F$125="X",ROW('Part III General Information'!$F$78:$F$125)-ROW('Part III General Information'!$F$77),""),J81),"")</f>
        <v/>
      </c>
      <c r="L81" s="209" t="str">
        <f>IFERROR(IF(INDEX('Part III General Information'!$G$78:$G$125,$K81)="",1,0),"")</f>
        <v/>
      </c>
      <c r="M81" s="209" t="str">
        <f>IFERROR(IF(INDEX('Part III General Information'!$H$78:$H$125,$K81)="",1,0),"")</f>
        <v/>
      </c>
      <c r="N81" s="209" t="str">
        <f>IFERROR(IF(INDEX('Part III General Information'!$I$78:$I$125,$K81)="",1,0),"")</f>
        <v/>
      </c>
    </row>
    <row r="82" spans="3:14" ht="13.15" customHeight="1" x14ac:dyDescent="0.25">
      <c r="C82" s="31"/>
      <c r="D82" s="31"/>
      <c r="J82" s="209">
        <v>24</v>
      </c>
      <c r="K82" s="209" t="str">
        <f t="array" ref="K82">IFERROR(SMALL(IF('Part III General Information'!$F$78:$F$125="X",ROW('Part III General Information'!$F$78:$F$125)-ROW('Part III General Information'!$F$77),""),J82),"")</f>
        <v/>
      </c>
      <c r="L82" s="209" t="str">
        <f>IFERROR(IF(INDEX('Part III General Information'!$G$78:$G$125,$K82)="",1,0),"")</f>
        <v/>
      </c>
      <c r="M82" s="209" t="str">
        <f>IFERROR(IF(INDEX('Part III General Information'!$H$78:$H$125,$K82)="",1,0),"")</f>
        <v/>
      </c>
      <c r="N82" s="209" t="str">
        <f>IFERROR(IF(INDEX('Part III General Information'!$I$78:$I$125,$K82)="",1,0),"")</f>
        <v/>
      </c>
    </row>
    <row r="83" spans="3:14" ht="13.15" customHeight="1" x14ac:dyDescent="0.25">
      <c r="C83" s="31"/>
      <c r="D83" s="31"/>
      <c r="J83" s="209">
        <v>25</v>
      </c>
      <c r="K83" s="209" t="str">
        <f t="array" ref="K83">IFERROR(SMALL(IF('Part III General Information'!$F$78:$F$125="X",ROW('Part III General Information'!$F$78:$F$125)-ROW('Part III General Information'!$F$77),""),J83),"")</f>
        <v/>
      </c>
      <c r="L83" s="209" t="str">
        <f>IFERROR(IF(INDEX('Part III General Information'!$G$78:$G$125,$K83)="",1,0),"")</f>
        <v/>
      </c>
      <c r="M83" s="209" t="str">
        <f>IFERROR(IF(INDEX('Part III General Information'!$H$78:$H$125,$K83)="",1,0),"")</f>
        <v/>
      </c>
      <c r="N83" s="209" t="str">
        <f>IFERROR(IF(INDEX('Part III General Information'!$I$78:$I$125,$K83)="",1,0),"")</f>
        <v/>
      </c>
    </row>
    <row r="84" spans="3:14" ht="13.15" customHeight="1" x14ac:dyDescent="0.25">
      <c r="C84" s="31"/>
      <c r="D84" s="31"/>
      <c r="J84" s="209">
        <v>26</v>
      </c>
      <c r="K84" s="209" t="str">
        <f t="array" ref="K84">IFERROR(SMALL(IF('Part III General Information'!$F$78:$F$125="X",ROW('Part III General Information'!$F$78:$F$125)-ROW('Part III General Information'!$F$77),""),J84),"")</f>
        <v/>
      </c>
      <c r="L84" s="209" t="str">
        <f>IFERROR(IF(INDEX('Part III General Information'!$G$78:$G$125,$K84)="",1,0),"")</f>
        <v/>
      </c>
      <c r="M84" s="209" t="str">
        <f>IFERROR(IF(INDEX('Part III General Information'!$H$78:$H$125,$K84)="",1,0),"")</f>
        <v/>
      </c>
      <c r="N84" s="209" t="str">
        <f>IFERROR(IF(INDEX('Part III General Information'!$I$78:$I$125,$K84)="",1,0),"")</f>
        <v/>
      </c>
    </row>
    <row r="85" spans="3:14" ht="13.15" customHeight="1" x14ac:dyDescent="0.25">
      <c r="C85" s="31"/>
      <c r="D85" s="31"/>
      <c r="J85" s="209">
        <v>27</v>
      </c>
      <c r="K85" s="209" t="str">
        <f t="array" ref="K85">IFERROR(SMALL(IF('Part III General Information'!$F$78:$F$125="X",ROW('Part III General Information'!$F$78:$F$125)-ROW('Part III General Information'!$F$77),""),J85),"")</f>
        <v/>
      </c>
      <c r="L85" s="209" t="str">
        <f>IFERROR(IF(INDEX('Part III General Information'!$G$78:$G$125,$K85)="",1,0),"")</f>
        <v/>
      </c>
      <c r="M85" s="209" t="str">
        <f>IFERROR(IF(INDEX('Part III General Information'!$H$78:$H$125,$K85)="",1,0),"")</f>
        <v/>
      </c>
      <c r="N85" s="209" t="str">
        <f>IFERROR(IF(INDEX('Part III General Information'!$I$78:$I$125,$K85)="",1,0),"")</f>
        <v/>
      </c>
    </row>
    <row r="86" spans="3:14" ht="13.15" customHeight="1" x14ac:dyDescent="0.25">
      <c r="C86" s="31"/>
      <c r="D86" s="31"/>
      <c r="J86" s="209">
        <v>28</v>
      </c>
      <c r="K86" s="209" t="str">
        <f t="array" ref="K86">IFERROR(SMALL(IF('Part III General Information'!$F$78:$F$125="X",ROW('Part III General Information'!$F$78:$F$125)-ROW('Part III General Information'!$F$77),""),J86),"")</f>
        <v/>
      </c>
      <c r="L86" s="209" t="str">
        <f>IFERROR(IF(INDEX('Part III General Information'!$G$78:$G$125,$K86)="",1,0),"")</f>
        <v/>
      </c>
      <c r="M86" s="209" t="str">
        <f>IFERROR(IF(INDEX('Part III General Information'!$H$78:$H$125,$K86)="",1,0),"")</f>
        <v/>
      </c>
      <c r="N86" s="209" t="str">
        <f>IFERROR(IF(INDEX('Part III General Information'!$I$78:$I$125,$K86)="",1,0),"")</f>
        <v/>
      </c>
    </row>
    <row r="87" spans="3:14" ht="13.15" customHeight="1" x14ac:dyDescent="0.25">
      <c r="C87" s="31"/>
      <c r="D87" s="31"/>
      <c r="J87" s="209">
        <v>29</v>
      </c>
      <c r="K87" s="209" t="str">
        <f t="array" ref="K87">IFERROR(SMALL(IF('Part III General Information'!$F$78:$F$125="X",ROW('Part III General Information'!$F$78:$F$125)-ROW('Part III General Information'!$F$77),""),J87),"")</f>
        <v/>
      </c>
      <c r="L87" s="209" t="str">
        <f>IFERROR(IF(INDEX('Part III General Information'!$G$78:$G$125,$K87)="",1,0),"")</f>
        <v/>
      </c>
      <c r="M87" s="209" t="str">
        <f>IFERROR(IF(INDEX('Part III General Information'!$H$78:$H$125,$K87)="",1,0),"")</f>
        <v/>
      </c>
      <c r="N87" s="209" t="str">
        <f>IFERROR(IF(INDEX('Part III General Information'!$I$78:$I$125,$K87)="",1,0),"")</f>
        <v/>
      </c>
    </row>
    <row r="88" spans="3:14" ht="13.15" customHeight="1" x14ac:dyDescent="0.25">
      <c r="C88" s="31"/>
      <c r="D88" s="31"/>
      <c r="J88" s="209">
        <v>30</v>
      </c>
      <c r="K88" s="209" t="str">
        <f t="array" ref="K88">IFERROR(SMALL(IF('Part III General Information'!$F$78:$F$125="X",ROW('Part III General Information'!$F$78:$F$125)-ROW('Part III General Information'!$F$77),""),J88),"")</f>
        <v/>
      </c>
      <c r="L88" s="209" t="str">
        <f>IFERROR(IF(INDEX('Part III General Information'!$G$78:$G$125,$K88)="",1,0),"")</f>
        <v/>
      </c>
      <c r="M88" s="209" t="str">
        <f>IFERROR(IF(INDEX('Part III General Information'!$H$78:$H$125,$K88)="",1,0),"")</f>
        <v/>
      </c>
      <c r="N88" s="209" t="str">
        <f>IFERROR(IF(INDEX('Part III General Information'!$I$78:$I$125,$K88)="",1,0),"")</f>
        <v/>
      </c>
    </row>
    <row r="89" spans="3:14" ht="13.15" customHeight="1" x14ac:dyDescent="0.25">
      <c r="C89" s="31"/>
      <c r="D89" s="31"/>
      <c r="J89" s="209">
        <v>31</v>
      </c>
      <c r="K89" s="209" t="str">
        <f t="array" ref="K89">IFERROR(SMALL(IF('Part III General Information'!$F$78:$F$125="X",ROW('Part III General Information'!$F$78:$F$125)-ROW('Part III General Information'!$F$77),""),J89),"")</f>
        <v/>
      </c>
      <c r="L89" s="209" t="str">
        <f>IFERROR(IF(INDEX('Part III General Information'!$G$78:$G$125,$K89)="",1,0),"")</f>
        <v/>
      </c>
      <c r="M89" s="209" t="str">
        <f>IFERROR(IF(INDEX('Part III General Information'!$H$78:$H$125,$K89)="",1,0),"")</f>
        <v/>
      </c>
      <c r="N89" s="209" t="str">
        <f>IFERROR(IF(INDEX('Part III General Information'!$I$78:$I$125,$K89)="",1,0),"")</f>
        <v/>
      </c>
    </row>
    <row r="90" spans="3:14" ht="13.15" customHeight="1" x14ac:dyDescent="0.25">
      <c r="C90" s="31"/>
      <c r="D90" s="31"/>
      <c r="J90" s="209">
        <v>32</v>
      </c>
      <c r="K90" s="209" t="str">
        <f t="array" ref="K90">IFERROR(SMALL(IF('Part III General Information'!$F$78:$F$125="X",ROW('Part III General Information'!$F$78:$F$125)-ROW('Part III General Information'!$F$77),""),J90),"")</f>
        <v/>
      </c>
      <c r="L90" s="209" t="str">
        <f>IFERROR(IF(INDEX('Part III General Information'!$G$78:$G$125,$K90)="",1,0),"")</f>
        <v/>
      </c>
      <c r="M90" s="209" t="str">
        <f>IFERROR(IF(INDEX('Part III General Information'!$H$78:$H$125,$K90)="",1,0),"")</f>
        <v/>
      </c>
      <c r="N90" s="209" t="str">
        <f>IFERROR(IF(INDEX('Part III General Information'!$I$78:$I$125,$K90)="",1,0),"")</f>
        <v/>
      </c>
    </row>
    <row r="91" spans="3:14" ht="13.15" customHeight="1" x14ac:dyDescent="0.25">
      <c r="C91" s="31"/>
      <c r="D91" s="31"/>
      <c r="J91" s="209">
        <v>33</v>
      </c>
      <c r="K91" s="209" t="str">
        <f t="array" ref="K91">IFERROR(SMALL(IF('Part III General Information'!$F$78:$F$125="X",ROW('Part III General Information'!$F$78:$F$125)-ROW('Part III General Information'!$F$77),""),J91),"")</f>
        <v/>
      </c>
      <c r="L91" s="209" t="str">
        <f>IFERROR(IF(INDEX('Part III General Information'!$G$78:$G$125,$K91)="",1,0),"")</f>
        <v/>
      </c>
      <c r="M91" s="209" t="str">
        <f>IFERROR(IF(INDEX('Part III General Information'!$H$78:$H$125,$K91)="",1,0),"")</f>
        <v/>
      </c>
      <c r="N91" s="209" t="str">
        <f>IFERROR(IF(INDEX('Part III General Information'!$I$78:$I$125,$K91)="",1,0),"")</f>
        <v/>
      </c>
    </row>
    <row r="92" spans="3:14" ht="13.15" customHeight="1" x14ac:dyDescent="0.25">
      <c r="C92" s="31"/>
      <c r="D92" s="31"/>
      <c r="J92" s="209">
        <v>34</v>
      </c>
      <c r="K92" s="209" t="str">
        <f t="array" ref="K92">IFERROR(SMALL(IF('Part III General Information'!$F$78:$F$125="X",ROW('Part III General Information'!$F$78:$F$125)-ROW('Part III General Information'!$F$77),""),J92),"")</f>
        <v/>
      </c>
      <c r="L92" s="209" t="str">
        <f>IFERROR(IF(INDEX('Part III General Information'!$G$78:$G$125,$K92)="",1,0),"")</f>
        <v/>
      </c>
      <c r="M92" s="209" t="str">
        <f>IFERROR(IF(INDEX('Part III General Information'!$H$78:$H$125,$K92)="",1,0),"")</f>
        <v/>
      </c>
      <c r="N92" s="209" t="str">
        <f>IFERROR(IF(INDEX('Part III General Information'!$I$78:$I$125,$K92)="",1,0),"")</f>
        <v/>
      </c>
    </row>
    <row r="93" spans="3:14" ht="13.15" customHeight="1" x14ac:dyDescent="0.25">
      <c r="C93" s="31"/>
      <c r="D93" s="31"/>
      <c r="J93" s="209">
        <v>35</v>
      </c>
      <c r="K93" s="209" t="str">
        <f t="array" ref="K93">IFERROR(SMALL(IF('Part III General Information'!$F$78:$F$125="X",ROW('Part III General Information'!$F$78:$F$125)-ROW('Part III General Information'!$F$77),""),J93),"")</f>
        <v/>
      </c>
      <c r="L93" s="209" t="str">
        <f>IFERROR(IF(INDEX('Part III General Information'!$G$78:$G$125,$K93)="",1,0),"")</f>
        <v/>
      </c>
      <c r="M93" s="209" t="str">
        <f>IFERROR(IF(INDEX('Part III General Information'!$H$78:$H$125,$K93)="",1,0),"")</f>
        <v/>
      </c>
      <c r="N93" s="209" t="str">
        <f>IFERROR(IF(INDEX('Part III General Information'!$I$78:$I$125,$K93)="",1,0),"")</f>
        <v/>
      </c>
    </row>
    <row r="94" spans="3:14" ht="13.15" customHeight="1" x14ac:dyDescent="0.25">
      <c r="C94" s="31"/>
      <c r="D94" s="31"/>
      <c r="J94" s="209">
        <v>36</v>
      </c>
      <c r="K94" s="209" t="str">
        <f t="array" ref="K94">IFERROR(SMALL(IF('Part III General Information'!$F$78:$F$125="X",ROW('Part III General Information'!$F$78:$F$125)-ROW('Part III General Information'!$F$77),""),J94),"")</f>
        <v/>
      </c>
      <c r="L94" s="209" t="str">
        <f>IFERROR(IF(INDEX('Part III General Information'!$G$78:$G$125,$K94)="",1,0),"")</f>
        <v/>
      </c>
      <c r="M94" s="209" t="str">
        <f>IFERROR(IF(INDEX('Part III General Information'!$H$78:$H$125,$K94)="",1,0),"")</f>
        <v/>
      </c>
      <c r="N94" s="209" t="str">
        <f>IFERROR(IF(INDEX('Part III General Information'!$I$78:$I$125,$K94)="",1,0),"")</f>
        <v/>
      </c>
    </row>
    <row r="95" spans="3:14" ht="13.15" customHeight="1" x14ac:dyDescent="0.25">
      <c r="C95" s="31"/>
      <c r="D95" s="31"/>
      <c r="J95" s="209">
        <v>37</v>
      </c>
      <c r="K95" s="209" t="str">
        <f t="array" ref="K95">IFERROR(SMALL(IF('Part III General Information'!$F$78:$F$125="X",ROW('Part III General Information'!$F$78:$F$125)-ROW('Part III General Information'!$F$77),""),J95),"")</f>
        <v/>
      </c>
      <c r="L95" s="209" t="str">
        <f>IFERROR(IF(INDEX('Part III General Information'!$G$78:$G$125,$K95)="",1,0),"")</f>
        <v/>
      </c>
      <c r="M95" s="209" t="str">
        <f>IFERROR(IF(INDEX('Part III General Information'!$H$78:$H$125,$K95)="",1,0),"")</f>
        <v/>
      </c>
      <c r="N95" s="209" t="str">
        <f>IFERROR(IF(INDEX('Part III General Information'!$I$78:$I$125,$K95)="",1,0),"")</f>
        <v/>
      </c>
    </row>
    <row r="96" spans="3:14" ht="13.15" customHeight="1" x14ac:dyDescent="0.25">
      <c r="C96" s="31"/>
      <c r="D96" s="31"/>
      <c r="J96" s="209">
        <v>38</v>
      </c>
      <c r="K96" s="209" t="str">
        <f t="array" ref="K96">IFERROR(SMALL(IF('Part III General Information'!$F$78:$F$125="X",ROW('Part III General Information'!$F$78:$F$125)-ROW('Part III General Information'!$F$77),""),J96),"")</f>
        <v/>
      </c>
      <c r="L96" s="209" t="str">
        <f>IFERROR(IF(INDEX('Part III General Information'!$G$78:$G$125,$K96)="",1,0),"")</f>
        <v/>
      </c>
      <c r="M96" s="209" t="str">
        <f>IFERROR(IF(INDEX('Part III General Information'!$H$78:$H$125,$K96)="",1,0),"")</f>
        <v/>
      </c>
      <c r="N96" s="209" t="str">
        <f>IFERROR(IF(INDEX('Part III General Information'!$I$78:$I$125,$K96)="",1,0),"")</f>
        <v/>
      </c>
    </row>
    <row r="97" spans="3:15" ht="13.15" customHeight="1" x14ac:dyDescent="0.25">
      <c r="C97" s="31"/>
      <c r="D97" s="31"/>
      <c r="J97" s="209">
        <v>39</v>
      </c>
      <c r="K97" s="209" t="str">
        <f t="array" ref="K97">IFERROR(SMALL(IF('Part III General Information'!$F$78:$F$125="X",ROW('Part III General Information'!$F$78:$F$125)-ROW('Part III General Information'!$F$77),""),J97),"")</f>
        <v/>
      </c>
      <c r="L97" s="209" t="str">
        <f>IFERROR(IF(INDEX('Part III General Information'!$G$78:$G$125,$K97)="",1,0),"")</f>
        <v/>
      </c>
      <c r="M97" s="209" t="str">
        <f>IFERROR(IF(INDEX('Part III General Information'!$H$78:$H$125,$K97)="",1,0),"")</f>
        <v/>
      </c>
      <c r="N97" s="209" t="str">
        <f>IFERROR(IF(INDEX('Part III General Information'!$I$78:$I$125,$K97)="",1,0),"")</f>
        <v/>
      </c>
    </row>
    <row r="98" spans="3:15" ht="13.15" customHeight="1" x14ac:dyDescent="0.25">
      <c r="C98" s="31"/>
      <c r="D98" s="31"/>
      <c r="J98" s="209">
        <v>40</v>
      </c>
      <c r="K98" s="209" t="str">
        <f t="array" ref="K98">IFERROR(SMALL(IF('Part III General Information'!$F$78:$F$125="X",ROW('Part III General Information'!$F$78:$F$125)-ROW('Part III General Information'!$F$77),""),J98),"")</f>
        <v/>
      </c>
      <c r="L98" s="209" t="str">
        <f>IFERROR(IF(INDEX('Part III General Information'!$G$78:$G$125,$K98)="",1,0),"")</f>
        <v/>
      </c>
      <c r="M98" s="209" t="str">
        <f>IFERROR(IF(INDEX('Part III General Information'!$H$78:$H$125,$K98)="",1,0),"")</f>
        <v/>
      </c>
      <c r="N98" s="209" t="str">
        <f>IFERROR(IF(INDEX('Part III General Information'!$I$78:$I$125,$K98)="",1,0),"")</f>
        <v/>
      </c>
    </row>
    <row r="99" spans="3:15" ht="13.15" customHeight="1" x14ac:dyDescent="0.25">
      <c r="C99" s="31"/>
      <c r="D99" s="31"/>
      <c r="J99" s="209">
        <v>41</v>
      </c>
      <c r="K99" s="209" t="str">
        <f t="array" ref="K99">IFERROR(SMALL(IF('Part III General Information'!$F$78:$F$125="X",ROW('Part III General Information'!$F$78:$F$125)-ROW('Part III General Information'!$F$77),""),J99),"")</f>
        <v/>
      </c>
      <c r="L99" s="209" t="str">
        <f>IFERROR(IF(INDEX('Part III General Information'!$G$78:$G$125,$K99)="",1,0),"")</f>
        <v/>
      </c>
      <c r="M99" s="209" t="str">
        <f>IFERROR(IF(INDEX('Part III General Information'!$H$78:$H$125,$K99)="",1,0),"")</f>
        <v/>
      </c>
      <c r="N99" s="209" t="str">
        <f>IFERROR(IF(INDEX('Part III General Information'!$I$78:$I$125,$K99)="",1,0),"")</f>
        <v/>
      </c>
    </row>
    <row r="100" spans="3:15" ht="13.15" customHeight="1" x14ac:dyDescent="0.25">
      <c r="C100" s="31"/>
      <c r="D100" s="31"/>
      <c r="J100" s="209">
        <v>42</v>
      </c>
      <c r="K100" s="209" t="str">
        <f t="array" ref="K100">IFERROR(SMALL(IF('Part III General Information'!$F$78:$F$125="X",ROW('Part III General Information'!$F$78:$F$125)-ROW('Part III General Information'!$F$77),""),J100),"")</f>
        <v/>
      </c>
      <c r="L100" s="209" t="str">
        <f>IFERROR(IF(INDEX('Part III General Information'!$G$78:$G$125,$K100)="",1,0),"")</f>
        <v/>
      </c>
      <c r="M100" s="209" t="str">
        <f>IFERROR(IF(INDEX('Part III General Information'!$H$78:$H$125,$K100)="",1,0),"")</f>
        <v/>
      </c>
      <c r="N100" s="209" t="str">
        <f>IFERROR(IF(INDEX('Part III General Information'!$I$78:$I$125,$K100)="",1,0),"")</f>
        <v/>
      </c>
    </row>
    <row r="101" spans="3:15" ht="13.15" customHeight="1" x14ac:dyDescent="0.25">
      <c r="C101" s="31"/>
      <c r="D101" s="31"/>
      <c r="J101" s="209">
        <v>43</v>
      </c>
      <c r="K101" s="209" t="str">
        <f t="array" ref="K101">IFERROR(SMALL(IF('Part III General Information'!$F$78:$F$125="X",ROW('Part III General Information'!$F$78:$F$125)-ROW('Part III General Information'!$F$77),""),J101),"")</f>
        <v/>
      </c>
      <c r="L101" s="209" t="str">
        <f>IFERROR(IF(INDEX('Part III General Information'!$G$78:$G$125,$K101)="",1,0),"")</f>
        <v/>
      </c>
      <c r="M101" s="209" t="str">
        <f>IFERROR(IF(INDEX('Part III General Information'!$H$78:$H$125,$K101)="",1,0),"")</f>
        <v/>
      </c>
      <c r="N101" s="209" t="str">
        <f>IFERROR(IF(INDEX('Part III General Information'!$I$78:$I$125,$K101)="",1,0),"")</f>
        <v/>
      </c>
    </row>
    <row r="102" spans="3:15" ht="13.15" customHeight="1" x14ac:dyDescent="0.25">
      <c r="C102" s="31"/>
      <c r="D102" s="31"/>
      <c r="J102" s="209">
        <v>44</v>
      </c>
      <c r="K102" s="209" t="str">
        <f t="array" ref="K102">IFERROR(SMALL(IF('Part III General Information'!$F$78:$F$125="X",ROW('Part III General Information'!$F$78:$F$125)-ROW('Part III General Information'!$F$77),""),J102),"")</f>
        <v/>
      </c>
      <c r="L102" s="209" t="str">
        <f>IFERROR(IF(INDEX('Part III General Information'!$G$78:$G$125,$K102)="",1,0),"")</f>
        <v/>
      </c>
      <c r="M102" s="209" t="str">
        <f>IFERROR(IF(INDEX('Part III General Information'!$H$78:$H$125,$K102)="",1,0),"")</f>
        <v/>
      </c>
      <c r="N102" s="209" t="str">
        <f>IFERROR(IF(INDEX('Part III General Information'!$I$78:$I$125,$K102)="",1,0),"")</f>
        <v/>
      </c>
    </row>
    <row r="103" spans="3:15" ht="13.15" customHeight="1" x14ac:dyDescent="0.25">
      <c r="C103" s="31"/>
      <c r="D103" s="31"/>
      <c r="J103" s="210" t="s">
        <v>336</v>
      </c>
      <c r="K103" s="37">
        <f>IF(COUNTIF(K59:K102,"&gt;"&amp;0)=0,1,COUNTIF(K59:K102,"&gt;"&amp;0))</f>
        <v>1</v>
      </c>
    </row>
    <row r="104" spans="3:15" ht="13.15" customHeight="1" x14ac:dyDescent="0.25">
      <c r="C104" s="31"/>
      <c r="D104" s="31"/>
      <c r="I104" s="1" t="s">
        <v>378</v>
      </c>
      <c r="O104" s="1" t="str">
        <f>IF(SUM(I106,M106:N118)&gt;0,I104,"")</f>
        <v>1. Specific End-Use(s) Foam Blowing</v>
      </c>
    </row>
    <row r="105" spans="3:15" ht="13.15" customHeight="1" x14ac:dyDescent="0.25">
      <c r="C105" s="31"/>
      <c r="D105" s="31"/>
      <c r="I105" s="216" t="s">
        <v>333</v>
      </c>
      <c r="J105" s="217" t="s">
        <v>334</v>
      </c>
      <c r="K105" s="216" t="s">
        <v>343</v>
      </c>
      <c r="L105" s="216"/>
      <c r="M105" s="216" t="s">
        <v>366</v>
      </c>
      <c r="N105" s="216" t="s">
        <v>367</v>
      </c>
    </row>
    <row r="106" spans="3:15" ht="13.15" customHeight="1" x14ac:dyDescent="0.25">
      <c r="C106" s="31"/>
      <c r="D106" s="31"/>
      <c r="I106" s="215">
        <f>IF(COUNTA('Part III General Information'!F126:F138,'Part III General Information'!H126:I138)=0,1,0)</f>
        <v>1</v>
      </c>
      <c r="J106" s="209">
        <v>1</v>
      </c>
      <c r="K106" s="209" t="str">
        <f t="array" ref="K106">IFERROR(SMALL(IF('Part III General Information'!$F$126:$F$138="X",ROW('Part III General Information'!$F$126:$F$138)-ROW('Part III General Information'!$F$125),""),J106),"")</f>
        <v/>
      </c>
      <c r="M106" s="209" t="str">
        <f>IFERROR(IF(INDEX('Part III General Information'!$H$126:$H$138,$K106)="",1,0),"")</f>
        <v/>
      </c>
      <c r="N106" s="209" t="str">
        <f>IFERROR(IF(INDEX('Part III General Information'!$I$126:$I$138,$K106)="",1,0),"")</f>
        <v/>
      </c>
    </row>
    <row r="107" spans="3:15" ht="13.15" customHeight="1" x14ac:dyDescent="0.25">
      <c r="C107" s="31"/>
      <c r="D107" s="31"/>
      <c r="J107" s="209">
        <v>2</v>
      </c>
      <c r="K107" s="209" t="str">
        <f t="array" ref="K107">IFERROR(SMALL(IF('Part III General Information'!$F$126:$F$138="X",ROW('Part III General Information'!$F$126:$F$138)-ROW('Part III General Information'!$F$125),""),J107),"")</f>
        <v/>
      </c>
      <c r="L107" s="209"/>
      <c r="M107" s="209" t="str">
        <f>IFERROR(IF(INDEX('Part III General Information'!$H$126:$H$138,$K107)="",1,0),"")</f>
        <v/>
      </c>
      <c r="N107" s="209" t="str">
        <f>IFERROR(IF(INDEX('Part III General Information'!$I$126:$I$138,$K107)="",1,0),"")</f>
        <v/>
      </c>
    </row>
    <row r="108" spans="3:15" ht="13.15" customHeight="1" x14ac:dyDescent="0.25">
      <c r="C108" s="31"/>
      <c r="D108" s="31"/>
      <c r="J108" s="209">
        <v>3</v>
      </c>
      <c r="K108" s="209" t="str">
        <f t="array" ref="K108">IFERROR(SMALL(IF('Part III General Information'!$F$126:$F$138="X",ROW('Part III General Information'!$F$126:$F$138)-ROW('Part III General Information'!$F$125),""),J108),"")</f>
        <v/>
      </c>
      <c r="L108" s="209"/>
      <c r="M108" s="209" t="str">
        <f>IFERROR(IF(INDEX('Part III General Information'!$H$126:$H$138,$K108)="",1,0),"")</f>
        <v/>
      </c>
      <c r="N108" s="209" t="str">
        <f>IFERROR(IF(INDEX('Part III General Information'!$I$126:$I$138,$K108)="",1,0),"")</f>
        <v/>
      </c>
    </row>
    <row r="109" spans="3:15" ht="13.15" customHeight="1" x14ac:dyDescent="0.25">
      <c r="C109" s="31"/>
      <c r="D109" s="31"/>
      <c r="J109" s="209">
        <v>4</v>
      </c>
      <c r="K109" s="209" t="str">
        <f t="array" ref="K109">IFERROR(SMALL(IF('Part III General Information'!$F$126:$F$138="X",ROW('Part III General Information'!$F$126:$F$138)-ROW('Part III General Information'!$F$125),""),J109),"")</f>
        <v/>
      </c>
      <c r="L109" s="209"/>
      <c r="M109" s="209" t="str">
        <f>IFERROR(IF(INDEX('Part III General Information'!$H$126:$H$138,$K109)="",1,0),"")</f>
        <v/>
      </c>
      <c r="N109" s="209" t="str">
        <f>IFERROR(IF(INDEX('Part III General Information'!$I$126:$I$138,$K109)="",1,0),"")</f>
        <v/>
      </c>
    </row>
    <row r="110" spans="3:15" ht="13.15" customHeight="1" x14ac:dyDescent="0.25">
      <c r="C110" s="31"/>
      <c r="D110" s="31"/>
      <c r="J110" s="209">
        <v>5</v>
      </c>
      <c r="K110" s="209" t="str">
        <f t="array" ref="K110">IFERROR(SMALL(IF('Part III General Information'!$F$126:$F$138="X",ROW('Part III General Information'!$F$126:$F$138)-ROW('Part III General Information'!$F$125),""),J110),"")</f>
        <v/>
      </c>
      <c r="M110" s="209" t="str">
        <f>IFERROR(IF(INDEX('Part III General Information'!$H$126:$H$138,$K110)="",1,0),"")</f>
        <v/>
      </c>
      <c r="N110" s="209" t="str">
        <f>IFERROR(IF(INDEX('Part III General Information'!$I$126:$I$138,$K110)="",1,0),"")</f>
        <v/>
      </c>
    </row>
    <row r="111" spans="3:15" ht="13.15" customHeight="1" x14ac:dyDescent="0.25">
      <c r="C111" s="31"/>
      <c r="D111" s="31"/>
      <c r="J111" s="209">
        <v>6</v>
      </c>
      <c r="K111" s="209" t="str">
        <f t="array" ref="K111">IFERROR(SMALL(IF('Part III General Information'!$F$126:$F$138="X",ROW('Part III General Information'!$F$126:$F$138)-ROW('Part III General Information'!$F$125),""),J111),"")</f>
        <v/>
      </c>
      <c r="M111" s="209" t="str">
        <f>IFERROR(IF(INDEX('Part III General Information'!$H$126:$H$138,$K111)="",1,0),"")</f>
        <v/>
      </c>
      <c r="N111" s="209" t="str">
        <f>IFERROR(IF(INDEX('Part III General Information'!$I$126:$I$138,$K111)="",1,0),"")</f>
        <v/>
      </c>
    </row>
    <row r="112" spans="3:15" ht="13.15" customHeight="1" x14ac:dyDescent="0.25">
      <c r="C112" s="31"/>
      <c r="D112" s="31"/>
      <c r="J112" s="209">
        <v>7</v>
      </c>
      <c r="K112" s="209" t="str">
        <f t="array" ref="K112">IFERROR(SMALL(IF('Part III General Information'!$F$126:$F$138="X",ROW('Part III General Information'!$F$126:$F$138)-ROW('Part III General Information'!$F$125),""),J112),"")</f>
        <v/>
      </c>
      <c r="M112" s="209" t="str">
        <f>IFERROR(IF(INDEX('Part III General Information'!$H$126:$H$138,$K112)="",1,0),"")</f>
        <v/>
      </c>
      <c r="N112" s="209" t="str">
        <f>IFERROR(IF(INDEX('Part III General Information'!$I$126:$I$138,$K112)="",1,0),"")</f>
        <v/>
      </c>
    </row>
    <row r="113" spans="3:15" ht="13.15" customHeight="1" x14ac:dyDescent="0.25">
      <c r="C113" s="31"/>
      <c r="D113" s="31"/>
      <c r="J113" s="209">
        <v>8</v>
      </c>
      <c r="K113" s="209" t="str">
        <f t="array" ref="K113">IFERROR(SMALL(IF('Part III General Information'!$F$126:$F$138="X",ROW('Part III General Information'!$F$126:$F$138)-ROW('Part III General Information'!$F$125),""),J113),"")</f>
        <v/>
      </c>
      <c r="M113" s="209" t="str">
        <f>IFERROR(IF(INDEX('Part III General Information'!$H$126:$H$138,$K113)="",1,0),"")</f>
        <v/>
      </c>
      <c r="N113" s="209" t="str">
        <f>IFERROR(IF(INDEX('Part III General Information'!$I$126:$I$138,$K113)="",1,0),"")</f>
        <v/>
      </c>
    </row>
    <row r="114" spans="3:15" ht="13.15" customHeight="1" x14ac:dyDescent="0.25">
      <c r="C114" s="31"/>
      <c r="D114" s="31"/>
      <c r="J114" s="209">
        <v>9</v>
      </c>
      <c r="K114" s="209" t="str">
        <f t="array" ref="K114">IFERROR(SMALL(IF('Part III General Information'!$F$126:$F$138="X",ROW('Part III General Information'!$F$126:$F$138)-ROW('Part III General Information'!$F$125),""),J114),"")</f>
        <v/>
      </c>
      <c r="M114" s="209" t="str">
        <f>IFERROR(IF(INDEX('Part III General Information'!$H$126:$H$138,$K114)="",1,0),"")</f>
        <v/>
      </c>
      <c r="N114" s="209" t="str">
        <f>IFERROR(IF(INDEX('Part III General Information'!$I$126:$I$138,$K114)="",1,0),"")</f>
        <v/>
      </c>
    </row>
    <row r="115" spans="3:15" ht="13.15" customHeight="1" x14ac:dyDescent="0.25">
      <c r="C115" s="31"/>
      <c r="D115" s="31"/>
      <c r="J115" s="209">
        <v>10</v>
      </c>
      <c r="K115" s="209" t="str">
        <f t="array" ref="K115">IFERROR(SMALL(IF('Part III General Information'!$F$126:$F$138="X",ROW('Part III General Information'!$F$126:$F$138)-ROW('Part III General Information'!$F$125),""),J115),"")</f>
        <v/>
      </c>
      <c r="M115" s="209" t="str">
        <f>IFERROR(IF(INDEX('Part III General Information'!$H$126:$H$138,$K115)="",1,0),"")</f>
        <v/>
      </c>
      <c r="N115" s="209" t="str">
        <f>IFERROR(IF(INDEX('Part III General Information'!$I$126:$I$138,$K115)="",1,0),"")</f>
        <v/>
      </c>
    </row>
    <row r="116" spans="3:15" ht="13.15" customHeight="1" x14ac:dyDescent="0.25">
      <c r="C116" s="31"/>
      <c r="D116" s="31"/>
      <c r="J116" s="209">
        <v>11</v>
      </c>
      <c r="K116" s="209" t="str">
        <f t="array" ref="K116">IFERROR(SMALL(IF('Part III General Information'!$F$126:$F$138="X",ROW('Part III General Information'!$F$126:$F$138)-ROW('Part III General Information'!$F$125),""),J116),"")</f>
        <v/>
      </c>
      <c r="M116" s="209" t="str">
        <f>IFERROR(IF(INDEX('Part III General Information'!$H$126:$H$138,$K116)="",1,0),"")</f>
        <v/>
      </c>
      <c r="N116" s="209" t="str">
        <f>IFERROR(IF(INDEX('Part III General Information'!$I$126:$I$138,$K116)="",1,0),"")</f>
        <v/>
      </c>
    </row>
    <row r="117" spans="3:15" ht="13.15" customHeight="1" x14ac:dyDescent="0.25">
      <c r="C117" s="31"/>
      <c r="D117" s="31"/>
      <c r="J117" s="209">
        <v>12</v>
      </c>
      <c r="K117" s="209" t="str">
        <f t="array" ref="K117">IFERROR(SMALL(IF('Part III General Information'!$F$126:$F$138="X",ROW('Part III General Information'!$F$126:$F$138)-ROW('Part III General Information'!$F$125),""),J117),"")</f>
        <v/>
      </c>
      <c r="M117" s="209" t="str">
        <f>IFERROR(IF(INDEX('Part III General Information'!$H$126:$H$138,$K117)="",1,0),"")</f>
        <v/>
      </c>
      <c r="N117" s="209" t="str">
        <f>IFERROR(IF(INDEX('Part III General Information'!$I$126:$I$138,$K117)="",1,0),"")</f>
        <v/>
      </c>
    </row>
    <row r="118" spans="3:15" ht="13.15" customHeight="1" x14ac:dyDescent="0.25">
      <c r="C118" s="31"/>
      <c r="D118" s="31"/>
      <c r="J118" s="209">
        <v>13</v>
      </c>
      <c r="K118" s="209" t="str">
        <f t="array" ref="K118">IFERROR(SMALL(IF('Part III General Information'!$F$126:$F$138="X",ROW('Part III General Information'!$F$126:$F$138)-ROW('Part III General Information'!$F$125),""),J118),"")</f>
        <v/>
      </c>
      <c r="M118" s="209" t="str">
        <f>IFERROR(IF(INDEX('Part III General Information'!$H$126:$H$138,$K118)="",1,0),"")</f>
        <v/>
      </c>
      <c r="N118" s="209" t="str">
        <f>IFERROR(IF(INDEX('Part III General Information'!$I$126:$I$138,$K118)="",1,0),"")</f>
        <v/>
      </c>
    </row>
    <row r="119" spans="3:15" ht="13.15" customHeight="1" x14ac:dyDescent="0.25">
      <c r="C119" s="31"/>
      <c r="D119" s="31"/>
      <c r="J119" s="210" t="s">
        <v>336</v>
      </c>
      <c r="K119" s="37">
        <f>IF(COUNTIF(K106:K118,"&gt;"&amp;0)=0,1,COUNTIF(K106:K118,"&gt;"&amp;0))</f>
        <v>1</v>
      </c>
    </row>
    <row r="120" spans="3:15" ht="13.15" customHeight="1" x14ac:dyDescent="0.25">
      <c r="C120" s="31"/>
      <c r="D120" s="31"/>
      <c r="I120" s="1" t="s">
        <v>379</v>
      </c>
      <c r="J120" s="209"/>
      <c r="O120" s="1" t="str">
        <f>IF(SUM(I122,M122:N124)&gt;0,I120,"")</f>
        <v>1. Specific End-Use(s) Cleaning Solvents</v>
      </c>
    </row>
    <row r="121" spans="3:15" ht="13.15" customHeight="1" x14ac:dyDescent="0.25">
      <c r="C121" s="31"/>
      <c r="D121" s="31"/>
      <c r="I121" s="216" t="s">
        <v>333</v>
      </c>
      <c r="J121" s="217" t="s">
        <v>334</v>
      </c>
      <c r="K121" s="216" t="s">
        <v>343</v>
      </c>
      <c r="L121" s="216"/>
      <c r="M121" s="216" t="s">
        <v>366</v>
      </c>
      <c r="N121" s="216" t="s">
        <v>367</v>
      </c>
    </row>
    <row r="122" spans="3:15" ht="13.15" customHeight="1" x14ac:dyDescent="0.25">
      <c r="C122" s="31"/>
      <c r="D122" s="31"/>
      <c r="I122" s="215">
        <f>IF(COUNTA('Part III General Information'!F139:F141,'Part III General Information'!H139:I141)=0,1,0)</f>
        <v>1</v>
      </c>
      <c r="J122" s="209">
        <v>1</v>
      </c>
      <c r="K122" s="209" t="str">
        <f t="array" ref="K122">IFERROR(SMALL(IF('Part III General Information'!$F$139:$F$141="X",ROW('Part III General Information'!$F$139:$F$141)-ROW('Part III General Information'!$F$138),""),J122),"")</f>
        <v/>
      </c>
      <c r="M122" s="209" t="str">
        <f>IFERROR(IF(INDEX('Part III General Information'!$H$139:$H$141,$K122)="",1,0),"")</f>
        <v/>
      </c>
      <c r="N122" s="209" t="str">
        <f>IFERROR(IF(INDEX('Part III General Information'!$I$139:$I$141,$K122)="",1,0),"")</f>
        <v/>
      </c>
    </row>
    <row r="123" spans="3:15" ht="13.15" customHeight="1" x14ac:dyDescent="0.25">
      <c r="C123" s="31"/>
      <c r="D123" s="31"/>
      <c r="J123" s="209">
        <v>2</v>
      </c>
      <c r="K123" s="209" t="str">
        <f t="array" ref="K123">IFERROR(SMALL(IF('Part III General Information'!$F$139:$F$141="X",ROW('Part III General Information'!$F$139:$F$141)-ROW('Part III General Information'!$F$138),""),J123),"")</f>
        <v/>
      </c>
      <c r="L123" s="209"/>
      <c r="M123" s="209" t="str">
        <f>IFERROR(IF(INDEX('Part III General Information'!$H$139:$H$141,$K123)="",1,0),"")</f>
        <v/>
      </c>
      <c r="N123" s="209" t="str">
        <f>IFERROR(IF(INDEX('Part III General Information'!$I$139:$I$141,$K123)="",1,0),"")</f>
        <v/>
      </c>
    </row>
    <row r="124" spans="3:15" ht="13.15" customHeight="1" x14ac:dyDescent="0.25">
      <c r="C124" s="31"/>
      <c r="D124" s="31"/>
      <c r="J124" s="209">
        <v>3</v>
      </c>
      <c r="K124" s="209" t="str">
        <f t="array" ref="K124">IFERROR(SMALL(IF('Part III General Information'!$F$139:$F$141="X",ROW('Part III General Information'!$F$139:$F$141)-ROW('Part III General Information'!$F$138),""),J124),"")</f>
        <v/>
      </c>
      <c r="L124" s="209"/>
      <c r="M124" s="209" t="str">
        <f>IFERROR(IF(INDEX('Part III General Information'!$H$139:$H$141,$K124)="",1,0),"")</f>
        <v/>
      </c>
      <c r="N124" s="209" t="str">
        <f>IFERROR(IF(INDEX('Part III General Information'!$I$139:$I$141,$K124)="",1,0),"")</f>
        <v/>
      </c>
    </row>
    <row r="125" spans="3:15" ht="13.15" customHeight="1" x14ac:dyDescent="0.25">
      <c r="C125" s="31"/>
      <c r="D125" s="31"/>
      <c r="J125" s="209" t="s">
        <v>336</v>
      </c>
      <c r="K125" s="37">
        <f>IF(COUNTIF(K122:K124,"&gt;"&amp;0)=0,1,COUNTIF(K122:K124,"&gt;"&amp;0))</f>
        <v>1</v>
      </c>
    </row>
    <row r="126" spans="3:15" ht="13.15" customHeight="1" x14ac:dyDescent="0.25">
      <c r="C126" s="31"/>
      <c r="D126" s="31"/>
      <c r="I126" s="1" t="s">
        <v>380</v>
      </c>
      <c r="J126" s="209"/>
      <c r="O126" s="1" t="str">
        <f>IF(SUM(I128,M128:N130)&gt;0,I126,"")</f>
        <v>1. Specific End-Use(s) Fire Suppression and Explosion Protection</v>
      </c>
    </row>
    <row r="127" spans="3:15" ht="13.15" customHeight="1" x14ac:dyDescent="0.25">
      <c r="C127" s="31"/>
      <c r="D127" s="31"/>
      <c r="I127" s="216" t="s">
        <v>333</v>
      </c>
      <c r="J127" s="217" t="s">
        <v>334</v>
      </c>
      <c r="K127" s="216" t="s">
        <v>343</v>
      </c>
      <c r="L127" s="216"/>
      <c r="M127" s="216" t="s">
        <v>366</v>
      </c>
      <c r="N127" s="216" t="s">
        <v>367</v>
      </c>
    </row>
    <row r="128" spans="3:15" ht="13.15" customHeight="1" x14ac:dyDescent="0.25">
      <c r="C128" s="31"/>
      <c r="D128" s="31"/>
      <c r="I128" s="215">
        <f>IF(COUNTA('Part III General Information'!F142:F144,'Part III General Information'!H142:I144)=0,1,0)</f>
        <v>1</v>
      </c>
      <c r="J128" s="209">
        <v>1</v>
      </c>
      <c r="K128" s="209" t="str">
        <f t="array" ref="K128">IFERROR(SMALL(IF('Part III General Information'!$F$142:$F$144="X",ROW('Part III General Information'!$F$142:$F$144)-ROW('Part III General Information'!$F$141),""),J128),"")</f>
        <v/>
      </c>
      <c r="M128" s="209" t="str">
        <f>IFERROR(IF(INDEX('Part III General Information'!$H$142:$H$144,$K128)="",1,0),"")</f>
        <v/>
      </c>
      <c r="N128" s="209" t="str">
        <f>IFERROR(IF(INDEX('Part III General Information'!$I$142:$I$144,$K128)="",1,0),"")</f>
        <v/>
      </c>
    </row>
    <row r="129" spans="3:15" ht="13.15" customHeight="1" x14ac:dyDescent="0.25">
      <c r="C129" s="31"/>
      <c r="D129" s="31"/>
      <c r="J129" s="209">
        <v>2</v>
      </c>
      <c r="K129" s="209" t="str">
        <f t="array" ref="K129">IFERROR(SMALL(IF('Part III General Information'!$F$142:$F$144="X",ROW('Part III General Information'!$F$142:$F$144)-ROW('Part III General Information'!$F$141),""),J129),"")</f>
        <v/>
      </c>
      <c r="L129" s="209"/>
      <c r="M129" s="209" t="str">
        <f>IFERROR(IF(INDEX('Part III General Information'!$H$142:$H$144,$K129)="",1,0),"")</f>
        <v/>
      </c>
      <c r="N129" s="209" t="str">
        <f>IFERROR(IF(INDEX('Part III General Information'!$I$142:$I$144,$K129)="",1,0),"")</f>
        <v/>
      </c>
    </row>
    <row r="130" spans="3:15" ht="13.15" customHeight="1" x14ac:dyDescent="0.25">
      <c r="C130" s="31"/>
      <c r="D130" s="31"/>
      <c r="J130" s="209">
        <v>3</v>
      </c>
      <c r="K130" s="209" t="str">
        <f t="array" ref="K130">IFERROR(SMALL(IF('Part III General Information'!$F$142:$F$144="X",ROW('Part III General Information'!$F$142:$F$144)-ROW('Part III General Information'!$F$141),""),J130),"")</f>
        <v/>
      </c>
      <c r="L130" s="209"/>
      <c r="M130" s="209" t="str">
        <f>IFERROR(IF(INDEX('Part III General Information'!$H$142:$H$144,$K130)="",1,0),"")</f>
        <v/>
      </c>
      <c r="N130" s="209" t="str">
        <f>IFERROR(IF(INDEX('Part III General Information'!$I$142:$I$144,$K130)="",1,0),"")</f>
        <v/>
      </c>
    </row>
    <row r="131" spans="3:15" ht="13.15" customHeight="1" x14ac:dyDescent="0.25">
      <c r="C131" s="31"/>
      <c r="D131" s="31"/>
      <c r="J131" s="209" t="s">
        <v>336</v>
      </c>
      <c r="K131" s="37">
        <f>IF(COUNTIF(K128:K130,"&gt;"&amp;0)=0,1,COUNTIF(K128:K130,"&gt;"&amp;0))</f>
        <v>1</v>
      </c>
    </row>
    <row r="132" spans="3:15" ht="13.15" customHeight="1" x14ac:dyDescent="0.25">
      <c r="C132" s="31"/>
      <c r="D132" s="31"/>
      <c r="I132" s="1" t="s">
        <v>381</v>
      </c>
      <c r="O132" s="1" t="str">
        <f>IF(SUM(I134,M134:N139)&gt;0,I132,"")</f>
        <v>1. Specific End-Use(s) Aerosols</v>
      </c>
    </row>
    <row r="133" spans="3:15" ht="13.15" customHeight="1" x14ac:dyDescent="0.25">
      <c r="C133" s="31"/>
      <c r="D133" s="31"/>
      <c r="I133" s="216" t="s">
        <v>333</v>
      </c>
      <c r="J133" s="217" t="s">
        <v>334</v>
      </c>
      <c r="K133" s="216" t="s">
        <v>343</v>
      </c>
      <c r="L133" s="216"/>
      <c r="M133" s="216" t="s">
        <v>366</v>
      </c>
      <c r="N133" s="216" t="s">
        <v>367</v>
      </c>
    </row>
    <row r="134" spans="3:15" ht="13.15" customHeight="1" x14ac:dyDescent="0.25">
      <c r="C134" s="31"/>
      <c r="D134" s="31"/>
      <c r="I134" s="215">
        <f>IF(COUNTA('Part III General Information'!F145:F150,'Part III General Information'!H145:I150)=0,1,0)</f>
        <v>1</v>
      </c>
      <c r="J134" s="209">
        <v>1</v>
      </c>
      <c r="K134" s="209" t="str">
        <f t="array" ref="K134">IFERROR(SMALL(IF('Part III General Information'!$F$145:$F$150="X",ROW('Part III General Information'!$F$145:$F$150)-ROW('Part III General Information'!$F$144),""),J134),"")</f>
        <v/>
      </c>
      <c r="M134" s="209" t="str">
        <f>IFERROR(IF(INDEX('Part III General Information'!$H$145:$H$150,$K134)="",1,0),"")</f>
        <v/>
      </c>
      <c r="N134" s="209" t="str">
        <f>IFERROR(IF(INDEX('Part III General Information'!$I$145:$I$150,$K134)="",1,0),"")</f>
        <v/>
      </c>
    </row>
    <row r="135" spans="3:15" ht="13.15" customHeight="1" x14ac:dyDescent="0.25">
      <c r="C135" s="31"/>
      <c r="D135" s="31"/>
      <c r="J135" s="209">
        <v>2</v>
      </c>
      <c r="K135" s="209" t="str">
        <f t="array" ref="K135">IFERROR(SMALL(IF('Part III General Information'!$F$145:$F$150="X",ROW('Part III General Information'!$F$145:$F$150)-ROW('Part III General Information'!$F$144),""),J135),"")</f>
        <v/>
      </c>
      <c r="M135" s="209" t="str">
        <f>IFERROR(IF(INDEX('Part III General Information'!$H$145:$H$150,$K135)="",1,0),"")</f>
        <v/>
      </c>
      <c r="N135" s="209" t="str">
        <f>IFERROR(IF(INDEX('Part III General Information'!$I$145:$I$150,$K135)="",1,0),"")</f>
        <v/>
      </c>
    </row>
    <row r="136" spans="3:15" ht="13.15" customHeight="1" x14ac:dyDescent="0.25">
      <c r="C136" s="31"/>
      <c r="D136" s="31"/>
      <c r="J136" s="209">
        <v>3</v>
      </c>
      <c r="K136" s="209" t="str">
        <f t="array" ref="K136">IFERROR(SMALL(IF('Part III General Information'!$F$145:$F$150="X",ROW('Part III General Information'!$F$145:$F$150)-ROW('Part III General Information'!$F$144),""),J136),"")</f>
        <v/>
      </c>
      <c r="M136" s="209" t="str">
        <f>IFERROR(IF(INDEX('Part III General Information'!$H$145:$H$150,$K136)="",1,0),"")</f>
        <v/>
      </c>
      <c r="N136" s="209" t="str">
        <f>IFERROR(IF(INDEX('Part III General Information'!$I$145:$I$150,$K136)="",1,0),"")</f>
        <v/>
      </c>
    </row>
    <row r="137" spans="3:15" ht="13.15" customHeight="1" x14ac:dyDescent="0.25">
      <c r="C137" s="31"/>
      <c r="D137" s="31"/>
      <c r="J137" s="209">
        <v>4</v>
      </c>
      <c r="K137" s="209" t="str">
        <f t="array" ref="K137">IFERROR(SMALL(IF('Part III General Information'!$F$145:$F$150="X",ROW('Part III General Information'!$F$145:$F$150)-ROW('Part III General Information'!$F$144),""),J137),"")</f>
        <v/>
      </c>
      <c r="M137" s="209" t="str">
        <f>IFERROR(IF(INDEX('Part III General Information'!$H$145:$H$150,$K137)="",1,0),"")</f>
        <v/>
      </c>
      <c r="N137" s="209" t="str">
        <f>IFERROR(IF(INDEX('Part III General Information'!$I$145:$I$150,$K137)="",1,0),"")</f>
        <v/>
      </c>
    </row>
    <row r="138" spans="3:15" ht="13.15" customHeight="1" x14ac:dyDescent="0.25">
      <c r="C138" s="31"/>
      <c r="D138" s="31"/>
      <c r="J138" s="209">
        <v>5</v>
      </c>
      <c r="K138" s="209" t="str">
        <f t="array" ref="K138">IFERROR(SMALL(IF('Part III General Information'!$F$145:$F$150="X",ROW('Part III General Information'!$F$145:$F$150)-ROW('Part III General Information'!$F$144),""),J138),"")</f>
        <v/>
      </c>
      <c r="M138" s="209" t="str">
        <f>IFERROR(IF(INDEX('Part III General Information'!$H$145:$H$150,$K138)="",1,0),"")</f>
        <v/>
      </c>
      <c r="N138" s="209" t="str">
        <f>IFERROR(IF(INDEX('Part III General Information'!$I$145:$I$150,$K138)="",1,0),"")</f>
        <v/>
      </c>
    </row>
    <row r="139" spans="3:15" ht="13.15" customHeight="1" x14ac:dyDescent="0.25">
      <c r="C139" s="31"/>
      <c r="D139" s="31"/>
      <c r="J139" s="209">
        <v>6</v>
      </c>
      <c r="K139" s="209" t="str">
        <f t="array" ref="K139">IFERROR(SMALL(IF('Part III General Information'!$F$145:$F$150="X",ROW('Part III General Information'!$F$145:$F$150)-ROW('Part III General Information'!$F$144),""),J139),"")</f>
        <v/>
      </c>
      <c r="M139" s="209" t="str">
        <f>IFERROR(IF(INDEX('Part III General Information'!$H$145:$H$150,$K139)="",1,0),"")</f>
        <v/>
      </c>
      <c r="N139" s="209" t="str">
        <f>IFERROR(IF(INDEX('Part III General Information'!$I$145:$I$150,$K139)="",1,0),"")</f>
        <v/>
      </c>
    </row>
    <row r="140" spans="3:15" ht="13.15" customHeight="1" x14ac:dyDescent="0.25">
      <c r="C140" s="31"/>
      <c r="D140" s="31"/>
      <c r="J140" s="210" t="s">
        <v>336</v>
      </c>
      <c r="K140" s="37">
        <f>IF(COUNTIF(K134:K139,"&gt;"&amp;0)=0,1,COUNTIF(K134:K139,"&gt;"&amp;0))</f>
        <v>1</v>
      </c>
    </row>
    <row r="141" spans="3:15" ht="13.15" customHeight="1" x14ac:dyDescent="0.25">
      <c r="C141" s="31"/>
      <c r="D141" s="31"/>
      <c r="I141" s="1" t="s">
        <v>382</v>
      </c>
      <c r="O141" s="1" t="str">
        <f>IF(SUM(I143,M143:N143)&gt;0,I141,"")</f>
        <v>1. Specific End-Use(s) Sterilants</v>
      </c>
    </row>
    <row r="142" spans="3:15" ht="13.15" customHeight="1" x14ac:dyDescent="0.25">
      <c r="C142" s="31"/>
      <c r="D142" s="31"/>
      <c r="I142" s="216" t="s">
        <v>333</v>
      </c>
      <c r="J142" s="217" t="s">
        <v>334</v>
      </c>
      <c r="K142" s="216" t="s">
        <v>343</v>
      </c>
      <c r="L142" s="216"/>
      <c r="M142" s="216" t="s">
        <v>366</v>
      </c>
      <c r="N142" s="216" t="s">
        <v>367</v>
      </c>
    </row>
    <row r="143" spans="3:15" ht="13.15" customHeight="1" x14ac:dyDescent="0.25">
      <c r="C143" s="31"/>
      <c r="D143" s="31"/>
      <c r="I143" s="215">
        <f>IF(COUNTA('Part III General Information'!F151)=0,1,0)</f>
        <v>1</v>
      </c>
      <c r="J143" s="209">
        <v>1</v>
      </c>
      <c r="K143" s="209" t="str">
        <f>IFERROR(SMALL(IF('Part III General Information'!$F$151="X",ROW('Part III General Information'!$F$151)-ROW('Part III General Information'!$F$150),""),J143),"")</f>
        <v/>
      </c>
      <c r="M143" s="209" t="str">
        <f>IFERROR(IF(INDEX('Part III General Information'!$H$151,$K143)="",1,0),"")</f>
        <v/>
      </c>
      <c r="N143" s="209" t="str">
        <f>IFERROR(IF(INDEX('Part III General Information'!$I$151,$K143)="",1,0),"")</f>
        <v/>
      </c>
    </row>
    <row r="144" spans="3:15" ht="13.15" customHeight="1" x14ac:dyDescent="0.25">
      <c r="C144" s="31"/>
      <c r="D144" s="31"/>
      <c r="J144" s="210" t="s">
        <v>336</v>
      </c>
      <c r="K144" s="37">
        <f>IF(COUNTIF(K143,"&gt;"&amp;0)=0,1,COUNTIF(K143,"&gt;"&amp;0))</f>
        <v>1</v>
      </c>
    </row>
    <row r="145" spans="3:16" ht="13.15" customHeight="1" x14ac:dyDescent="0.25">
      <c r="C145" s="31"/>
      <c r="D145" s="31"/>
      <c r="I145" s="1" t="s">
        <v>383</v>
      </c>
      <c r="J145" s="209"/>
      <c r="O145" s="1" t="str">
        <f>IF(SUM(I147,M147:N149)&gt;0,I145,"")</f>
        <v>1. Specific End-Use(s) Adhesives, Coatings, and Inks</v>
      </c>
    </row>
    <row r="146" spans="3:16" ht="13.15" customHeight="1" x14ac:dyDescent="0.25">
      <c r="C146" s="31"/>
      <c r="D146" s="31"/>
      <c r="I146" s="216" t="s">
        <v>333</v>
      </c>
      <c r="J146" s="217" t="s">
        <v>334</v>
      </c>
      <c r="K146" s="216" t="s">
        <v>343</v>
      </c>
      <c r="L146" s="216"/>
      <c r="M146" s="216" t="s">
        <v>366</v>
      </c>
      <c r="N146" s="216" t="s">
        <v>367</v>
      </c>
    </row>
    <row r="147" spans="3:16" ht="13.15" customHeight="1" x14ac:dyDescent="0.25">
      <c r="I147" s="215">
        <f>IF(COUNTA('Part III General Information'!F152:F154,'Part III General Information'!H152:I154)=0,1,0)</f>
        <v>1</v>
      </c>
      <c r="J147" s="209">
        <v>1</v>
      </c>
      <c r="K147" s="209" t="str">
        <f t="array" ref="K147">IFERROR(SMALL(IF('Part III General Information'!$F$152:$F$154="X",ROW('Part III General Information'!$F$152:$F$154)-ROW('Part III General Information'!$F$151),""),J147),"")</f>
        <v/>
      </c>
      <c r="M147" s="209" t="str">
        <f>IFERROR(IF(INDEX('Part III General Information'!$H$152:$H$154,$K147)="",1,0),"")</f>
        <v/>
      </c>
      <c r="N147" s="209" t="str">
        <f>IFERROR(IF(INDEX('Part III General Information'!$I$152:$I$154,$K147)="",1,0),"")</f>
        <v/>
      </c>
    </row>
    <row r="148" spans="3:16" ht="13.15" customHeight="1" x14ac:dyDescent="0.25">
      <c r="J148" s="209">
        <v>2</v>
      </c>
      <c r="K148" s="209" t="str">
        <f t="array" ref="K148">IFERROR(SMALL(IF('Part III General Information'!$F$152:$F$154="X",ROW('Part III General Information'!$F$152:$F$154)-ROW('Part III General Information'!$F$151),""),J148),"")</f>
        <v/>
      </c>
      <c r="L148" s="209"/>
      <c r="M148" s="209" t="str">
        <f>IFERROR(IF(INDEX('Part III General Information'!$H$152:$H$154,$K148)="",1,0),"")</f>
        <v/>
      </c>
      <c r="N148" s="209" t="str">
        <f>IFERROR(IF(INDEX('Part III General Information'!$I$152:$I$154,$K148)="",1,0),"")</f>
        <v/>
      </c>
    </row>
    <row r="149" spans="3:16" ht="13.15" customHeight="1" x14ac:dyDescent="0.25">
      <c r="J149" s="209">
        <v>3</v>
      </c>
      <c r="K149" s="209" t="str">
        <f t="array" ref="K149">IFERROR(SMALL(IF('Part III General Information'!$F$152:$F$154="X",ROW('Part III General Information'!$F$152:$F$154)-ROW('Part III General Information'!$F$151),""),J149),"")</f>
        <v/>
      </c>
      <c r="L149" s="209"/>
      <c r="M149" s="209" t="str">
        <f>IFERROR(IF(INDEX('Part III General Information'!$H$152:$H$154,$K149)="",1,0),"")</f>
        <v/>
      </c>
      <c r="N149" s="209" t="str">
        <f>IFERROR(IF(INDEX('Part III General Information'!$I$152:$I$154,$K149)="",1,0),"")</f>
        <v/>
      </c>
    </row>
    <row r="150" spans="3:16" ht="13.15" customHeight="1" x14ac:dyDescent="0.25">
      <c r="J150" s="209" t="s">
        <v>336</v>
      </c>
      <c r="K150" s="37">
        <f>IF(COUNTIF(K147:K149,"&gt;"&amp;0)=0,1,COUNTIF(K147:K149,"&gt;"&amp;0))</f>
        <v>1</v>
      </c>
    </row>
    <row r="151" spans="3:16" ht="13.15" customHeight="1" x14ac:dyDescent="0.25">
      <c r="I151" s="1" t="s">
        <v>384</v>
      </c>
      <c r="O151" s="1" t="str">
        <f>IF(SUM(I153,M153:N153)&gt;0,I151,"")</f>
        <v>1. Specific End-Use(s) Tobacco Expansion</v>
      </c>
    </row>
    <row r="152" spans="3:16" ht="13.15" customHeight="1" x14ac:dyDescent="0.25">
      <c r="I152" s="216" t="s">
        <v>333</v>
      </c>
      <c r="J152" s="217" t="s">
        <v>334</v>
      </c>
      <c r="K152" s="216" t="s">
        <v>343</v>
      </c>
      <c r="L152" s="216"/>
      <c r="M152" s="216" t="s">
        <v>366</v>
      </c>
      <c r="N152" s="216" t="s">
        <v>367</v>
      </c>
    </row>
    <row r="153" spans="3:16" ht="13.15" customHeight="1" x14ac:dyDescent="0.25">
      <c r="I153" s="215">
        <f>IF(COUNTA('Part III General Information'!F155)=0,1,0)</f>
        <v>1</v>
      </c>
      <c r="J153" s="209">
        <v>1</v>
      </c>
      <c r="K153" s="209" t="str">
        <f>IFERROR(SMALL(IF('Part III General Information'!$F$155="X",ROW('Part III General Information'!$F$155)-ROW('Part III General Information'!$F$154),""),J153),"")</f>
        <v/>
      </c>
      <c r="M153" s="209" t="str">
        <f>IFERROR(IF(INDEX('Part III General Information'!$H$155,$K153)="",1,0),"")</f>
        <v/>
      </c>
      <c r="N153" s="209" t="str">
        <f>IFERROR(IF(INDEX('Part III General Information'!$I$155,$K153)="",1,0),"")</f>
        <v/>
      </c>
    </row>
    <row r="154" spans="3:16" ht="13.15" customHeight="1" x14ac:dyDescent="0.25">
      <c r="J154" s="210" t="s">
        <v>336</v>
      </c>
      <c r="K154" s="37">
        <f>IF(COUNTIF(K153,"&gt;"&amp;0)=0,1,COUNTIF(K153,"&gt;"&amp;0))</f>
        <v>1</v>
      </c>
    </row>
    <row r="155" spans="3:16" ht="13.15" customHeight="1" x14ac:dyDescent="0.25">
      <c r="K155" s="207" t="s">
        <v>340</v>
      </c>
      <c r="L155" s="1">
        <f>COUNT(K59:K102,K106:K118,K122:K124,K128:K130,K134:K139,K143,K147:K149,K153)</f>
        <v>0</v>
      </c>
      <c r="M155" s="1">
        <f>COUNT(K59:K102,K106:K118)</f>
        <v>0</v>
      </c>
      <c r="O155" s="206" t="s">
        <v>335</v>
      </c>
    </row>
    <row r="156" spans="3:16" ht="13.15" customHeight="1" x14ac:dyDescent="0.25">
      <c r="I156" s="37" t="s">
        <v>368</v>
      </c>
      <c r="J156" s="209">
        <f>IF((COUNTA('Part III General Information'!E159:I162))&lt;K156,1,0)</f>
        <v>1</v>
      </c>
      <c r="K156" s="209">
        <v>16</v>
      </c>
      <c r="O156" s="1" t="str">
        <f t="shared" ref="O156:O159" si="5">IF(J156&gt;0,I156,"")</f>
        <v>2. End-Use Specific Standards</v>
      </c>
    </row>
    <row r="157" spans="3:16" ht="13.15" customHeight="1" x14ac:dyDescent="0.25">
      <c r="I157" s="37" t="s">
        <v>369</v>
      </c>
      <c r="J157" s="209">
        <f>IF((COUNTA('Part III General Information'!D166:I173))&lt;K157,1,0)</f>
        <v>1</v>
      </c>
      <c r="K157" s="209">
        <f>IF(L155=0,1,5*L155)</f>
        <v>1</v>
      </c>
      <c r="O157" s="1" t="str">
        <f t="shared" si="5"/>
        <v>3.  Technology Changes and Costs</v>
      </c>
    </row>
    <row r="158" spans="3:16" ht="13.15" customHeight="1" x14ac:dyDescent="0.25">
      <c r="I158" s="37" t="s">
        <v>344</v>
      </c>
      <c r="J158" s="209">
        <f>IF((COUNTA('Part III General Information'!D177:I184))&lt;K158,1,0)</f>
        <v>1</v>
      </c>
      <c r="K158" s="209">
        <f>IF(L155=0,1,6*L155)</f>
        <v>1</v>
      </c>
      <c r="O158" s="1" t="str">
        <f t="shared" si="5"/>
        <v>4.  Production and Market Share</v>
      </c>
    </row>
    <row r="159" spans="3:16" ht="13.15" customHeight="1" x14ac:dyDescent="0.25">
      <c r="I159" s="37" t="s">
        <v>370</v>
      </c>
      <c r="J159" s="209">
        <f>IF((COUNTA('Part III General Information'!D188:I195))&lt;K159,1,0)</f>
        <v>1</v>
      </c>
      <c r="K159" s="209">
        <f>IF(M155=0,1,3*M155)</f>
        <v>1</v>
      </c>
      <c r="O159" s="1" t="str">
        <f t="shared" si="5"/>
        <v>5. Energy Efficiency</v>
      </c>
      <c r="P159" s="1" t="str">
        <f>IF(M155&gt;0,O159,"")</f>
        <v/>
      </c>
    </row>
    <row r="160" spans="3:16" ht="13.15" customHeight="1" x14ac:dyDescent="0.25">
      <c r="J160" s="209"/>
    </row>
    <row r="161" spans="7:15" ht="13.15" customHeight="1" x14ac:dyDescent="0.25">
      <c r="H161" s="208" t="str">
        <f>IF(O161=0,"Please fill out: "&amp;O163&amp;" "&amp;O164&amp;" "&amp;O165&amp;" "&amp;O166,O161)</f>
        <v>Please fill out: 1. Flammability-Related Physical and Chemical Properties 2. Flammability Assessments and Test Data. For All Flammable Substitutes 2. Flammability Assessments and Test Data. For Refrigerants Only 3. Flammability Concerns and Mitigation</v>
      </c>
      <c r="I161" s="213" t="s">
        <v>209</v>
      </c>
      <c r="J161" s="214"/>
      <c r="K161" s="214"/>
      <c r="L161" s="214"/>
      <c r="M161" s="214"/>
      <c r="N161" s="214"/>
      <c r="O161" s="213">
        <f>IF(COUNTIF(O163:O166,"")=4,"Responses have been provided for all sections.",0)</f>
        <v>0</v>
      </c>
    </row>
    <row r="162" spans="7:15" ht="13.15" customHeight="1" x14ac:dyDescent="0.25">
      <c r="J162" s="209"/>
      <c r="K162" s="207" t="s">
        <v>340</v>
      </c>
      <c r="O162" s="206" t="s">
        <v>335</v>
      </c>
    </row>
    <row r="163" spans="7:15" ht="13.15" customHeight="1" x14ac:dyDescent="0.25">
      <c r="I163" s="37" t="s">
        <v>341</v>
      </c>
      <c r="J163" s="209">
        <f>IF((COUNTA('Part III General Information'!G200:H210))&lt;K163,1,0)</f>
        <v>1</v>
      </c>
      <c r="K163" s="209">
        <v>11</v>
      </c>
      <c r="O163" s="1" t="str">
        <f t="shared" ref="O163:O166" si="6">IF(J163&gt;0,I163,"")</f>
        <v>1. Flammability-Related Physical and Chemical Properties</v>
      </c>
    </row>
    <row r="164" spans="7:15" ht="13.15" customHeight="1" x14ac:dyDescent="0.25">
      <c r="I164" s="37" t="s">
        <v>371</v>
      </c>
      <c r="J164" s="209">
        <f>IF((COUNTA('Part III General Information'!F214:I215))&lt;K164,1,0)</f>
        <v>1</v>
      </c>
      <c r="K164" s="209">
        <v>4</v>
      </c>
      <c r="O164" s="1" t="str">
        <f t="shared" si="6"/>
        <v>2. Flammability Assessments and Test Data. For All Flammable Substitutes</v>
      </c>
    </row>
    <row r="165" spans="7:15" ht="13.15" customHeight="1" x14ac:dyDescent="0.25">
      <c r="I165" s="37" t="s">
        <v>372</v>
      </c>
      <c r="J165" s="209">
        <f>IF((COUNTA('Part III General Information'!F217:I219))&lt;K165,1,0)</f>
        <v>1</v>
      </c>
      <c r="K165" s="209">
        <v>6</v>
      </c>
      <c r="O165" s="1" t="str">
        <f t="shared" si="6"/>
        <v>2. Flammability Assessments and Test Data. For Refrigerants Only</v>
      </c>
    </row>
    <row r="166" spans="7:15" ht="13.15" customHeight="1" x14ac:dyDescent="0.25">
      <c r="I166" s="37" t="s">
        <v>342</v>
      </c>
      <c r="J166" s="209">
        <f>IF((COUNTA('Part III General Information'!F222:I222,'Part III General Information'!I223,'Part III General Information'!F224:I224))&lt;K166,1,0)</f>
        <v>1</v>
      </c>
      <c r="K166" s="209">
        <v>3</v>
      </c>
      <c r="O166" s="1" t="str">
        <f t="shared" si="6"/>
        <v>3. Flammability Concerns and Mitigation</v>
      </c>
    </row>
    <row r="167" spans="7:15" ht="13.15" customHeight="1" x14ac:dyDescent="0.25">
      <c r="J167" s="209"/>
    </row>
    <row r="168" spans="7:15" ht="13.15" customHeight="1" x14ac:dyDescent="0.25">
      <c r="I168" s="37" t="s">
        <v>231</v>
      </c>
      <c r="J168" s="209"/>
    </row>
    <row r="169" spans="7:15" ht="13.15" customHeight="1" x14ac:dyDescent="0.25">
      <c r="H169" s="208" t="str">
        <f>IF(O169=0,"Please fill out: "&amp;O171&amp;" "&amp;O172&amp;" "&amp;O173,O169)</f>
        <v>Please fill out: 1. Application of Proposed Substitute 2. Additional End-Use Description 3. Compressor Oil</v>
      </c>
      <c r="I169" s="213" t="s">
        <v>79</v>
      </c>
      <c r="J169" s="214"/>
      <c r="K169" s="214"/>
      <c r="L169" s="214"/>
      <c r="M169" s="214"/>
      <c r="N169" s="214"/>
      <c r="O169" s="213">
        <f>IF(COUNTIF(O171:O173,"")=3,"Responses have been provided for all sections.",0)</f>
        <v>0</v>
      </c>
    </row>
    <row r="170" spans="7:15" ht="13.15" customHeight="1" x14ac:dyDescent="0.25">
      <c r="J170" s="209"/>
      <c r="K170" s="207" t="s">
        <v>340</v>
      </c>
      <c r="O170" s="206" t="s">
        <v>335</v>
      </c>
    </row>
    <row r="171" spans="7:15" ht="13.15" customHeight="1" x14ac:dyDescent="0.25">
      <c r="I171" s="37" t="s">
        <v>373</v>
      </c>
      <c r="J171" s="209">
        <f>IF((COUNTA('Part IV Sector-Specific'!D11:H13,'Part IV Sector-Specific'!D20:H22))&lt;K171,1,0)</f>
        <v>1</v>
      </c>
      <c r="K171" s="209">
        <f>9*K103</f>
        <v>9</v>
      </c>
      <c r="O171" s="1" t="str">
        <f t="shared" ref="O171:O173" si="7">IF(J171&gt;0,I171,"")</f>
        <v>1. Application of Proposed Substitute</v>
      </c>
    </row>
    <row r="172" spans="7:15" ht="13.15" customHeight="1" x14ac:dyDescent="0.25">
      <c r="I172" s="37" t="s">
        <v>339</v>
      </c>
      <c r="J172" s="209">
        <f>IF((COUNTA('Part IV Sector-Specific'!C30:H30))&lt;K172,1,0)</f>
        <v>1</v>
      </c>
      <c r="K172" s="209">
        <v>1</v>
      </c>
      <c r="O172" s="1" t="str">
        <f t="shared" si="7"/>
        <v>2. Additional End-Use Description</v>
      </c>
    </row>
    <row r="173" spans="7:15" ht="13.15" customHeight="1" x14ac:dyDescent="0.25">
      <c r="I173" s="37" t="s">
        <v>374</v>
      </c>
      <c r="J173" s="209">
        <f>IF((COUNTA('Part IV Sector-Specific'!C33:H33))&lt;K173,1,0)</f>
        <v>1</v>
      </c>
      <c r="K173" s="209">
        <v>1</v>
      </c>
      <c r="O173" s="1" t="str">
        <f t="shared" si="7"/>
        <v>3. Compressor Oil</v>
      </c>
    </row>
    <row r="174" spans="7:15" ht="13.15" customHeight="1" x14ac:dyDescent="0.25">
      <c r="G174" s="1" t="str">
        <f>IF(L3&gt;0,"This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74" s="37"/>
      <c r="J174" s="209"/>
      <c r="K174" s="209"/>
    </row>
    <row r="175" spans="7:15" ht="13.15" customHeight="1" x14ac:dyDescent="0.25">
      <c r="H175" s="208" t="str">
        <f>IF(O175=0,"Please fill out: "&amp;O177&amp;" "&amp;O178,O175)</f>
        <v>Please fill out: 1. Application of Proposed Substitute 2. Additional End-Use Description</v>
      </c>
      <c r="I175" s="213" t="s">
        <v>78</v>
      </c>
      <c r="J175" s="214"/>
      <c r="K175" s="214"/>
      <c r="L175" s="214"/>
      <c r="M175" s="214"/>
      <c r="N175" s="214"/>
      <c r="O175" s="213">
        <f>IF(COUNTIF(O177:O178,"")=2,"Responses have been provided for all sections.",0)</f>
        <v>0</v>
      </c>
    </row>
    <row r="176" spans="7:15" ht="13.15" customHeight="1" x14ac:dyDescent="0.25">
      <c r="J176" s="209"/>
      <c r="K176" s="207" t="s">
        <v>340</v>
      </c>
      <c r="O176" s="206" t="s">
        <v>335</v>
      </c>
    </row>
    <row r="177" spans="7:15" ht="13.15" customHeight="1" x14ac:dyDescent="0.25">
      <c r="I177" s="37" t="s">
        <v>373</v>
      </c>
      <c r="J177" s="209">
        <f>IF((COUNTA('Part IV Sector-Specific'!D39:H46))&lt;K177,1,0)</f>
        <v>1</v>
      </c>
      <c r="K177" s="209">
        <f>5*K119</f>
        <v>5</v>
      </c>
      <c r="O177" s="1" t="str">
        <f t="shared" ref="O177:O178" si="8">IF(J177&gt;0,I177,"")</f>
        <v>1. Application of Proposed Substitute</v>
      </c>
    </row>
    <row r="178" spans="7:15" ht="13.15" customHeight="1" x14ac:dyDescent="0.25">
      <c r="I178" s="37" t="s">
        <v>339</v>
      </c>
      <c r="J178" s="209">
        <f>IF((COUNTA('Part IV Sector-Specific'!C49:H49))&lt;K178,1,0)</f>
        <v>1</v>
      </c>
      <c r="K178" s="209">
        <v>1</v>
      </c>
      <c r="O178" s="1" t="str">
        <f t="shared" si="8"/>
        <v>2. Additional End-Use Description</v>
      </c>
    </row>
    <row r="179" spans="7:15" ht="13.15" customHeight="1" x14ac:dyDescent="0.25">
      <c r="G179" s="1" t="str">
        <f>IF(M3&gt;0,"This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79" s="37"/>
      <c r="J179" s="209"/>
      <c r="K179" s="209"/>
    </row>
    <row r="180" spans="7:15" ht="13.15" customHeight="1" x14ac:dyDescent="0.25">
      <c r="H180" s="208" t="str">
        <f>IF(O180=0,"Please fill out: "&amp;O182&amp;" "&amp;O183&amp;" "&amp;O184,O180)</f>
        <v>Please fill out: 1. Application of Proposed Substitute 2. Additional End-Use Description 3. Compatibility</v>
      </c>
      <c r="I180" s="213" t="s">
        <v>156</v>
      </c>
      <c r="J180" s="214"/>
      <c r="K180" s="214"/>
      <c r="L180" s="214"/>
      <c r="M180" s="214"/>
      <c r="N180" s="214"/>
      <c r="O180" s="213">
        <f>IF(COUNTIF(O182:O184,"")=3,"Responses have been provided for all sections.",0)</f>
        <v>0</v>
      </c>
    </row>
    <row r="181" spans="7:15" ht="13.15" customHeight="1" x14ac:dyDescent="0.25">
      <c r="J181" s="209"/>
      <c r="K181" s="207" t="s">
        <v>340</v>
      </c>
      <c r="O181" s="206" t="s">
        <v>335</v>
      </c>
    </row>
    <row r="182" spans="7:15" ht="13.15" customHeight="1" x14ac:dyDescent="0.25">
      <c r="I182" s="37" t="s">
        <v>373</v>
      </c>
      <c r="J182" s="209">
        <f>IF((COUNTA('Part IV Sector-Specific'!D55:H57))&lt;K182,1,0)</f>
        <v>1</v>
      </c>
      <c r="K182" s="209">
        <f>2*K125</f>
        <v>2</v>
      </c>
      <c r="O182" s="1" t="str">
        <f t="shared" ref="O182:O184" si="9">IF(J182&gt;0,I182,"")</f>
        <v>1. Application of Proposed Substitute</v>
      </c>
    </row>
    <row r="183" spans="7:15" ht="13.15" customHeight="1" x14ac:dyDescent="0.25">
      <c r="I183" s="37" t="s">
        <v>339</v>
      </c>
      <c r="J183" s="209">
        <f>IF((COUNTA('Part IV Sector-Specific'!C59:H59))&lt;K183,1,0)</f>
        <v>1</v>
      </c>
      <c r="K183" s="209">
        <v>1</v>
      </c>
      <c r="O183" s="1" t="str">
        <f t="shared" si="9"/>
        <v>2. Additional End-Use Description</v>
      </c>
    </row>
    <row r="184" spans="7:15" ht="13.15" customHeight="1" x14ac:dyDescent="0.25">
      <c r="G184" s="1" t="str">
        <f>IF(N3&gt;0,"This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84" s="37" t="s">
        <v>375</v>
      </c>
      <c r="J184" s="209">
        <f>IF((COUNTA('Part IV Sector-Specific'!C62:H62))&lt;K184,1,0)</f>
        <v>1</v>
      </c>
      <c r="K184" s="209">
        <v>1</v>
      </c>
      <c r="O184" s="1" t="str">
        <f t="shared" si="9"/>
        <v>3. Compatibility</v>
      </c>
    </row>
    <row r="185" spans="7:15" ht="13.15" customHeight="1" x14ac:dyDescent="0.25">
      <c r="H185" s="208" t="str">
        <f>IF(O185=0,"Please fill out: "&amp;O187&amp;" "&amp;O188,O185)</f>
        <v>Please fill out: 1. Application of Proposed Substitute 2. Additional End-Use Description</v>
      </c>
      <c r="I185" s="213" t="s">
        <v>77</v>
      </c>
      <c r="J185" s="214"/>
      <c r="K185" s="214"/>
      <c r="L185" s="214"/>
      <c r="M185" s="214"/>
      <c r="N185" s="214"/>
      <c r="O185" s="213">
        <f>IF(COUNTIF(O187:O188,"")=2,"Responses have been provided for all sections.",0)</f>
        <v>0</v>
      </c>
    </row>
    <row r="186" spans="7:15" ht="13.15" customHeight="1" x14ac:dyDescent="0.25">
      <c r="J186" s="209"/>
      <c r="K186" s="207" t="s">
        <v>340</v>
      </c>
      <c r="O186" s="206" t="s">
        <v>335</v>
      </c>
    </row>
    <row r="187" spans="7:15" ht="13.15" customHeight="1" x14ac:dyDescent="0.25">
      <c r="I187" s="37" t="s">
        <v>373</v>
      </c>
      <c r="J187" s="209">
        <f>IF((COUNTA('Part IV Sector-Specific'!D68:H70,'Part IV Sector-Specific'!D72:H74))&lt;K187,1,0)</f>
        <v>1</v>
      </c>
      <c r="K187" s="209">
        <f>8*K131</f>
        <v>8</v>
      </c>
      <c r="O187" s="1" t="str">
        <f t="shared" ref="O187:O188" si="10">IF(J187&gt;0,I187,"")</f>
        <v>1. Application of Proposed Substitute</v>
      </c>
    </row>
    <row r="188" spans="7:15" ht="13.15" customHeight="1" x14ac:dyDescent="0.25">
      <c r="G188" s="1" t="str">
        <f>IF(O3&gt;0,"This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88" s="37" t="s">
        <v>339</v>
      </c>
      <c r="J188" s="209">
        <f>IF((COUNTA('Part IV Sector-Specific'!C77:H77))&lt;K188,1,0)</f>
        <v>1</v>
      </c>
      <c r="K188" s="209">
        <v>1</v>
      </c>
      <c r="O188" s="1" t="str">
        <f t="shared" si="10"/>
        <v>2. Additional End-Use Description</v>
      </c>
    </row>
    <row r="189" spans="7:15" ht="13.15" customHeight="1" x14ac:dyDescent="0.25">
      <c r="H189" s="208" t="str">
        <f>IF(O189=0,"Please fill out: "&amp;O191&amp;" "&amp;O192&amp;" "&amp;O193,O189)</f>
        <v>Please fill out: 1. Application of Proposed Substitute 2. Additional End-Use Description 3. Consumer Use</v>
      </c>
      <c r="I189" s="213" t="s">
        <v>76</v>
      </c>
      <c r="J189" s="214"/>
      <c r="K189" s="214"/>
      <c r="L189" s="214"/>
      <c r="M189" s="214"/>
      <c r="N189" s="214"/>
      <c r="O189" s="213">
        <f>IF(COUNTIF(O191:O193,"")=3,"Responses have been provided for all sections.",0)</f>
        <v>0</v>
      </c>
    </row>
    <row r="190" spans="7:15" ht="13.15" customHeight="1" x14ac:dyDescent="0.25">
      <c r="J190" s="209"/>
      <c r="K190" s="207" t="s">
        <v>340</v>
      </c>
      <c r="O190" s="206" t="s">
        <v>335</v>
      </c>
    </row>
    <row r="191" spans="7:15" ht="13.15" customHeight="1" x14ac:dyDescent="0.25">
      <c r="I191" s="37" t="s">
        <v>373</v>
      </c>
      <c r="J191" s="209">
        <f>IF((COUNTA('Part IV Sector-Specific'!D83:H85))&lt;K191,1,0)</f>
        <v>1</v>
      </c>
      <c r="K191" s="209">
        <f>5*K140</f>
        <v>5</v>
      </c>
      <c r="O191" s="1" t="str">
        <f t="shared" ref="O191:O193" si="11">IF(J191&gt;0,I191,"")</f>
        <v>1. Application of Proposed Substitute</v>
      </c>
    </row>
    <row r="192" spans="7:15" ht="13.15" customHeight="1" x14ac:dyDescent="0.25">
      <c r="I192" s="37" t="s">
        <v>339</v>
      </c>
      <c r="J192" s="209">
        <f>IF((COUNTA('Part IV Sector-Specific'!C88:H88))&lt;K192,1,0)</f>
        <v>1</v>
      </c>
      <c r="K192" s="209">
        <v>1</v>
      </c>
      <c r="O192" s="1" t="str">
        <f t="shared" si="11"/>
        <v>2. Additional End-Use Description</v>
      </c>
    </row>
    <row r="193" spans="7:15" ht="13.15" customHeight="1" x14ac:dyDescent="0.25">
      <c r="G193" s="1" t="str">
        <f>IF(P3&gt;0,"This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3" s="37" t="s">
        <v>376</v>
      </c>
      <c r="J193" s="209">
        <f>IF((COUNTA('Part IV Sector-Specific'!C91:H91))&lt;K193,1,0)</f>
        <v>1</v>
      </c>
      <c r="K193" s="209">
        <v>1</v>
      </c>
      <c r="O193" s="1" t="str">
        <f t="shared" si="11"/>
        <v>3. Consumer Use</v>
      </c>
    </row>
    <row r="194" spans="7:15" ht="13.15" customHeight="1" x14ac:dyDescent="0.25">
      <c r="H194" s="208" t="str">
        <f>IF(O194=0,"Please fill out: "&amp;O196&amp;" "&amp;O197,O194)</f>
        <v>Please fill out: 1. Application of Proposed Substitute 2. Additional End-Use Description</v>
      </c>
      <c r="I194" s="213" t="s">
        <v>75</v>
      </c>
      <c r="J194" s="214"/>
      <c r="K194" s="214"/>
      <c r="L194" s="214"/>
      <c r="M194" s="214"/>
      <c r="N194" s="214"/>
      <c r="O194" s="213">
        <f>IF(COUNTIF(O196:O197,"")=2,"Responses have been provided for all sections.",0)</f>
        <v>0</v>
      </c>
    </row>
    <row r="195" spans="7:15" ht="13.15" customHeight="1" x14ac:dyDescent="0.25">
      <c r="J195" s="209"/>
      <c r="K195" s="207" t="s">
        <v>340</v>
      </c>
      <c r="O195" s="206" t="s">
        <v>335</v>
      </c>
    </row>
    <row r="196" spans="7:15" ht="13.15" customHeight="1" x14ac:dyDescent="0.25">
      <c r="I196" s="37" t="s">
        <v>373</v>
      </c>
      <c r="J196" s="209">
        <f>IF((COUNTA('Part IV Sector-Specific'!D97:H97))&lt;K196,1,0)</f>
        <v>1</v>
      </c>
      <c r="K196" s="209">
        <v>2</v>
      </c>
      <c r="O196" s="1" t="str">
        <f t="shared" ref="O196:O197" si="12">IF(J196&gt;0,I196,"")</f>
        <v>1. Application of Proposed Substitute</v>
      </c>
    </row>
    <row r="197" spans="7:15" ht="13.15" customHeight="1" x14ac:dyDescent="0.25">
      <c r="G197" s="1" t="str">
        <f>IF(Q3&gt;0,"This sector was selected for the proposed substitute in Part I, Section B, Number 2. Please review the checker below.","This sector was not selected for the proposed substitute in Part I, Section B, Number 2.")</f>
        <v>This sector was not selected for the proposed substitute in Part I, Section B, Number 2.</v>
      </c>
      <c r="I197" s="37" t="s">
        <v>339</v>
      </c>
      <c r="J197" s="209">
        <f>IF((COUNTA('Part IV Sector-Specific'!C102:H102))&lt;K197,1,0)</f>
        <v>1</v>
      </c>
      <c r="K197" s="209">
        <v>1</v>
      </c>
      <c r="O197" s="1" t="str">
        <f t="shared" si="12"/>
        <v>2. Additional End-Use Description</v>
      </c>
    </row>
    <row r="198" spans="7:15" ht="13.15" customHeight="1" x14ac:dyDescent="0.25">
      <c r="H198" s="208" t="str">
        <f>IF(O198=0,"Please fill out: "&amp;O200&amp;" "&amp;O201&amp;" "&amp;O202,O198)</f>
        <v>Please fill out: 1. Application of Proposed Substitute 2. Additional End-Use Description 3. Consumer Use</v>
      </c>
      <c r="I198" s="213" t="s">
        <v>74</v>
      </c>
      <c r="J198" s="214"/>
      <c r="K198" s="214"/>
      <c r="L198" s="214"/>
      <c r="M198" s="214"/>
      <c r="N198" s="214"/>
      <c r="O198" s="213">
        <f>IF(COUNTIF(O200:O202,"")=3,"Responses have been provided for all sections.",0)</f>
        <v>0</v>
      </c>
    </row>
    <row r="199" spans="7:15" ht="13.15" customHeight="1" x14ac:dyDescent="0.25">
      <c r="J199" s="209"/>
      <c r="K199" s="207" t="s">
        <v>340</v>
      </c>
      <c r="O199" s="206" t="s">
        <v>335</v>
      </c>
    </row>
    <row r="200" spans="7:15" ht="13.15" customHeight="1" x14ac:dyDescent="0.25">
      <c r="I200" s="37" t="s">
        <v>373</v>
      </c>
      <c r="J200" s="209">
        <f>IF((COUNTA('Part IV Sector-Specific'!D108:H110))&lt;K200,1,0)</f>
        <v>1</v>
      </c>
      <c r="K200" s="209">
        <f>5*K150</f>
        <v>5</v>
      </c>
      <c r="O200" s="1" t="str">
        <f t="shared" ref="O200:O202" si="13">IF(J200&gt;0,I200,"")</f>
        <v>1. Application of Proposed Substitute</v>
      </c>
    </row>
    <row r="201" spans="7:15" ht="13.15" customHeight="1" x14ac:dyDescent="0.25">
      <c r="I201" s="37" t="s">
        <v>339</v>
      </c>
      <c r="J201" s="209">
        <f>IF((COUNTA('Part IV Sector-Specific'!C113:H113))&lt;K201,1,0)</f>
        <v>1</v>
      </c>
      <c r="K201" s="209">
        <v>1</v>
      </c>
      <c r="O201" s="1" t="str">
        <f t="shared" si="13"/>
        <v>2. Additional End-Use Description</v>
      </c>
    </row>
    <row r="202" spans="7:15" ht="13.15" customHeight="1" x14ac:dyDescent="0.25">
      <c r="I202" s="37" t="s">
        <v>376</v>
      </c>
      <c r="J202" s="209">
        <f>IF((COUNTA('Part IV Sector-Specific'!C116:H116))&lt;K202,1,0)</f>
        <v>1</v>
      </c>
      <c r="K202" s="209">
        <v>1</v>
      </c>
      <c r="O202" s="1" t="str">
        <f t="shared" si="13"/>
        <v>3. Consumer Use</v>
      </c>
    </row>
    <row r="203" spans="7:15" ht="13.15" customHeight="1" x14ac:dyDescent="0.25">
      <c r="G203" s="212"/>
      <c r="K203" s="207"/>
      <c r="O203" s="206"/>
    </row>
    <row r="204" spans="7:15" ht="13.15" customHeight="1" x14ac:dyDescent="0.25">
      <c r="I204" s="37"/>
      <c r="J204" s="209"/>
      <c r="K204" s="209"/>
    </row>
    <row r="205" spans="7:15" ht="13.15" customHeight="1" x14ac:dyDescent="0.25">
      <c r="I205" s="37"/>
      <c r="J205" s="209"/>
      <c r="K205" s="209"/>
    </row>
    <row r="206" spans="7:15" ht="13.15" customHeight="1" x14ac:dyDescent="0.25">
      <c r="I206" s="37"/>
      <c r="J206" s="209"/>
      <c r="K206" s="209"/>
    </row>
    <row r="207" spans="7:15" ht="13.15" customHeight="1" x14ac:dyDescent="0.25">
      <c r="I207" s="37"/>
      <c r="J207" s="209"/>
      <c r="K207" s="209"/>
    </row>
    <row r="208" spans="7:15" ht="13.15" customHeight="1" x14ac:dyDescent="0.25">
      <c r="I208" s="37"/>
      <c r="J208" s="209"/>
      <c r="K208" s="209"/>
    </row>
    <row r="209" spans="9:11" ht="13.15" customHeight="1" x14ac:dyDescent="0.25">
      <c r="I209" s="37"/>
      <c r="J209" s="209"/>
      <c r="K209" s="209"/>
    </row>
    <row r="210" spans="9:11" ht="13.15" customHeight="1" x14ac:dyDescent="0.25">
      <c r="I210" s="37"/>
      <c r="J210" s="209"/>
      <c r="K210" s="209"/>
    </row>
    <row r="211" spans="9:11" ht="13.15" customHeight="1" x14ac:dyDescent="0.25">
      <c r="I211" s="37"/>
      <c r="J211" s="209"/>
      <c r="K211" s="209"/>
    </row>
    <row r="212" spans="9:11" ht="13.15" customHeight="1" x14ac:dyDescent="0.25">
      <c r="I212" s="37"/>
      <c r="J212" s="209"/>
      <c r="K212" s="209"/>
    </row>
    <row r="213" spans="9:11" ht="13.15" customHeight="1" x14ac:dyDescent="0.25">
      <c r="I213" s="37"/>
      <c r="J213" s="209"/>
      <c r="K213" s="209"/>
    </row>
    <row r="214" spans="9:11" ht="13.15" customHeight="1" x14ac:dyDescent="0.25">
      <c r="I214" s="37"/>
      <c r="J214" s="209"/>
      <c r="K214" s="209"/>
    </row>
    <row r="215" spans="9:11" ht="13.15" customHeight="1" x14ac:dyDescent="0.25">
      <c r="I215" s="37"/>
      <c r="J215" s="209"/>
      <c r="K215" s="209"/>
    </row>
    <row r="216" spans="9:11" ht="13.15" customHeight="1" x14ac:dyDescent="0.25">
      <c r="I216" s="37"/>
      <c r="J216" s="209"/>
      <c r="K216" s="209"/>
    </row>
    <row r="217" spans="9:11" ht="13.15" customHeight="1" x14ac:dyDescent="0.25">
      <c r="I217" s="37"/>
      <c r="J217" s="209"/>
      <c r="K217" s="209"/>
    </row>
    <row r="218" spans="9:11" ht="13.15" customHeight="1" x14ac:dyDescent="0.25">
      <c r="I218" s="37"/>
      <c r="J218" s="209"/>
      <c r="K218" s="209"/>
    </row>
    <row r="219" spans="9:11" ht="13.15" customHeight="1" x14ac:dyDescent="0.25">
      <c r="I219" s="37"/>
      <c r="J219" s="209"/>
      <c r="K219" s="209"/>
    </row>
    <row r="220" spans="9:11" ht="13.15" customHeight="1" x14ac:dyDescent="0.25">
      <c r="I220" s="37"/>
      <c r="J220" s="209"/>
      <c r="K220" s="209"/>
    </row>
    <row r="221" spans="9:11" ht="13.15" customHeight="1" x14ac:dyDescent="0.25">
      <c r="I221" s="37"/>
      <c r="J221" s="209"/>
      <c r="K221" s="209"/>
    </row>
    <row r="222" spans="9:11" ht="13.15" customHeight="1" x14ac:dyDescent="0.25">
      <c r="I222" s="37"/>
      <c r="J222" s="209"/>
      <c r="K222" s="209"/>
    </row>
    <row r="223" spans="9:11" x14ac:dyDescent="0.25">
      <c r="I223" s="37"/>
      <c r="J223" s="209"/>
      <c r="K223" s="209"/>
    </row>
    <row r="224" spans="9:11" x14ac:dyDescent="0.25">
      <c r="I224" s="37"/>
      <c r="J224" s="209"/>
      <c r="K224" s="209"/>
    </row>
    <row r="225" spans="9:11" x14ac:dyDescent="0.25">
      <c r="I225" s="37"/>
      <c r="J225" s="209"/>
      <c r="K225" s="209"/>
    </row>
    <row r="226" spans="9:11" x14ac:dyDescent="0.25">
      <c r="I226" s="37"/>
      <c r="J226" s="209"/>
      <c r="K226" s="209"/>
    </row>
    <row r="227" spans="9:11" x14ac:dyDescent="0.25">
      <c r="I227" s="37"/>
      <c r="J227" s="209"/>
      <c r="K227" s="209"/>
    </row>
    <row r="228" spans="9:11" x14ac:dyDescent="0.25">
      <c r="I228" s="37"/>
      <c r="J228" s="209"/>
      <c r="K228" s="209"/>
    </row>
    <row r="229" spans="9:11" x14ac:dyDescent="0.25">
      <c r="I229" s="37"/>
      <c r="J229" s="209"/>
      <c r="K229" s="209"/>
    </row>
    <row r="230" spans="9:11" x14ac:dyDescent="0.25">
      <c r="I230" s="37"/>
      <c r="J230" s="209"/>
      <c r="K230" s="209"/>
    </row>
    <row r="231" spans="9:11" ht="22.15" customHeight="1" x14ac:dyDescent="0.25">
      <c r="I231" s="37"/>
      <c r="J231" s="209"/>
      <c r="K231" s="209"/>
    </row>
    <row r="232" spans="9:11" ht="15" customHeight="1" x14ac:dyDescent="0.25">
      <c r="I232" s="37"/>
      <c r="J232" s="209"/>
      <c r="K232" s="209"/>
    </row>
    <row r="233" spans="9:11" x14ac:dyDescent="0.25">
      <c r="I233" s="37"/>
      <c r="J233" s="209"/>
      <c r="K233" s="209"/>
    </row>
    <row r="234" spans="9:11" x14ac:dyDescent="0.25">
      <c r="I234" s="37"/>
      <c r="J234" s="209"/>
      <c r="K234" s="209"/>
    </row>
    <row r="235" spans="9:11" x14ac:dyDescent="0.25">
      <c r="I235" s="37"/>
      <c r="J235" s="209"/>
      <c r="K235" s="209"/>
    </row>
    <row r="236" spans="9:11" ht="22.15" customHeight="1" x14ac:dyDescent="0.25">
      <c r="I236" s="37"/>
      <c r="J236" s="209"/>
      <c r="K236" s="209"/>
    </row>
    <row r="237" spans="9:11" x14ac:dyDescent="0.25">
      <c r="I237" s="37"/>
      <c r="J237" s="209"/>
      <c r="K237" s="209"/>
    </row>
    <row r="238" spans="9:11" x14ac:dyDescent="0.25">
      <c r="I238" s="37"/>
      <c r="J238" s="209"/>
      <c r="K238" s="209"/>
    </row>
    <row r="239" spans="9:11" x14ac:dyDescent="0.25">
      <c r="I239" s="37"/>
      <c r="J239" s="209"/>
      <c r="K239" s="209"/>
    </row>
    <row r="240" spans="9:11" x14ac:dyDescent="0.25">
      <c r="I240" s="37"/>
      <c r="J240" s="209"/>
      <c r="K240" s="209"/>
    </row>
    <row r="241" spans="9:11" x14ac:dyDescent="0.25">
      <c r="I241" s="37"/>
      <c r="J241" s="209"/>
      <c r="K241" s="209"/>
    </row>
    <row r="242" spans="9:11" x14ac:dyDescent="0.25">
      <c r="I242" s="37"/>
      <c r="J242" s="209"/>
      <c r="K242" s="209"/>
    </row>
    <row r="243" spans="9:11" x14ac:dyDescent="0.25">
      <c r="I243" s="37"/>
      <c r="J243" s="209"/>
      <c r="K243" s="209"/>
    </row>
    <row r="244" spans="9:11" x14ac:dyDescent="0.25">
      <c r="I244" s="37"/>
      <c r="J244" s="209"/>
      <c r="K244" s="209"/>
    </row>
    <row r="245" spans="9:11" ht="22.15" customHeight="1" x14ac:dyDescent="0.25">
      <c r="I245" s="37"/>
      <c r="J245" s="209"/>
      <c r="K245" s="209"/>
    </row>
    <row r="246" spans="9:11" x14ac:dyDescent="0.25">
      <c r="I246" s="37"/>
      <c r="J246" s="209"/>
      <c r="K246" s="209"/>
    </row>
    <row r="247" spans="9:11" x14ac:dyDescent="0.25">
      <c r="I247" s="37"/>
      <c r="J247" s="209"/>
      <c r="K247" s="209"/>
    </row>
    <row r="248" spans="9:11" x14ac:dyDescent="0.25">
      <c r="I248" s="37"/>
      <c r="J248" s="209"/>
      <c r="K248" s="209"/>
    </row>
    <row r="249" spans="9:11" x14ac:dyDescent="0.25">
      <c r="I249" s="37"/>
      <c r="J249" s="209"/>
      <c r="K249" s="209"/>
    </row>
    <row r="250" spans="9:11" x14ac:dyDescent="0.25">
      <c r="I250" s="37"/>
      <c r="J250" s="209"/>
      <c r="K250" s="209"/>
    </row>
    <row r="251" spans="9:11" x14ac:dyDescent="0.25">
      <c r="I251" s="37"/>
      <c r="J251" s="209"/>
      <c r="K251" s="209"/>
    </row>
    <row r="252" spans="9:11" x14ac:dyDescent="0.25">
      <c r="I252" s="37"/>
      <c r="J252" s="209"/>
      <c r="K252" s="209"/>
    </row>
    <row r="253" spans="9:11" ht="22.15" customHeight="1" x14ac:dyDescent="0.25">
      <c r="I253" s="37"/>
      <c r="J253" s="209"/>
      <c r="K253" s="209"/>
    </row>
    <row r="254" spans="9:11" ht="14.65" customHeight="1" x14ac:dyDescent="0.25">
      <c r="I254" s="37"/>
      <c r="J254" s="209"/>
      <c r="K254" s="209"/>
    </row>
    <row r="255" spans="9:11" x14ac:dyDescent="0.25">
      <c r="I255" s="37"/>
      <c r="J255" s="209"/>
      <c r="K255" s="209"/>
    </row>
    <row r="256" spans="9:11" x14ac:dyDescent="0.25">
      <c r="I256" s="37"/>
      <c r="J256" s="209"/>
      <c r="K256" s="209"/>
    </row>
    <row r="257" spans="9:11" ht="18.399999999999999" customHeight="1" x14ac:dyDescent="0.25">
      <c r="I257" s="37"/>
      <c r="J257" s="209"/>
      <c r="K257" s="209"/>
    </row>
    <row r="258" spans="9:11" x14ac:dyDescent="0.25">
      <c r="I258" s="37"/>
      <c r="J258" s="209"/>
      <c r="K258" s="209"/>
    </row>
    <row r="259" spans="9:11" ht="14.65" customHeight="1" x14ac:dyDescent="0.25">
      <c r="I259" s="37"/>
      <c r="J259" s="209"/>
      <c r="K259" s="209"/>
    </row>
    <row r="260" spans="9:11" ht="84.4" customHeight="1" x14ac:dyDescent="0.25">
      <c r="I260" s="37"/>
      <c r="J260" s="209"/>
      <c r="K260" s="209"/>
    </row>
    <row r="261" spans="9:11" x14ac:dyDescent="0.25">
      <c r="I261" s="37"/>
      <c r="J261" s="209"/>
      <c r="K261" s="209"/>
    </row>
    <row r="262" spans="9:11" x14ac:dyDescent="0.25">
      <c r="I262" s="37"/>
      <c r="J262" s="209"/>
      <c r="K262" s="209"/>
    </row>
    <row r="263" spans="9:11" x14ac:dyDescent="0.25">
      <c r="I263" s="37"/>
      <c r="J263" s="209"/>
      <c r="K263" s="209"/>
    </row>
    <row r="264" spans="9:11" x14ac:dyDescent="0.25">
      <c r="I264" s="37"/>
      <c r="J264" s="209"/>
      <c r="K264" s="209"/>
    </row>
    <row r="265" spans="9:11" ht="74.650000000000006" customHeight="1" x14ac:dyDescent="0.25">
      <c r="I265" s="37"/>
      <c r="J265" s="209"/>
      <c r="K265" s="209"/>
    </row>
    <row r="266" spans="9:11" x14ac:dyDescent="0.25">
      <c r="I266" s="37"/>
      <c r="J266" s="209"/>
      <c r="K266" s="209"/>
    </row>
    <row r="267" spans="9:11" x14ac:dyDescent="0.25">
      <c r="I267" s="37"/>
      <c r="J267" s="209"/>
      <c r="K267" s="209"/>
    </row>
    <row r="268" spans="9:11" x14ac:dyDescent="0.25">
      <c r="I268" s="37"/>
      <c r="J268" s="209"/>
      <c r="K268" s="209"/>
    </row>
    <row r="269" spans="9:11" x14ac:dyDescent="0.25">
      <c r="I269" s="37"/>
      <c r="J269" s="209"/>
      <c r="K269" s="209"/>
    </row>
    <row r="270" spans="9:11" x14ac:dyDescent="0.25">
      <c r="I270" s="37"/>
      <c r="J270" s="209"/>
      <c r="K270" s="209"/>
    </row>
    <row r="271" spans="9:11" x14ac:dyDescent="0.25">
      <c r="I271" s="37"/>
      <c r="J271" s="209"/>
      <c r="K271" s="209"/>
    </row>
    <row r="272" spans="9:11" ht="22.15" customHeight="1" x14ac:dyDescent="0.25">
      <c r="I272" s="37"/>
      <c r="J272" s="209"/>
      <c r="K272" s="209"/>
    </row>
    <row r="273" spans="9:11" ht="101.65" customHeight="1" x14ac:dyDescent="0.25">
      <c r="I273" s="37"/>
      <c r="J273" s="209"/>
      <c r="K273" s="209"/>
    </row>
    <row r="274" spans="9:11" x14ac:dyDescent="0.25">
      <c r="I274" s="37"/>
      <c r="J274" s="209"/>
      <c r="K274" s="209"/>
    </row>
    <row r="275" spans="9:11" x14ac:dyDescent="0.25">
      <c r="I275" s="37"/>
      <c r="J275" s="209"/>
      <c r="K275" s="209"/>
    </row>
    <row r="276" spans="9:11" ht="22.15" customHeight="1" x14ac:dyDescent="0.25">
      <c r="I276" s="37"/>
      <c r="J276" s="209"/>
      <c r="K276" s="209"/>
    </row>
    <row r="277" spans="9:11" ht="14.65" customHeight="1" x14ac:dyDescent="0.25">
      <c r="I277" s="37"/>
      <c r="J277" s="209"/>
      <c r="K277" s="209"/>
    </row>
    <row r="278" spans="9:11" x14ac:dyDescent="0.25">
      <c r="I278" s="37"/>
      <c r="J278" s="209"/>
      <c r="K278" s="209"/>
    </row>
    <row r="279" spans="9:11" x14ac:dyDescent="0.25">
      <c r="I279" s="37"/>
      <c r="J279" s="209"/>
      <c r="K279" s="209"/>
    </row>
    <row r="280" spans="9:11" x14ac:dyDescent="0.25">
      <c r="I280" s="37"/>
      <c r="J280" s="209"/>
      <c r="K280" s="209"/>
    </row>
    <row r="281" spans="9:11" x14ac:dyDescent="0.25">
      <c r="I281" s="37"/>
      <c r="J281" s="209"/>
      <c r="K281" s="209"/>
    </row>
    <row r="282" spans="9:11" x14ac:dyDescent="0.25">
      <c r="I282" s="37"/>
      <c r="J282" s="209"/>
      <c r="K282" s="209"/>
    </row>
    <row r="283" spans="9:11" x14ac:dyDescent="0.25">
      <c r="I283" s="37"/>
      <c r="J283" s="209"/>
      <c r="K283" s="209"/>
    </row>
    <row r="284" spans="9:11" ht="22.15" customHeight="1" x14ac:dyDescent="0.25">
      <c r="I284" s="37"/>
      <c r="J284" s="209"/>
      <c r="K284" s="209"/>
    </row>
    <row r="285" spans="9:11" ht="21.4" customHeight="1" x14ac:dyDescent="0.25">
      <c r="I285" s="37"/>
      <c r="J285" s="209"/>
      <c r="K285" s="209"/>
    </row>
    <row r="286" spans="9:11" x14ac:dyDescent="0.25">
      <c r="I286" s="37"/>
      <c r="J286" s="209"/>
      <c r="K286" s="209"/>
    </row>
    <row r="287" spans="9:11" x14ac:dyDescent="0.25">
      <c r="I287" s="37"/>
      <c r="J287" s="209"/>
      <c r="K287" s="209"/>
    </row>
    <row r="288" spans="9:11" x14ac:dyDescent="0.25">
      <c r="I288" s="37"/>
      <c r="J288" s="209"/>
      <c r="K288" s="209"/>
    </row>
    <row r="289" spans="9:11" x14ac:dyDescent="0.25">
      <c r="I289" s="37"/>
      <c r="J289" s="209"/>
      <c r="K289" s="209"/>
    </row>
    <row r="290" spans="9:11" x14ac:dyDescent="0.25">
      <c r="I290" s="37"/>
      <c r="J290" s="209"/>
      <c r="K290" s="209"/>
    </row>
    <row r="291" spans="9:11" x14ac:dyDescent="0.25">
      <c r="I291" s="37"/>
      <c r="J291" s="209"/>
      <c r="K291" s="209"/>
    </row>
    <row r="292" spans="9:11" x14ac:dyDescent="0.25">
      <c r="I292" s="37"/>
      <c r="J292" s="209"/>
      <c r="K292" s="209"/>
    </row>
    <row r="293" spans="9:11" ht="18.399999999999999" customHeight="1" x14ac:dyDescent="0.25">
      <c r="I293" s="37"/>
      <c r="J293" s="209"/>
      <c r="K293" s="209"/>
    </row>
    <row r="294" spans="9:11" x14ac:dyDescent="0.25">
      <c r="I294" s="37"/>
      <c r="J294" s="209"/>
      <c r="K294" s="209"/>
    </row>
    <row r="295" spans="9:11" ht="14.65" customHeight="1" x14ac:dyDescent="0.25">
      <c r="I295" s="37"/>
      <c r="J295" s="209"/>
      <c r="K295" s="209"/>
    </row>
    <row r="296" spans="9:11" ht="180.4" customHeight="1" x14ac:dyDescent="0.25">
      <c r="I296" s="37"/>
      <c r="J296" s="209"/>
      <c r="K296" s="209"/>
    </row>
    <row r="297" spans="9:11" x14ac:dyDescent="0.25">
      <c r="I297" s="37"/>
      <c r="J297" s="209"/>
      <c r="K297" s="209"/>
    </row>
    <row r="298" spans="9:11" x14ac:dyDescent="0.25">
      <c r="I298" s="37"/>
      <c r="J298" s="209"/>
      <c r="K298" s="209"/>
    </row>
    <row r="299" spans="9:11" x14ac:dyDescent="0.25">
      <c r="I299" s="37"/>
      <c r="J299" s="209"/>
      <c r="K299" s="209"/>
    </row>
    <row r="300" spans="9:11" x14ac:dyDescent="0.25">
      <c r="I300" s="37"/>
      <c r="J300" s="209"/>
      <c r="K300" s="209"/>
    </row>
    <row r="301" spans="9:11" ht="74.650000000000006" customHeight="1" x14ac:dyDescent="0.25">
      <c r="I301" s="37"/>
      <c r="J301" s="209"/>
      <c r="K301" s="209"/>
    </row>
    <row r="302" spans="9:11" x14ac:dyDescent="0.25">
      <c r="I302" s="37"/>
      <c r="J302" s="209"/>
      <c r="K302" s="209"/>
    </row>
    <row r="303" spans="9:11" x14ac:dyDescent="0.25">
      <c r="I303" s="37"/>
      <c r="J303" s="209"/>
      <c r="K303" s="209"/>
    </row>
    <row r="304" spans="9:11" x14ac:dyDescent="0.25">
      <c r="I304" s="37"/>
      <c r="J304" s="209"/>
      <c r="K304" s="209"/>
    </row>
    <row r="305" spans="9:11" x14ac:dyDescent="0.25">
      <c r="I305" s="37"/>
      <c r="J305" s="209"/>
      <c r="K305" s="209"/>
    </row>
    <row r="306" spans="9:11" x14ac:dyDescent="0.25">
      <c r="I306" s="37"/>
      <c r="J306" s="209"/>
      <c r="K306" s="209"/>
    </row>
    <row r="307" spans="9:11" x14ac:dyDescent="0.25">
      <c r="I307" s="37"/>
      <c r="J307" s="209"/>
      <c r="K307" s="209"/>
    </row>
    <row r="308" spans="9:11" x14ac:dyDescent="0.25">
      <c r="I308" s="37"/>
      <c r="J308" s="209"/>
      <c r="K308" s="209"/>
    </row>
    <row r="309" spans="9:11" ht="43.15" customHeight="1" x14ac:dyDescent="0.25">
      <c r="I309" s="37"/>
      <c r="J309" s="209"/>
      <c r="K309" s="209"/>
    </row>
    <row r="310" spans="9:11" ht="14.65" customHeight="1" x14ac:dyDescent="0.25">
      <c r="I310" s="37"/>
      <c r="J310" s="209"/>
      <c r="K310" s="209"/>
    </row>
    <row r="311" spans="9:11" x14ac:dyDescent="0.25">
      <c r="I311" s="37"/>
      <c r="J311" s="209"/>
      <c r="K311" s="209"/>
    </row>
    <row r="312" spans="9:11" x14ac:dyDescent="0.25">
      <c r="I312" s="37"/>
      <c r="J312" s="209"/>
      <c r="K312" s="209"/>
    </row>
    <row r="313" spans="9:11" x14ac:dyDescent="0.25">
      <c r="I313" s="37"/>
      <c r="J313" s="209"/>
      <c r="K313" s="209"/>
    </row>
    <row r="314" spans="9:11" ht="43.5" customHeight="1" x14ac:dyDescent="0.25">
      <c r="I314" s="37"/>
      <c r="J314" s="209"/>
      <c r="K314" s="209"/>
    </row>
    <row r="315" spans="9:11" x14ac:dyDescent="0.25">
      <c r="I315" s="37"/>
      <c r="J315" s="209"/>
      <c r="K315" s="209"/>
    </row>
    <row r="316" spans="9:11" x14ac:dyDescent="0.25">
      <c r="I316" s="37"/>
      <c r="J316" s="209"/>
      <c r="K316" s="209"/>
    </row>
    <row r="317" spans="9:11" x14ac:dyDescent="0.25">
      <c r="I317" s="37"/>
      <c r="J317" s="209"/>
      <c r="K317" s="209"/>
    </row>
    <row r="318" spans="9:11" x14ac:dyDescent="0.25">
      <c r="I318" s="37"/>
      <c r="J318" s="209"/>
      <c r="K318" s="209"/>
    </row>
    <row r="319" spans="9:11" x14ac:dyDescent="0.25">
      <c r="I319" s="37"/>
      <c r="J319" s="209"/>
      <c r="K319" s="209"/>
    </row>
    <row r="320" spans="9:11" x14ac:dyDescent="0.25">
      <c r="I320" s="37"/>
      <c r="J320" s="209"/>
      <c r="K320" s="209"/>
    </row>
    <row r="321" spans="9:11" x14ac:dyDescent="0.25">
      <c r="I321" s="37"/>
      <c r="J321" s="209"/>
      <c r="K321" s="209"/>
    </row>
    <row r="322" spans="9:11" x14ac:dyDescent="0.25">
      <c r="I322" s="37"/>
      <c r="J322" s="209"/>
      <c r="K322" s="209"/>
    </row>
    <row r="323" spans="9:11" x14ac:dyDescent="0.25">
      <c r="I323" s="37"/>
      <c r="J323" s="209"/>
      <c r="K323" s="209"/>
    </row>
    <row r="324" spans="9:11" ht="22.15" customHeight="1" x14ac:dyDescent="0.25">
      <c r="I324" s="37"/>
      <c r="J324" s="209"/>
      <c r="K324" s="209"/>
    </row>
    <row r="325" spans="9:11" ht="14.65" customHeight="1" x14ac:dyDescent="0.25">
      <c r="I325" s="37"/>
      <c r="J325" s="209"/>
      <c r="K325" s="209"/>
    </row>
    <row r="326" spans="9:11" x14ac:dyDescent="0.25">
      <c r="I326" s="37"/>
      <c r="J326" s="209"/>
      <c r="K326" s="209"/>
    </row>
    <row r="327" spans="9:11" x14ac:dyDescent="0.25">
      <c r="I327" s="37"/>
      <c r="J327" s="209"/>
      <c r="K327" s="209"/>
    </row>
    <row r="328" spans="9:11" x14ac:dyDescent="0.25">
      <c r="I328" s="37"/>
      <c r="J328" s="209"/>
      <c r="K328" s="209"/>
    </row>
    <row r="329" spans="9:11" x14ac:dyDescent="0.25">
      <c r="I329" s="37"/>
      <c r="J329" s="209"/>
      <c r="K329" s="209"/>
    </row>
    <row r="330" spans="9:11" ht="18.399999999999999" customHeight="1" x14ac:dyDescent="0.25">
      <c r="I330" s="37"/>
      <c r="J330" s="209"/>
      <c r="K330" s="209"/>
    </row>
    <row r="331" spans="9:11" x14ac:dyDescent="0.25">
      <c r="I331" s="37"/>
      <c r="J331" s="209"/>
      <c r="K331" s="209"/>
    </row>
    <row r="332" spans="9:11" ht="14.65" customHeight="1" x14ac:dyDescent="0.25">
      <c r="I332" s="37"/>
      <c r="J332" s="209"/>
      <c r="K332" s="209"/>
    </row>
    <row r="333" spans="9:11" ht="84.4" customHeight="1" x14ac:dyDescent="0.25">
      <c r="I333" s="37"/>
      <c r="J333" s="209"/>
      <c r="K333" s="209"/>
    </row>
    <row r="334" spans="9:11" x14ac:dyDescent="0.25">
      <c r="I334" s="37"/>
      <c r="J334" s="209"/>
      <c r="K334" s="209"/>
    </row>
    <row r="335" spans="9:11" x14ac:dyDescent="0.25">
      <c r="I335" s="37"/>
      <c r="J335" s="209"/>
      <c r="K335" s="209"/>
    </row>
    <row r="336" spans="9:11" x14ac:dyDescent="0.25">
      <c r="I336" s="37"/>
      <c r="J336" s="209"/>
      <c r="K336" s="209"/>
    </row>
    <row r="337" spans="9:11" x14ac:dyDescent="0.25">
      <c r="I337" s="37"/>
      <c r="J337" s="209"/>
      <c r="K337" s="209"/>
    </row>
    <row r="338" spans="9:11" x14ac:dyDescent="0.25">
      <c r="I338" s="37"/>
      <c r="J338" s="209"/>
      <c r="K338" s="209"/>
    </row>
    <row r="339" spans="9:11" x14ac:dyDescent="0.25">
      <c r="I339" s="37"/>
      <c r="J339" s="209"/>
      <c r="K339" s="209"/>
    </row>
    <row r="340" spans="9:11" x14ac:dyDescent="0.25">
      <c r="I340" s="37"/>
      <c r="J340" s="209"/>
      <c r="K340" s="209"/>
    </row>
    <row r="341" spans="9:11" ht="74.650000000000006" customHeight="1" x14ac:dyDescent="0.25">
      <c r="I341" s="37"/>
      <c r="J341" s="209"/>
      <c r="K341" s="209"/>
    </row>
    <row r="342" spans="9:11" x14ac:dyDescent="0.25">
      <c r="I342" s="37"/>
      <c r="J342" s="209"/>
      <c r="K342" s="209"/>
    </row>
    <row r="343" spans="9:11" x14ac:dyDescent="0.25">
      <c r="I343" s="37"/>
      <c r="J343" s="209"/>
      <c r="K343" s="209"/>
    </row>
    <row r="344" spans="9:11" x14ac:dyDescent="0.25">
      <c r="I344" s="37"/>
      <c r="J344" s="209"/>
      <c r="K344" s="209"/>
    </row>
    <row r="345" spans="9:11" x14ac:dyDescent="0.25">
      <c r="I345" s="37"/>
      <c r="J345" s="209"/>
      <c r="K345" s="209"/>
    </row>
    <row r="346" spans="9:11" x14ac:dyDescent="0.25">
      <c r="I346" s="37"/>
      <c r="J346" s="209"/>
      <c r="K346" s="209"/>
    </row>
    <row r="347" spans="9:11" x14ac:dyDescent="0.25">
      <c r="I347" s="37"/>
      <c r="J347" s="209"/>
      <c r="K347" s="209"/>
    </row>
    <row r="348" spans="9:11" x14ac:dyDescent="0.25">
      <c r="I348" s="37"/>
      <c r="J348" s="209"/>
      <c r="K348" s="209"/>
    </row>
    <row r="349" spans="9:11" x14ac:dyDescent="0.25">
      <c r="I349" s="37"/>
      <c r="J349" s="209"/>
      <c r="K349" s="209"/>
    </row>
    <row r="350" spans="9:11" x14ac:dyDescent="0.25">
      <c r="I350" s="37"/>
      <c r="J350" s="209"/>
      <c r="K350" s="209"/>
    </row>
    <row r="351" spans="9:11" ht="22.15" customHeight="1" x14ac:dyDescent="0.25">
      <c r="I351" s="37"/>
      <c r="J351" s="209"/>
      <c r="K351" s="209"/>
    </row>
    <row r="352" spans="9:11" ht="101.65" customHeight="1" x14ac:dyDescent="0.25">
      <c r="I352" s="37"/>
      <c r="J352" s="209"/>
      <c r="K352" s="209"/>
    </row>
    <row r="353" spans="9:11" x14ac:dyDescent="0.25">
      <c r="I353" s="37"/>
      <c r="J353" s="209"/>
      <c r="K353" s="209"/>
    </row>
    <row r="354" spans="9:11" ht="22.15" customHeight="1" x14ac:dyDescent="0.25">
      <c r="I354" s="37"/>
      <c r="J354" s="209"/>
      <c r="K354" s="209"/>
    </row>
    <row r="355" spans="9:11" ht="14.65" customHeight="1" x14ac:dyDescent="0.25">
      <c r="I355" s="37"/>
      <c r="J355" s="209"/>
      <c r="K355" s="209"/>
    </row>
    <row r="356" spans="9:11" x14ac:dyDescent="0.25">
      <c r="I356" s="37"/>
      <c r="J356" s="209"/>
      <c r="K356" s="209"/>
    </row>
    <row r="357" spans="9:11" x14ac:dyDescent="0.25">
      <c r="I357" s="37"/>
      <c r="J357" s="209"/>
      <c r="K357" s="209"/>
    </row>
    <row r="358" spans="9:11" x14ac:dyDescent="0.25">
      <c r="I358" s="37"/>
      <c r="J358" s="209"/>
      <c r="K358" s="209"/>
    </row>
    <row r="359" spans="9:11" x14ac:dyDescent="0.25">
      <c r="I359" s="37"/>
      <c r="J359" s="209"/>
      <c r="K359" s="209"/>
    </row>
    <row r="360" spans="9:11" x14ac:dyDescent="0.25">
      <c r="I360" s="37"/>
      <c r="J360" s="209"/>
      <c r="K360" s="209"/>
    </row>
    <row r="361" spans="9:11" x14ac:dyDescent="0.25">
      <c r="I361" s="37"/>
      <c r="J361" s="209"/>
      <c r="K361" s="209"/>
    </row>
    <row r="362" spans="9:11" ht="22.15" customHeight="1" x14ac:dyDescent="0.25">
      <c r="I362" s="37"/>
      <c r="J362" s="209"/>
      <c r="K362" s="209"/>
    </row>
    <row r="363" spans="9:11" ht="14.65" customHeight="1" x14ac:dyDescent="0.25">
      <c r="I363" s="37"/>
      <c r="J363" s="209"/>
      <c r="K363" s="209"/>
    </row>
    <row r="364" spans="9:11" x14ac:dyDescent="0.25">
      <c r="I364" s="37"/>
      <c r="J364" s="209"/>
      <c r="K364" s="209"/>
    </row>
    <row r="365" spans="9:11" x14ac:dyDescent="0.25">
      <c r="I365" s="37"/>
      <c r="J365" s="209"/>
      <c r="K365" s="209"/>
    </row>
    <row r="366" spans="9:11" x14ac:dyDescent="0.25">
      <c r="I366" s="37"/>
      <c r="J366" s="209"/>
      <c r="K366" s="209"/>
    </row>
    <row r="367" spans="9:11" x14ac:dyDescent="0.25">
      <c r="I367" s="37"/>
      <c r="J367" s="209"/>
      <c r="K367" s="209"/>
    </row>
    <row r="368" spans="9:11" x14ac:dyDescent="0.25">
      <c r="I368" s="37"/>
      <c r="J368" s="209"/>
      <c r="K368" s="209"/>
    </row>
    <row r="369" spans="9:11" x14ac:dyDescent="0.25">
      <c r="I369" s="37"/>
      <c r="J369" s="209"/>
      <c r="K369" s="209"/>
    </row>
    <row r="370" spans="9:11" ht="18.399999999999999" customHeight="1" x14ac:dyDescent="0.25">
      <c r="I370" s="37"/>
      <c r="J370" s="209"/>
      <c r="K370" s="209"/>
    </row>
    <row r="371" spans="9:11" x14ac:dyDescent="0.25">
      <c r="I371" s="37"/>
      <c r="J371" s="209"/>
      <c r="K371" s="209"/>
    </row>
    <row r="372" spans="9:11" ht="14.65" customHeight="1" x14ac:dyDescent="0.25">
      <c r="I372" s="37"/>
      <c r="J372" s="209"/>
      <c r="K372" s="209"/>
    </row>
    <row r="373" spans="9:11" ht="96.4" customHeight="1" x14ac:dyDescent="0.25">
      <c r="I373" s="37"/>
      <c r="J373" s="209"/>
      <c r="K373" s="209"/>
    </row>
    <row r="374" spans="9:11" x14ac:dyDescent="0.25">
      <c r="I374" s="37"/>
      <c r="J374" s="209"/>
      <c r="K374" s="209"/>
    </row>
    <row r="375" spans="9:11" x14ac:dyDescent="0.25">
      <c r="I375" s="37"/>
      <c r="J375" s="209"/>
      <c r="K375" s="209"/>
    </row>
    <row r="376" spans="9:11" ht="74.650000000000006" customHeight="1" x14ac:dyDescent="0.25">
      <c r="I376" s="37"/>
      <c r="J376" s="209"/>
      <c r="K376" s="209"/>
    </row>
    <row r="377" spans="9:11" x14ac:dyDescent="0.25">
      <c r="I377" s="37"/>
      <c r="J377" s="209"/>
      <c r="K377" s="209"/>
    </row>
    <row r="378" spans="9:11" x14ac:dyDescent="0.25">
      <c r="I378" s="37"/>
      <c r="J378" s="209"/>
      <c r="K378" s="209"/>
    </row>
    <row r="379" spans="9:11" x14ac:dyDescent="0.25">
      <c r="I379" s="37"/>
      <c r="J379" s="209"/>
      <c r="K379" s="209"/>
    </row>
    <row r="380" spans="9:11" x14ac:dyDescent="0.25">
      <c r="I380" s="37"/>
      <c r="J380" s="209"/>
      <c r="K380" s="209"/>
    </row>
    <row r="381" spans="9:11" x14ac:dyDescent="0.25">
      <c r="I381" s="37"/>
      <c r="J381" s="209"/>
      <c r="K381" s="209"/>
    </row>
    <row r="382" spans="9:11" x14ac:dyDescent="0.25">
      <c r="I382" s="37"/>
      <c r="J382" s="209"/>
      <c r="K382" s="209"/>
    </row>
    <row r="383" spans="9:11" x14ac:dyDescent="0.25">
      <c r="I383" s="37"/>
      <c r="J383" s="209"/>
      <c r="K383" s="209"/>
    </row>
    <row r="384" spans="9:11" x14ac:dyDescent="0.25">
      <c r="I384" s="37"/>
      <c r="J384" s="209"/>
      <c r="K384" s="209"/>
    </row>
    <row r="385" spans="9:11" x14ac:dyDescent="0.25">
      <c r="I385" s="37"/>
      <c r="J385" s="209"/>
      <c r="K385" s="209"/>
    </row>
    <row r="386" spans="9:11" ht="22.15" customHeight="1" x14ac:dyDescent="0.25">
      <c r="I386" s="37"/>
      <c r="J386" s="209"/>
      <c r="K386" s="209"/>
    </row>
    <row r="387" spans="9:11" ht="101.65" customHeight="1" x14ac:dyDescent="0.25">
      <c r="I387" s="37"/>
      <c r="J387" s="209"/>
      <c r="K387" s="209"/>
    </row>
    <row r="388" spans="9:11" x14ac:dyDescent="0.25">
      <c r="I388" s="37"/>
      <c r="J388" s="209"/>
      <c r="K388" s="209"/>
    </row>
    <row r="389" spans="9:11" x14ac:dyDescent="0.25">
      <c r="I389" s="37"/>
      <c r="J389" s="209"/>
      <c r="K389" s="209"/>
    </row>
    <row r="390" spans="9:11" ht="22.15" customHeight="1" x14ac:dyDescent="0.25">
      <c r="I390" s="37"/>
      <c r="J390" s="209"/>
      <c r="K390" s="209"/>
    </row>
    <row r="391" spans="9:11" ht="14.65" customHeight="1" x14ac:dyDescent="0.25">
      <c r="I391" s="37"/>
      <c r="J391" s="209"/>
      <c r="K391" s="209"/>
    </row>
    <row r="392" spans="9:11" x14ac:dyDescent="0.25">
      <c r="I392" s="37"/>
      <c r="J392" s="209"/>
      <c r="K392" s="209"/>
    </row>
    <row r="393" spans="9:11" x14ac:dyDescent="0.25">
      <c r="I393" s="37"/>
      <c r="J393" s="209"/>
      <c r="K393" s="209"/>
    </row>
    <row r="394" spans="9:11" x14ac:dyDescent="0.25">
      <c r="I394" s="37"/>
      <c r="J394" s="209"/>
      <c r="K394" s="209"/>
    </row>
    <row r="395" spans="9:11" x14ac:dyDescent="0.25">
      <c r="I395" s="37"/>
      <c r="J395" s="209"/>
      <c r="K395" s="209"/>
    </row>
    <row r="396" spans="9:11" x14ac:dyDescent="0.25">
      <c r="I396" s="37"/>
      <c r="J396" s="209"/>
      <c r="K396" s="209"/>
    </row>
    <row r="397" spans="9:11" ht="22.15" customHeight="1" x14ac:dyDescent="0.25">
      <c r="I397" s="37"/>
      <c r="J397" s="209"/>
      <c r="K397" s="209"/>
    </row>
    <row r="398" spans="9:11" ht="14.65" customHeight="1" x14ac:dyDescent="0.25">
      <c r="I398" s="37"/>
      <c r="J398" s="209"/>
      <c r="K398" s="209"/>
    </row>
    <row r="399" spans="9:11" x14ac:dyDescent="0.25">
      <c r="I399" s="37"/>
      <c r="J399" s="209"/>
      <c r="K399" s="209"/>
    </row>
    <row r="400" spans="9:11" x14ac:dyDescent="0.25">
      <c r="I400" s="37"/>
      <c r="J400" s="209"/>
      <c r="K400" s="209"/>
    </row>
    <row r="401" spans="9:11" x14ac:dyDescent="0.25">
      <c r="I401" s="37"/>
      <c r="J401" s="209"/>
      <c r="K401" s="209"/>
    </row>
    <row r="402" spans="9:11" ht="18.399999999999999" customHeight="1" x14ac:dyDescent="0.25">
      <c r="I402" s="37"/>
      <c r="J402" s="209"/>
      <c r="K402" s="209"/>
    </row>
    <row r="403" spans="9:11" x14ac:dyDescent="0.25">
      <c r="I403" s="37"/>
      <c r="J403" s="209"/>
      <c r="K403" s="209"/>
    </row>
    <row r="404" spans="9:11" ht="14.65" customHeight="1" x14ac:dyDescent="0.25">
      <c r="I404" s="37"/>
      <c r="J404" s="209"/>
      <c r="K404" s="209"/>
    </row>
    <row r="405" spans="9:11" ht="96.4" customHeight="1" x14ac:dyDescent="0.25">
      <c r="I405" s="37"/>
      <c r="J405" s="209"/>
      <c r="K405" s="209"/>
    </row>
    <row r="406" spans="9:11" x14ac:dyDescent="0.25">
      <c r="I406" s="37"/>
      <c r="J406" s="209"/>
      <c r="K406" s="209"/>
    </row>
    <row r="407" spans="9:11" x14ac:dyDescent="0.25">
      <c r="I407" s="37"/>
      <c r="J407" s="209"/>
      <c r="K407" s="209"/>
    </row>
    <row r="408" spans="9:11" x14ac:dyDescent="0.25">
      <c r="I408" s="37"/>
      <c r="J408" s="209"/>
      <c r="K408" s="209"/>
    </row>
    <row r="409" spans="9:11" x14ac:dyDescent="0.25">
      <c r="I409" s="37"/>
      <c r="J409" s="209"/>
      <c r="K409" s="209"/>
    </row>
    <row r="410" spans="9:11" ht="74.650000000000006" customHeight="1" x14ac:dyDescent="0.25">
      <c r="I410" s="37"/>
      <c r="J410" s="209"/>
      <c r="K410" s="209"/>
    </row>
    <row r="411" spans="9:11" x14ac:dyDescent="0.25">
      <c r="I411" s="37"/>
      <c r="J411" s="209"/>
      <c r="K411" s="209"/>
    </row>
    <row r="412" spans="9:11" x14ac:dyDescent="0.25">
      <c r="I412" s="37"/>
      <c r="J412" s="209"/>
      <c r="K412" s="209"/>
    </row>
    <row r="413" spans="9:11" x14ac:dyDescent="0.25">
      <c r="I413" s="37"/>
      <c r="J413" s="209"/>
      <c r="K413" s="209"/>
    </row>
    <row r="414" spans="9:11" x14ac:dyDescent="0.25">
      <c r="I414" s="37"/>
      <c r="J414" s="209"/>
      <c r="K414" s="209"/>
    </row>
    <row r="415" spans="9:11" x14ac:dyDescent="0.25">
      <c r="I415" s="37"/>
      <c r="J415" s="209"/>
      <c r="K415" s="209"/>
    </row>
    <row r="416" spans="9:11" x14ac:dyDescent="0.25">
      <c r="I416" s="37"/>
      <c r="J416" s="209"/>
      <c r="K416" s="209"/>
    </row>
    <row r="417" spans="9:11" x14ac:dyDescent="0.25">
      <c r="I417" s="37"/>
      <c r="J417" s="209"/>
      <c r="K417" s="209"/>
    </row>
    <row r="418" spans="9:11" x14ac:dyDescent="0.25">
      <c r="I418" s="37"/>
      <c r="J418" s="209"/>
      <c r="K418" s="209"/>
    </row>
    <row r="419" spans="9:11" x14ac:dyDescent="0.25">
      <c r="I419" s="37"/>
      <c r="J419" s="209"/>
      <c r="K419" s="209"/>
    </row>
    <row r="420" spans="9:11" ht="22.15" customHeight="1" x14ac:dyDescent="0.25">
      <c r="I420" s="37"/>
      <c r="J420" s="209"/>
      <c r="K420" s="209"/>
    </row>
    <row r="421" spans="9:11" ht="101.65" customHeight="1" x14ac:dyDescent="0.25">
      <c r="I421" s="37"/>
      <c r="J421" s="209"/>
      <c r="K421" s="209"/>
    </row>
    <row r="422" spans="9:11" x14ac:dyDescent="0.25">
      <c r="I422" s="37"/>
      <c r="J422" s="209"/>
      <c r="K422" s="209"/>
    </row>
    <row r="423" spans="9:11" x14ac:dyDescent="0.25">
      <c r="I423" s="37"/>
      <c r="J423" s="209"/>
      <c r="K423" s="209"/>
    </row>
    <row r="424" spans="9:11" ht="22.15" customHeight="1" x14ac:dyDescent="0.25">
      <c r="I424" s="37"/>
      <c r="J424" s="209"/>
      <c r="K424" s="209"/>
    </row>
    <row r="425" spans="9:11" ht="14.65" customHeight="1" x14ac:dyDescent="0.25">
      <c r="I425" s="37"/>
      <c r="J425" s="209"/>
      <c r="K425" s="209"/>
    </row>
    <row r="426" spans="9:11" x14ac:dyDescent="0.25">
      <c r="I426" s="37"/>
      <c r="J426" s="209"/>
      <c r="K426" s="209"/>
    </row>
    <row r="427" spans="9:11" x14ac:dyDescent="0.25">
      <c r="I427" s="37"/>
      <c r="J427" s="209"/>
      <c r="K427" s="209"/>
    </row>
    <row r="428" spans="9:11" x14ac:dyDescent="0.25">
      <c r="I428" s="37"/>
      <c r="J428" s="209"/>
      <c r="K428" s="209"/>
    </row>
    <row r="429" spans="9:11" x14ac:dyDescent="0.25">
      <c r="I429" s="37"/>
      <c r="J429" s="209"/>
      <c r="K429" s="209"/>
    </row>
    <row r="430" spans="9:11" x14ac:dyDescent="0.25">
      <c r="I430" s="37"/>
      <c r="J430" s="209"/>
      <c r="K430" s="209"/>
    </row>
    <row r="431" spans="9:11" ht="22.15" customHeight="1" x14ac:dyDescent="0.25">
      <c r="I431" s="37"/>
      <c r="J431" s="209"/>
      <c r="K431" s="209"/>
    </row>
    <row r="432" spans="9:11" ht="14.65" customHeight="1" x14ac:dyDescent="0.25">
      <c r="I432" s="37"/>
      <c r="J432" s="209"/>
      <c r="K432" s="209"/>
    </row>
    <row r="433" spans="9:11" x14ac:dyDescent="0.25">
      <c r="I433" s="37"/>
      <c r="J433" s="209"/>
      <c r="K433" s="209"/>
    </row>
    <row r="434" spans="9:11" x14ac:dyDescent="0.25">
      <c r="I434" s="37"/>
      <c r="J434" s="209"/>
      <c r="K434" s="209"/>
    </row>
    <row r="435" spans="9:11" x14ac:dyDescent="0.25">
      <c r="I435" s="37"/>
      <c r="J435" s="209"/>
      <c r="K435" s="209"/>
    </row>
    <row r="436" spans="9:11" x14ac:dyDescent="0.25">
      <c r="I436" s="37"/>
      <c r="J436" s="209"/>
      <c r="K436" s="209"/>
    </row>
    <row r="437" spans="9:11" x14ac:dyDescent="0.25">
      <c r="I437" s="37"/>
      <c r="J437" s="209"/>
      <c r="K437" s="209"/>
    </row>
    <row r="438" spans="9:11" x14ac:dyDescent="0.25">
      <c r="I438" s="37"/>
      <c r="J438" s="209"/>
      <c r="K438" s="209"/>
    </row>
    <row r="439" spans="9:11" x14ac:dyDescent="0.25">
      <c r="I439" s="37"/>
      <c r="J439" s="209"/>
      <c r="K439" s="209"/>
    </row>
    <row r="440" spans="9:11" x14ac:dyDescent="0.25">
      <c r="I440" s="37"/>
      <c r="J440" s="209"/>
      <c r="K440" s="209"/>
    </row>
    <row r="441" spans="9:11" x14ac:dyDescent="0.25">
      <c r="I441" s="37"/>
      <c r="J441" s="209"/>
      <c r="K441" s="209"/>
    </row>
    <row r="442" spans="9:11" x14ac:dyDescent="0.25">
      <c r="I442" s="37"/>
      <c r="J442" s="209"/>
      <c r="K442" s="209"/>
    </row>
    <row r="443" spans="9:11" x14ac:dyDescent="0.25">
      <c r="I443" s="37"/>
      <c r="J443" s="209"/>
      <c r="K443" s="209"/>
    </row>
    <row r="444" spans="9:11" x14ac:dyDescent="0.25">
      <c r="I444" s="37"/>
      <c r="J444" s="209"/>
      <c r="K444" s="209"/>
    </row>
    <row r="445" spans="9:11" x14ac:dyDescent="0.25">
      <c r="I445" s="37"/>
      <c r="J445" s="209"/>
      <c r="K445" s="209"/>
    </row>
    <row r="446" spans="9:11" x14ac:dyDescent="0.25">
      <c r="I446" s="37"/>
      <c r="J446" s="209"/>
      <c r="K446" s="209"/>
    </row>
    <row r="447" spans="9:11" x14ac:dyDescent="0.25">
      <c r="I447" s="37"/>
      <c r="J447" s="209"/>
      <c r="K447" s="209"/>
    </row>
    <row r="448" spans="9:11" x14ac:dyDescent="0.25">
      <c r="I448" s="37"/>
      <c r="J448" s="209"/>
      <c r="K448" s="209"/>
    </row>
    <row r="449" spans="9:11" x14ac:dyDescent="0.25">
      <c r="I449" s="37"/>
      <c r="J449" s="209"/>
      <c r="K449" s="209"/>
    </row>
    <row r="450" spans="9:11" x14ac:dyDescent="0.25">
      <c r="I450" s="37"/>
      <c r="J450" s="209"/>
      <c r="K450" s="209"/>
    </row>
    <row r="451" spans="9:11" x14ac:dyDescent="0.25">
      <c r="I451" s="37"/>
      <c r="J451" s="209"/>
      <c r="K451" s="209"/>
    </row>
    <row r="452" spans="9:11" x14ac:dyDescent="0.25">
      <c r="I452" s="37"/>
      <c r="J452" s="209"/>
      <c r="K452" s="209"/>
    </row>
    <row r="453" spans="9:11" x14ac:dyDescent="0.25">
      <c r="I453" s="37"/>
      <c r="J453" s="209"/>
      <c r="K453" s="209"/>
    </row>
    <row r="454" spans="9:11" x14ac:dyDescent="0.25">
      <c r="I454" s="37"/>
      <c r="J454" s="209"/>
      <c r="K454" s="209"/>
    </row>
    <row r="455" spans="9:11" x14ac:dyDescent="0.25">
      <c r="I455" s="37"/>
      <c r="J455" s="209"/>
      <c r="K455" s="209"/>
    </row>
    <row r="456" spans="9:11" x14ac:dyDescent="0.25">
      <c r="I456" s="37"/>
      <c r="J456" s="209"/>
      <c r="K456" s="209"/>
    </row>
    <row r="457" spans="9:11" x14ac:dyDescent="0.25">
      <c r="I457" s="37"/>
      <c r="J457" s="209"/>
      <c r="K457" s="209"/>
    </row>
    <row r="458" spans="9:11" x14ac:dyDescent="0.25">
      <c r="I458" s="37"/>
      <c r="J458" s="209"/>
      <c r="K458" s="209"/>
    </row>
    <row r="459" spans="9:11" x14ac:dyDescent="0.25">
      <c r="I459" s="37"/>
      <c r="J459" s="209"/>
      <c r="K459" s="209"/>
    </row>
    <row r="460" spans="9:11" x14ac:dyDescent="0.25">
      <c r="I460" s="37"/>
      <c r="J460" s="209"/>
      <c r="K460" s="209"/>
    </row>
    <row r="461" spans="9:11" x14ac:dyDescent="0.25">
      <c r="I461" s="37"/>
      <c r="J461" s="209"/>
      <c r="K461" s="209"/>
    </row>
    <row r="462" spans="9:11" x14ac:dyDescent="0.25">
      <c r="I462" s="37"/>
      <c r="J462" s="209"/>
      <c r="K462" s="209"/>
    </row>
    <row r="463" spans="9:11" x14ac:dyDescent="0.25">
      <c r="I463" s="37"/>
      <c r="J463" s="209"/>
      <c r="K463" s="209"/>
    </row>
    <row r="464" spans="9:11" x14ac:dyDescent="0.25">
      <c r="I464" s="37"/>
      <c r="J464" s="209"/>
      <c r="K464" s="209"/>
    </row>
    <row r="465" spans="9:11" x14ac:dyDescent="0.25">
      <c r="I465" s="37"/>
      <c r="J465" s="209"/>
      <c r="K465" s="209"/>
    </row>
    <row r="466" spans="9:11" x14ac:dyDescent="0.25">
      <c r="I466" s="37"/>
      <c r="J466" s="209"/>
      <c r="K466" s="209"/>
    </row>
    <row r="467" spans="9:11" x14ac:dyDescent="0.25">
      <c r="I467" s="37"/>
      <c r="J467" s="209"/>
      <c r="K467" s="209"/>
    </row>
    <row r="468" spans="9:11" x14ac:dyDescent="0.25">
      <c r="I468" s="37"/>
      <c r="J468" s="209"/>
      <c r="K468" s="209"/>
    </row>
    <row r="469" spans="9:11" x14ac:dyDescent="0.25">
      <c r="I469" s="37"/>
      <c r="J469" s="209"/>
      <c r="K469" s="209"/>
    </row>
    <row r="470" spans="9:11" x14ac:dyDescent="0.25">
      <c r="I470" s="37"/>
      <c r="J470" s="209"/>
      <c r="K470" s="209"/>
    </row>
    <row r="471" spans="9:11" x14ac:dyDescent="0.25">
      <c r="I471" s="37"/>
      <c r="J471" s="209"/>
      <c r="K471" s="209"/>
    </row>
    <row r="472" spans="9:11" x14ac:dyDescent="0.25">
      <c r="I472" s="37"/>
      <c r="J472" s="209"/>
      <c r="K472" s="209"/>
    </row>
    <row r="473" spans="9:11" x14ac:dyDescent="0.25">
      <c r="I473" s="37"/>
      <c r="J473" s="209"/>
      <c r="K473" s="209"/>
    </row>
    <row r="474" spans="9:11" x14ac:dyDescent="0.25">
      <c r="I474" s="37"/>
      <c r="J474" s="209"/>
      <c r="K474" s="209"/>
    </row>
    <row r="475" spans="9:11" x14ac:dyDescent="0.25">
      <c r="I475" s="37"/>
      <c r="J475" s="209"/>
      <c r="K475" s="209"/>
    </row>
    <row r="476" spans="9:11" x14ac:dyDescent="0.25">
      <c r="I476" s="37"/>
      <c r="J476" s="209"/>
      <c r="K476" s="209"/>
    </row>
    <row r="477" spans="9:11" x14ac:dyDescent="0.25">
      <c r="I477" s="37"/>
      <c r="J477" s="209"/>
      <c r="K477" s="209"/>
    </row>
    <row r="478" spans="9:11" x14ac:dyDescent="0.25">
      <c r="I478" s="37"/>
      <c r="J478" s="209"/>
      <c r="K478" s="209"/>
    </row>
    <row r="479" spans="9:11" x14ac:dyDescent="0.25">
      <c r="I479" s="37"/>
      <c r="J479" s="209"/>
      <c r="K479" s="209"/>
    </row>
    <row r="480" spans="9:11" x14ac:dyDescent="0.25">
      <c r="I480" s="37"/>
      <c r="J480" s="209"/>
      <c r="K480" s="209"/>
    </row>
    <row r="481" spans="9:11" x14ac:dyDescent="0.25">
      <c r="I481" s="37"/>
      <c r="J481" s="209"/>
      <c r="K481" s="209"/>
    </row>
    <row r="482" spans="9:11" x14ac:dyDescent="0.25">
      <c r="I482" s="37"/>
      <c r="J482" s="209"/>
      <c r="K482" s="209"/>
    </row>
    <row r="483" spans="9:11" x14ac:dyDescent="0.25">
      <c r="I483" s="37"/>
      <c r="J483" s="209"/>
      <c r="K483" s="209"/>
    </row>
    <row r="484" spans="9:11" x14ac:dyDescent="0.25">
      <c r="I484" s="37"/>
      <c r="J484" s="209"/>
      <c r="K484" s="209"/>
    </row>
    <row r="485" spans="9:11" x14ac:dyDescent="0.25">
      <c r="I485" s="37"/>
      <c r="J485" s="209"/>
      <c r="K485" s="209"/>
    </row>
    <row r="486" spans="9:11" x14ac:dyDescent="0.25">
      <c r="I486" s="37"/>
      <c r="J486" s="209"/>
      <c r="K486" s="209"/>
    </row>
    <row r="487" spans="9:11" x14ac:dyDescent="0.25">
      <c r="I487" s="37"/>
      <c r="J487" s="209"/>
      <c r="K487" s="209"/>
    </row>
    <row r="488" spans="9:11" x14ac:dyDescent="0.25">
      <c r="I488" s="37"/>
      <c r="J488" s="209"/>
      <c r="K488" s="209"/>
    </row>
    <row r="489" spans="9:11" x14ac:dyDescent="0.25">
      <c r="I489" s="37"/>
      <c r="J489" s="209"/>
      <c r="K489" s="209"/>
    </row>
    <row r="490" spans="9:11" x14ac:dyDescent="0.25">
      <c r="I490" s="37"/>
      <c r="J490" s="209"/>
      <c r="K490" s="209"/>
    </row>
    <row r="491" spans="9:11" x14ac:dyDescent="0.25">
      <c r="I491" s="37"/>
      <c r="J491" s="209"/>
      <c r="K491" s="209"/>
    </row>
    <row r="492" spans="9:11" x14ac:dyDescent="0.25">
      <c r="I492" s="37"/>
      <c r="J492" s="209"/>
      <c r="K492" s="209"/>
    </row>
    <row r="493" spans="9:11" x14ac:dyDescent="0.25">
      <c r="I493" s="37"/>
      <c r="J493" s="209"/>
      <c r="K493" s="209"/>
    </row>
    <row r="494" spans="9:11" x14ac:dyDescent="0.25">
      <c r="I494" s="37"/>
      <c r="J494" s="209"/>
      <c r="K494" s="209"/>
    </row>
    <row r="495" spans="9:11" x14ac:dyDescent="0.25">
      <c r="I495" s="37"/>
      <c r="J495" s="209"/>
      <c r="K495" s="209"/>
    </row>
    <row r="496" spans="9:11" x14ac:dyDescent="0.25">
      <c r="I496" s="37"/>
      <c r="J496" s="209"/>
      <c r="K496" s="209"/>
    </row>
    <row r="497" spans="9:11" x14ac:dyDescent="0.25">
      <c r="I497" s="37"/>
      <c r="J497" s="209"/>
      <c r="K497" s="209"/>
    </row>
    <row r="498" spans="9:11" x14ac:dyDescent="0.25">
      <c r="I498" s="37"/>
      <c r="J498" s="209"/>
      <c r="K498" s="209"/>
    </row>
    <row r="499" spans="9:11" x14ac:dyDescent="0.25">
      <c r="I499" s="37"/>
      <c r="J499" s="209"/>
      <c r="K499" s="209"/>
    </row>
    <row r="500" spans="9:11" x14ac:dyDescent="0.25">
      <c r="I500" s="37"/>
      <c r="J500" s="209"/>
      <c r="K500" s="209"/>
    </row>
    <row r="501" spans="9:11" x14ac:dyDescent="0.25">
      <c r="I501" s="37"/>
      <c r="J501" s="209"/>
      <c r="K501" s="209"/>
    </row>
    <row r="502" spans="9:11" x14ac:dyDescent="0.25">
      <c r="I502" s="37"/>
      <c r="J502" s="209"/>
      <c r="K502" s="209"/>
    </row>
    <row r="503" spans="9:11" x14ac:dyDescent="0.25">
      <c r="I503" s="37"/>
      <c r="J503" s="209"/>
      <c r="K503" s="209"/>
    </row>
    <row r="504" spans="9:11" x14ac:dyDescent="0.25">
      <c r="I504" s="37"/>
      <c r="J504" s="209"/>
      <c r="K504" s="209"/>
    </row>
    <row r="505" spans="9:11" x14ac:dyDescent="0.25">
      <c r="I505" s="37"/>
      <c r="J505" s="209"/>
      <c r="K505" s="209"/>
    </row>
    <row r="506" spans="9:11" x14ac:dyDescent="0.25">
      <c r="I506" s="37"/>
      <c r="J506" s="209"/>
      <c r="K506" s="209"/>
    </row>
    <row r="507" spans="9:11" x14ac:dyDescent="0.25">
      <c r="I507" s="37"/>
      <c r="J507" s="209"/>
      <c r="K507" s="209"/>
    </row>
    <row r="508" spans="9:11" x14ac:dyDescent="0.25">
      <c r="I508" s="37"/>
      <c r="J508" s="209"/>
      <c r="K508" s="209"/>
    </row>
    <row r="509" spans="9:11" x14ac:dyDescent="0.25">
      <c r="I509" s="37"/>
      <c r="J509" s="209"/>
      <c r="K509" s="209"/>
    </row>
    <row r="510" spans="9:11" x14ac:dyDescent="0.25">
      <c r="I510" s="37"/>
      <c r="J510" s="209"/>
      <c r="K510" s="209"/>
    </row>
    <row r="511" spans="9:11" x14ac:dyDescent="0.25">
      <c r="I511" s="37"/>
      <c r="J511" s="209"/>
      <c r="K511" s="209"/>
    </row>
    <row r="512" spans="9:11" x14ac:dyDescent="0.25">
      <c r="I512" s="37"/>
      <c r="J512" s="209"/>
      <c r="K512" s="209"/>
    </row>
    <row r="513" spans="9:11" x14ac:dyDescent="0.25">
      <c r="I513" s="37"/>
      <c r="J513" s="209"/>
      <c r="K513" s="209"/>
    </row>
    <row r="514" spans="9:11" x14ac:dyDescent="0.25">
      <c r="I514" s="37"/>
      <c r="J514" s="209"/>
      <c r="K514" s="209"/>
    </row>
    <row r="515" spans="9:11" x14ac:dyDescent="0.25">
      <c r="I515" s="37"/>
      <c r="J515" s="209"/>
      <c r="K515" s="209"/>
    </row>
    <row r="516" spans="9:11" x14ac:dyDescent="0.25">
      <c r="I516" s="37"/>
      <c r="J516" s="209"/>
      <c r="K516" s="209"/>
    </row>
    <row r="517" spans="9:11" x14ac:dyDescent="0.25">
      <c r="I517" s="37"/>
      <c r="J517" s="209"/>
      <c r="K517" s="209"/>
    </row>
    <row r="518" spans="9:11" x14ac:dyDescent="0.25">
      <c r="I518" s="37"/>
      <c r="J518" s="209"/>
      <c r="K518" s="209"/>
    </row>
    <row r="519" spans="9:11" x14ac:dyDescent="0.25">
      <c r="I519" s="37"/>
      <c r="J519" s="209"/>
      <c r="K519" s="209"/>
    </row>
    <row r="520" spans="9:11" x14ac:dyDescent="0.25">
      <c r="I520" s="37"/>
      <c r="J520" s="209"/>
      <c r="K520" s="209"/>
    </row>
    <row r="521" spans="9:11" x14ac:dyDescent="0.25">
      <c r="I521" s="37"/>
      <c r="J521" s="209"/>
      <c r="K521" s="209"/>
    </row>
    <row r="522" spans="9:11" x14ac:dyDescent="0.25">
      <c r="I522" s="37"/>
      <c r="J522" s="209"/>
      <c r="K522" s="209"/>
    </row>
    <row r="523" spans="9:11" x14ac:dyDescent="0.25">
      <c r="I523" s="37"/>
      <c r="J523" s="209"/>
      <c r="K523" s="209"/>
    </row>
    <row r="524" spans="9:11" x14ac:dyDescent="0.25">
      <c r="I524" s="37"/>
      <c r="J524" s="209"/>
      <c r="K524" s="209"/>
    </row>
    <row r="525" spans="9:11" x14ac:dyDescent="0.25">
      <c r="I525" s="37"/>
      <c r="J525" s="209"/>
      <c r="K525" s="209"/>
    </row>
    <row r="526" spans="9:11" x14ac:dyDescent="0.25">
      <c r="I526" s="37"/>
      <c r="J526" s="209"/>
      <c r="K526" s="209"/>
    </row>
    <row r="527" spans="9:11" x14ac:dyDescent="0.25">
      <c r="I527" s="37"/>
      <c r="J527" s="209"/>
      <c r="K527" s="209"/>
    </row>
    <row r="528" spans="9:11" x14ac:dyDescent="0.25">
      <c r="I528" s="37"/>
      <c r="J528" s="209"/>
      <c r="K528" s="209"/>
    </row>
    <row r="529" spans="9:11" x14ac:dyDescent="0.25">
      <c r="I529" s="37"/>
      <c r="J529" s="209"/>
      <c r="K529" s="209"/>
    </row>
    <row r="530" spans="9:11" x14ac:dyDescent="0.25">
      <c r="I530" s="37"/>
      <c r="J530" s="209"/>
      <c r="K530" s="209"/>
    </row>
    <row r="531" spans="9:11" x14ac:dyDescent="0.25">
      <c r="I531" s="37"/>
      <c r="J531" s="209"/>
      <c r="K531" s="209"/>
    </row>
    <row r="532" spans="9:11" x14ac:dyDescent="0.25">
      <c r="I532" s="37"/>
      <c r="J532" s="209"/>
      <c r="K532" s="209"/>
    </row>
    <row r="533" spans="9:11" x14ac:dyDescent="0.25">
      <c r="I533" s="37"/>
      <c r="J533" s="209"/>
      <c r="K533" s="209"/>
    </row>
    <row r="534" spans="9:11" x14ac:dyDescent="0.25">
      <c r="I534" s="37"/>
      <c r="J534" s="209"/>
      <c r="K534" s="209"/>
    </row>
    <row r="535" spans="9:11" x14ac:dyDescent="0.25">
      <c r="I535" s="37"/>
      <c r="J535" s="209"/>
      <c r="K535" s="209"/>
    </row>
    <row r="536" spans="9:11" x14ac:dyDescent="0.25">
      <c r="I536" s="37"/>
      <c r="J536" s="209"/>
      <c r="K536" s="209"/>
    </row>
    <row r="537" spans="9:11" x14ac:dyDescent="0.25">
      <c r="I537" s="37"/>
      <c r="J537" s="209"/>
      <c r="K537" s="209"/>
    </row>
    <row r="538" spans="9:11" x14ac:dyDescent="0.25">
      <c r="I538" s="37"/>
      <c r="J538" s="209"/>
      <c r="K538" s="209"/>
    </row>
    <row r="539" spans="9:11" x14ac:dyDescent="0.25">
      <c r="I539" s="37"/>
      <c r="J539" s="209"/>
      <c r="K539" s="209"/>
    </row>
    <row r="540" spans="9:11" x14ac:dyDescent="0.25">
      <c r="I540" s="37"/>
      <c r="J540" s="209"/>
      <c r="K540" s="209"/>
    </row>
    <row r="541" spans="9:11" x14ac:dyDescent="0.25">
      <c r="I541" s="37"/>
      <c r="J541" s="209"/>
      <c r="K541" s="209"/>
    </row>
    <row r="542" spans="9:11" x14ac:dyDescent="0.25">
      <c r="I542" s="37"/>
      <c r="J542" s="209"/>
      <c r="K542" s="209"/>
    </row>
    <row r="543" spans="9:11" x14ac:dyDescent="0.25">
      <c r="I543" s="37"/>
      <c r="J543" s="209"/>
      <c r="K543" s="209"/>
    </row>
    <row r="544" spans="9:11" x14ac:dyDescent="0.25">
      <c r="I544" s="37"/>
      <c r="J544" s="209"/>
      <c r="K544" s="209"/>
    </row>
    <row r="545" spans="9:11" x14ac:dyDescent="0.25">
      <c r="I545" s="37"/>
      <c r="J545" s="209"/>
      <c r="K545" s="209"/>
    </row>
    <row r="546" spans="9:11" x14ac:dyDescent="0.25">
      <c r="I546" s="37"/>
      <c r="J546" s="209"/>
      <c r="K546" s="209"/>
    </row>
    <row r="547" spans="9:11" x14ac:dyDescent="0.25">
      <c r="I547" s="37"/>
      <c r="J547" s="209"/>
      <c r="K547" s="209"/>
    </row>
    <row r="548" spans="9:11" x14ac:dyDescent="0.25">
      <c r="I548" s="37"/>
      <c r="J548" s="209"/>
      <c r="K548" s="209"/>
    </row>
    <row r="549" spans="9:11" x14ac:dyDescent="0.25">
      <c r="I549" s="37"/>
      <c r="J549" s="209"/>
      <c r="K549" s="209"/>
    </row>
    <row r="550" spans="9:11" x14ac:dyDescent="0.25">
      <c r="I550" s="37"/>
      <c r="J550" s="209"/>
      <c r="K550" s="209"/>
    </row>
    <row r="551" spans="9:11" x14ac:dyDescent="0.25">
      <c r="I551" s="37"/>
      <c r="J551" s="209"/>
      <c r="K551" s="209"/>
    </row>
    <row r="552" spans="9:11" x14ac:dyDescent="0.25">
      <c r="I552" s="37"/>
      <c r="J552" s="209"/>
      <c r="K552" s="209"/>
    </row>
    <row r="553" spans="9:11" x14ac:dyDescent="0.25">
      <c r="I553" s="37"/>
      <c r="J553" s="209"/>
      <c r="K553" s="209"/>
    </row>
    <row r="554" spans="9:11" x14ac:dyDescent="0.25">
      <c r="I554" s="37"/>
      <c r="J554" s="209"/>
      <c r="K554" s="209"/>
    </row>
    <row r="555" spans="9:11" x14ac:dyDescent="0.25">
      <c r="I555" s="37"/>
      <c r="J555" s="209"/>
      <c r="K555" s="209"/>
    </row>
    <row r="556" spans="9:11" x14ac:dyDescent="0.25">
      <c r="I556" s="37"/>
      <c r="J556" s="209"/>
      <c r="K556" s="209"/>
    </row>
    <row r="557" spans="9:11" x14ac:dyDescent="0.25">
      <c r="I557" s="37"/>
      <c r="J557" s="209"/>
      <c r="K557" s="209"/>
    </row>
    <row r="558" spans="9:11" x14ac:dyDescent="0.25">
      <c r="I558" s="37"/>
      <c r="J558" s="209"/>
      <c r="K558" s="209"/>
    </row>
    <row r="559" spans="9:11" x14ac:dyDescent="0.25">
      <c r="I559" s="37"/>
      <c r="J559" s="209"/>
      <c r="K559" s="209"/>
    </row>
    <row r="560" spans="9:11" x14ac:dyDescent="0.25">
      <c r="I560" s="37"/>
      <c r="J560" s="209"/>
      <c r="K560" s="209"/>
    </row>
    <row r="561" spans="9:11" x14ac:dyDescent="0.25">
      <c r="I561" s="37"/>
      <c r="J561" s="209"/>
      <c r="K561" s="209"/>
    </row>
    <row r="562" spans="9:11" x14ac:dyDescent="0.25">
      <c r="I562" s="37"/>
      <c r="J562" s="209"/>
      <c r="K562" s="209"/>
    </row>
    <row r="563" spans="9:11" x14ac:dyDescent="0.25">
      <c r="I563" s="37"/>
      <c r="J563" s="209"/>
      <c r="K563" s="209"/>
    </row>
    <row r="564" spans="9:11" x14ac:dyDescent="0.25">
      <c r="I564" s="37"/>
      <c r="J564" s="209"/>
      <c r="K564" s="209"/>
    </row>
    <row r="565" spans="9:11" x14ac:dyDescent="0.25">
      <c r="I565" s="37"/>
      <c r="J565" s="209"/>
      <c r="K565" s="209"/>
    </row>
    <row r="566" spans="9:11" x14ac:dyDescent="0.25">
      <c r="I566" s="37"/>
      <c r="J566" s="209"/>
      <c r="K566" s="209"/>
    </row>
    <row r="567" spans="9:11" x14ac:dyDescent="0.25">
      <c r="I567" s="37"/>
      <c r="J567" s="209"/>
      <c r="K567" s="209"/>
    </row>
    <row r="568" spans="9:11" x14ac:dyDescent="0.25">
      <c r="I568" s="37"/>
      <c r="J568" s="209"/>
      <c r="K568" s="209"/>
    </row>
    <row r="569" spans="9:11" x14ac:dyDescent="0.25">
      <c r="I569" s="37"/>
      <c r="J569" s="209"/>
      <c r="K569" s="209"/>
    </row>
    <row r="570" spans="9:11" x14ac:dyDescent="0.25">
      <c r="I570" s="37"/>
      <c r="J570" s="209"/>
      <c r="K570" s="209"/>
    </row>
    <row r="571" spans="9:11" x14ac:dyDescent="0.25">
      <c r="I571" s="37"/>
      <c r="J571" s="209"/>
      <c r="K571" s="209"/>
    </row>
    <row r="572" spans="9:11" x14ac:dyDescent="0.25">
      <c r="I572" s="37"/>
      <c r="J572" s="209"/>
      <c r="K572" s="209"/>
    </row>
    <row r="573" spans="9:11" x14ac:dyDescent="0.25">
      <c r="I573" s="37"/>
      <c r="J573" s="209"/>
      <c r="K573" s="209"/>
    </row>
    <row r="574" spans="9:11" x14ac:dyDescent="0.25">
      <c r="I574" s="37"/>
      <c r="J574" s="209"/>
      <c r="K574" s="209"/>
    </row>
    <row r="575" spans="9:11" x14ac:dyDescent="0.25">
      <c r="I575" s="37"/>
      <c r="J575" s="209"/>
      <c r="K575" s="209"/>
    </row>
    <row r="576" spans="9:11" x14ac:dyDescent="0.25">
      <c r="I576" s="37"/>
      <c r="J576" s="209"/>
      <c r="K576" s="209"/>
    </row>
    <row r="577" spans="9:11" x14ac:dyDescent="0.25">
      <c r="I577" s="37"/>
      <c r="J577" s="209"/>
      <c r="K577" s="209"/>
    </row>
    <row r="578" spans="9:11" x14ac:dyDescent="0.25">
      <c r="I578" s="37"/>
      <c r="J578" s="209"/>
      <c r="K578" s="209"/>
    </row>
    <row r="579" spans="9:11" x14ac:dyDescent="0.25">
      <c r="I579" s="37"/>
      <c r="J579" s="209"/>
      <c r="K579" s="209"/>
    </row>
    <row r="580" spans="9:11" x14ac:dyDescent="0.25">
      <c r="I580" s="37"/>
      <c r="J580" s="209"/>
      <c r="K580" s="209"/>
    </row>
    <row r="581" spans="9:11" x14ac:dyDescent="0.25">
      <c r="I581" s="37"/>
      <c r="J581" s="209"/>
      <c r="K581" s="209"/>
    </row>
    <row r="582" spans="9:11" x14ac:dyDescent="0.25">
      <c r="I582" s="37"/>
      <c r="J582" s="209"/>
      <c r="K582" s="209"/>
    </row>
    <row r="583" spans="9:11" x14ac:dyDescent="0.25">
      <c r="I583" s="37"/>
      <c r="J583" s="209"/>
      <c r="K583" s="209"/>
    </row>
    <row r="584" spans="9:11" x14ac:dyDescent="0.25">
      <c r="I584" s="37"/>
      <c r="J584" s="209"/>
      <c r="K584" s="209"/>
    </row>
    <row r="585" spans="9:11" x14ac:dyDescent="0.25">
      <c r="I585" s="37"/>
      <c r="J585" s="209"/>
      <c r="K585" s="209"/>
    </row>
    <row r="586" spans="9:11" x14ac:dyDescent="0.25">
      <c r="I586" s="37"/>
      <c r="J586" s="209"/>
      <c r="K586" s="209"/>
    </row>
    <row r="587" spans="9:11" x14ac:dyDescent="0.25">
      <c r="I587" s="37"/>
      <c r="J587" s="209"/>
      <c r="K587" s="209"/>
    </row>
    <row r="588" spans="9:11" x14ac:dyDescent="0.25">
      <c r="I588" s="37"/>
      <c r="J588" s="209"/>
      <c r="K588" s="209"/>
    </row>
    <row r="589" spans="9:11" x14ac:dyDescent="0.25">
      <c r="I589" s="37"/>
      <c r="J589" s="209"/>
      <c r="K589" s="209"/>
    </row>
    <row r="590" spans="9:11" x14ac:dyDescent="0.25">
      <c r="I590" s="37"/>
      <c r="J590" s="209"/>
      <c r="K590" s="209"/>
    </row>
    <row r="591" spans="9:11" x14ac:dyDescent="0.25">
      <c r="I591" s="37"/>
      <c r="J591" s="209"/>
      <c r="K591" s="209"/>
    </row>
    <row r="592" spans="9:11" x14ac:dyDescent="0.25">
      <c r="I592" s="37"/>
      <c r="J592" s="209"/>
      <c r="K592" s="209"/>
    </row>
    <row r="593" spans="9:11" x14ac:dyDescent="0.25">
      <c r="I593" s="37"/>
      <c r="J593" s="209"/>
      <c r="K593" s="209"/>
    </row>
    <row r="594" spans="9:11" x14ac:dyDescent="0.25">
      <c r="I594" s="37"/>
      <c r="J594" s="209"/>
      <c r="K594" s="209"/>
    </row>
    <row r="595" spans="9:11" x14ac:dyDescent="0.25">
      <c r="I595" s="37"/>
      <c r="J595" s="209"/>
      <c r="K595" s="209"/>
    </row>
    <row r="596" spans="9:11" x14ac:dyDescent="0.25">
      <c r="I596" s="37"/>
      <c r="J596" s="209"/>
      <c r="K596" s="209"/>
    </row>
    <row r="597" spans="9:11" x14ac:dyDescent="0.25">
      <c r="I597" s="37"/>
      <c r="J597" s="209"/>
      <c r="K597" s="209"/>
    </row>
    <row r="598" spans="9:11" x14ac:dyDescent="0.25">
      <c r="I598" s="37"/>
      <c r="J598" s="209"/>
      <c r="K598" s="209"/>
    </row>
    <row r="599" spans="9:11" x14ac:dyDescent="0.25">
      <c r="I599" s="37"/>
      <c r="J599" s="209"/>
      <c r="K599" s="209"/>
    </row>
    <row r="600" spans="9:11" x14ac:dyDescent="0.25">
      <c r="I600" s="37"/>
      <c r="J600" s="209"/>
      <c r="K600" s="209"/>
    </row>
    <row r="601" spans="9:11" x14ac:dyDescent="0.25">
      <c r="I601" s="37"/>
      <c r="J601" s="209"/>
      <c r="K601" s="209"/>
    </row>
    <row r="602" spans="9:11" x14ac:dyDescent="0.25">
      <c r="I602" s="37"/>
      <c r="J602" s="209"/>
      <c r="K602" s="209"/>
    </row>
    <row r="603" spans="9:11" x14ac:dyDescent="0.25">
      <c r="I603" s="37"/>
      <c r="J603" s="209"/>
      <c r="K603" s="209"/>
    </row>
    <row r="604" spans="9:11" x14ac:dyDescent="0.25">
      <c r="I604" s="37"/>
      <c r="J604" s="209"/>
      <c r="K604" s="209"/>
    </row>
    <row r="605" spans="9:11" x14ac:dyDescent="0.25">
      <c r="I605" s="37"/>
      <c r="J605" s="209"/>
      <c r="K605" s="209"/>
    </row>
    <row r="606" spans="9:11" x14ac:dyDescent="0.25">
      <c r="I606" s="37"/>
      <c r="J606" s="209"/>
      <c r="K606" s="209"/>
    </row>
    <row r="607" spans="9:11" x14ac:dyDescent="0.25">
      <c r="I607" s="37"/>
      <c r="J607" s="209"/>
      <c r="K607" s="209"/>
    </row>
    <row r="608" spans="9:11" x14ac:dyDescent="0.25">
      <c r="I608" s="37"/>
      <c r="J608" s="209"/>
      <c r="K608" s="209"/>
    </row>
    <row r="609" spans="9:11" x14ac:dyDescent="0.25">
      <c r="I609" s="37"/>
      <c r="J609" s="209"/>
      <c r="K609" s="209"/>
    </row>
    <row r="610" spans="9:11" x14ac:dyDescent="0.25">
      <c r="I610" s="37"/>
      <c r="J610" s="209"/>
      <c r="K610" s="209"/>
    </row>
    <row r="611" spans="9:11" x14ac:dyDescent="0.25">
      <c r="I611" s="37"/>
      <c r="J611" s="209"/>
      <c r="K611" s="209"/>
    </row>
    <row r="612" spans="9:11" x14ac:dyDescent="0.25">
      <c r="I612" s="37"/>
      <c r="J612" s="209"/>
      <c r="K612" s="209"/>
    </row>
    <row r="613" spans="9:11" x14ac:dyDescent="0.25">
      <c r="I613" s="37"/>
      <c r="J613" s="209"/>
      <c r="K613" s="209"/>
    </row>
    <row r="614" spans="9:11" x14ac:dyDescent="0.25">
      <c r="I614" s="37"/>
      <c r="J614" s="209"/>
      <c r="K614" s="209"/>
    </row>
    <row r="615" spans="9:11" x14ac:dyDescent="0.25">
      <c r="I615" s="37"/>
      <c r="J615" s="209"/>
      <c r="K615" s="209"/>
    </row>
    <row r="616" spans="9:11" x14ac:dyDescent="0.25">
      <c r="I616" s="37"/>
      <c r="J616" s="209"/>
      <c r="K616" s="209"/>
    </row>
    <row r="617" spans="9:11" x14ac:dyDescent="0.25">
      <c r="I617" s="37"/>
      <c r="J617" s="209"/>
      <c r="K617" s="209"/>
    </row>
    <row r="618" spans="9:11" x14ac:dyDescent="0.25">
      <c r="I618" s="37"/>
      <c r="J618" s="209"/>
      <c r="K618" s="209"/>
    </row>
    <row r="619" spans="9:11" x14ac:dyDescent="0.25">
      <c r="I619" s="37"/>
      <c r="J619" s="209"/>
      <c r="K619" s="209"/>
    </row>
    <row r="620" spans="9:11" x14ac:dyDescent="0.25">
      <c r="I620" s="37"/>
      <c r="J620" s="209"/>
      <c r="K620" s="209"/>
    </row>
    <row r="621" spans="9:11" x14ac:dyDescent="0.25">
      <c r="I621" s="37"/>
      <c r="J621" s="209"/>
      <c r="K621" s="209"/>
    </row>
    <row r="622" spans="9:11" x14ac:dyDescent="0.25">
      <c r="I622" s="37"/>
      <c r="J622" s="209"/>
      <c r="K622" s="209"/>
    </row>
    <row r="623" spans="9:11" x14ac:dyDescent="0.25">
      <c r="I623" s="37"/>
      <c r="J623" s="209"/>
      <c r="K623" s="209"/>
    </row>
    <row r="624" spans="9:11" x14ac:dyDescent="0.25">
      <c r="I624" s="37"/>
      <c r="J624" s="209"/>
      <c r="K624" s="209"/>
    </row>
    <row r="625" spans="9:11" x14ac:dyDescent="0.25">
      <c r="I625" s="37"/>
      <c r="J625" s="209"/>
      <c r="K625" s="209"/>
    </row>
    <row r="626" spans="9:11" x14ac:dyDescent="0.25">
      <c r="I626" s="37"/>
      <c r="J626" s="209"/>
      <c r="K626" s="209"/>
    </row>
    <row r="627" spans="9:11" x14ac:dyDescent="0.25">
      <c r="I627" s="37"/>
      <c r="J627" s="209"/>
      <c r="K627" s="209"/>
    </row>
    <row r="628" spans="9:11" x14ac:dyDescent="0.25">
      <c r="I628" s="37"/>
      <c r="J628" s="209"/>
      <c r="K628" s="209"/>
    </row>
    <row r="629" spans="9:11" x14ac:dyDescent="0.25">
      <c r="I629" s="37"/>
      <c r="J629" s="209"/>
      <c r="K629" s="209"/>
    </row>
    <row r="630" spans="9:11" x14ac:dyDescent="0.25">
      <c r="I630" s="37"/>
      <c r="J630" s="209"/>
      <c r="K630" s="209"/>
    </row>
    <row r="631" spans="9:11" x14ac:dyDescent="0.25">
      <c r="I631" s="37"/>
      <c r="J631" s="209"/>
      <c r="K631" s="209"/>
    </row>
    <row r="632" spans="9:11" x14ac:dyDescent="0.25">
      <c r="I632" s="37"/>
      <c r="J632" s="209"/>
      <c r="K632" s="209"/>
    </row>
    <row r="633" spans="9:11" x14ac:dyDescent="0.25">
      <c r="I633" s="37"/>
      <c r="J633" s="209"/>
      <c r="K633" s="209"/>
    </row>
    <row r="634" spans="9:11" x14ac:dyDescent="0.25">
      <c r="I634" s="37"/>
      <c r="J634" s="209"/>
      <c r="K634" s="209"/>
    </row>
    <row r="635" spans="9:11" x14ac:dyDescent="0.25">
      <c r="I635" s="37"/>
      <c r="J635" s="209"/>
      <c r="K635" s="209"/>
    </row>
    <row r="636" spans="9:11" x14ac:dyDescent="0.25">
      <c r="I636" s="37"/>
      <c r="J636" s="209"/>
      <c r="K636" s="209"/>
    </row>
    <row r="637" spans="9:11" x14ac:dyDescent="0.25">
      <c r="I637" s="37"/>
      <c r="J637" s="209"/>
      <c r="K637" s="209"/>
    </row>
    <row r="638" spans="9:11" x14ac:dyDescent="0.25">
      <c r="I638" s="37"/>
      <c r="J638" s="209"/>
      <c r="K638" s="209"/>
    </row>
    <row r="639" spans="9:11" x14ac:dyDescent="0.25">
      <c r="I639" s="37"/>
      <c r="J639" s="209"/>
      <c r="K639" s="209"/>
    </row>
    <row r="640" spans="9:11" x14ac:dyDescent="0.25">
      <c r="I640" s="37"/>
      <c r="J640" s="209"/>
      <c r="K640" s="209"/>
    </row>
    <row r="641" spans="9:11" x14ac:dyDescent="0.25">
      <c r="I641" s="37"/>
      <c r="J641" s="209"/>
      <c r="K641" s="209"/>
    </row>
    <row r="642" spans="9:11" x14ac:dyDescent="0.25">
      <c r="I642" s="37"/>
      <c r="J642" s="209"/>
      <c r="K642" s="209"/>
    </row>
    <row r="643" spans="9:11" x14ac:dyDescent="0.25">
      <c r="I643" s="37"/>
      <c r="J643" s="209"/>
      <c r="K643" s="209"/>
    </row>
    <row r="644" spans="9:11" x14ac:dyDescent="0.25">
      <c r="I644" s="37"/>
      <c r="J644" s="209"/>
      <c r="K644" s="209"/>
    </row>
    <row r="645" spans="9:11" x14ac:dyDescent="0.25">
      <c r="I645" s="37"/>
      <c r="J645" s="209"/>
      <c r="K645" s="209"/>
    </row>
    <row r="646" spans="9:11" x14ac:dyDescent="0.25">
      <c r="I646" s="37"/>
      <c r="J646" s="209"/>
      <c r="K646" s="209"/>
    </row>
    <row r="647" spans="9:11" x14ac:dyDescent="0.25">
      <c r="I647" s="37"/>
      <c r="J647" s="209"/>
      <c r="K647" s="209"/>
    </row>
    <row r="648" spans="9:11" x14ac:dyDescent="0.25">
      <c r="I648" s="37"/>
      <c r="J648" s="209"/>
      <c r="K648" s="209"/>
    </row>
    <row r="649" spans="9:11" x14ac:dyDescent="0.25">
      <c r="I649" s="37"/>
      <c r="J649" s="209"/>
      <c r="K649" s="209"/>
    </row>
    <row r="650" spans="9:11" x14ac:dyDescent="0.25">
      <c r="I650" s="37"/>
      <c r="J650" s="209"/>
      <c r="K650" s="209"/>
    </row>
    <row r="651" spans="9:11" x14ac:dyDescent="0.25">
      <c r="I651" s="37"/>
      <c r="J651" s="209"/>
      <c r="K651" s="209"/>
    </row>
    <row r="652" spans="9:11" x14ac:dyDescent="0.25">
      <c r="I652" s="37"/>
      <c r="J652" s="209"/>
      <c r="K652" s="209"/>
    </row>
    <row r="653" spans="9:11" x14ac:dyDescent="0.25">
      <c r="I653" s="37"/>
      <c r="J653" s="209"/>
      <c r="K653" s="209"/>
    </row>
    <row r="654" spans="9:11" x14ac:dyDescent="0.25">
      <c r="I654" s="37"/>
      <c r="J654" s="209"/>
      <c r="K654" s="209"/>
    </row>
    <row r="655" spans="9:11" x14ac:dyDescent="0.25">
      <c r="I655" s="37"/>
      <c r="J655" s="209"/>
      <c r="K655" s="209"/>
    </row>
    <row r="656" spans="9:11" x14ac:dyDescent="0.25">
      <c r="I656" s="37"/>
      <c r="J656" s="209"/>
      <c r="K656" s="209"/>
    </row>
    <row r="657" spans="9:11" x14ac:dyDescent="0.25">
      <c r="I657" s="37"/>
      <c r="J657" s="209"/>
      <c r="K657" s="209"/>
    </row>
    <row r="658" spans="9:11" x14ac:dyDescent="0.25">
      <c r="I658" s="37"/>
      <c r="J658" s="209"/>
      <c r="K658" s="209"/>
    </row>
    <row r="659" spans="9:11" x14ac:dyDescent="0.25">
      <c r="I659" s="37"/>
      <c r="J659" s="209"/>
      <c r="K659" s="209"/>
    </row>
    <row r="660" spans="9:11" x14ac:dyDescent="0.25">
      <c r="I660" s="37"/>
      <c r="J660" s="209"/>
      <c r="K660" s="209"/>
    </row>
    <row r="661" spans="9:11" x14ac:dyDescent="0.25">
      <c r="I661" s="37"/>
      <c r="J661" s="209"/>
      <c r="K661" s="209"/>
    </row>
    <row r="662" spans="9:11" x14ac:dyDescent="0.25">
      <c r="I662" s="37"/>
      <c r="J662" s="209"/>
      <c r="K662" s="209"/>
    </row>
    <row r="663" spans="9:11" x14ac:dyDescent="0.25">
      <c r="I663" s="37"/>
      <c r="J663" s="209"/>
      <c r="K663" s="209"/>
    </row>
    <row r="664" spans="9:11" x14ac:dyDescent="0.25">
      <c r="I664" s="37"/>
      <c r="J664" s="209"/>
      <c r="K664" s="209"/>
    </row>
    <row r="665" spans="9:11" x14ac:dyDescent="0.25">
      <c r="I665" s="37"/>
      <c r="J665" s="209"/>
      <c r="K665" s="209"/>
    </row>
    <row r="666" spans="9:11" x14ac:dyDescent="0.25">
      <c r="I666" s="37"/>
      <c r="J666" s="209"/>
      <c r="K666" s="209"/>
    </row>
    <row r="667" spans="9:11" x14ac:dyDescent="0.25">
      <c r="I667" s="37"/>
      <c r="J667" s="209"/>
      <c r="K667" s="209"/>
    </row>
    <row r="668" spans="9:11" x14ac:dyDescent="0.25">
      <c r="I668" s="37"/>
      <c r="J668" s="209"/>
      <c r="K668" s="209"/>
    </row>
    <row r="669" spans="9:11" x14ac:dyDescent="0.25">
      <c r="I669" s="37"/>
      <c r="J669" s="209"/>
      <c r="K669" s="209"/>
    </row>
    <row r="670" spans="9:11" x14ac:dyDescent="0.25">
      <c r="I670" s="37"/>
      <c r="J670" s="209"/>
      <c r="K670" s="209"/>
    </row>
    <row r="671" spans="9:11" x14ac:dyDescent="0.25">
      <c r="I671" s="37"/>
      <c r="J671" s="209"/>
      <c r="K671" s="209"/>
    </row>
    <row r="672" spans="9:11" x14ac:dyDescent="0.25">
      <c r="I672" s="37"/>
      <c r="J672" s="209"/>
      <c r="K672" s="209"/>
    </row>
    <row r="673" spans="9:11" x14ac:dyDescent="0.25">
      <c r="I673" s="37"/>
      <c r="J673" s="209"/>
      <c r="K673" s="209"/>
    </row>
    <row r="674" spans="9:11" x14ac:dyDescent="0.25">
      <c r="I674" s="37"/>
      <c r="J674" s="209"/>
      <c r="K674" s="209"/>
    </row>
    <row r="675" spans="9:11" x14ac:dyDescent="0.25">
      <c r="I675" s="37"/>
      <c r="J675" s="209"/>
      <c r="K675" s="209"/>
    </row>
    <row r="676" spans="9:11" x14ac:dyDescent="0.25">
      <c r="I676" s="37"/>
      <c r="J676" s="209"/>
      <c r="K676" s="209"/>
    </row>
    <row r="677" spans="9:11" x14ac:dyDescent="0.25">
      <c r="I677" s="37"/>
      <c r="J677" s="209"/>
      <c r="K677" s="209"/>
    </row>
    <row r="678" spans="9:11" x14ac:dyDescent="0.25">
      <c r="I678" s="37"/>
      <c r="J678" s="209"/>
      <c r="K678" s="209"/>
    </row>
    <row r="679" spans="9:11" x14ac:dyDescent="0.25">
      <c r="I679" s="37"/>
      <c r="J679" s="209"/>
      <c r="K679" s="209"/>
    </row>
    <row r="680" spans="9:11" x14ac:dyDescent="0.25">
      <c r="I680" s="37"/>
      <c r="J680" s="209"/>
      <c r="K680" s="209"/>
    </row>
    <row r="681" spans="9:11" x14ac:dyDescent="0.25">
      <c r="I681" s="37"/>
      <c r="J681" s="209"/>
      <c r="K681" s="209"/>
    </row>
    <row r="682" spans="9:11" x14ac:dyDescent="0.25">
      <c r="I682" s="37"/>
      <c r="J682" s="209"/>
      <c r="K682" s="209"/>
    </row>
    <row r="683" spans="9:11" x14ac:dyDescent="0.25">
      <c r="I683" s="37"/>
      <c r="J683" s="209"/>
      <c r="K683" s="209"/>
    </row>
    <row r="684" spans="9:11" x14ac:dyDescent="0.25">
      <c r="I684" s="37"/>
      <c r="J684" s="209"/>
      <c r="K684" s="209"/>
    </row>
    <row r="685" spans="9:11" x14ac:dyDescent="0.25">
      <c r="I685" s="37"/>
      <c r="J685" s="209"/>
      <c r="K685" s="209"/>
    </row>
    <row r="686" spans="9:11" x14ac:dyDescent="0.25">
      <c r="I686" s="37"/>
      <c r="J686" s="209"/>
      <c r="K686" s="209"/>
    </row>
    <row r="687" spans="9:11" x14ac:dyDescent="0.25">
      <c r="I687" s="37"/>
      <c r="J687" s="209"/>
      <c r="K687" s="209"/>
    </row>
    <row r="688" spans="9:11" x14ac:dyDescent="0.25">
      <c r="I688" s="37"/>
      <c r="J688" s="209"/>
      <c r="K688" s="209"/>
    </row>
    <row r="689" spans="9:11" x14ac:dyDescent="0.25">
      <c r="I689" s="37"/>
      <c r="J689" s="209"/>
      <c r="K689" s="209"/>
    </row>
    <row r="690" spans="9:11" x14ac:dyDescent="0.25">
      <c r="I690" s="37"/>
      <c r="J690" s="209"/>
      <c r="K690" s="209"/>
    </row>
    <row r="691" spans="9:11" x14ac:dyDescent="0.25">
      <c r="I691" s="37"/>
      <c r="J691" s="209"/>
      <c r="K691" s="209"/>
    </row>
    <row r="692" spans="9:11" x14ac:dyDescent="0.25">
      <c r="I692" s="37"/>
      <c r="J692" s="209"/>
      <c r="K692" s="209"/>
    </row>
    <row r="693" spans="9:11" x14ac:dyDescent="0.25">
      <c r="I693" s="37"/>
      <c r="J693" s="209"/>
      <c r="K693" s="209"/>
    </row>
    <row r="694" spans="9:11" x14ac:dyDescent="0.25">
      <c r="I694" s="37"/>
      <c r="J694" s="209"/>
      <c r="K694" s="209"/>
    </row>
    <row r="695" spans="9:11" x14ac:dyDescent="0.25">
      <c r="I695" s="37"/>
      <c r="J695" s="209"/>
      <c r="K695" s="209"/>
    </row>
    <row r="696" spans="9:11" x14ac:dyDescent="0.25">
      <c r="I696" s="37"/>
      <c r="J696" s="209"/>
      <c r="K696" s="209"/>
    </row>
    <row r="697" spans="9:11" x14ac:dyDescent="0.25">
      <c r="I697" s="37"/>
      <c r="J697" s="209"/>
      <c r="K697" s="209"/>
    </row>
    <row r="698" spans="9:11" x14ac:dyDescent="0.25">
      <c r="I698" s="37"/>
      <c r="J698" s="209"/>
      <c r="K698" s="209"/>
    </row>
    <row r="699" spans="9:11" x14ac:dyDescent="0.25">
      <c r="I699" s="37"/>
      <c r="J699" s="209"/>
      <c r="K699" s="209"/>
    </row>
    <row r="700" spans="9:11" x14ac:dyDescent="0.25">
      <c r="I700" s="37"/>
      <c r="J700" s="209"/>
      <c r="K700" s="209"/>
    </row>
    <row r="701" spans="9:11" x14ac:dyDescent="0.25">
      <c r="I701" s="37"/>
      <c r="J701" s="209"/>
      <c r="K701" s="209"/>
    </row>
    <row r="702" spans="9:11" x14ac:dyDescent="0.25">
      <c r="I702" s="37"/>
      <c r="J702" s="209"/>
      <c r="K702" s="209"/>
    </row>
    <row r="703" spans="9:11" x14ac:dyDescent="0.25">
      <c r="I703" s="37"/>
      <c r="J703" s="209"/>
      <c r="K703" s="209"/>
    </row>
    <row r="704" spans="9:11" x14ac:dyDescent="0.25">
      <c r="I704" s="37"/>
      <c r="J704" s="209"/>
      <c r="K704" s="209"/>
    </row>
    <row r="705" spans="9:11" x14ac:dyDescent="0.25">
      <c r="I705" s="37"/>
      <c r="J705" s="209"/>
      <c r="K705" s="209"/>
    </row>
    <row r="706" spans="9:11" x14ac:dyDescent="0.25">
      <c r="I706" s="37"/>
      <c r="J706" s="209"/>
      <c r="K706" s="209"/>
    </row>
    <row r="707" spans="9:11" x14ac:dyDescent="0.25">
      <c r="I707" s="37"/>
      <c r="J707" s="209"/>
      <c r="K707" s="209"/>
    </row>
    <row r="708" spans="9:11" x14ac:dyDescent="0.25">
      <c r="I708" s="37"/>
      <c r="J708" s="209"/>
      <c r="K708" s="209"/>
    </row>
    <row r="709" spans="9:11" x14ac:dyDescent="0.25">
      <c r="I709" s="37"/>
      <c r="J709" s="209"/>
      <c r="K709" s="209"/>
    </row>
    <row r="710" spans="9:11" x14ac:dyDescent="0.25">
      <c r="I710" s="37"/>
      <c r="J710" s="209"/>
      <c r="K710" s="209"/>
    </row>
    <row r="711" spans="9:11" x14ac:dyDescent="0.25">
      <c r="I711" s="37"/>
      <c r="J711" s="209"/>
      <c r="K711" s="209"/>
    </row>
    <row r="712" spans="9:11" x14ac:dyDescent="0.25">
      <c r="I712" s="37"/>
      <c r="J712" s="209"/>
      <c r="K712" s="209"/>
    </row>
    <row r="713" spans="9:11" x14ac:dyDescent="0.25">
      <c r="I713" s="37"/>
      <c r="J713" s="209"/>
      <c r="K713" s="209"/>
    </row>
    <row r="714" spans="9:11" x14ac:dyDescent="0.25">
      <c r="I714" s="37"/>
      <c r="J714" s="209"/>
      <c r="K714" s="209"/>
    </row>
    <row r="715" spans="9:11" x14ac:dyDescent="0.25">
      <c r="I715" s="37"/>
      <c r="J715" s="209"/>
      <c r="K715" s="209"/>
    </row>
    <row r="716" spans="9:11" x14ac:dyDescent="0.25">
      <c r="I716" s="37"/>
      <c r="J716" s="209"/>
      <c r="K716" s="209"/>
    </row>
    <row r="717" spans="9:11" x14ac:dyDescent="0.25">
      <c r="I717" s="37"/>
      <c r="J717" s="209"/>
      <c r="K717" s="209"/>
    </row>
    <row r="718" spans="9:11" x14ac:dyDescent="0.25">
      <c r="I718" s="37"/>
      <c r="J718" s="209"/>
      <c r="K718" s="209"/>
    </row>
    <row r="719" spans="9:11" x14ac:dyDescent="0.25">
      <c r="I719" s="37"/>
      <c r="J719" s="209"/>
      <c r="K719" s="209"/>
    </row>
    <row r="720" spans="9:11" x14ac:dyDescent="0.25">
      <c r="I720" s="37"/>
      <c r="J720" s="209"/>
      <c r="K720" s="209"/>
    </row>
    <row r="721" spans="9:11" x14ac:dyDescent="0.25">
      <c r="I721" s="37"/>
      <c r="J721" s="209"/>
      <c r="K721" s="209"/>
    </row>
    <row r="722" spans="9:11" x14ac:dyDescent="0.25">
      <c r="I722" s="37"/>
      <c r="J722" s="209"/>
      <c r="K722" s="209"/>
    </row>
    <row r="723" spans="9:11" x14ac:dyDescent="0.25">
      <c r="I723" s="37"/>
      <c r="J723" s="209"/>
      <c r="K723" s="209"/>
    </row>
    <row r="724" spans="9:11" x14ac:dyDescent="0.25">
      <c r="I724" s="37"/>
      <c r="J724" s="209"/>
      <c r="K724" s="209"/>
    </row>
    <row r="725" spans="9:11" x14ac:dyDescent="0.25">
      <c r="I725" s="37"/>
      <c r="J725" s="209"/>
      <c r="K725" s="209"/>
    </row>
    <row r="726" spans="9:11" x14ac:dyDescent="0.25">
      <c r="I726" s="37"/>
      <c r="J726" s="209"/>
      <c r="K726" s="209"/>
    </row>
    <row r="727" spans="9:11" x14ac:dyDescent="0.25">
      <c r="I727" s="37"/>
      <c r="J727" s="209"/>
      <c r="K727" s="209"/>
    </row>
    <row r="728" spans="9:11" x14ac:dyDescent="0.25">
      <c r="I728" s="37"/>
      <c r="J728" s="209"/>
      <c r="K728" s="209"/>
    </row>
    <row r="729" spans="9:11" x14ac:dyDescent="0.25">
      <c r="I729" s="37"/>
      <c r="J729" s="209"/>
      <c r="K729" s="209"/>
    </row>
    <row r="730" spans="9:11" x14ac:dyDescent="0.25">
      <c r="I730" s="37"/>
      <c r="J730" s="209"/>
      <c r="K730" s="209"/>
    </row>
    <row r="731" spans="9:11" x14ac:dyDescent="0.25">
      <c r="I731" s="37"/>
      <c r="J731" s="209"/>
      <c r="K731" s="209"/>
    </row>
    <row r="732" spans="9:11" x14ac:dyDescent="0.25">
      <c r="I732" s="37"/>
      <c r="J732" s="209"/>
      <c r="K732" s="209"/>
    </row>
    <row r="733" spans="9:11" x14ac:dyDescent="0.25">
      <c r="I733" s="37"/>
      <c r="J733" s="209"/>
      <c r="K733" s="209"/>
    </row>
    <row r="734" spans="9:11" x14ac:dyDescent="0.25">
      <c r="I734" s="37"/>
      <c r="J734" s="209"/>
      <c r="K734" s="209"/>
    </row>
    <row r="735" spans="9:11" x14ac:dyDescent="0.25">
      <c r="I735" s="37"/>
      <c r="J735" s="209"/>
      <c r="K735" s="209"/>
    </row>
    <row r="736" spans="9:11" x14ac:dyDescent="0.25">
      <c r="I736" s="37"/>
      <c r="J736" s="209"/>
      <c r="K736" s="209"/>
    </row>
    <row r="737" spans="9:11" x14ac:dyDescent="0.25">
      <c r="I737" s="37"/>
      <c r="J737" s="209"/>
      <c r="K737" s="209"/>
    </row>
    <row r="738" spans="9:11" x14ac:dyDescent="0.25">
      <c r="I738" s="37"/>
      <c r="J738" s="209"/>
      <c r="K738" s="209"/>
    </row>
    <row r="739" spans="9:11" x14ac:dyDescent="0.25">
      <c r="I739" s="37"/>
      <c r="J739" s="209"/>
      <c r="K739" s="209"/>
    </row>
    <row r="740" spans="9:11" x14ac:dyDescent="0.25">
      <c r="I740" s="37"/>
      <c r="J740" s="209"/>
      <c r="K740" s="209"/>
    </row>
    <row r="741" spans="9:11" x14ac:dyDescent="0.25">
      <c r="I741" s="37"/>
      <c r="J741" s="209"/>
      <c r="K741" s="209"/>
    </row>
    <row r="742" spans="9:11" x14ac:dyDescent="0.25">
      <c r="I742" s="37"/>
      <c r="J742" s="209"/>
      <c r="K742" s="209"/>
    </row>
    <row r="743" spans="9:11" x14ac:dyDescent="0.25">
      <c r="I743" s="37"/>
      <c r="J743" s="209"/>
      <c r="K743" s="209"/>
    </row>
    <row r="744" spans="9:11" x14ac:dyDescent="0.25">
      <c r="I744" s="37"/>
      <c r="J744" s="209"/>
      <c r="K744" s="209"/>
    </row>
    <row r="745" spans="9:11" x14ac:dyDescent="0.25">
      <c r="I745" s="37"/>
      <c r="J745" s="209"/>
      <c r="K745" s="209"/>
    </row>
    <row r="746" spans="9:11" x14ac:dyDescent="0.25">
      <c r="I746" s="37"/>
      <c r="J746" s="209"/>
      <c r="K746" s="209"/>
    </row>
    <row r="747" spans="9:11" x14ac:dyDescent="0.25">
      <c r="I747" s="37"/>
      <c r="J747" s="209"/>
      <c r="K747" s="209"/>
    </row>
    <row r="748" spans="9:11" x14ac:dyDescent="0.25">
      <c r="I748" s="37"/>
      <c r="J748" s="209"/>
      <c r="K748" s="209"/>
    </row>
    <row r="749" spans="9:11" x14ac:dyDescent="0.25">
      <c r="I749" s="37"/>
      <c r="J749" s="209"/>
      <c r="K749" s="209"/>
    </row>
    <row r="750" spans="9:11" x14ac:dyDescent="0.25">
      <c r="I750" s="37"/>
      <c r="J750" s="209"/>
      <c r="K750" s="209"/>
    </row>
    <row r="751" spans="9:11" x14ac:dyDescent="0.25">
      <c r="I751" s="37"/>
      <c r="J751" s="209"/>
      <c r="K751" s="209"/>
    </row>
    <row r="752" spans="9:11" x14ac:dyDescent="0.25">
      <c r="I752" s="37"/>
      <c r="J752" s="209"/>
      <c r="K752" s="209"/>
    </row>
    <row r="753" spans="9:11" x14ac:dyDescent="0.25">
      <c r="I753" s="37"/>
      <c r="J753" s="209"/>
      <c r="K753" s="209"/>
    </row>
    <row r="754" spans="9:11" x14ac:dyDescent="0.25">
      <c r="I754" s="37"/>
      <c r="J754" s="209"/>
      <c r="K754" s="209"/>
    </row>
    <row r="755" spans="9:11" x14ac:dyDescent="0.25">
      <c r="I755" s="37"/>
      <c r="J755" s="209"/>
      <c r="K755" s="209"/>
    </row>
    <row r="756" spans="9:11" x14ac:dyDescent="0.25">
      <c r="I756" s="37"/>
      <c r="J756" s="209"/>
      <c r="K756" s="209"/>
    </row>
    <row r="757" spans="9:11" x14ac:dyDescent="0.25">
      <c r="I757" s="37"/>
      <c r="J757" s="209"/>
      <c r="K757" s="209"/>
    </row>
    <row r="758" spans="9:11" x14ac:dyDescent="0.25">
      <c r="I758" s="37"/>
      <c r="J758" s="209"/>
      <c r="K758" s="209"/>
    </row>
    <row r="759" spans="9:11" x14ac:dyDescent="0.25">
      <c r="I759" s="37"/>
      <c r="J759" s="209"/>
      <c r="K759" s="209"/>
    </row>
    <row r="760" spans="9:11" x14ac:dyDescent="0.25">
      <c r="I760" s="37"/>
      <c r="J760" s="209"/>
      <c r="K760" s="209"/>
    </row>
    <row r="761" spans="9:11" x14ac:dyDescent="0.25">
      <c r="I761" s="37"/>
      <c r="J761" s="209"/>
      <c r="K761" s="209"/>
    </row>
    <row r="762" spans="9:11" x14ac:dyDescent="0.25">
      <c r="I762" s="37"/>
      <c r="J762" s="209"/>
      <c r="K762" s="209"/>
    </row>
    <row r="763" spans="9:11" x14ac:dyDescent="0.25">
      <c r="I763" s="37"/>
      <c r="J763" s="209"/>
      <c r="K763" s="209"/>
    </row>
    <row r="764" spans="9:11" x14ac:dyDescent="0.25">
      <c r="I764" s="37"/>
      <c r="J764" s="209"/>
      <c r="K764" s="209"/>
    </row>
    <row r="765" spans="9:11" x14ac:dyDescent="0.25">
      <c r="I765" s="37"/>
      <c r="J765" s="209"/>
      <c r="K765" s="209"/>
    </row>
    <row r="766" spans="9:11" x14ac:dyDescent="0.25">
      <c r="I766" s="37"/>
      <c r="J766" s="209"/>
      <c r="K766" s="209"/>
    </row>
    <row r="767" spans="9:11" x14ac:dyDescent="0.25">
      <c r="I767" s="37"/>
      <c r="J767" s="209"/>
      <c r="K767" s="209"/>
    </row>
    <row r="768" spans="9:11" x14ac:dyDescent="0.25">
      <c r="I768" s="37"/>
      <c r="J768" s="209"/>
      <c r="K768" s="209"/>
    </row>
    <row r="769" spans="9:11" x14ac:dyDescent="0.25">
      <c r="I769" s="37"/>
      <c r="J769" s="209"/>
      <c r="K769" s="209"/>
    </row>
    <row r="770" spans="9:11" x14ac:dyDescent="0.25">
      <c r="I770" s="37"/>
      <c r="J770" s="209"/>
      <c r="K770" s="209"/>
    </row>
    <row r="771" spans="9:11" x14ac:dyDescent="0.25">
      <c r="I771" s="37"/>
      <c r="J771" s="209"/>
      <c r="K771" s="209"/>
    </row>
    <row r="772" spans="9:11" x14ac:dyDescent="0.25">
      <c r="I772" s="37"/>
      <c r="J772" s="209"/>
      <c r="K772" s="209"/>
    </row>
    <row r="773" spans="9:11" x14ac:dyDescent="0.25">
      <c r="I773" s="37"/>
      <c r="J773" s="209"/>
      <c r="K773" s="209"/>
    </row>
    <row r="774" spans="9:11" x14ac:dyDescent="0.25">
      <c r="I774" s="37"/>
      <c r="J774" s="209"/>
      <c r="K774" s="209"/>
    </row>
    <row r="775" spans="9:11" x14ac:dyDescent="0.25">
      <c r="I775" s="37"/>
      <c r="J775" s="209"/>
      <c r="K775" s="209"/>
    </row>
    <row r="776" spans="9:11" x14ac:dyDescent="0.25">
      <c r="I776" s="37"/>
      <c r="J776" s="209"/>
      <c r="K776" s="209"/>
    </row>
    <row r="777" spans="9:11" x14ac:dyDescent="0.25">
      <c r="I777" s="37"/>
      <c r="J777" s="209"/>
      <c r="K777" s="209"/>
    </row>
    <row r="778" spans="9:11" x14ac:dyDescent="0.25">
      <c r="I778" s="37"/>
      <c r="J778" s="209"/>
      <c r="K778" s="209"/>
    </row>
    <row r="779" spans="9:11" x14ac:dyDescent="0.25">
      <c r="I779" s="37"/>
      <c r="J779" s="209"/>
      <c r="K779" s="209"/>
    </row>
    <row r="780" spans="9:11" x14ac:dyDescent="0.25">
      <c r="I780" s="37"/>
      <c r="J780" s="209"/>
      <c r="K780" s="209"/>
    </row>
    <row r="781" spans="9:11" x14ac:dyDescent="0.25">
      <c r="I781" s="37"/>
      <c r="J781" s="209"/>
      <c r="K781" s="209"/>
    </row>
    <row r="782" spans="9:11" x14ac:dyDescent="0.25">
      <c r="I782" s="37"/>
      <c r="J782" s="209"/>
      <c r="K782" s="209"/>
    </row>
    <row r="783" spans="9:11" x14ac:dyDescent="0.25">
      <c r="I783" s="37"/>
      <c r="J783" s="209"/>
      <c r="K783" s="209"/>
    </row>
    <row r="784" spans="9:11" x14ac:dyDescent="0.25">
      <c r="I784" s="37"/>
      <c r="J784" s="209"/>
      <c r="K784" s="209"/>
    </row>
    <row r="785" spans="9:11" x14ac:dyDescent="0.25">
      <c r="I785" s="37"/>
      <c r="J785" s="209"/>
      <c r="K785" s="209"/>
    </row>
    <row r="786" spans="9:11" x14ac:dyDescent="0.25">
      <c r="I786" s="37"/>
      <c r="J786" s="209"/>
      <c r="K786" s="209"/>
    </row>
    <row r="787" spans="9:11" x14ac:dyDescent="0.25">
      <c r="I787" s="37"/>
      <c r="J787" s="209"/>
      <c r="K787" s="209"/>
    </row>
    <row r="788" spans="9:11" x14ac:dyDescent="0.25">
      <c r="I788" s="37"/>
      <c r="J788" s="209"/>
      <c r="K788" s="209"/>
    </row>
    <row r="789" spans="9:11" x14ac:dyDescent="0.25">
      <c r="I789" s="37"/>
      <c r="J789" s="209"/>
      <c r="K789" s="209"/>
    </row>
    <row r="790" spans="9:11" x14ac:dyDescent="0.25">
      <c r="I790" s="37"/>
      <c r="J790" s="209"/>
      <c r="K790" s="209"/>
    </row>
    <row r="791" spans="9:11" x14ac:dyDescent="0.25">
      <c r="I791" s="37"/>
      <c r="J791" s="209"/>
      <c r="K791" s="209"/>
    </row>
    <row r="792" spans="9:11" x14ac:dyDescent="0.25">
      <c r="I792" s="37"/>
      <c r="J792" s="209"/>
      <c r="K792" s="209"/>
    </row>
    <row r="793" spans="9:11" x14ac:dyDescent="0.25">
      <c r="I793" s="37"/>
      <c r="J793" s="209"/>
      <c r="K793" s="209"/>
    </row>
    <row r="794" spans="9:11" x14ac:dyDescent="0.25">
      <c r="I794" s="37"/>
      <c r="J794" s="209"/>
      <c r="K794" s="209"/>
    </row>
    <row r="795" spans="9:11" x14ac:dyDescent="0.25">
      <c r="I795" s="37"/>
      <c r="J795" s="209"/>
      <c r="K795" s="209"/>
    </row>
    <row r="796" spans="9:11" x14ac:dyDescent="0.25">
      <c r="I796" s="37"/>
      <c r="J796" s="209"/>
      <c r="K796" s="209"/>
    </row>
    <row r="797" spans="9:11" x14ac:dyDescent="0.25">
      <c r="I797" s="37"/>
      <c r="J797" s="209"/>
      <c r="K797" s="209"/>
    </row>
    <row r="798" spans="9:11" x14ac:dyDescent="0.25">
      <c r="I798" s="37"/>
      <c r="J798" s="209"/>
      <c r="K798" s="209"/>
    </row>
    <row r="799" spans="9:11" x14ac:dyDescent="0.25">
      <c r="I799" s="37"/>
      <c r="J799" s="209"/>
      <c r="K799" s="209"/>
    </row>
    <row r="800" spans="9:11" x14ac:dyDescent="0.25">
      <c r="I800" s="37"/>
      <c r="J800" s="209"/>
      <c r="K800" s="209"/>
    </row>
    <row r="801" spans="9:11" x14ac:dyDescent="0.25">
      <c r="I801" s="37"/>
      <c r="J801" s="209"/>
      <c r="K801" s="209"/>
    </row>
    <row r="802" spans="9:11" x14ac:dyDescent="0.25">
      <c r="I802" s="37"/>
      <c r="J802" s="209"/>
      <c r="K802" s="209"/>
    </row>
    <row r="803" spans="9:11" x14ac:dyDescent="0.25">
      <c r="I803" s="37"/>
      <c r="J803" s="209"/>
      <c r="K803" s="209"/>
    </row>
    <row r="804" spans="9:11" x14ac:dyDescent="0.25">
      <c r="I804" s="37"/>
      <c r="J804" s="209"/>
      <c r="K804" s="209"/>
    </row>
    <row r="805" spans="9:11" x14ac:dyDescent="0.25">
      <c r="I805" s="37"/>
      <c r="J805" s="209"/>
      <c r="K805" s="209"/>
    </row>
    <row r="806" spans="9:11" x14ac:dyDescent="0.25">
      <c r="I806" s="37"/>
      <c r="J806" s="209"/>
      <c r="K806" s="209"/>
    </row>
    <row r="807" spans="9:11" x14ac:dyDescent="0.25">
      <c r="I807" s="37"/>
      <c r="J807" s="209"/>
      <c r="K807" s="209"/>
    </row>
    <row r="808" spans="9:11" x14ac:dyDescent="0.25">
      <c r="I808" s="37"/>
      <c r="J808" s="209"/>
      <c r="K808" s="209"/>
    </row>
    <row r="809" spans="9:11" x14ac:dyDescent="0.25">
      <c r="I809" s="37"/>
      <c r="J809" s="209"/>
      <c r="K809" s="209"/>
    </row>
    <row r="810" spans="9:11" x14ac:dyDescent="0.25">
      <c r="I810" s="37"/>
      <c r="J810" s="209"/>
      <c r="K810" s="209"/>
    </row>
    <row r="811" spans="9:11" x14ac:dyDescent="0.25">
      <c r="I811" s="37"/>
      <c r="J811" s="209"/>
      <c r="K811" s="209"/>
    </row>
    <row r="812" spans="9:11" x14ac:dyDescent="0.25">
      <c r="I812" s="37"/>
      <c r="J812" s="209"/>
      <c r="K812" s="209"/>
    </row>
    <row r="813" spans="9:11" x14ac:dyDescent="0.25">
      <c r="I813" s="37"/>
      <c r="J813" s="209"/>
      <c r="K813" s="209"/>
    </row>
    <row r="814" spans="9:11" x14ac:dyDescent="0.25">
      <c r="I814" s="37"/>
      <c r="J814" s="209"/>
      <c r="K814" s="209"/>
    </row>
    <row r="815" spans="9:11" x14ac:dyDescent="0.25">
      <c r="I815" s="37"/>
      <c r="J815" s="209"/>
      <c r="K815" s="209"/>
    </row>
    <row r="816" spans="9:11" x14ac:dyDescent="0.25">
      <c r="I816" s="37"/>
      <c r="J816" s="209"/>
      <c r="K816" s="209"/>
    </row>
    <row r="817" spans="9:11" x14ac:dyDescent="0.25">
      <c r="I817" s="37"/>
      <c r="J817" s="209"/>
      <c r="K817" s="209"/>
    </row>
    <row r="818" spans="9:11" x14ac:dyDescent="0.25">
      <c r="I818" s="37"/>
      <c r="J818" s="209"/>
      <c r="K818" s="209"/>
    </row>
    <row r="819" spans="9:11" x14ac:dyDescent="0.25">
      <c r="I819" s="37"/>
      <c r="J819" s="209"/>
      <c r="K819" s="209"/>
    </row>
    <row r="820" spans="9:11" x14ac:dyDescent="0.25">
      <c r="I820" s="37"/>
      <c r="J820" s="209"/>
      <c r="K820" s="209"/>
    </row>
    <row r="821" spans="9:11" x14ac:dyDescent="0.25">
      <c r="I821" s="37"/>
      <c r="J821" s="209"/>
      <c r="K821" s="209"/>
    </row>
    <row r="822" spans="9:11" x14ac:dyDescent="0.25">
      <c r="I822" s="37"/>
      <c r="J822" s="209"/>
      <c r="K822" s="209"/>
    </row>
    <row r="823" spans="9:11" x14ac:dyDescent="0.25">
      <c r="I823" s="37"/>
      <c r="J823" s="209"/>
      <c r="K823" s="209"/>
    </row>
    <row r="824" spans="9:11" x14ac:dyDescent="0.25">
      <c r="I824" s="37"/>
      <c r="J824" s="209"/>
      <c r="K824" s="209"/>
    </row>
    <row r="825" spans="9:11" x14ac:dyDescent="0.25">
      <c r="I825" s="37"/>
      <c r="J825" s="209"/>
      <c r="K825" s="209"/>
    </row>
    <row r="826" spans="9:11" x14ac:dyDescent="0.25">
      <c r="I826" s="37"/>
      <c r="J826" s="209"/>
      <c r="K826" s="209"/>
    </row>
    <row r="827" spans="9:11" x14ac:dyDescent="0.25">
      <c r="I827" s="37"/>
      <c r="J827" s="209"/>
      <c r="K827" s="209"/>
    </row>
    <row r="828" spans="9:11" x14ac:dyDescent="0.25">
      <c r="I828" s="37"/>
      <c r="J828" s="209"/>
      <c r="K828" s="209"/>
    </row>
    <row r="829" spans="9:11" x14ac:dyDescent="0.25">
      <c r="I829" s="37"/>
      <c r="J829" s="209"/>
      <c r="K829" s="209"/>
    </row>
    <row r="830" spans="9:11" x14ac:dyDescent="0.25">
      <c r="I830" s="37"/>
      <c r="J830" s="209"/>
      <c r="K830" s="209"/>
    </row>
    <row r="831" spans="9:11" x14ac:dyDescent="0.25">
      <c r="I831" s="37"/>
      <c r="J831" s="209"/>
      <c r="K831" s="209"/>
    </row>
    <row r="832" spans="9:11" x14ac:dyDescent="0.25">
      <c r="I832" s="37"/>
      <c r="J832" s="209"/>
      <c r="K832" s="209"/>
    </row>
    <row r="833" spans="9:11" x14ac:dyDescent="0.25">
      <c r="I833" s="37"/>
      <c r="J833" s="209"/>
      <c r="K833" s="209"/>
    </row>
    <row r="834" spans="9:11" x14ac:dyDescent="0.25">
      <c r="I834" s="37"/>
      <c r="J834" s="209"/>
      <c r="K834" s="209"/>
    </row>
    <row r="835" spans="9:11" x14ac:dyDescent="0.25">
      <c r="I835" s="37"/>
      <c r="J835" s="209"/>
      <c r="K835" s="209"/>
    </row>
    <row r="836" spans="9:11" x14ac:dyDescent="0.25">
      <c r="I836" s="37"/>
      <c r="J836" s="209"/>
      <c r="K836" s="209"/>
    </row>
    <row r="837" spans="9:11" x14ac:dyDescent="0.25">
      <c r="I837" s="37"/>
      <c r="J837" s="209"/>
      <c r="K837" s="209"/>
    </row>
    <row r="838" spans="9:11" x14ac:dyDescent="0.25">
      <c r="I838" s="37"/>
      <c r="J838" s="209"/>
      <c r="K838" s="209"/>
    </row>
    <row r="839" spans="9:11" x14ac:dyDescent="0.25">
      <c r="I839" s="37"/>
      <c r="J839" s="209"/>
      <c r="K839" s="209"/>
    </row>
    <row r="840" spans="9:11" x14ac:dyDescent="0.25">
      <c r="I840" s="37"/>
      <c r="J840" s="209"/>
      <c r="K840" s="209"/>
    </row>
    <row r="841" spans="9:11" x14ac:dyDescent="0.25">
      <c r="I841" s="37"/>
      <c r="J841" s="209"/>
      <c r="K841" s="209"/>
    </row>
    <row r="842" spans="9:11" x14ac:dyDescent="0.25">
      <c r="I842" s="37"/>
      <c r="J842" s="209"/>
      <c r="K842" s="209"/>
    </row>
    <row r="843" spans="9:11" x14ac:dyDescent="0.25">
      <c r="I843" s="37"/>
      <c r="J843" s="209"/>
      <c r="K843" s="209"/>
    </row>
    <row r="844" spans="9:11" x14ac:dyDescent="0.25">
      <c r="I844" s="37"/>
      <c r="J844" s="209"/>
      <c r="K844" s="209"/>
    </row>
    <row r="845" spans="9:11" x14ac:dyDescent="0.25">
      <c r="I845" s="37"/>
      <c r="J845" s="209"/>
      <c r="K845" s="209"/>
    </row>
    <row r="846" spans="9:11" x14ac:dyDescent="0.25">
      <c r="I846" s="37"/>
      <c r="J846" s="209"/>
      <c r="K846" s="209"/>
    </row>
    <row r="847" spans="9:11" x14ac:dyDescent="0.25">
      <c r="I847" s="37"/>
      <c r="J847" s="209"/>
      <c r="K847" s="209"/>
    </row>
    <row r="848" spans="9:11" x14ac:dyDescent="0.25">
      <c r="I848" s="37"/>
      <c r="J848" s="209"/>
      <c r="K848" s="209"/>
    </row>
    <row r="849" spans="9:11" x14ac:dyDescent="0.25">
      <c r="I849" s="37"/>
      <c r="J849" s="209"/>
      <c r="K849" s="209"/>
    </row>
    <row r="850" spans="9:11" x14ac:dyDescent="0.25">
      <c r="I850" s="37"/>
      <c r="J850" s="209"/>
      <c r="K850" s="209"/>
    </row>
    <row r="851" spans="9:11" x14ac:dyDescent="0.25">
      <c r="I851" s="37"/>
      <c r="J851" s="209"/>
      <c r="K851" s="209"/>
    </row>
    <row r="852" spans="9:11" x14ac:dyDescent="0.25">
      <c r="I852" s="37"/>
      <c r="J852" s="209"/>
      <c r="K852" s="209"/>
    </row>
    <row r="853" spans="9:11" x14ac:dyDescent="0.25">
      <c r="I853" s="37"/>
      <c r="J853" s="209"/>
      <c r="K853" s="209"/>
    </row>
    <row r="854" spans="9:11" x14ac:dyDescent="0.25">
      <c r="I854" s="37"/>
      <c r="J854" s="209"/>
      <c r="K854" s="209"/>
    </row>
    <row r="855" spans="9:11" x14ac:dyDescent="0.25">
      <c r="I855" s="37"/>
      <c r="J855" s="209"/>
      <c r="K855" s="209"/>
    </row>
    <row r="856" spans="9:11" x14ac:dyDescent="0.25">
      <c r="I856" s="37"/>
      <c r="J856" s="209"/>
      <c r="K856" s="209"/>
    </row>
    <row r="857" spans="9:11" x14ac:dyDescent="0.25">
      <c r="I857" s="37"/>
      <c r="J857" s="209"/>
      <c r="K857" s="209"/>
    </row>
    <row r="858" spans="9:11" x14ac:dyDescent="0.25">
      <c r="I858" s="37"/>
      <c r="J858" s="209"/>
      <c r="K858" s="209"/>
    </row>
    <row r="859" spans="9:11" x14ac:dyDescent="0.25">
      <c r="I859" s="37"/>
      <c r="J859" s="209"/>
      <c r="K859" s="209"/>
    </row>
    <row r="860" spans="9:11" x14ac:dyDescent="0.25">
      <c r="I860" s="37"/>
      <c r="J860" s="209"/>
      <c r="K860" s="209"/>
    </row>
    <row r="861" spans="9:11" x14ac:dyDescent="0.25">
      <c r="I861" s="37"/>
      <c r="J861" s="209"/>
      <c r="K861" s="209"/>
    </row>
    <row r="862" spans="9:11" x14ac:dyDescent="0.25">
      <c r="I862" s="37"/>
      <c r="J862" s="209"/>
      <c r="K862" s="209"/>
    </row>
    <row r="863" spans="9:11" x14ac:dyDescent="0.25">
      <c r="I863" s="37"/>
      <c r="J863" s="209"/>
      <c r="K863" s="209"/>
    </row>
    <row r="864" spans="9:11" x14ac:dyDescent="0.25">
      <c r="I864" s="37"/>
      <c r="J864" s="209"/>
      <c r="K864" s="209"/>
    </row>
    <row r="865" spans="9:11" x14ac:dyDescent="0.25">
      <c r="I865" s="37"/>
      <c r="J865" s="209"/>
      <c r="K865" s="209"/>
    </row>
    <row r="866" spans="9:11" x14ac:dyDescent="0.25">
      <c r="I866" s="37"/>
      <c r="J866" s="209"/>
      <c r="K866" s="209"/>
    </row>
    <row r="867" spans="9:11" x14ac:dyDescent="0.25">
      <c r="I867" s="37"/>
      <c r="J867" s="209"/>
      <c r="K867" s="209"/>
    </row>
    <row r="868" spans="9:11" x14ac:dyDescent="0.25">
      <c r="I868" s="37"/>
      <c r="J868" s="209"/>
      <c r="K868" s="209"/>
    </row>
    <row r="869" spans="9:11" x14ac:dyDescent="0.25">
      <c r="I869" s="37"/>
      <c r="J869" s="209"/>
      <c r="K869" s="209"/>
    </row>
    <row r="870" spans="9:11" x14ac:dyDescent="0.25">
      <c r="I870" s="37"/>
      <c r="J870" s="209"/>
      <c r="K870" s="209"/>
    </row>
    <row r="871" spans="9:11" x14ac:dyDescent="0.25">
      <c r="I871" s="37"/>
      <c r="J871" s="209"/>
      <c r="K871" s="209"/>
    </row>
    <row r="872" spans="9:11" x14ac:dyDescent="0.25">
      <c r="I872" s="37"/>
      <c r="J872" s="209"/>
      <c r="K872" s="209"/>
    </row>
    <row r="873" spans="9:11" x14ac:dyDescent="0.25">
      <c r="I873" s="37"/>
      <c r="J873" s="209"/>
      <c r="K873" s="209"/>
    </row>
    <row r="874" spans="9:11" x14ac:dyDescent="0.25">
      <c r="I874" s="37"/>
      <c r="J874" s="209"/>
      <c r="K874" s="209"/>
    </row>
    <row r="875" spans="9:11" x14ac:dyDescent="0.25">
      <c r="I875" s="37"/>
      <c r="J875" s="209"/>
      <c r="K875" s="209"/>
    </row>
    <row r="876" spans="9:11" x14ac:dyDescent="0.25">
      <c r="I876" s="37"/>
      <c r="J876" s="209"/>
      <c r="K876" s="209"/>
    </row>
    <row r="877" spans="9:11" x14ac:dyDescent="0.25">
      <c r="I877" s="37"/>
      <c r="J877" s="209"/>
      <c r="K877" s="209"/>
    </row>
    <row r="878" spans="9:11" x14ac:dyDescent="0.25">
      <c r="I878" s="37"/>
      <c r="J878" s="209"/>
      <c r="K878" s="209"/>
    </row>
    <row r="879" spans="9:11" x14ac:dyDescent="0.25">
      <c r="I879" s="37"/>
      <c r="J879" s="209"/>
      <c r="K879" s="209"/>
    </row>
    <row r="880" spans="9:11" x14ac:dyDescent="0.25">
      <c r="I880" s="37"/>
      <c r="J880" s="209"/>
      <c r="K880" s="209"/>
    </row>
    <row r="881" spans="9:11" x14ac:dyDescent="0.25">
      <c r="I881" s="37"/>
      <c r="J881" s="209"/>
      <c r="K881" s="209"/>
    </row>
    <row r="882" spans="9:11" x14ac:dyDescent="0.25">
      <c r="I882" s="37"/>
      <c r="J882" s="209"/>
      <c r="K882" s="209"/>
    </row>
    <row r="883" spans="9:11" x14ac:dyDescent="0.25">
      <c r="I883" s="37"/>
      <c r="J883" s="209"/>
      <c r="K883" s="209"/>
    </row>
    <row r="884" spans="9:11" x14ac:dyDescent="0.25">
      <c r="I884" s="37"/>
      <c r="J884" s="209"/>
      <c r="K884" s="209"/>
    </row>
    <row r="885" spans="9:11" x14ac:dyDescent="0.25">
      <c r="I885" s="37"/>
      <c r="J885" s="209"/>
      <c r="K885" s="209"/>
    </row>
    <row r="886" spans="9:11" x14ac:dyDescent="0.25">
      <c r="I886" s="37"/>
      <c r="J886" s="209"/>
      <c r="K886" s="209"/>
    </row>
    <row r="887" spans="9:11" x14ac:dyDescent="0.25">
      <c r="I887" s="37"/>
      <c r="J887" s="209"/>
      <c r="K887" s="209"/>
    </row>
    <row r="888" spans="9:11" x14ac:dyDescent="0.25">
      <c r="I888" s="37"/>
      <c r="J888" s="209"/>
      <c r="K888" s="209"/>
    </row>
    <row r="889" spans="9:11" x14ac:dyDescent="0.25">
      <c r="I889" s="37"/>
      <c r="J889" s="209"/>
      <c r="K889" s="209"/>
    </row>
    <row r="890" spans="9:11" x14ac:dyDescent="0.25">
      <c r="I890" s="37"/>
      <c r="J890" s="209"/>
      <c r="K890" s="209"/>
    </row>
    <row r="891" spans="9:11" x14ac:dyDescent="0.25">
      <c r="I891" s="37"/>
      <c r="J891" s="209"/>
      <c r="K891" s="209"/>
    </row>
    <row r="892" spans="9:11" x14ac:dyDescent="0.25">
      <c r="I892" s="37"/>
      <c r="J892" s="209"/>
      <c r="K892" s="209"/>
    </row>
    <row r="893" spans="9:11" x14ac:dyDescent="0.25">
      <c r="I893" s="37"/>
      <c r="J893" s="209"/>
      <c r="K893" s="209"/>
    </row>
    <row r="894" spans="9:11" x14ac:dyDescent="0.25">
      <c r="I894" s="37"/>
      <c r="J894" s="209"/>
      <c r="K894" s="209"/>
    </row>
    <row r="895" spans="9:11" x14ac:dyDescent="0.25">
      <c r="I895" s="37"/>
      <c r="J895" s="209"/>
      <c r="K895" s="209"/>
    </row>
    <row r="896" spans="9:11" x14ac:dyDescent="0.25">
      <c r="I896" s="37"/>
      <c r="J896" s="209"/>
      <c r="K896" s="209"/>
    </row>
    <row r="897" spans="9:11" x14ac:dyDescent="0.25">
      <c r="I897" s="37"/>
      <c r="J897" s="209"/>
      <c r="K897" s="209"/>
    </row>
    <row r="898" spans="9:11" x14ac:dyDescent="0.25">
      <c r="I898" s="37"/>
      <c r="J898" s="209"/>
      <c r="K898" s="209"/>
    </row>
    <row r="899" spans="9:11" x14ac:dyDescent="0.25">
      <c r="I899" s="37"/>
      <c r="J899" s="209"/>
      <c r="K899" s="209"/>
    </row>
    <row r="900" spans="9:11" x14ac:dyDescent="0.25">
      <c r="I900" s="37"/>
      <c r="J900" s="209"/>
      <c r="K900" s="209"/>
    </row>
    <row r="901" spans="9:11" x14ac:dyDescent="0.25">
      <c r="I901" s="37"/>
      <c r="J901" s="209"/>
      <c r="K901" s="209"/>
    </row>
    <row r="902" spans="9:11" x14ac:dyDescent="0.25">
      <c r="I902" s="37"/>
      <c r="J902" s="209"/>
      <c r="K902" s="209"/>
    </row>
    <row r="903" spans="9:11" x14ac:dyDescent="0.25">
      <c r="I903" s="37"/>
      <c r="J903" s="209"/>
      <c r="K903" s="209"/>
    </row>
    <row r="904" spans="9:11" x14ac:dyDescent="0.25">
      <c r="I904" s="37"/>
      <c r="J904" s="209"/>
      <c r="K904" s="209"/>
    </row>
    <row r="905" spans="9:11" x14ac:dyDescent="0.25">
      <c r="I905" s="37"/>
      <c r="J905" s="209"/>
      <c r="K905" s="209"/>
    </row>
    <row r="906" spans="9:11" x14ac:dyDescent="0.25">
      <c r="I906" s="37"/>
      <c r="J906" s="209"/>
      <c r="K906" s="209"/>
    </row>
    <row r="907" spans="9:11" x14ac:dyDescent="0.25">
      <c r="I907" s="37"/>
      <c r="J907" s="209"/>
      <c r="K907" s="209"/>
    </row>
    <row r="908" spans="9:11" x14ac:dyDescent="0.25">
      <c r="I908" s="37"/>
      <c r="J908" s="209"/>
      <c r="K908" s="209"/>
    </row>
    <row r="909" spans="9:11" x14ac:dyDescent="0.25">
      <c r="I909" s="37"/>
      <c r="J909" s="209"/>
      <c r="K909" s="209"/>
    </row>
    <row r="910" spans="9:11" x14ac:dyDescent="0.25">
      <c r="I910" s="37"/>
      <c r="J910" s="209"/>
      <c r="K910" s="209"/>
    </row>
    <row r="911" spans="9:11" x14ac:dyDescent="0.25">
      <c r="I911" s="37"/>
      <c r="J911" s="209"/>
      <c r="K911" s="209"/>
    </row>
    <row r="912" spans="9:11" x14ac:dyDescent="0.25">
      <c r="I912" s="37"/>
      <c r="J912" s="209"/>
      <c r="K912" s="209"/>
    </row>
    <row r="913" spans="9:11" x14ac:dyDescent="0.25">
      <c r="I913" s="37"/>
      <c r="J913" s="209"/>
      <c r="K913" s="209"/>
    </row>
    <row r="914" spans="9:11" x14ac:dyDescent="0.25">
      <c r="I914" s="37"/>
      <c r="J914" s="209"/>
      <c r="K914" s="209"/>
    </row>
    <row r="915" spans="9:11" x14ac:dyDescent="0.25">
      <c r="I915" s="37"/>
      <c r="J915" s="209"/>
      <c r="K915" s="209"/>
    </row>
    <row r="916" spans="9:11" x14ac:dyDescent="0.25">
      <c r="I916" s="37"/>
      <c r="J916" s="209"/>
      <c r="K916" s="209"/>
    </row>
    <row r="917" spans="9:11" x14ac:dyDescent="0.25">
      <c r="I917" s="37"/>
      <c r="J917" s="209"/>
      <c r="K917" s="209"/>
    </row>
    <row r="918" spans="9:11" x14ac:dyDescent="0.25">
      <c r="I918" s="37"/>
      <c r="J918" s="209"/>
      <c r="K918" s="209"/>
    </row>
    <row r="919" spans="9:11" x14ac:dyDescent="0.25">
      <c r="I919" s="37"/>
      <c r="J919" s="209"/>
      <c r="K919" s="209"/>
    </row>
    <row r="920" spans="9:11" x14ac:dyDescent="0.25">
      <c r="I920" s="37"/>
      <c r="J920" s="209"/>
      <c r="K920" s="209"/>
    </row>
    <row r="921" spans="9:11" x14ac:dyDescent="0.25">
      <c r="I921" s="37"/>
      <c r="J921" s="209"/>
      <c r="K921" s="209"/>
    </row>
    <row r="922" spans="9:11" x14ac:dyDescent="0.25">
      <c r="I922" s="37"/>
      <c r="J922" s="209"/>
      <c r="K922" s="209"/>
    </row>
    <row r="923" spans="9:11" x14ac:dyDescent="0.25">
      <c r="I923" s="37"/>
      <c r="J923" s="209"/>
      <c r="K923" s="209"/>
    </row>
    <row r="924" spans="9:11" x14ac:dyDescent="0.25">
      <c r="I924" s="37"/>
      <c r="J924" s="209"/>
      <c r="K924" s="209"/>
    </row>
    <row r="925" spans="9:11" x14ac:dyDescent="0.25">
      <c r="I925" s="37"/>
      <c r="J925" s="209"/>
      <c r="K925" s="209"/>
    </row>
    <row r="926" spans="9:11" x14ac:dyDescent="0.25">
      <c r="I926" s="37"/>
      <c r="J926" s="209"/>
      <c r="K926" s="209"/>
    </row>
    <row r="927" spans="9:11" x14ac:dyDescent="0.25">
      <c r="I927" s="37"/>
      <c r="J927" s="209"/>
      <c r="K927" s="209"/>
    </row>
    <row r="928" spans="9:11" x14ac:dyDescent="0.25">
      <c r="I928" s="37"/>
      <c r="J928" s="209"/>
      <c r="K928" s="209"/>
    </row>
    <row r="929" spans="9:11" x14ac:dyDescent="0.25">
      <c r="I929" s="37"/>
      <c r="J929" s="209"/>
      <c r="K929" s="209"/>
    </row>
    <row r="930" spans="9:11" x14ac:dyDescent="0.25">
      <c r="I930" s="37"/>
      <c r="J930" s="209"/>
      <c r="K930" s="209"/>
    </row>
    <row r="931" spans="9:11" x14ac:dyDescent="0.25">
      <c r="I931" s="37"/>
      <c r="J931" s="209"/>
      <c r="K931" s="209"/>
    </row>
    <row r="932" spans="9:11" x14ac:dyDescent="0.25">
      <c r="I932" s="37"/>
      <c r="J932" s="209"/>
      <c r="K932" s="209"/>
    </row>
    <row r="933" spans="9:11" x14ac:dyDescent="0.25">
      <c r="I933" s="37"/>
      <c r="J933" s="209"/>
      <c r="K933" s="209"/>
    </row>
    <row r="934" spans="9:11" x14ac:dyDescent="0.25">
      <c r="I934" s="37"/>
      <c r="J934" s="209"/>
      <c r="K934" s="209"/>
    </row>
    <row r="935" spans="9:11" x14ac:dyDescent="0.25">
      <c r="I935" s="37"/>
      <c r="J935" s="209"/>
      <c r="K935" s="209"/>
    </row>
    <row r="936" spans="9:11" x14ac:dyDescent="0.25">
      <c r="I936" s="37"/>
      <c r="J936" s="209"/>
      <c r="K936" s="209"/>
    </row>
    <row r="937" spans="9:11" x14ac:dyDescent="0.25">
      <c r="I937" s="37"/>
      <c r="J937" s="209"/>
      <c r="K937" s="209"/>
    </row>
    <row r="938" spans="9:11" x14ac:dyDescent="0.25">
      <c r="I938" s="37"/>
      <c r="J938" s="209"/>
      <c r="K938" s="209"/>
    </row>
    <row r="939" spans="9:11" x14ac:dyDescent="0.25">
      <c r="I939" s="37"/>
      <c r="J939" s="209"/>
      <c r="K939" s="209"/>
    </row>
    <row r="940" spans="9:11" x14ac:dyDescent="0.25">
      <c r="I940" s="37"/>
      <c r="J940" s="209"/>
      <c r="K940" s="209"/>
    </row>
    <row r="941" spans="9:11" x14ac:dyDescent="0.25">
      <c r="I941" s="37"/>
      <c r="J941" s="209"/>
      <c r="K941" s="209"/>
    </row>
    <row r="942" spans="9:11" x14ac:dyDescent="0.25">
      <c r="I942" s="37"/>
      <c r="J942" s="209"/>
      <c r="K942" s="209"/>
    </row>
    <row r="943" spans="9:11" x14ac:dyDescent="0.25">
      <c r="I943" s="37"/>
      <c r="J943" s="209"/>
      <c r="K943" s="209"/>
    </row>
    <row r="944" spans="9:11" x14ac:dyDescent="0.25">
      <c r="I944" s="37"/>
      <c r="J944" s="209"/>
      <c r="K944" s="209"/>
    </row>
    <row r="945" spans="9:11" x14ac:dyDescent="0.25">
      <c r="I945" s="37"/>
      <c r="J945" s="209"/>
      <c r="K945" s="209"/>
    </row>
    <row r="946" spans="9:11" x14ac:dyDescent="0.25">
      <c r="I946" s="37"/>
      <c r="J946" s="209"/>
      <c r="K946" s="209"/>
    </row>
    <row r="947" spans="9:11" x14ac:dyDescent="0.25">
      <c r="I947" s="37"/>
      <c r="J947" s="209"/>
      <c r="K947" s="209"/>
    </row>
    <row r="948" spans="9:11" x14ac:dyDescent="0.25">
      <c r="I948" s="37"/>
      <c r="J948" s="209"/>
      <c r="K948" s="209"/>
    </row>
    <row r="949" spans="9:11" x14ac:dyDescent="0.25">
      <c r="I949" s="37"/>
      <c r="J949" s="209"/>
      <c r="K949" s="209"/>
    </row>
    <row r="950" spans="9:11" x14ac:dyDescent="0.25">
      <c r="I950" s="37"/>
      <c r="J950" s="209"/>
      <c r="K950" s="209"/>
    </row>
    <row r="951" spans="9:11" x14ac:dyDescent="0.25">
      <c r="I951" s="37"/>
      <c r="J951" s="209"/>
      <c r="K951" s="209"/>
    </row>
    <row r="952" spans="9:11" x14ac:dyDescent="0.25">
      <c r="I952" s="37"/>
      <c r="J952" s="209"/>
      <c r="K952" s="209"/>
    </row>
    <row r="953" spans="9:11" x14ac:dyDescent="0.25">
      <c r="I953" s="37"/>
      <c r="J953" s="209"/>
      <c r="K953" s="209"/>
    </row>
    <row r="954" spans="9:11" x14ac:dyDescent="0.25">
      <c r="I954" s="37"/>
      <c r="J954" s="209"/>
      <c r="K954" s="209"/>
    </row>
    <row r="955" spans="9:11" x14ac:dyDescent="0.25">
      <c r="I955" s="37"/>
      <c r="J955" s="209"/>
      <c r="K955" s="209"/>
    </row>
    <row r="956" spans="9:11" x14ac:dyDescent="0.25">
      <c r="I956" s="37"/>
      <c r="J956" s="209"/>
      <c r="K956" s="209"/>
    </row>
    <row r="957" spans="9:11" x14ac:dyDescent="0.25">
      <c r="I957" s="37"/>
      <c r="J957" s="209"/>
      <c r="K957" s="209"/>
    </row>
    <row r="958" spans="9:11" x14ac:dyDescent="0.25">
      <c r="I958" s="37"/>
      <c r="J958" s="209"/>
      <c r="K958" s="209"/>
    </row>
    <row r="959" spans="9:11" x14ac:dyDescent="0.25">
      <c r="I959" s="37"/>
      <c r="J959" s="209"/>
      <c r="K959" s="209"/>
    </row>
    <row r="960" spans="9:11" x14ac:dyDescent="0.25">
      <c r="I960" s="37"/>
      <c r="J960" s="209"/>
      <c r="K960" s="209"/>
    </row>
    <row r="961" spans="9:11" x14ac:dyDescent="0.25">
      <c r="I961" s="37"/>
      <c r="J961" s="209"/>
      <c r="K961" s="209"/>
    </row>
    <row r="962" spans="9:11" x14ac:dyDescent="0.25">
      <c r="I962" s="37"/>
      <c r="J962" s="209"/>
      <c r="K962" s="209"/>
    </row>
    <row r="963" spans="9:11" x14ac:dyDescent="0.25">
      <c r="I963" s="37"/>
      <c r="J963" s="209"/>
      <c r="K963" s="209"/>
    </row>
    <row r="964" spans="9:11" x14ac:dyDescent="0.25">
      <c r="I964" s="37"/>
      <c r="J964" s="209"/>
      <c r="K964" s="209"/>
    </row>
    <row r="965" spans="9:11" x14ac:dyDescent="0.25">
      <c r="I965" s="37"/>
      <c r="J965" s="209"/>
      <c r="K965" s="209"/>
    </row>
    <row r="966" spans="9:11" x14ac:dyDescent="0.25">
      <c r="I966" s="37"/>
      <c r="J966" s="209"/>
      <c r="K966" s="209"/>
    </row>
    <row r="967" spans="9:11" x14ac:dyDescent="0.25">
      <c r="I967" s="37"/>
      <c r="J967" s="209"/>
      <c r="K967" s="209"/>
    </row>
    <row r="968" spans="9:11" x14ac:dyDescent="0.25">
      <c r="I968" s="37"/>
      <c r="J968" s="209"/>
      <c r="K968" s="209"/>
    </row>
    <row r="969" spans="9:11" x14ac:dyDescent="0.25">
      <c r="I969" s="37"/>
      <c r="J969" s="209"/>
      <c r="K969" s="209"/>
    </row>
    <row r="970" spans="9:11" x14ac:dyDescent="0.25">
      <c r="I970" s="37"/>
      <c r="J970" s="209"/>
      <c r="K970" s="209"/>
    </row>
    <row r="971" spans="9:11" x14ac:dyDescent="0.25">
      <c r="I971" s="37"/>
      <c r="J971" s="209"/>
      <c r="K971" s="209"/>
    </row>
    <row r="972" spans="9:11" x14ac:dyDescent="0.25">
      <c r="I972" s="37"/>
      <c r="J972" s="209"/>
      <c r="K972" s="209"/>
    </row>
    <row r="973" spans="9:11" x14ac:dyDescent="0.25">
      <c r="I973" s="37"/>
      <c r="J973" s="209"/>
      <c r="K973" s="209"/>
    </row>
    <row r="974" spans="9:11" x14ac:dyDescent="0.25">
      <c r="I974" s="37"/>
      <c r="J974" s="209"/>
      <c r="K974" s="209"/>
    </row>
    <row r="975" spans="9:11" x14ac:dyDescent="0.25">
      <c r="I975" s="37"/>
      <c r="J975" s="209"/>
      <c r="K975" s="209"/>
    </row>
    <row r="976" spans="9:11" x14ac:dyDescent="0.25">
      <c r="I976" s="37"/>
      <c r="J976" s="209"/>
      <c r="K976" s="209"/>
    </row>
    <row r="977" spans="9:11" x14ac:dyDescent="0.25">
      <c r="I977" s="37"/>
      <c r="J977" s="209"/>
      <c r="K977" s="209"/>
    </row>
    <row r="978" spans="9:11" x14ac:dyDescent="0.25">
      <c r="I978" s="37"/>
      <c r="J978" s="209"/>
      <c r="K978" s="209"/>
    </row>
    <row r="979" spans="9:11" x14ac:dyDescent="0.25">
      <c r="I979" s="37"/>
      <c r="J979" s="209"/>
      <c r="K979" s="209"/>
    </row>
    <row r="980" spans="9:11" x14ac:dyDescent="0.25">
      <c r="I980" s="37"/>
      <c r="J980" s="209"/>
      <c r="K980" s="209"/>
    </row>
    <row r="981" spans="9:11" x14ac:dyDescent="0.25">
      <c r="I981" s="37"/>
      <c r="J981" s="209"/>
      <c r="K981" s="209"/>
    </row>
    <row r="982" spans="9:11" x14ac:dyDescent="0.25">
      <c r="I982" s="37"/>
      <c r="J982" s="209"/>
      <c r="K982" s="209"/>
    </row>
    <row r="983" spans="9:11" x14ac:dyDescent="0.25">
      <c r="I983" s="37"/>
      <c r="J983" s="209"/>
      <c r="K983" s="209"/>
    </row>
    <row r="984" spans="9:11" x14ac:dyDescent="0.25">
      <c r="I984" s="37"/>
      <c r="J984" s="209"/>
      <c r="K984" s="209"/>
    </row>
    <row r="985" spans="9:11" x14ac:dyDescent="0.25">
      <c r="I985" s="37"/>
      <c r="J985" s="209"/>
      <c r="K985" s="209"/>
    </row>
    <row r="986" spans="9:11" x14ac:dyDescent="0.25">
      <c r="I986" s="37"/>
      <c r="J986" s="209"/>
      <c r="K986" s="209"/>
    </row>
  </sheetData>
  <mergeCells count="5">
    <mergeCell ref="C2:D2"/>
    <mergeCell ref="C3:D3"/>
    <mergeCell ref="C5:D5"/>
    <mergeCell ref="C6:D6"/>
    <mergeCell ref="C7:D7"/>
  </mergeCells>
  <conditionalFormatting sqref="D12 D15:D17 D20:D26 D8:D9">
    <cfRule type="containsText" dxfId="3" priority="14" operator="containsText" text="All sections">
      <formula>NOT(ISERROR(SEARCH("All sections",D8)))</formula>
    </cfRule>
    <cfRule type="containsText" dxfId="2" priority="16" operator="containsText" text="Please">
      <formula>NOT(ISERROR(SEARCH("Please",D8)))</formula>
    </cfRule>
  </conditionalFormatting>
  <conditionalFormatting sqref="D20:D26">
    <cfRule type="containsText" dxfId="1" priority="1" operator="containsText" text="This sector was not selected">
      <formula>NOT(ISERROR(SEARCH("This sector was not selected",D20)))</formula>
    </cfRule>
  </conditionalFormatting>
  <conditionalFormatting sqref="D17">
    <cfRule type="containsText" dxfId="0" priority="8" operator="containsText" text="not flammable">
      <formula>NOT(ISERROR(SEARCH("not flammable",D17)))</formula>
    </cfRule>
  </conditionalFormatting>
  <pageMargins left="0.7" right="0.7" top="0.75" bottom="0.75" header="0.3" footer="0.3"/>
  <pageSetup scale="64" orientation="portrait" r:id="rId1"/>
  <headerFooter>
    <oddHeader>&amp;CRESPONSE CHECKER</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pageSetUpPr fitToPage="1"/>
  </sheetPr>
  <dimension ref="A1:N16"/>
  <sheetViews>
    <sheetView topLeftCell="A16" zoomScale="90" zoomScaleNormal="90" workbookViewId="0">
      <selection activeCell="C50" sqref="C50"/>
    </sheetView>
  </sheetViews>
  <sheetFormatPr defaultColWidth="9.28515625" defaultRowHeight="15" x14ac:dyDescent="0.25"/>
  <cols>
    <col min="1" max="1" width="3.5703125" style="2" customWidth="1"/>
    <col min="2" max="2" width="3.5703125" style="1" customWidth="1"/>
    <col min="3" max="3" width="93" style="1" customWidth="1"/>
    <col min="4" max="4" width="12.7109375" style="1" customWidth="1"/>
    <col min="5" max="5" width="5" style="1" customWidth="1"/>
    <col min="6" max="6" width="3.7109375" style="2" customWidth="1"/>
    <col min="7" max="16384" width="9.28515625" style="1"/>
  </cols>
  <sheetData>
    <row r="1" spans="3:14" s="2" customFormat="1" x14ac:dyDescent="0.25"/>
    <row r="2" spans="3:14" x14ac:dyDescent="0.25">
      <c r="C2" s="326"/>
      <c r="D2" s="326"/>
      <c r="E2" s="32"/>
    </row>
    <row r="3" spans="3:14" ht="44.25" customHeight="1" x14ac:dyDescent="0.25">
      <c r="C3" s="278" t="s">
        <v>73</v>
      </c>
      <c r="D3" s="278"/>
      <c r="E3" s="3"/>
      <c r="N3" s="14"/>
    </row>
    <row r="4" spans="3:14" ht="23.25" customHeight="1" x14ac:dyDescent="0.25">
      <c r="C4" s="332" t="s">
        <v>105</v>
      </c>
      <c r="D4" s="332"/>
      <c r="E4" s="3"/>
      <c r="N4" s="14"/>
    </row>
    <row r="5" spans="3:14" ht="30" customHeight="1" x14ac:dyDescent="0.25">
      <c r="C5" s="41" t="s">
        <v>172</v>
      </c>
      <c r="D5" s="41"/>
      <c r="E5" s="31"/>
      <c r="N5" s="14"/>
    </row>
    <row r="6" spans="3:14" ht="207.75" customHeight="1" x14ac:dyDescent="0.25">
      <c r="C6" s="479" t="s">
        <v>88</v>
      </c>
      <c r="D6" s="479"/>
      <c r="E6" s="31"/>
      <c r="N6" s="14"/>
    </row>
    <row r="7" spans="3:14" x14ac:dyDescent="0.25">
      <c r="C7" s="480" t="s">
        <v>328</v>
      </c>
      <c r="D7" s="480"/>
    </row>
    <row r="8" spans="3:14" x14ac:dyDescent="0.25">
      <c r="C8" s="42"/>
      <c r="D8" s="43"/>
    </row>
    <row r="9" spans="3:14" x14ac:dyDescent="0.25">
      <c r="C9" s="44" t="s">
        <v>173</v>
      </c>
      <c r="D9" s="44" t="s">
        <v>89</v>
      </c>
    </row>
    <row r="10" spans="3:14" x14ac:dyDescent="0.25">
      <c r="C10" s="112"/>
      <c r="D10" s="112"/>
    </row>
    <row r="11" spans="3:14" x14ac:dyDescent="0.25">
      <c r="C11" s="44" t="s">
        <v>90</v>
      </c>
      <c r="D11" s="44" t="s">
        <v>89</v>
      </c>
    </row>
    <row r="12" spans="3:14" x14ac:dyDescent="0.25">
      <c r="C12" s="112"/>
      <c r="D12" s="112"/>
    </row>
    <row r="13" spans="3:14" x14ac:dyDescent="0.25">
      <c r="C13" s="44" t="s">
        <v>91</v>
      </c>
      <c r="D13" s="44" t="s">
        <v>92</v>
      </c>
    </row>
    <row r="14" spans="3:14" x14ac:dyDescent="0.25">
      <c r="C14" s="112"/>
      <c r="D14" s="112"/>
    </row>
    <row r="15" spans="3:14" x14ac:dyDescent="0.25">
      <c r="C15" s="44" t="s">
        <v>90</v>
      </c>
      <c r="D15" s="44" t="s">
        <v>89</v>
      </c>
    </row>
    <row r="16" spans="3:14" x14ac:dyDescent="0.25">
      <c r="C16" s="112"/>
      <c r="D16" s="112"/>
    </row>
  </sheetData>
  <sheetProtection formatCells="0" formatRows="0" insertRows="0" deleteColumns="0" selectLockedCells="1"/>
  <mergeCells count="5">
    <mergeCell ref="C2:D2"/>
    <mergeCell ref="C3:D3"/>
    <mergeCell ref="C6:D6"/>
    <mergeCell ref="C7:D7"/>
    <mergeCell ref="C4:D4"/>
  </mergeCells>
  <printOptions horizontalCentered="1"/>
  <pageMargins left="0.25" right="0.25" top="0.75" bottom="0.75" header="0.3" footer="0.3"/>
  <pageSetup scale="89" orientation="portrait" r:id="rId1"/>
  <headerFooter>
    <oddHeader>&amp;CPart VII: Certification</oddHeader>
    <oddFooter>&amp;CNOTE: Please [Bracket] the information you claim as confidential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2020-07-02T17:18:33+00:00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FC74A2D666A44ADA9673866002688" ma:contentTypeVersion="11" ma:contentTypeDescription="Create a new document." ma:contentTypeScope="" ma:versionID="8b6cc369000f716f356dd7dd74388583">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af879a09-0cf9-4eea-9634-f7a2d445d5c1" targetNamespace="http://schemas.microsoft.com/office/2006/metadata/properties" ma:root="true" ma:fieldsID="645d50f75bc8d9a586bc737d5f13c55a" ns1:_="" ns3:_="" ns4:_="" ns5:_="" ns6:_="">
    <xsd:import namespace="http://schemas.microsoft.com/sharepoint/v3"/>
    <xsd:import namespace="4ffa91fb-a0ff-4ac5-b2db-65c790d184a4"/>
    <xsd:import namespace="http://schemas.microsoft.com/sharepoint.v3"/>
    <xsd:import namespace="http://schemas.microsoft.com/sharepoint/v3/fields"/>
    <xsd:import namespace="af879a09-0cf9-4eea-9634-f7a2d445d5c1"/>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MediaServiceMetadata" minOccurs="0"/>
                <xsd:element ref="ns6:MediaServiceFastMetadata" minOccurs="0"/>
                <xsd:element ref="ns6:MediaServiceDateTaken" minOccurs="0"/>
                <xsd:element ref="ns6:MediaServiceAutoTags" minOccurs="0"/>
                <xsd:element ref="ns6:MediaServiceGenerationTime" minOccurs="0"/>
                <xsd:element ref="ns6:MediaServiceEventHashCode" minOccurs="0"/>
                <xsd:element ref="ns6:MediaServiceOCR" minOccurs="0"/>
                <xsd:element ref="ns6:MediaServiceAutoKeyPoints" minOccurs="0"/>
                <xsd:element ref="ns6: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ff4f7ee-2cec-4f75-8359-18fea5c1f072}" ma:internalName="TaxCatchAllLabel" ma:readOnly="true" ma:showField="CatchAllDataLabel" ma:web="9ff7ff4e-aef6-4ce7-8612-694feda45ae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ff4f7ee-2cec-4f75-8359-18fea5c1f072}" ma:internalName="TaxCatchAll" ma:showField="CatchAllData" ma:web="9ff7ff4e-aef6-4ce7-8612-694feda45a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879a09-0cf9-4eea-9634-f7a2d445d5c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EFE35D51-8BCC-4118-A292-9F114201CD40}">
  <ds:schemaRefs>
    <ds:schemaRef ds:uri="4ffa91fb-a0ff-4ac5-b2db-65c790d184a4"/>
    <ds:schemaRef ds:uri="http://purl.org/dc/elements/1.1/"/>
    <ds:schemaRef ds:uri="http://schemas.microsoft.com/office/2006/metadata/properties"/>
    <ds:schemaRef ds:uri="af879a09-0cf9-4eea-9634-f7a2d445d5c1"/>
    <ds:schemaRef ds:uri="http://schemas.microsoft.com/sharepoint/v3"/>
    <ds:schemaRef ds:uri="http://schemas.microsoft.com/sharepoint/v3/fields"/>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4815746C-5A82-416F-B1D9-156445BB7807}">
  <ds:schemaRefs>
    <ds:schemaRef ds:uri="http://schemas.microsoft.com/sharepoint/v3/contenttype/forms"/>
  </ds:schemaRefs>
</ds:datastoreItem>
</file>

<file path=customXml/itemProps3.xml><?xml version="1.0" encoding="utf-8"?>
<ds:datastoreItem xmlns:ds="http://schemas.openxmlformats.org/officeDocument/2006/customXml" ds:itemID="{6B410A3F-8DE9-48E9-ABEC-F03A5F6AEA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f879a09-0cf9-4eea-9634-f7a2d445d5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FD189D4-262E-40D9-B573-8D0ED58426B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Part I Instructions &amp; CBI</vt:lpstr>
      <vt:lpstr>Part II Contact Information</vt:lpstr>
      <vt:lpstr>Part III General Information</vt:lpstr>
      <vt:lpstr>Part IV Sector-Specific</vt:lpstr>
      <vt:lpstr>Part V Additional Information</vt:lpstr>
      <vt:lpstr>Part VI Attachments</vt:lpstr>
      <vt:lpstr>Response Checker</vt:lpstr>
      <vt:lpstr>Part VII Certification</vt:lpstr>
      <vt:lpstr>ACI</vt:lpstr>
      <vt:lpstr>Aerosols</vt:lpstr>
      <vt:lpstr>Fire</vt:lpstr>
      <vt:lpstr>Foams</vt:lpstr>
      <vt:lpstr>'Part I Instructions &amp; CBI'!Print_Area</vt:lpstr>
      <vt:lpstr>'Part II Contact Information'!Print_Area</vt:lpstr>
      <vt:lpstr>'Part III General Information'!Print_Area</vt:lpstr>
      <vt:lpstr>'Part IV Sector-Specific'!Print_Area</vt:lpstr>
      <vt:lpstr>'Part V Additional Information'!Print_Area</vt:lpstr>
      <vt:lpstr>'Part VI Attachments'!Print_Area</vt:lpstr>
      <vt:lpstr>'Part VII Certification'!Print_Area</vt:lpstr>
      <vt:lpstr>'Response Checker'!Print_Area</vt:lpstr>
      <vt:lpstr>RefAC</vt:lpstr>
      <vt:lpstr>Sectors</vt:lpstr>
      <vt:lpstr>Solvents</vt:lpstr>
      <vt:lpstr>Sterilants</vt:lpstr>
      <vt:lpstr>Tobacco</vt:lpstr>
      <vt:lpstr>YN</vt:lpstr>
    </vt:vector>
  </TitlesOfParts>
  <Company>Windows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Ferenchiak, Rebecca</dc:creator>
  <cp:lastModifiedBy>Purdy, Mark</cp:lastModifiedBy>
  <cp:lastPrinted>2020-07-01T13:09:42Z</cp:lastPrinted>
  <dcterms:created xsi:type="dcterms:W3CDTF">2014-07-16T23:55:20Z</dcterms:created>
  <dcterms:modified xsi:type="dcterms:W3CDTF">2020-07-02T17:18:34Z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0x010100CC4FC74A2D666A44ADA9673866002688</vt:lpwstr>
  </property>
</Properties>
</file>