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KEB1\OneDrive - U.S. NRC\KEB1\RENEWALS\3150-0035, Part 21\2019\FINAL\"/>
    </mc:Choice>
  </mc:AlternateContent>
  <xr:revisionPtr revIDLastSave="15" documentId="10_ncr:100000_{C74A382B-7995-4E3B-812B-71F70076E89D}" xr6:coauthVersionLast="36" xr6:coauthVersionMax="36" xr10:uidLastSave="{01A1B172-173B-46C4-89DD-74B0D0A43E72}"/>
  <bookViews>
    <workbookView xWindow="0" yWindow="0" windowWidth="21168" windowHeight="8028" xr2:uid="{00000000-000D-0000-FFFF-FFFF00000000}"/>
  </bookViews>
  <sheets>
    <sheet name="Reporting" sheetId="1" r:id="rId1"/>
    <sheet name="Recordkeeping" sheetId="2" r:id="rId2"/>
    <sheet name="Third Party disclosure" sheetId="3" r:id="rId3"/>
    <sheet name="Totals" sheetId="4" r:id="rId4"/>
  </sheets>
  <definedNames>
    <definedName name="_ftn1" localSheetId="0">Reporting!#REF!</definedName>
    <definedName name="_ftnref1" localSheetId="0">Reporting!$C$2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" i="3" l="1"/>
  <c r="B5" i="4" s="1"/>
  <c r="D15" i="4" s="1"/>
  <c r="E3" i="3" l="1"/>
  <c r="F3" i="3" s="1"/>
  <c r="E3" i="2"/>
  <c r="F3" i="2" l="1"/>
  <c r="C7" i="1"/>
  <c r="F15" i="4" l="1"/>
  <c r="B4" i="4"/>
  <c r="D14" i="4" s="1"/>
  <c r="F14" i="4" s="1"/>
  <c r="B3" i="4"/>
  <c r="D13" i="4" s="1"/>
  <c r="F13" i="4" s="1"/>
  <c r="E2" i="3"/>
  <c r="E5" i="2"/>
  <c r="F5" i="2" s="1"/>
  <c r="E6" i="2"/>
  <c r="E4" i="2"/>
  <c r="E4" i="1"/>
  <c r="F4" i="1" s="1"/>
  <c r="E5" i="1"/>
  <c r="F5" i="1" s="1"/>
  <c r="E6" i="1"/>
  <c r="F6" i="1" s="1"/>
  <c r="E3" i="1"/>
  <c r="F3" i="1" s="1"/>
  <c r="F2" i="3" l="1"/>
  <c r="E4" i="3"/>
  <c r="C5" i="4" s="1"/>
  <c r="F4" i="2"/>
  <c r="E7" i="2"/>
  <c r="E7" i="1"/>
  <c r="F6" i="2"/>
  <c r="D16" i="4"/>
  <c r="F16" i="4" s="1"/>
  <c r="B6" i="4"/>
  <c r="F7" i="1" l="1"/>
  <c r="C3" i="4"/>
  <c r="D5" i="4"/>
  <c r="E15" i="4"/>
  <c r="G15" i="4" s="1"/>
  <c r="F7" i="2"/>
  <c r="C4" i="4"/>
  <c r="B20" i="4" s="1"/>
  <c r="D3" i="4" l="1"/>
  <c r="E13" i="4"/>
  <c r="G13" i="4" s="1"/>
  <c r="D4" i="4"/>
  <c r="E14" i="4"/>
  <c r="C6" i="4"/>
  <c r="D6" i="4" s="1"/>
  <c r="G14" i="4" l="1"/>
  <c r="E16" i="4"/>
  <c r="G16" i="4" s="1"/>
</calcChain>
</file>

<file path=xl/sharedStrings.xml><?xml version="1.0" encoding="utf-8"?>
<sst xmlns="http://schemas.openxmlformats.org/spreadsheetml/2006/main" count="67" uniqueCount="48">
  <si>
    <t>Section</t>
  </si>
  <si>
    <t>Burden Per Response</t>
  </si>
  <si>
    <t xml:space="preserve">Total Annual Burden Hours </t>
  </si>
  <si>
    <t>TOTAL</t>
  </si>
  <si>
    <t>Description</t>
  </si>
  <si>
    <t>Requests for exemption</t>
  </si>
  <si>
    <t>Interim report (evaluation cannot be resolved in 60 days)</t>
  </si>
  <si>
    <t>Initial notification by facsimile or telephone</t>
  </si>
  <si>
    <t>30 day written notification</t>
  </si>
  <si>
    <t xml:space="preserve">10 CFR 21.7 </t>
  </si>
  <si>
    <t xml:space="preserve">10 CFR 21.21(a)(2) </t>
  </si>
  <si>
    <t xml:space="preserve">10 CFR 21.21(d)(3)(i) </t>
  </si>
  <si>
    <t xml:space="preserve">
10 CFR 21.21(d)(3)(ii) </t>
  </si>
  <si>
    <t>Total</t>
  </si>
  <si>
    <t>Responses</t>
  </si>
  <si>
    <t>Cost at $275/hr</t>
  </si>
  <si>
    <t>Number of Recordkeepers</t>
  </si>
  <si>
    <t>Hours Per Recordkeeper</t>
  </si>
  <si>
    <t xml:space="preserve"> Total Annual Burden Hours </t>
  </si>
  <si>
    <t>retain evaluations and notifications for 5 years</t>
  </si>
  <si>
    <t xml:space="preserve">10 CFR 21.51(a)(3) </t>
  </si>
  <si>
    <t>Part 21 Recordkeeping Burden</t>
  </si>
  <si>
    <t>Number of Responses</t>
  </si>
  <si>
    <t>Burden per Response</t>
  </si>
  <si>
    <t>Total Burden</t>
  </si>
  <si>
    <t xml:space="preserve">10 CFR 21.21(b)  </t>
  </si>
  <si>
    <t>Supplier informs purchasers or licensees it does not have capability to perform evaluation</t>
  </si>
  <si>
    <t xml:space="preserve">Reporting </t>
  </si>
  <si>
    <t>Recordkeeping</t>
  </si>
  <si>
    <t>Third Party Disclosure</t>
  </si>
  <si>
    <t>Hours</t>
  </si>
  <si>
    <t>Part 21 Burden Totals</t>
  </si>
  <si>
    <t>2016 renewal</t>
  </si>
  <si>
    <t>Current Request</t>
  </si>
  <si>
    <t>Change</t>
  </si>
  <si>
    <t>Change in Burden and Responses</t>
  </si>
  <si>
    <t>Other costs (item #14)</t>
  </si>
  <si>
    <t>Cost  @ $275/hr)</t>
  </si>
  <si>
    <t>Annual Part 21 Reporting Burden</t>
  </si>
  <si>
    <t xml:space="preserve"> </t>
  </si>
  <si>
    <t xml:space="preserve">10 CFR 21.51(a)(1) and (2) </t>
  </si>
  <si>
    <t>10 CFR 21.51(a)(4) and (5)</t>
  </si>
  <si>
    <t>suppliers of basic components retain purchase records for 10 years</t>
  </si>
  <si>
    <t>10 CFR Part 21.21(a)</t>
  </si>
  <si>
    <t>Maintain procedures for evaluating deviations</t>
  </si>
  <si>
    <t>applicants for standard design certs and applicants and holders of design approvals retain notifications for 5 years and purchase records for 15 years</t>
  </si>
  <si>
    <t>10 CFR 21.6</t>
  </si>
  <si>
    <t>Posting of procedures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</si>
</sst>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0" fillId="0" borderId="1" xfId="0" applyFont="1" applyBorder="1"/>
    <xf numFmtId="3" fontId="3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Font="1" applyBorder="1" applyAlignment="1">
      <alignment wrapText="1"/>
    </xf>
    <xf numFmtId="0" fontId="0" fillId="0" borderId="0" xfId="0" applyAlignment="1">
      <alignment wrapText="1"/>
    </xf>
    <xf numFmtId="3" fontId="0" fillId="0" borderId="1" xfId="0" applyNumberFormat="1" applyBorder="1"/>
    <xf numFmtId="0" fontId="2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2" applyNumberFormat="1" applyFont="1" applyBorder="1"/>
    <xf numFmtId="0" fontId="0" fillId="0" borderId="3" xfId="0" applyBorder="1"/>
    <xf numFmtId="166" fontId="0" fillId="0" borderId="1" xfId="2" applyNumberFormat="1" applyFont="1" applyBorder="1"/>
    <xf numFmtId="166" fontId="0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 wrapText="1"/>
    </xf>
    <xf numFmtId="166" fontId="0" fillId="0" borderId="0" xfId="0" applyNumberFormat="1" applyFont="1"/>
    <xf numFmtId="166" fontId="0" fillId="0" borderId="1" xfId="0" applyNumberFormat="1" applyFont="1" applyBorder="1" applyAlignment="1">
      <alignment wrapText="1"/>
    </xf>
    <xf numFmtId="166" fontId="0" fillId="0" borderId="0" xfId="0" applyNumberForma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166" fontId="0" fillId="0" borderId="0" xfId="2" applyNumberFormat="1" applyFont="1" applyFill="1"/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166" fontId="0" fillId="0" borderId="1" xfId="0" applyNumberFormat="1" applyBorder="1"/>
    <xf numFmtId="0" fontId="0" fillId="0" borderId="1" xfId="0" applyFont="1" applyFill="1" applyBorder="1"/>
    <xf numFmtId="3" fontId="0" fillId="0" borderId="1" xfId="1" applyNumberFormat="1" applyFont="1" applyBorder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H2" sqref="H2:K9"/>
    </sheetView>
  </sheetViews>
  <sheetFormatPr defaultRowHeight="13.8" x14ac:dyDescent="0.25"/>
  <cols>
    <col min="1" max="1" width="18.8984375" style="1" customWidth="1"/>
    <col min="2" max="5" width="14.59765625" style="1" customWidth="1"/>
    <col min="6" max="6" width="14.59765625" style="21" customWidth="1"/>
    <col min="7" max="16384" width="8.796875" style="1"/>
  </cols>
  <sheetData>
    <row r="1" spans="1:6" x14ac:dyDescent="0.25">
      <c r="A1" s="40" t="s">
        <v>38</v>
      </c>
      <c r="B1" s="40"/>
      <c r="C1" s="40"/>
      <c r="D1" s="40"/>
      <c r="E1" s="40"/>
      <c r="F1" s="40"/>
    </row>
    <row r="2" spans="1:6" ht="27.6" x14ac:dyDescent="0.25">
      <c r="A2" s="2" t="s">
        <v>0</v>
      </c>
      <c r="B2" s="2" t="s">
        <v>4</v>
      </c>
      <c r="C2" s="2" t="s">
        <v>14</v>
      </c>
      <c r="D2" s="2" t="s">
        <v>1</v>
      </c>
      <c r="E2" s="2" t="s">
        <v>2</v>
      </c>
      <c r="F2" s="19" t="s">
        <v>15</v>
      </c>
    </row>
    <row r="3" spans="1:6" s="7" customFormat="1" ht="27.6" x14ac:dyDescent="0.25">
      <c r="A3" s="3" t="s">
        <v>9</v>
      </c>
      <c r="B3" s="4" t="s">
        <v>5</v>
      </c>
      <c r="C3" s="35">
        <v>0</v>
      </c>
      <c r="D3" s="5">
        <v>40</v>
      </c>
      <c r="E3" s="6">
        <f>C3*D3</f>
        <v>0</v>
      </c>
      <c r="F3" s="20">
        <f>E3*275</f>
        <v>0</v>
      </c>
    </row>
    <row r="4" spans="1:6" s="7" customFormat="1" ht="69" x14ac:dyDescent="0.25">
      <c r="A4" s="3" t="s">
        <v>10</v>
      </c>
      <c r="B4" s="4" t="s">
        <v>6</v>
      </c>
      <c r="C4" s="35">
        <v>22</v>
      </c>
      <c r="D4" s="5">
        <v>95</v>
      </c>
      <c r="E4" s="6">
        <f t="shared" ref="E4:E6" si="0">C4*D4</f>
        <v>2090</v>
      </c>
      <c r="F4" s="20">
        <f t="shared" ref="F4:F6" si="1">E4*275</f>
        <v>574750</v>
      </c>
    </row>
    <row r="5" spans="1:6" s="7" customFormat="1" ht="41.4" x14ac:dyDescent="0.25">
      <c r="A5" s="3" t="s">
        <v>11</v>
      </c>
      <c r="B5" s="4" t="s">
        <v>7</v>
      </c>
      <c r="C5" s="35">
        <v>35</v>
      </c>
      <c r="D5" s="5">
        <v>2</v>
      </c>
      <c r="E5" s="6">
        <f t="shared" si="0"/>
        <v>70</v>
      </c>
      <c r="F5" s="20">
        <f t="shared" si="1"/>
        <v>19250</v>
      </c>
    </row>
    <row r="6" spans="1:6" s="7" customFormat="1" ht="27.6" x14ac:dyDescent="0.25">
      <c r="A6" s="4" t="s">
        <v>12</v>
      </c>
      <c r="B6" s="4" t="s">
        <v>8</v>
      </c>
      <c r="C6" s="35">
        <v>31</v>
      </c>
      <c r="D6" s="5">
        <v>140</v>
      </c>
      <c r="E6" s="6">
        <f t="shared" si="0"/>
        <v>4340</v>
      </c>
      <c r="F6" s="20">
        <f t="shared" si="1"/>
        <v>1193500</v>
      </c>
    </row>
    <row r="7" spans="1:6" x14ac:dyDescent="0.25">
      <c r="A7" s="8" t="s">
        <v>13</v>
      </c>
      <c r="B7" s="4"/>
      <c r="C7" s="5">
        <f>SUM(C3:C6)</f>
        <v>88</v>
      </c>
      <c r="D7" s="4"/>
      <c r="E7" s="9">
        <f>SUM(E3:E6)</f>
        <v>6500</v>
      </c>
      <c r="F7" s="20">
        <f>E7*275</f>
        <v>1787500</v>
      </c>
    </row>
  </sheetData>
  <mergeCells count="1">
    <mergeCell ref="A1:F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workbookViewId="0">
      <selection activeCell="A3" sqref="A3"/>
    </sheetView>
  </sheetViews>
  <sheetFormatPr defaultRowHeight="13.8" x14ac:dyDescent="0.25"/>
  <cols>
    <col min="1" max="2" width="24.3984375" style="1" customWidth="1"/>
    <col min="3" max="5" width="12.8984375" style="1" customWidth="1"/>
    <col min="6" max="6" width="12.8984375" style="21" customWidth="1"/>
    <col min="7" max="16384" width="8.796875" style="1"/>
  </cols>
  <sheetData>
    <row r="1" spans="1:8" x14ac:dyDescent="0.25">
      <c r="A1" s="41" t="s">
        <v>21</v>
      </c>
      <c r="B1" s="41"/>
      <c r="C1" s="41"/>
      <c r="D1" s="41"/>
      <c r="E1" s="41"/>
      <c r="F1" s="41"/>
    </row>
    <row r="2" spans="1:8" ht="41.4" x14ac:dyDescent="0.25">
      <c r="A2" s="27" t="s">
        <v>0</v>
      </c>
      <c r="B2" s="27" t="s">
        <v>4</v>
      </c>
      <c r="C2" s="28" t="s">
        <v>16</v>
      </c>
      <c r="D2" s="28" t="s">
        <v>17</v>
      </c>
      <c r="E2" s="28" t="s">
        <v>18</v>
      </c>
      <c r="F2" s="29" t="s">
        <v>37</v>
      </c>
    </row>
    <row r="3" spans="1:8" ht="27.6" x14ac:dyDescent="0.25">
      <c r="A3" s="27" t="s">
        <v>43</v>
      </c>
      <c r="B3" s="27" t="s">
        <v>44</v>
      </c>
      <c r="C3" s="33">
        <v>355</v>
      </c>
      <c r="D3" s="33">
        <v>1</v>
      </c>
      <c r="E3" s="33">
        <f>C3*D3</f>
        <v>355</v>
      </c>
      <c r="F3" s="20">
        <f>E3*275</f>
        <v>97625</v>
      </c>
    </row>
    <row r="4" spans="1:8" ht="27.6" x14ac:dyDescent="0.25">
      <c r="A4" s="27" t="s">
        <v>40</v>
      </c>
      <c r="B4" s="27" t="s">
        <v>19</v>
      </c>
      <c r="C4" s="33">
        <v>65</v>
      </c>
      <c r="D4" s="30">
        <v>2.5</v>
      </c>
      <c r="E4" s="27">
        <f>C4*D4</f>
        <v>162.5</v>
      </c>
      <c r="F4" s="20">
        <f>E4*275</f>
        <v>44687.5</v>
      </c>
    </row>
    <row r="5" spans="1:8" ht="41.4" x14ac:dyDescent="0.25">
      <c r="A5" s="27" t="s">
        <v>20</v>
      </c>
      <c r="B5" s="27" t="s">
        <v>42</v>
      </c>
      <c r="C5" s="34">
        <v>350</v>
      </c>
      <c r="D5" s="31">
        <v>69.5</v>
      </c>
      <c r="E5" s="27">
        <f t="shared" ref="E5:E6" si="0">C5*D5</f>
        <v>24325</v>
      </c>
      <c r="F5" s="20">
        <f t="shared" ref="F5:F6" si="1">E5*275</f>
        <v>6689375</v>
      </c>
    </row>
    <row r="6" spans="1:8" ht="82.8" x14ac:dyDescent="0.25">
      <c r="A6" s="27" t="s">
        <v>41</v>
      </c>
      <c r="B6" s="27" t="s">
        <v>45</v>
      </c>
      <c r="C6" s="33">
        <v>5</v>
      </c>
      <c r="D6" s="30">
        <v>74.5</v>
      </c>
      <c r="E6" s="27">
        <f t="shared" si="0"/>
        <v>372.5</v>
      </c>
      <c r="F6" s="20">
        <f t="shared" si="1"/>
        <v>102437.5</v>
      </c>
      <c r="H6" s="25"/>
    </row>
    <row r="7" spans="1:8" x14ac:dyDescent="0.25">
      <c r="A7" s="27" t="s">
        <v>3</v>
      </c>
      <c r="B7" s="27"/>
      <c r="C7" s="33">
        <v>355</v>
      </c>
      <c r="D7" s="27"/>
      <c r="E7" s="9">
        <f>SUM(E3:E6)</f>
        <v>25215</v>
      </c>
      <c r="F7" s="20">
        <f>E7*275</f>
        <v>6934125</v>
      </c>
      <c r="H7" s="26"/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"/>
  <sheetViews>
    <sheetView workbookViewId="0">
      <selection activeCell="C5" sqref="C5"/>
    </sheetView>
  </sheetViews>
  <sheetFormatPr defaultRowHeight="13.8" x14ac:dyDescent="0.25"/>
  <cols>
    <col min="1" max="1" width="15.3984375" bestFit="1" customWidth="1"/>
    <col min="2" max="2" width="27.796875" style="12" customWidth="1"/>
    <col min="3" max="5" width="12" customWidth="1"/>
    <col min="6" max="6" width="12" style="23" customWidth="1"/>
  </cols>
  <sheetData>
    <row r="1" spans="1:8" s="12" customFormat="1" ht="27.6" x14ac:dyDescent="0.25">
      <c r="A1" s="11" t="s">
        <v>0</v>
      </c>
      <c r="B1" s="11" t="s">
        <v>4</v>
      </c>
      <c r="C1" s="11" t="s">
        <v>22</v>
      </c>
      <c r="D1" s="11" t="s">
        <v>23</v>
      </c>
      <c r="E1" s="11" t="s">
        <v>24</v>
      </c>
      <c r="F1" s="22" t="s">
        <v>15</v>
      </c>
    </row>
    <row r="2" spans="1:8" ht="41.4" x14ac:dyDescent="0.25">
      <c r="A2" s="8" t="s">
        <v>25</v>
      </c>
      <c r="B2" s="11" t="s">
        <v>26</v>
      </c>
      <c r="C2" s="38">
        <v>2</v>
      </c>
      <c r="D2" s="8">
        <v>95</v>
      </c>
      <c r="E2" s="8">
        <f>C2*D2</f>
        <v>190</v>
      </c>
      <c r="F2" s="18">
        <f>E2*275</f>
        <v>52250</v>
      </c>
      <c r="H2" s="25"/>
    </row>
    <row r="3" spans="1:8" x14ac:dyDescent="0.25">
      <c r="A3" s="10" t="s">
        <v>46</v>
      </c>
      <c r="B3" s="36" t="s">
        <v>47</v>
      </c>
      <c r="C3" s="10">
        <v>355</v>
      </c>
      <c r="D3" s="10">
        <v>0.5</v>
      </c>
      <c r="E3" s="8">
        <f>C3*D3</f>
        <v>177.5</v>
      </c>
      <c r="F3" s="18">
        <f>E3*275</f>
        <v>48812.5</v>
      </c>
    </row>
    <row r="4" spans="1:8" x14ac:dyDescent="0.25">
      <c r="A4" s="10" t="s">
        <v>3</v>
      </c>
      <c r="B4" s="36"/>
      <c r="C4" s="10">
        <f>SUM(C2:C3)</f>
        <v>357</v>
      </c>
      <c r="D4" s="10"/>
      <c r="E4" s="10">
        <f>SUM(E2:E3)</f>
        <v>367.5</v>
      </c>
      <c r="F4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G16" sqref="G16"/>
    </sheetView>
  </sheetViews>
  <sheetFormatPr defaultRowHeight="13.8" x14ac:dyDescent="0.25"/>
  <cols>
    <col min="1" max="1" width="18.8984375" bestFit="1" customWidth="1"/>
    <col min="2" max="3" width="13.796875" customWidth="1"/>
    <col min="4" max="7" width="14.09765625" customWidth="1"/>
  </cols>
  <sheetData>
    <row r="1" spans="1:7" x14ac:dyDescent="0.25">
      <c r="B1" s="42" t="s">
        <v>31</v>
      </c>
      <c r="C1" s="42"/>
      <c r="D1" s="42"/>
    </row>
    <row r="2" spans="1:7" x14ac:dyDescent="0.25">
      <c r="B2" s="14" t="s">
        <v>14</v>
      </c>
      <c r="C2" s="14" t="s">
        <v>30</v>
      </c>
      <c r="D2" s="14" t="s">
        <v>15</v>
      </c>
    </row>
    <row r="3" spans="1:7" x14ac:dyDescent="0.25">
      <c r="A3" s="10" t="s">
        <v>27</v>
      </c>
      <c r="B3" s="10">
        <f>Reporting!C7</f>
        <v>88</v>
      </c>
      <c r="C3" s="13">
        <f>Reporting!E7</f>
        <v>6500</v>
      </c>
      <c r="D3" s="18">
        <f>C3*275</f>
        <v>1787500</v>
      </c>
    </row>
    <row r="4" spans="1:7" x14ac:dyDescent="0.25">
      <c r="A4" s="10" t="s">
        <v>28</v>
      </c>
      <c r="B4" s="10">
        <f>Recordkeeping!C7</f>
        <v>355</v>
      </c>
      <c r="C4" s="13">
        <f>Recordkeeping!E7</f>
        <v>25215</v>
      </c>
      <c r="D4" s="18">
        <f t="shared" ref="D4:D5" si="0">C4*275</f>
        <v>6934125</v>
      </c>
    </row>
    <row r="5" spans="1:7" x14ac:dyDescent="0.25">
      <c r="A5" s="10" t="s">
        <v>29</v>
      </c>
      <c r="B5" s="10">
        <f>'Third Party disclosure'!C4</f>
        <v>357</v>
      </c>
      <c r="C5" s="13">
        <f>'Third Party disclosure'!E4</f>
        <v>367.5</v>
      </c>
      <c r="D5" s="18">
        <f t="shared" si="0"/>
        <v>101062.5</v>
      </c>
    </row>
    <row r="6" spans="1:7" x14ac:dyDescent="0.25">
      <c r="A6" s="10" t="s">
        <v>3</v>
      </c>
      <c r="B6" s="10">
        <f>SUM(B3:B5)</f>
        <v>800</v>
      </c>
      <c r="C6" s="39">
        <f>SUM(C3:C5)</f>
        <v>32082.5</v>
      </c>
      <c r="D6" s="18">
        <f>C6*275</f>
        <v>8822687.5</v>
      </c>
    </row>
    <row r="7" spans="1:7" x14ac:dyDescent="0.25">
      <c r="A7" s="15"/>
      <c r="B7" s="15"/>
      <c r="C7" s="15"/>
      <c r="D7" s="16"/>
    </row>
    <row r="8" spans="1:7" x14ac:dyDescent="0.25">
      <c r="A8" s="43" t="s">
        <v>39</v>
      </c>
      <c r="B8" s="43"/>
      <c r="C8" s="43"/>
      <c r="D8" s="43"/>
      <c r="E8" s="43"/>
      <c r="F8" s="43"/>
      <c r="G8" s="43"/>
    </row>
    <row r="10" spans="1:7" x14ac:dyDescent="0.25">
      <c r="B10" s="42" t="s">
        <v>35</v>
      </c>
      <c r="C10" s="42"/>
      <c r="D10" s="42"/>
      <c r="E10" s="42"/>
      <c r="F10" s="42"/>
      <c r="G10" s="42"/>
    </row>
    <row r="11" spans="1:7" x14ac:dyDescent="0.25">
      <c r="B11" s="42" t="s">
        <v>32</v>
      </c>
      <c r="C11" s="42"/>
      <c r="D11" s="42" t="s">
        <v>33</v>
      </c>
      <c r="E11" s="42"/>
      <c r="F11" s="42" t="s">
        <v>34</v>
      </c>
      <c r="G11" s="42"/>
    </row>
    <row r="12" spans="1:7" x14ac:dyDescent="0.25">
      <c r="B12" s="14" t="s">
        <v>14</v>
      </c>
      <c r="C12" s="14" t="s">
        <v>30</v>
      </c>
      <c r="D12" s="14" t="s">
        <v>14</v>
      </c>
      <c r="E12" s="14" t="s">
        <v>30</v>
      </c>
      <c r="F12" s="14" t="s">
        <v>14</v>
      </c>
      <c r="G12" s="14" t="s">
        <v>30</v>
      </c>
    </row>
    <row r="13" spans="1:7" x14ac:dyDescent="0.25">
      <c r="A13" s="17" t="s">
        <v>27</v>
      </c>
      <c r="B13" s="39">
        <v>178</v>
      </c>
      <c r="C13" s="39">
        <v>18023</v>
      </c>
      <c r="D13" s="39">
        <f>B3</f>
        <v>88</v>
      </c>
      <c r="E13" s="39">
        <f>C3</f>
        <v>6500</v>
      </c>
      <c r="F13" s="39">
        <f>D13-B13</f>
        <v>-90</v>
      </c>
      <c r="G13" s="39">
        <f>E13-C13</f>
        <v>-11523</v>
      </c>
    </row>
    <row r="14" spans="1:7" x14ac:dyDescent="0.25">
      <c r="A14" s="17" t="s">
        <v>28</v>
      </c>
      <c r="B14" s="39">
        <v>350</v>
      </c>
      <c r="C14" s="39">
        <v>25257</v>
      </c>
      <c r="D14" s="39">
        <f t="shared" ref="D14:E14" si="1">B4</f>
        <v>355</v>
      </c>
      <c r="E14" s="39">
        <f t="shared" si="1"/>
        <v>25215</v>
      </c>
      <c r="F14" s="39">
        <f t="shared" ref="F14:F16" si="2">D14-B14</f>
        <v>5</v>
      </c>
      <c r="G14" s="39">
        <f t="shared" ref="G14:G16" si="3">E14-C14</f>
        <v>-42</v>
      </c>
    </row>
    <row r="15" spans="1:7" x14ac:dyDescent="0.25">
      <c r="A15" s="17" t="s">
        <v>29</v>
      </c>
      <c r="B15" s="39">
        <v>3</v>
      </c>
      <c r="C15" s="39">
        <v>285</v>
      </c>
      <c r="D15" s="39">
        <f>B5</f>
        <v>357</v>
      </c>
      <c r="E15" s="39">
        <f t="shared" ref="E15" si="4">C5</f>
        <v>367.5</v>
      </c>
      <c r="F15" s="39">
        <f t="shared" si="2"/>
        <v>354</v>
      </c>
      <c r="G15" s="39">
        <f t="shared" si="3"/>
        <v>82.5</v>
      </c>
    </row>
    <row r="16" spans="1:7" x14ac:dyDescent="0.25">
      <c r="A16" s="17" t="s">
        <v>3</v>
      </c>
      <c r="B16" s="39">
        <v>531</v>
      </c>
      <c r="C16" s="39">
        <v>43565</v>
      </c>
      <c r="D16" s="39">
        <f>SUM(D13:D15)</f>
        <v>800</v>
      </c>
      <c r="E16" s="39">
        <f>SUM(E13:E15)</f>
        <v>32082.5</v>
      </c>
      <c r="F16" s="39">
        <f t="shared" si="2"/>
        <v>269</v>
      </c>
      <c r="G16" s="39">
        <f t="shared" si="3"/>
        <v>-11482.5</v>
      </c>
    </row>
    <row r="20" spans="1:3" x14ac:dyDescent="0.25">
      <c r="A20" t="s">
        <v>36</v>
      </c>
      <c r="B20" s="32">
        <f>C4*275*0.0004</f>
        <v>2773.65</v>
      </c>
      <c r="C20" s="24"/>
    </row>
  </sheetData>
  <mergeCells count="6">
    <mergeCell ref="B1:D1"/>
    <mergeCell ref="B11:C11"/>
    <mergeCell ref="D11:E11"/>
    <mergeCell ref="F11:G11"/>
    <mergeCell ref="B10:G10"/>
    <mergeCell ref="A8:G8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Reporting</vt:lpstr>
      <vt:lpstr>Recordkeeping</vt:lpstr>
      <vt:lpstr>Third Party disclosure</vt:lpstr>
      <vt:lpstr>Totals</vt:lpstr>
      <vt:lpstr>Reporting!_ftnref1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Benney, Kristen</dc:creator>
  <cp:lastModifiedBy>Benney, Kristen</cp:lastModifiedBy>
  <cp:lastPrinted>2019-04-25T12:43:51Z</cp:lastPrinted>
  <dcterms:created xsi:type="dcterms:W3CDTF">2019-02-28T21:01:49Z</dcterms:created>
  <dcterms:modified xsi:type="dcterms:W3CDTF">2019-09-23T15:22:29Z</dcterms:modified>
</cp:coreProperties>
</file>