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5" yWindow="-15" windowWidth="12120" windowHeight="8385" tabRatio="882"/>
  </bookViews>
  <sheets>
    <sheet name="HRSA 99 -1 Cover Page" sheetId="17" r:id="rId1"/>
    <sheet name="HRSA 99-1 Page 1 of 4" sheetId="10" r:id="rId2"/>
    <sheet name="HRSA 99-1 Page 2 of 4" sheetId="11" r:id="rId3"/>
    <sheet name="HRSA 99-1 Page 2 (Supplemental)" sheetId="21" r:id="rId4"/>
    <sheet name="HRSA 99-1 Page 3 of 4" sheetId="13" r:id="rId5"/>
    <sheet name="HRSA 99-1 Page 4 of 4" sheetId="14" r:id="rId6"/>
  </sheets>
  <definedNames>
    <definedName name="_xlnm.Print_Area" localSheetId="0">'HRSA 99 -1 Cover Page'!$A$1:$J$51</definedName>
    <definedName name="_xlnm.Print_Area" localSheetId="1">'HRSA 99-1 Page 1 of 4'!$A$1:$I$39</definedName>
    <definedName name="_xlnm.Print_Area" localSheetId="2">'HRSA 99-1 Page 2 of 4'!$A$1:$I$41</definedName>
    <definedName name="_xlnm.Print_Area" localSheetId="5">'HRSA 99-1 Page 4 of 4'!$A$1:$H$41</definedName>
  </definedNames>
  <calcPr calcId="145621"/>
</workbook>
</file>

<file path=xl/calcChain.xml><?xml version="1.0" encoding="utf-8"?>
<calcChain xmlns="http://schemas.openxmlformats.org/spreadsheetml/2006/main">
  <c r="H26" i="14" l="1"/>
  <c r="G26" i="14"/>
  <c r="F26" i="14"/>
  <c r="F26" i="13"/>
  <c r="H26" i="13"/>
  <c r="G26" i="13"/>
  <c r="H17" i="14"/>
  <c r="H17" i="13"/>
  <c r="H17" i="21"/>
  <c r="I17" i="11"/>
  <c r="G17" i="14"/>
  <c r="G17" i="13"/>
  <c r="H17" i="11"/>
  <c r="F17" i="14"/>
  <c r="F17" i="13"/>
  <c r="F17" i="11"/>
  <c r="F17" i="21"/>
  <c r="I24" i="11" l="1"/>
  <c r="H24" i="11"/>
  <c r="H30" i="14" l="1"/>
  <c r="H35" i="14"/>
  <c r="H36" i="14" s="1"/>
  <c r="G35" i="14"/>
  <c r="G36" i="14" s="1"/>
  <c r="H29" i="14"/>
  <c r="G29" i="14"/>
  <c r="G30" i="14" s="1"/>
  <c r="F29" i="14"/>
  <c r="F30" i="14" s="1"/>
  <c r="G24" i="14"/>
  <c r="G24" i="13"/>
  <c r="C6" i="14"/>
  <c r="B7" i="14"/>
  <c r="D7" i="14"/>
  <c r="H7" i="14"/>
  <c r="C8" i="14"/>
  <c r="E9" i="14"/>
  <c r="F24" i="14"/>
  <c r="H24" i="14"/>
  <c r="F35" i="14"/>
  <c r="F36" i="14" s="1"/>
  <c r="G31" i="14" l="1"/>
  <c r="G38" i="14" s="1"/>
  <c r="H31" i="14"/>
  <c r="H38" i="14" s="1"/>
  <c r="H37" i="14"/>
  <c r="F31" i="14"/>
  <c r="F38" i="14" s="1"/>
  <c r="F37" i="14"/>
  <c r="G37" i="14"/>
  <c r="H35" i="21"/>
  <c r="H36" i="21" s="1"/>
  <c r="F35" i="21"/>
  <c r="F36" i="21" s="1"/>
  <c r="H29" i="21"/>
  <c r="H30" i="21" s="1"/>
  <c r="F29" i="21"/>
  <c r="F30" i="21" s="1"/>
  <c r="H24" i="21"/>
  <c r="H31" i="21" s="1"/>
  <c r="H38" i="21" s="1"/>
  <c r="F24" i="21"/>
  <c r="G25" i="21" s="1"/>
  <c r="E9" i="21"/>
  <c r="C8" i="21"/>
  <c r="I7" i="21"/>
  <c r="D7" i="21"/>
  <c r="B7" i="21"/>
  <c r="C6" i="21"/>
  <c r="I25" i="21" l="1"/>
  <c r="I26" i="21" s="1"/>
  <c r="G26" i="21"/>
  <c r="F31" i="21"/>
  <c r="F38" i="21" s="1"/>
  <c r="F26" i="21"/>
  <c r="F37" i="21" s="1"/>
  <c r="H26" i="21"/>
  <c r="H37" i="21" s="1"/>
  <c r="I29" i="11"/>
  <c r="I30" i="11" s="1"/>
  <c r="F24" i="11"/>
  <c r="G22" i="10"/>
  <c r="F24" i="13"/>
  <c r="I31" i="11" l="1"/>
  <c r="G30" i="21"/>
  <c r="I30" i="21"/>
  <c r="I31" i="21" s="1"/>
  <c r="I37" i="21"/>
  <c r="I26" i="10" s="1"/>
  <c r="I29" i="21"/>
  <c r="I28" i="21" s="1"/>
  <c r="I27" i="21" s="1"/>
  <c r="G29" i="21"/>
  <c r="G28" i="21" s="1"/>
  <c r="G27" i="21" s="1"/>
  <c r="I38" i="21"/>
  <c r="I35" i="10" s="1"/>
  <c r="G37" i="21"/>
  <c r="H26" i="10" s="1"/>
  <c r="H26" i="11"/>
  <c r="H37" i="11" s="1"/>
  <c r="H24" i="13"/>
  <c r="G37" i="13"/>
  <c r="H21" i="10" s="1"/>
  <c r="I22" i="10"/>
  <c r="F29" i="11"/>
  <c r="F30" i="11" s="1"/>
  <c r="H7" i="13"/>
  <c r="F29" i="13"/>
  <c r="F30" i="13" s="1"/>
  <c r="I35" i="11"/>
  <c r="I36" i="11" s="1"/>
  <c r="H29" i="11"/>
  <c r="H30" i="11" s="1"/>
  <c r="H31" i="11" s="1"/>
  <c r="H35" i="11"/>
  <c r="H36" i="11" s="1"/>
  <c r="H31" i="10"/>
  <c r="H29" i="13"/>
  <c r="H30" i="13" s="1"/>
  <c r="H31" i="13" s="1"/>
  <c r="H35" i="13"/>
  <c r="H36" i="13" s="1"/>
  <c r="G29" i="13"/>
  <c r="G30" i="13" s="1"/>
  <c r="G31" i="13" s="1"/>
  <c r="G35" i="13"/>
  <c r="G36" i="13" s="1"/>
  <c r="H22" i="10"/>
  <c r="F35" i="13"/>
  <c r="F36" i="13" s="1"/>
  <c r="F35" i="11"/>
  <c r="F36" i="11" s="1"/>
  <c r="I7" i="11"/>
  <c r="E9" i="11"/>
  <c r="C8" i="11"/>
  <c r="D7" i="11"/>
  <c r="B7" i="11"/>
  <c r="C6" i="11"/>
  <c r="E9" i="13"/>
  <c r="C8" i="13"/>
  <c r="D7" i="13"/>
  <c r="B7" i="13"/>
  <c r="C6" i="13"/>
  <c r="G38" i="13" l="1"/>
  <c r="H30" i="10" s="1"/>
  <c r="G31" i="21"/>
  <c r="G38" i="21" s="1"/>
  <c r="H35" i="10" s="1"/>
  <c r="G25" i="11"/>
  <c r="H38" i="11"/>
  <c r="F37" i="13"/>
  <c r="I31" i="10"/>
  <c r="F31" i="13"/>
  <c r="F38" i="13" s="1"/>
  <c r="G30" i="10" s="1"/>
  <c r="H37" i="13"/>
  <c r="I21" i="10" s="1"/>
  <c r="H38" i="13"/>
  <c r="I30" i="10" s="1"/>
  <c r="H20" i="10"/>
  <c r="H23" i="10" s="1"/>
  <c r="H25" i="10" s="1"/>
  <c r="G31" i="10"/>
  <c r="I38" i="11"/>
  <c r="I26" i="11"/>
  <c r="I37" i="11" s="1"/>
  <c r="G21" i="10" l="1"/>
  <c r="F31" i="11"/>
  <c r="F38" i="11" s="1"/>
  <c r="G29" i="10" s="1"/>
  <c r="G32" i="10" s="1"/>
  <c r="G34" i="10" s="1"/>
  <c r="G26" i="11"/>
  <c r="F26" i="11"/>
  <c r="F37" i="11" s="1"/>
  <c r="G20" i="10" s="1"/>
  <c r="I20" i="10"/>
  <c r="I23" i="10" s="1"/>
  <c r="I25" i="10" s="1"/>
  <c r="H29" i="10"/>
  <c r="H32" i="10" s="1"/>
  <c r="H34" i="10" s="1"/>
  <c r="I29" i="10"/>
  <c r="I32" i="10" s="1"/>
  <c r="I34" i="10" s="1"/>
  <c r="H27" i="10"/>
  <c r="G30" i="11" l="1"/>
  <c r="G31" i="11" s="1"/>
  <c r="G38" i="11" s="1"/>
  <c r="G35" i="10" s="1"/>
  <c r="G36" i="10" s="1"/>
  <c r="G23" i="10"/>
  <c r="G25" i="10" s="1"/>
  <c r="G29" i="11"/>
  <c r="G28" i="11" s="1"/>
  <c r="G27" i="11" s="1"/>
  <c r="G37" i="11"/>
  <c r="I36" i="10"/>
  <c r="I27" i="10"/>
  <c r="H36" i="10"/>
  <c r="G26" i="10" l="1"/>
  <c r="G27" i="10" l="1"/>
</calcChain>
</file>

<file path=xl/sharedStrings.xml><?xml version="1.0" encoding="utf-8"?>
<sst xmlns="http://schemas.openxmlformats.org/spreadsheetml/2006/main" count="293" uniqueCount="134">
  <si>
    <t>Inclusive dates of the subject cost reporting period</t>
  </si>
  <si>
    <t>Status of MCR</t>
  </si>
  <si>
    <t>Enter the lesser of lines 4.06 and 4.07</t>
  </si>
  <si>
    <t>Unweighted resident FTE count for allopathic and osteopathic residents beyond their initial residency period</t>
  </si>
  <si>
    <t>Unweighted resident FTE count for dental and podiatric programs</t>
  </si>
  <si>
    <t>Unweighted resident FTE count for dental and podiatric residents in their initial residency period</t>
  </si>
  <si>
    <t>Weighted resident FTE count for dental and podiatric programs</t>
  </si>
  <si>
    <t>Total weighted resident FTE count</t>
  </si>
  <si>
    <t>Section 4</t>
  </si>
  <si>
    <t>Unweighted resident FTE count for allopathic and osteopathic programs.</t>
  </si>
  <si>
    <t>Weighted resident FTE count for allopathic an osteopathic residents beyond their initial residency period</t>
  </si>
  <si>
    <t>Weighted resident FTE count for allopathic osteopathic programs</t>
  </si>
  <si>
    <t>Unweighted resident FTE count for dental and podiatric resident beyond their initial residency period</t>
  </si>
  <si>
    <t>Weighted resident FTE count for dental and podiatric residents beyond their initial residency period</t>
  </si>
  <si>
    <t>Section 1</t>
  </si>
  <si>
    <t>Section 2</t>
  </si>
  <si>
    <t>Section 3</t>
  </si>
  <si>
    <t>AVERAGE OF WEIGHTED RESIDENT FTE COUNTS</t>
  </si>
  <si>
    <t>Total unweighted resident FTE count</t>
  </si>
  <si>
    <t>Unweighted resident FTE count for allopathic and osteopathic residents in their initial residency period</t>
  </si>
  <si>
    <t>(From)</t>
  </si>
  <si>
    <t>(To)</t>
  </si>
  <si>
    <t>AVERAGE OF UNWEIGHTED RESIDENT FTE COUNTS</t>
  </si>
  <si>
    <t>Children's Hospitals Graduate Medical Education Payment Program                                                                                                                                                               Determination of Weighted and Unweighted Resident FTE Counts</t>
  </si>
  <si>
    <t>Name of Applicant:</t>
  </si>
  <si>
    <t xml:space="preserve"> </t>
  </si>
  <si>
    <t>Are you a new children's hospital that has not completed three full Medicare cost reporting periods?                                       (Please place  'n' for no or 'y' for yes  in the cell to the right)</t>
  </si>
  <si>
    <t>HOSPITAL DATA</t>
  </si>
  <si>
    <t>MCR DATA</t>
  </si>
  <si>
    <t>Department of Health and Human Services</t>
  </si>
  <si>
    <t>OMB N0. 0915-0247</t>
  </si>
  <si>
    <t>Health Resources and Services Administration</t>
  </si>
  <si>
    <t>Created in MS Excel 7.0</t>
  </si>
  <si>
    <t>Unweighted resident FTE count for allopathic and osteopathic programs (from the 1996 cap year)</t>
  </si>
  <si>
    <t>Total unweighted resident FTE count for the hospital's prior cost reporting period</t>
  </si>
  <si>
    <t>Total unweighted resident FTE count for the hospital's penultimate cost reporting period</t>
  </si>
  <si>
    <t>1996 CAP YEAR</t>
  </si>
  <si>
    <t>Total unweighted resident FTE count for the hospital's most recently completed cost reporting period</t>
  </si>
  <si>
    <t>Weighted resident FTE count for allopathic and osteopathic programs following application of the resident FTE adjusted cap</t>
  </si>
  <si>
    <t>Section 5</t>
  </si>
  <si>
    <t>DETERMINATION OF FTE RESIDENT COUNT FOR THE HOSPITAL'S  PRIOR COST REPORTING PERIOD</t>
  </si>
  <si>
    <t>Section 6</t>
  </si>
  <si>
    <t>To be completed by hospital</t>
  </si>
  <si>
    <t>MCR   DATA</t>
  </si>
  <si>
    <t>FI       DATA</t>
  </si>
  <si>
    <t>FI        DATA</t>
  </si>
  <si>
    <t>FI      DATA</t>
  </si>
  <si>
    <t>Type of Application (check box to the left)</t>
  </si>
  <si>
    <t>Type of Application (check  box to the left)</t>
  </si>
  <si>
    <t>FFY</t>
  </si>
  <si>
    <t>______Initial Application</t>
  </si>
  <si>
    <t>______Reconciliation Application</t>
  </si>
  <si>
    <t>_____Initial Application</t>
  </si>
  <si>
    <t>_____Reconciliation Application</t>
  </si>
  <si>
    <t>____Initial Application</t>
  </si>
  <si>
    <t>Fiscal Year in which applying for funding:</t>
  </si>
  <si>
    <t>City:</t>
  </si>
  <si>
    <t>Medicare Provider Number:</t>
  </si>
  <si>
    <t>State:</t>
  </si>
  <si>
    <t>Zip Code:</t>
  </si>
  <si>
    <t>For CHGME FI          Use Only</t>
  </si>
  <si>
    <t>For CHGME FI      Use Only</t>
  </si>
  <si>
    <t>For CHGME FI              Use Only</t>
  </si>
  <si>
    <t>For CHGME FI       Use Only</t>
  </si>
  <si>
    <t>DETERMINATION OF FTE RESIDENT COUNT FOR THE HOSPITAL'S  PENULTIMATE COST REPORTING PERIOD</t>
  </si>
  <si>
    <t>DETERMINATION OF FTE RESIDENT COUNT                                       FOR THE HOSPITAL'S                                                                             MOST RECENTLY COMPLETED COST REPORTING PERIOD</t>
  </si>
  <si>
    <t>DETERMINATION OF RESIDENT FTE CAP                                                                             FOR THE HOSPITAL'S MOST RECENT COST REPORTING PERIOD                          ENDING ON OR BEFORE DECEMBER 31, 1996</t>
  </si>
  <si>
    <t>1996 Cap Year</t>
  </si>
  <si>
    <t>Grand Total:  Unweighted resident FTE Count</t>
  </si>
  <si>
    <t>Grand Total:  Weighted resident FTE Count</t>
  </si>
  <si>
    <t xml:space="preserve">§422 of the MMA </t>
  </si>
  <si>
    <t>Rolling average of unweighted resident FTE count</t>
  </si>
  <si>
    <t>Adjusted rolling average of unweighted resident FTE count</t>
  </si>
  <si>
    <t>Rolling average of weighted resident FTE count</t>
  </si>
  <si>
    <t>Total weighted resident FTE count for the hospital's most recently completed cost reporting period</t>
  </si>
  <si>
    <t>Total weighted resident FTE count for the hospital's prior cost reporting period</t>
  </si>
  <si>
    <t>Total weighted resident FTE count for the hospital's penultimate cost reporting period</t>
  </si>
  <si>
    <t>Adjusted rolling average of weighted resident FTE count</t>
  </si>
  <si>
    <t>Add On:  Unweighted resident FTE count meeting the criteria for an exception</t>
  </si>
  <si>
    <t xml:space="preserve">Add On:  Unweighted resident FTE count from MMA §422 </t>
  </si>
  <si>
    <t>Add On:  Weighted resident FTE count meeting the criteria for an exception</t>
  </si>
  <si>
    <t xml:space="preserve">Add On:  Weighted resident FTE count from MMA §422 </t>
  </si>
  <si>
    <t xml:space="preserve">HOSPITAL DATA  </t>
  </si>
  <si>
    <t>HRSA 99-1 Page 1 of 4</t>
  </si>
  <si>
    <t>HRSA 99-1 Page 2 of 4</t>
  </si>
  <si>
    <t>HRSA 99-1 Page 3 of 4</t>
  </si>
  <si>
    <t>HRSA 99-1 Page 4 of 4</t>
  </si>
  <si>
    <t>Public Burden Statement</t>
  </si>
  <si>
    <t xml:space="preserve">
CHILDREN’S HOSPITALS GRADUATE MEDICAL EDUCATION PAYMENT PROGRAM
APPLICATION FORM HRSA 99-1
</t>
  </si>
  <si>
    <t>4.05a</t>
  </si>
  <si>
    <t>5.05a</t>
  </si>
  <si>
    <t>6.05a</t>
  </si>
  <si>
    <t>4.04a</t>
  </si>
  <si>
    <t>4.04b</t>
  </si>
  <si>
    <t>5.04a</t>
  </si>
  <si>
    <t>5.04b</t>
  </si>
  <si>
    <t>6.04a</t>
  </si>
  <si>
    <t>6.04b</t>
  </si>
  <si>
    <t xml:space="preserve">Unweighted resident FTE count for allopathic and osteopathic programs (from the 1996 cap year) </t>
  </si>
  <si>
    <t>4.05b</t>
  </si>
  <si>
    <t>Created in MS Excel 10</t>
  </si>
  <si>
    <t>5.05b</t>
  </si>
  <si>
    <t>Enter the lesser of lines 5.06 and 5.07</t>
  </si>
  <si>
    <t>Enter the lesser of lines 6.06 and 6.07</t>
  </si>
  <si>
    <t>6.05b</t>
  </si>
  <si>
    <t>S/R/P</t>
  </si>
  <si>
    <t>P</t>
  </si>
  <si>
    <t>AF</t>
  </si>
  <si>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42 CFR 413.79(e)</t>
    </r>
    <r>
      <rPr>
        <sz val="10"/>
        <rFont val="Times New Roman"/>
        <family val="1"/>
      </rPr>
      <t xml:space="preserve"> (add-on)</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</si>
  <si>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Calibri"/>
        <family val="2"/>
      </rPr>
      <t>§</t>
    </r>
    <r>
      <rPr>
        <b/>
        <sz val="10"/>
        <rFont val="Times New Roman"/>
        <family val="1"/>
      </rPr>
      <t xml:space="preserve"> 5503 of ACA</t>
    </r>
  </si>
  <si>
    <r>
      <rPr>
        <b/>
        <sz val="10"/>
        <rFont val="Times New Roman"/>
        <family val="1"/>
      </rPr>
      <t>Adjustment</t>
    </r>
    <r>
      <rPr>
        <sz val="10"/>
        <rFont val="Times New Roman"/>
        <family val="1"/>
      </rPr>
      <t xml:space="preserve"> (plus or minus) for the unweighted resident FTE count for allopathic and osteopathic programs for </t>
    </r>
    <r>
      <rPr>
        <b/>
        <sz val="10"/>
        <rFont val="Times New Roman"/>
        <family val="1"/>
      </rPr>
      <t>affiliated programs</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</si>
  <si>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Calibri"/>
        <family val="2"/>
      </rPr>
      <t>§</t>
    </r>
    <r>
      <rPr>
        <b/>
        <sz val="10"/>
        <rFont val="Times New Roman"/>
        <family val="1"/>
      </rPr>
      <t xml:space="preserve"> 5503 of ACA</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</si>
  <si>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5506 of ACA</t>
    </r>
    <r>
      <rPr>
        <sz val="10"/>
        <rFont val="Times New Roman"/>
        <family val="1"/>
      </rPr>
      <t xml:space="preserve"> (add-on)</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</si>
  <si>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Arial"/>
        <family val="2"/>
      </rPr>
      <t xml:space="preserve">§ </t>
    </r>
    <r>
      <rPr>
        <b/>
        <sz val="10"/>
        <rFont val="Times New Roman"/>
        <family val="1"/>
      </rPr>
      <t>422 of the MMA</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</si>
  <si>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xml:space="preserve">42 CFR 413.79(e) </t>
    </r>
    <r>
      <rPr>
        <sz val="10"/>
        <rFont val="Times New Roman"/>
        <family val="1"/>
      </rPr>
      <t>(add-on)</t>
    </r>
  </si>
  <si>
    <t>S</t>
  </si>
  <si>
    <r>
      <t xml:space="preserve">FTE adjusted cap or 2013 CHGME Reauthorization cap due to </t>
    </r>
    <r>
      <rPr>
        <b/>
        <sz val="9"/>
        <rFont val="Times New Roman"/>
        <family val="1"/>
      </rPr>
      <t>Public Law 113–98</t>
    </r>
  </si>
  <si>
    <t>Expiration Date:   XX/XX/20XX</t>
  </si>
  <si>
    <t>(Rev. 04-2016)</t>
  </si>
  <si>
    <t>An agency may not conduct or sponsor, and a person is not required to respond to, a collection of information unless it displays a currently valid OMB control number.  The OMB control number for this project is 0915-0247.  Public reporting burden for this collection of information is estimated to average 26.5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14N-39, Rockville, Maryland, 20857.</t>
  </si>
  <si>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42 CFR 413.79(e)</t>
    </r>
    <r>
      <rPr>
        <sz val="8"/>
        <rFont val="Times New Roman"/>
        <family val="1"/>
      </rPr>
      <t xml:space="preserve"> (add-on)</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</si>
  <si>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Arial"/>
        <family val="2"/>
      </rPr>
      <t xml:space="preserve">§ </t>
    </r>
    <r>
      <rPr>
        <b/>
        <sz val="8"/>
        <rFont val="Times New Roman"/>
        <family val="1"/>
      </rPr>
      <t>422 of the MMA</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</si>
  <si>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Calibri"/>
        <family val="2"/>
      </rPr>
      <t xml:space="preserve">§ </t>
    </r>
    <r>
      <rPr>
        <b/>
        <sz val="8"/>
        <rFont val="Times New Roman"/>
        <family val="1"/>
      </rPr>
      <t>5503 of ACA</t>
    </r>
  </si>
  <si>
    <r>
      <rPr>
        <b/>
        <sz val="8"/>
        <rFont val="Times New Roman"/>
        <family val="1"/>
      </rPr>
      <t>Adjustment</t>
    </r>
    <r>
      <rPr>
        <sz val="8"/>
        <rFont val="Times New Roman"/>
        <family val="1"/>
      </rPr>
      <t xml:space="preserve"> (plus or minus) for the unweighted resident FTE count for allopathic and osteopathic programs for </t>
    </r>
    <r>
      <rPr>
        <b/>
        <sz val="8"/>
        <rFont val="Times New Roman"/>
        <family val="1"/>
      </rPr>
      <t>affiliated programs</t>
    </r>
  </si>
  <si>
    <r>
      <rPr>
        <b/>
        <sz val="8"/>
        <rFont val="Times New Roman"/>
        <family val="1"/>
      </rPr>
      <t>Addition</t>
    </r>
    <r>
      <rPr>
        <sz val="8"/>
        <rFont val="Times New Roman"/>
        <family val="1"/>
      </rPr>
      <t xml:space="preserve"> (to the cap) for the unweighted resident FTE count for allopathic and osteopathic programs due to </t>
    </r>
    <r>
      <rPr>
        <b/>
        <sz val="8"/>
        <rFont val="Calibri"/>
        <family val="2"/>
      </rPr>
      <t>§</t>
    </r>
    <r>
      <rPr>
        <b/>
        <sz val="8"/>
        <rFont val="Times New Roman"/>
        <family val="1"/>
      </rPr>
      <t xml:space="preserve"> 5503 of ACA</t>
    </r>
  </si>
  <si>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 5506 of ACA</t>
    </r>
    <r>
      <rPr>
        <sz val="8"/>
        <rFont val="Times New Roman"/>
        <family val="1"/>
      </rPr>
      <t xml:space="preserve"> (add-on)</t>
    </r>
  </si>
  <si>
    <r>
      <t xml:space="preserve">FTE adjusted cap or 2013 CHGME Reauthorization cap due to </t>
    </r>
    <r>
      <rPr>
        <b/>
        <sz val="8"/>
        <rFont val="Times New Roman"/>
        <family val="1"/>
      </rPr>
      <t>Public Law 113–98</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</si>
  <si>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42 CFR 413.79(e)</t>
    </r>
    <r>
      <rPr>
        <sz val="9"/>
        <rFont val="Times New Roman"/>
        <family val="1"/>
      </rPr>
      <t xml:space="preserve"> (add-on)</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</si>
  <si>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Arial"/>
        <family val="2"/>
      </rPr>
      <t xml:space="preserve">§ </t>
    </r>
    <r>
      <rPr>
        <b/>
        <sz val="9"/>
        <rFont val="Times New Roman"/>
        <family val="1"/>
      </rPr>
      <t>422 of the MMA</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</si>
  <si>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Calibri"/>
        <family val="2"/>
      </rPr>
      <t>§</t>
    </r>
    <r>
      <rPr>
        <b/>
        <sz val="9"/>
        <rFont val="Times New Roman"/>
        <family val="1"/>
      </rPr>
      <t xml:space="preserve"> 5503 of ACA</t>
    </r>
  </si>
  <si>
    <r>
      <rPr>
        <b/>
        <sz val="9"/>
        <rFont val="Times New Roman"/>
        <family val="1"/>
      </rPr>
      <t>Adjustment</t>
    </r>
    <r>
      <rPr>
        <sz val="9"/>
        <rFont val="Times New Roman"/>
        <family val="1"/>
      </rPr>
      <t xml:space="preserve"> (plus or minus) for the unweighted resident FTE count for allopathic and osteopathic programs for </t>
    </r>
    <r>
      <rPr>
        <b/>
        <sz val="9"/>
        <rFont val="Times New Roman"/>
        <family val="1"/>
      </rPr>
      <t>affiliated programs</t>
    </r>
  </si>
  <si>
    <r>
      <rPr>
        <b/>
        <sz val="9"/>
        <rFont val="Times New Roman"/>
        <family val="1"/>
      </rPr>
      <t>Addition</t>
    </r>
    <r>
      <rPr>
        <sz val="9"/>
        <rFont val="Times New Roman"/>
        <family val="1"/>
      </rPr>
      <t xml:space="preserve"> (to the cap) for the unweighted resident FTE count for allopathic and osteopathic programs due to </t>
    </r>
    <r>
      <rPr>
        <b/>
        <sz val="9"/>
        <rFont val="Calibri"/>
        <family val="2"/>
      </rPr>
      <t>§</t>
    </r>
    <r>
      <rPr>
        <b/>
        <sz val="9"/>
        <rFont val="Times New Roman"/>
        <family val="1"/>
      </rPr>
      <t xml:space="preserve"> 5503 of ACA</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</si>
  <si>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 5506 of ACA</t>
    </r>
    <r>
      <rPr>
        <sz val="9"/>
        <rFont val="Times New Roman"/>
        <family val="1"/>
      </rPr>
      <t xml:space="preserve"> (add-on)</t>
    </r>
  </si>
  <si>
    <t>FI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</si>
</sst>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39"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i/>
      <sz val="8"/>
      <name val="Times New Roman"/>
      <family val="1"/>
    </font>
    <font>
      <u/>
      <sz val="10"/>
      <color indexed="12"/>
      <name val="Times New Roman"/>
      <family val="1"/>
    </font>
    <font>
      <i/>
      <sz val="9"/>
      <name val="Times New Roman"/>
      <family val="1"/>
    </font>
    <font>
      <i/>
      <sz val="10"/>
      <name val="Times New Roman"/>
      <family val="1"/>
    </font>
    <font>
      <sz val="10"/>
      <name val="Arial"/>
      <family val="2"/>
    </font>
    <font>
      <sz val="10"/>
      <color indexed="12"/>
      <name val="Times New Roman"/>
      <family val="1"/>
    </font>
    <font>
      <b/>
      <sz val="12"/>
      <name val="Times New Roman"/>
      <family val="1"/>
    </font>
    <font>
      <sz val="12"/>
      <name val="Times New Roman"/>
      <family val="1"/>
    </font>
    <font>
      <sz val="8"/>
      <name val="Times New Roman"/>
      <family val="1"/>
    </font>
    <font>
      <b/>
      <sz val="10"/>
      <name val="Arial"/>
      <family val="2"/>
    </font>
    <font>
      <b/>
      <sz val="14"/>
      <name val="Times New Roman"/>
      <family val="1"/>
    </font>
    <font>
      <sz val="12"/>
      <name val="Arial"/>
      <family val="2"/>
    </font>
    <font>
      <sz val="8"/>
      <name val="Arial"/>
      <family val="2"/>
    </font>
    <font>
      <sz val="10"/>
      <color indexed="22"/>
      <name val="Times New Roman"/>
      <family val="1"/>
    </font>
    <font>
      <b/>
      <sz val="16"/>
      <name val="Times New Roman"/>
      <family val="1"/>
    </font>
    <font>
      <sz val="16"/>
      <name val="Arial"/>
      <family val="2"/>
    </font>
    <font>
      <sz val="11"/>
      <name val="Arial"/>
      <family val="2"/>
    </font>
    <font>
      <sz val="10"/>
      <color rgb="FF0000FF"/>
      <name val="Times New Roman"/>
      <family val="1"/>
    </font>
    <font>
      <b/>
      <sz val="10"/>
      <name val="Calibri"/>
      <family val="2"/>
    </font>
    <font>
      <sz val="9"/>
      <name val="Times New Roman"/>
      <family val="1"/>
    </font>
    <font>
      <b/>
      <sz val="9"/>
      <name val="Times New Roman"/>
      <family val="1"/>
    </font>
    <font>
      <b/>
      <sz val="8"/>
      <name val="Times New Roman"/>
      <family val="1"/>
    </font>
    <font>
      <sz val="8"/>
      <color indexed="12"/>
      <name val="Times New Roman"/>
      <family val="1"/>
    </font>
    <font>
      <sz val="8"/>
      <color rgb="FF0000FF"/>
      <name val="Times New Roman"/>
      <family val="1"/>
    </font>
    <font>
      <b/>
      <sz val="8"/>
      <name val="Arial"/>
      <family val="2"/>
    </font>
    <font>
      <b/>
      <sz val="8"/>
      <name val="Calibri"/>
      <family val="2"/>
    </font>
    <font>
      <sz val="9"/>
      <name val="Arial"/>
      <family val="2"/>
    </font>
    <font>
      <b/>
      <sz val="9"/>
      <color indexed="48"/>
      <name val="Times New Roman"/>
      <family val="1"/>
    </font>
    <font>
      <sz val="9"/>
      <color indexed="12"/>
      <name val="Times New Roman"/>
      <family val="1"/>
    </font>
    <font>
      <sz val="9"/>
      <color rgb="FF0000FF"/>
      <name val="Times New Roman"/>
      <family val="1"/>
    </font>
    <font>
      <b/>
      <sz val="9"/>
      <name val="Arial"/>
      <family val="2"/>
    </font>
    <font>
      <b/>
      <sz val="9"/>
      <name val="Calibri"/>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446">
    <xf numFmtId="0" fontId="0" fillId="0" borderId="0" xfId="0"/>
    <xf numFmtId="0" fontId="3" fillId="0" borderId="1" xfId="0" applyFont="1" applyBorder="1" applyAlignment="1" applyProtection="1">
      <alignment horizontal="center"/>
      <protection locked="0"/>
    </xf>
    <xf numFmtId="0" fontId="3" fillId="2" borderId="1" xfId="0" applyFont="1" applyFill="1" applyBorder="1" applyProtection="1"/>
    <xf numFmtId="2" fontId="12" fillId="0" borderId="1" xfId="0" applyNumberFormat="1" applyFont="1" applyBorder="1" applyAlignment="1" applyProtection="1">
      <alignment horizontal="center"/>
      <protection hidden="1"/>
    </xf>
    <xf numFmtId="2" fontId="12" fillId="2" borderId="1" xfId="0" applyNumberFormat="1" applyFont="1" applyFill="1" applyBorder="1" applyAlignment="1" applyProtection="1">
      <alignment horizontal="center"/>
      <protection hidden="1"/>
    </xf>
    <xf numFmtId="0" fontId="4" fillId="2" borderId="1" xfId="0" applyFont="1" applyFill="1" applyBorder="1" applyProtection="1"/>
    <xf numFmtId="2" fontId="6" fillId="0" borderId="1" xfId="0" applyNumberFormat="1" applyFont="1" applyBorder="1" applyAlignment="1">
      <alignment horizontal="center"/>
    </xf>
    <xf numFmtId="0" fontId="6" fillId="0" borderId="1" xfId="0" applyFont="1" applyBorder="1" applyAlignment="1">
      <alignment horizontal="center" vertical="top"/>
    </xf>
    <xf numFmtId="164" fontId="10" fillId="0" borderId="2" xfId="0" applyNumberFormat="1" applyFont="1" applyBorder="1" applyAlignment="1" applyProtection="1">
      <alignment horizontal="center" vertical="top"/>
      <protection locked="0"/>
    </xf>
    <xf numFmtId="164" fontId="10" fillId="0" borderId="1" xfId="0" applyNumberFormat="1" applyFont="1" applyBorder="1" applyAlignment="1" applyProtection="1">
      <alignment horizontal="center" vertical="top"/>
      <protection locked="0"/>
    </xf>
    <xf numFmtId="2" fontId="8" fillId="0" borderId="1" xfId="1" quotePrefix="1" applyNumberFormat="1" applyFont="1" applyBorder="1" applyAlignment="1" applyProtection="1">
      <alignment horizontal="center" vertical="top"/>
      <protection hidden="1"/>
    </xf>
    <xf numFmtId="2" fontId="8" fillId="2" borderId="3" xfId="1" quotePrefix="1" applyNumberFormat="1" applyFont="1" applyFill="1" applyBorder="1" applyAlignment="1" applyProtection="1">
      <alignment horizontal="center" vertical="top"/>
      <protection hidden="1"/>
    </xf>
    <xf numFmtId="2" fontId="8" fillId="2" borderId="1" xfId="1" quotePrefix="1" applyNumberFormat="1" applyFont="1" applyFill="1" applyBorder="1" applyAlignment="1" applyProtection="1">
      <alignment horizontal="center" vertical="top"/>
      <protection hidden="1"/>
    </xf>
    <xf numFmtId="2" fontId="12" fillId="0" borderId="1" xfId="0" applyNumberFormat="1" applyFont="1" applyBorder="1" applyAlignment="1" applyProtection="1">
      <alignment horizontal="center" vertical="top"/>
      <protection hidden="1"/>
    </xf>
    <xf numFmtId="2" fontId="12" fillId="2" borderId="1" xfId="0" applyNumberFormat="1" applyFont="1" applyFill="1" applyBorder="1" applyAlignment="1" applyProtection="1">
      <alignment horizontal="center" vertical="top"/>
      <protection hidden="1"/>
    </xf>
    <xf numFmtId="2" fontId="3" fillId="0" borderId="1" xfId="0" applyNumberFormat="1" applyFont="1" applyBorder="1" applyAlignment="1" applyProtection="1">
      <alignment horizontal="center" vertical="top"/>
      <protection locked="0"/>
    </xf>
    <xf numFmtId="2" fontId="3" fillId="2" borderId="1" xfId="0" applyNumberFormat="1" applyFont="1" applyFill="1" applyBorder="1" applyAlignment="1" applyProtection="1">
      <alignment horizontal="center" vertical="top"/>
    </xf>
    <xf numFmtId="2" fontId="12" fillId="0" borderId="3" xfId="0" applyNumberFormat="1" applyFont="1" applyBorder="1" applyAlignment="1" applyProtection="1">
      <alignment horizontal="center"/>
      <protection hidden="1"/>
    </xf>
    <xf numFmtId="2" fontId="12" fillId="2" borderId="3" xfId="0" applyNumberFormat="1" applyFont="1" applyFill="1" applyBorder="1" applyAlignment="1" applyProtection="1">
      <alignment horizontal="center"/>
      <protection hidden="1"/>
    </xf>
    <xf numFmtId="0" fontId="6" fillId="0" borderId="0" xfId="0" applyFont="1" applyBorder="1" applyAlignment="1" applyProtection="1">
      <alignment horizontal="left"/>
    </xf>
    <xf numFmtId="49" fontId="6" fillId="0" borderId="0" xfId="0" applyNumberFormat="1" applyFont="1" applyBorder="1" applyAlignment="1" applyProtection="1">
      <alignment horizontal="right"/>
    </xf>
    <xf numFmtId="0" fontId="1" fillId="0" borderId="0" xfId="0" applyFont="1"/>
    <xf numFmtId="0" fontId="3" fillId="0" borderId="0" xfId="0" applyFont="1"/>
    <xf numFmtId="0" fontId="11" fillId="0" borderId="0" xfId="0" applyFont="1"/>
    <xf numFmtId="0" fontId="6" fillId="0" borderId="1" xfId="0" applyFont="1" applyBorder="1" applyAlignment="1" applyProtection="1">
      <alignment horizontal="left"/>
    </xf>
    <xf numFmtId="0" fontId="6" fillId="0" borderId="1" xfId="0" applyFont="1" applyBorder="1" applyAlignment="1">
      <alignment horizontal="center" vertical="top" wrapText="1"/>
    </xf>
    <xf numFmtId="2" fontId="3" fillId="2" borderId="3" xfId="0" applyNumberFormat="1" applyFont="1" applyFill="1" applyBorder="1" applyAlignment="1" applyProtection="1">
      <alignment horizontal="center"/>
    </xf>
    <xf numFmtId="2" fontId="3" fillId="0" borderId="3" xfId="0" applyNumberFormat="1" applyFont="1" applyBorder="1" applyAlignment="1" applyProtection="1">
      <alignment horizontal="center"/>
      <protection locked="0"/>
    </xf>
    <xf numFmtId="0" fontId="6" fillId="0" borderId="2" xfId="0" applyFont="1" applyBorder="1" applyAlignment="1">
      <alignment horizontal="center" vertical="top" wrapText="1"/>
    </xf>
    <xf numFmtId="0" fontId="6" fillId="2" borderId="1" xfId="0" applyFont="1" applyFill="1" applyBorder="1" applyAlignment="1">
      <alignment horizontal="center" vertical="top" wrapText="1"/>
    </xf>
    <xf numFmtId="2" fontId="6" fillId="0" borderId="1" xfId="0" applyNumberFormat="1" applyFont="1" applyBorder="1" applyAlignment="1">
      <alignment horizontal="center" vertical="top"/>
    </xf>
    <xf numFmtId="2" fontId="3" fillId="0" borderId="3" xfId="0" applyNumberFormat="1" applyFont="1" applyBorder="1" applyAlignment="1" applyProtection="1">
      <alignment horizontal="center" vertical="top"/>
      <protection locked="0"/>
    </xf>
    <xf numFmtId="2" fontId="3" fillId="2" borderId="3" xfId="0" applyNumberFormat="1" applyFont="1" applyFill="1" applyBorder="1" applyAlignment="1" applyProtection="1">
      <alignment horizontal="center" vertical="top"/>
    </xf>
    <xf numFmtId="2" fontId="12" fillId="0" borderId="3" xfId="0" applyNumberFormat="1" applyFont="1" applyBorder="1" applyAlignment="1" applyProtection="1">
      <alignment horizontal="center"/>
      <protection locked="0"/>
    </xf>
    <xf numFmtId="2" fontId="3" fillId="2" borderId="3" xfId="0" applyNumberFormat="1" applyFont="1" applyFill="1" applyBorder="1" applyAlignment="1" applyProtection="1">
      <alignment horizontal="center"/>
      <protection hidden="1"/>
    </xf>
    <xf numFmtId="2" fontId="3" fillId="0" borderId="3" xfId="0" applyNumberFormat="1" applyFont="1" applyBorder="1" applyAlignment="1" applyProtection="1">
      <alignment horizontal="center"/>
      <protection hidden="1"/>
    </xf>
    <xf numFmtId="2" fontId="12" fillId="0" borderId="3" xfId="0" quotePrefix="1" applyNumberFormat="1" applyFont="1" applyBorder="1" applyAlignment="1" applyProtection="1">
      <alignment horizontal="center"/>
      <protection hidden="1"/>
    </xf>
    <xf numFmtId="0" fontId="6" fillId="0" borderId="0" xfId="0" applyFont="1" applyBorder="1" applyAlignment="1">
      <alignment horizontal="center" vertical="top"/>
    </xf>
    <xf numFmtId="0" fontId="6" fillId="0" borderId="0" xfId="0" applyFont="1" applyBorder="1" applyAlignment="1">
      <alignment horizontal="left" vertical="top" wrapText="1"/>
    </xf>
    <xf numFmtId="2" fontId="12" fillId="0" borderId="0" xfId="0" applyNumberFormat="1" applyFont="1" applyBorder="1" applyAlignment="1" applyProtection="1">
      <alignment horizontal="center" vertical="top"/>
      <protection hidden="1"/>
    </xf>
    <xf numFmtId="0" fontId="15" fillId="0" borderId="0" xfId="0" applyFont="1" applyAlignment="1">
      <alignment horizontal="left"/>
    </xf>
    <xf numFmtId="0" fontId="15" fillId="0" borderId="0" xfId="0" applyFont="1"/>
    <xf numFmtId="0" fontId="6" fillId="0" borderId="2" xfId="0" applyFont="1" applyBorder="1" applyAlignment="1" applyProtection="1">
      <alignment horizontal="left"/>
    </xf>
    <xf numFmtId="0" fontId="7" fillId="0" borderId="4" xfId="0" applyFont="1" applyBorder="1" applyAlignment="1">
      <alignment horizontal="right" vertical="center"/>
    </xf>
    <xf numFmtId="0" fontId="3" fillId="3" borderId="0" xfId="0" applyFont="1" applyFill="1"/>
    <xf numFmtId="0" fontId="16" fillId="0" borderId="8" xfId="0" applyFont="1" applyBorder="1" applyAlignment="1">
      <alignment horizontal="left"/>
    </xf>
    <xf numFmtId="0" fontId="3" fillId="3" borderId="0" xfId="0" applyFont="1" applyFill="1" applyAlignment="1">
      <alignment horizontal="right"/>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2" fontId="5" fillId="0" borderId="0" xfId="0" applyNumberFormat="1" applyFont="1" applyBorder="1" applyAlignment="1">
      <alignment horizontal="center" vertical="center"/>
    </xf>
    <xf numFmtId="0" fontId="3" fillId="0" borderId="0" xfId="0" applyFont="1" applyBorder="1" applyAlignment="1">
      <alignment horizontal="left" vertical="center"/>
    </xf>
    <xf numFmtId="2" fontId="12" fillId="0" borderId="0" xfId="0" applyNumberFormat="1" applyFont="1" applyBorder="1" applyAlignment="1" applyProtection="1">
      <alignment horizontal="center"/>
      <protection hidden="1"/>
    </xf>
    <xf numFmtId="2" fontId="12" fillId="0" borderId="0" xfId="0" applyNumberFormat="1" applyFont="1" applyFill="1" applyBorder="1" applyAlignment="1" applyProtection="1">
      <alignment horizontal="center"/>
      <protection hidden="1"/>
    </xf>
    <xf numFmtId="0" fontId="6" fillId="0" borderId="4" xfId="0" applyFont="1" applyBorder="1" applyAlignment="1" applyProtection="1">
      <alignment horizontal="right"/>
    </xf>
    <xf numFmtId="0" fontId="3" fillId="0" borderId="0" xfId="0" applyFont="1" applyBorder="1" applyAlignment="1"/>
    <xf numFmtId="0" fontId="0" fillId="0" borderId="0" xfId="0" applyBorder="1" applyAlignment="1"/>
    <xf numFmtId="0" fontId="0" fillId="0" borderId="0" xfId="0" applyBorder="1"/>
    <xf numFmtId="0" fontId="3" fillId="3" borderId="0" xfId="0" applyFont="1" applyFill="1" applyBorder="1"/>
    <xf numFmtId="0" fontId="1" fillId="0" borderId="0" xfId="0" applyFont="1" applyBorder="1"/>
    <xf numFmtId="0" fontId="13" fillId="0" borderId="0" xfId="0" applyFont="1" applyBorder="1" applyAlignment="1" applyProtection="1">
      <alignment horizontal="center" vertical="center" wrapText="1"/>
    </xf>
    <xf numFmtId="49" fontId="5" fillId="0" borderId="0" xfId="0" applyNumberFormat="1" applyFont="1" applyBorder="1" applyAlignment="1" applyProtection="1">
      <alignment horizontal="center" vertical="center"/>
      <protection locked="0"/>
    </xf>
    <xf numFmtId="2" fontId="6" fillId="0" borderId="0" xfId="0" applyNumberFormat="1" applyFont="1" applyBorder="1" applyAlignment="1">
      <alignment horizontal="center"/>
    </xf>
    <xf numFmtId="2" fontId="6" fillId="0" borderId="0" xfId="0" applyNumberFormat="1" applyFont="1" applyBorder="1" applyAlignment="1">
      <alignment horizontal="center" vertical="top"/>
    </xf>
    <xf numFmtId="2" fontId="3" fillId="0" borderId="0" xfId="0" applyNumberFormat="1" applyFont="1" applyBorder="1" applyAlignment="1" applyProtection="1">
      <alignment horizontal="center" vertical="top"/>
      <protection locked="0"/>
    </xf>
    <xf numFmtId="2" fontId="8" fillId="0" borderId="0" xfId="1" quotePrefix="1" applyNumberFormat="1" applyFont="1" applyBorder="1" applyAlignment="1" applyProtection="1">
      <alignment horizontal="center" vertical="top"/>
      <protection hidden="1"/>
    </xf>
    <xf numFmtId="0" fontId="15" fillId="0" borderId="0" xfId="0" applyFont="1" applyBorder="1" applyAlignment="1">
      <alignment horizontal="left"/>
    </xf>
    <xf numFmtId="0" fontId="6" fillId="0" borderId="0" xfId="0" applyFont="1" applyBorder="1" applyAlignment="1">
      <alignment horizontal="center" vertical="center"/>
    </xf>
    <xf numFmtId="0" fontId="3" fillId="0" borderId="0" xfId="0" applyFont="1" applyBorder="1" applyAlignment="1">
      <alignment horizontal="left" vertical="top"/>
    </xf>
    <xf numFmtId="0" fontId="6" fillId="0" borderId="0" xfId="0" applyFont="1" applyBorder="1" applyAlignment="1" applyProtection="1">
      <alignment vertical="top"/>
      <protection locked="0"/>
    </xf>
    <xf numFmtId="0" fontId="1" fillId="0" borderId="0" xfId="0" applyFont="1" applyBorder="1" applyAlignment="1"/>
    <xf numFmtId="0" fontId="6" fillId="0" borderId="0" xfId="0" applyFont="1" applyBorder="1" applyAlignment="1">
      <alignment horizontal="left" vertical="top"/>
    </xf>
    <xf numFmtId="0" fontId="15" fillId="0" borderId="0" xfId="0" applyFont="1" applyBorder="1" applyAlignment="1"/>
    <xf numFmtId="0" fontId="0" fillId="0" borderId="0" xfId="0" applyFill="1" applyBorder="1" applyAlignment="1"/>
    <xf numFmtId="0" fontId="6" fillId="0" borderId="0" xfId="0" applyFont="1" applyFill="1" applyBorder="1" applyAlignment="1">
      <alignment horizontal="center" vertical="top"/>
    </xf>
    <xf numFmtId="0" fontId="6" fillId="0" borderId="0" xfId="0" applyFont="1" applyFill="1" applyBorder="1" applyAlignment="1">
      <alignment horizontal="center" vertical="center"/>
    </xf>
    <xf numFmtId="0" fontId="3" fillId="0" borderId="0" xfId="0" applyFont="1" applyFill="1" applyBorder="1" applyAlignment="1" applyProtection="1"/>
    <xf numFmtId="14" fontId="9" fillId="0" borderId="0" xfId="0" applyNumberFormat="1" applyFont="1" applyFill="1" applyBorder="1" applyAlignment="1" applyProtection="1"/>
    <xf numFmtId="0" fontId="4" fillId="0" borderId="0" xfId="0" applyFont="1" applyFill="1" applyBorder="1" applyAlignment="1" applyProtection="1"/>
    <xf numFmtId="2" fontId="3" fillId="0" borderId="0" xfId="0" applyNumberFormat="1" applyFont="1" applyFill="1" applyBorder="1" applyAlignment="1" applyProtection="1">
      <alignment horizontal="center" vertical="top"/>
    </xf>
    <xf numFmtId="2" fontId="4" fillId="0" borderId="0" xfId="0" applyNumberFormat="1" applyFont="1" applyFill="1" applyBorder="1" applyAlignment="1" applyProtection="1">
      <alignment horizontal="center" vertical="top"/>
    </xf>
    <xf numFmtId="2" fontId="8" fillId="0" borderId="0" xfId="1" quotePrefix="1" applyNumberFormat="1" applyFont="1" applyFill="1" applyBorder="1" applyAlignment="1" applyProtection="1">
      <alignment horizontal="center" vertical="top"/>
      <protection hidden="1"/>
    </xf>
    <xf numFmtId="2" fontId="12" fillId="0" borderId="0" xfId="0" applyNumberFormat="1" applyFont="1" applyFill="1" applyBorder="1" applyAlignment="1" applyProtection="1">
      <alignment horizontal="center" vertical="top"/>
      <protection hidden="1"/>
    </xf>
    <xf numFmtId="0" fontId="15" fillId="0" borderId="0" xfId="0" applyFont="1" applyFill="1" applyBorder="1" applyAlignment="1"/>
    <xf numFmtId="0" fontId="3" fillId="0" borderId="0" xfId="0" applyFont="1" applyFill="1" applyBorder="1" applyAlignment="1"/>
    <xf numFmtId="0" fontId="0" fillId="0" borderId="0" xfId="0" applyAlignment="1">
      <alignment wrapText="1"/>
    </xf>
    <xf numFmtId="2" fontId="3" fillId="0" borderId="3" xfId="0" applyNumberFormat="1" applyFont="1" applyFill="1" applyBorder="1" applyAlignment="1" applyProtection="1">
      <alignment horizontal="center"/>
      <protection locked="0"/>
    </xf>
    <xf numFmtId="2" fontId="3" fillId="0" borderId="3" xfId="0" applyNumberFormat="1" applyFont="1" applyFill="1" applyBorder="1" applyAlignment="1" applyProtection="1">
      <alignment horizontal="center"/>
    </xf>
    <xf numFmtId="0" fontId="3" fillId="3" borderId="0" xfId="0" applyFont="1" applyFill="1" applyAlignment="1">
      <alignment horizontal="right"/>
    </xf>
    <xf numFmtId="0" fontId="3" fillId="2" borderId="9" xfId="0" applyFont="1" applyFill="1" applyBorder="1" applyAlignment="1">
      <alignment horizontal="center"/>
    </xf>
    <xf numFmtId="0" fontId="7" fillId="0" borderId="4" xfId="0" applyFont="1" applyBorder="1" applyAlignment="1">
      <alignment horizontal="right" vertical="center"/>
    </xf>
    <xf numFmtId="0" fontId="6" fillId="0" borderId="1" xfId="0" applyFont="1" applyBorder="1" applyAlignment="1">
      <alignment horizontal="center" vertical="top" wrapText="1"/>
    </xf>
    <xf numFmtId="0" fontId="3" fillId="2" borderId="9" xfId="0" applyFont="1" applyFill="1" applyBorder="1" applyAlignment="1"/>
    <xf numFmtId="2" fontId="6" fillId="0" borderId="1" xfId="0" applyNumberFormat="1" applyFont="1" applyBorder="1" applyAlignment="1">
      <alignment horizontal="center" vertical="center"/>
    </xf>
    <xf numFmtId="2" fontId="6" fillId="0" borderId="1" xfId="0" applyNumberFormat="1" applyFont="1" applyFill="1" applyBorder="1" applyAlignment="1">
      <alignment horizontal="center" vertical="center"/>
    </xf>
    <xf numFmtId="2" fontId="6" fillId="0" borderId="3" xfId="0" applyNumberFormat="1" applyFont="1" applyBorder="1" applyAlignment="1">
      <alignment horizontal="center" vertical="center"/>
    </xf>
    <xf numFmtId="2" fontId="3" fillId="0" borderId="3" xfId="0" applyNumberFormat="1" applyFont="1" applyFill="1" applyBorder="1" applyAlignment="1" applyProtection="1">
      <alignment horizontal="center"/>
      <protection hidden="1"/>
    </xf>
    <xf numFmtId="2" fontId="12" fillId="0" borderId="1" xfId="0" applyNumberFormat="1" applyFont="1" applyFill="1" applyBorder="1" applyAlignment="1" applyProtection="1">
      <alignment horizontal="center"/>
      <protection hidden="1"/>
    </xf>
    <xf numFmtId="2" fontId="12" fillId="0" borderId="3" xfId="0" applyNumberFormat="1" applyFont="1" applyFill="1" applyBorder="1" applyAlignment="1" applyProtection="1">
      <alignment horizontal="center"/>
      <protection hidden="1"/>
    </xf>
    <xf numFmtId="2" fontId="24" fillId="0" borderId="3" xfId="0" applyNumberFormat="1" applyFont="1" applyFill="1" applyBorder="1" applyAlignment="1" applyProtection="1">
      <alignment horizontal="center"/>
    </xf>
    <xf numFmtId="2" fontId="24" fillId="0" borderId="1" xfId="0" applyNumberFormat="1" applyFont="1" applyFill="1" applyBorder="1" applyAlignment="1" applyProtection="1">
      <alignment horizontal="center"/>
      <protection hidden="1"/>
    </xf>
    <xf numFmtId="2" fontId="24" fillId="0" borderId="3" xfId="0" applyNumberFormat="1" applyFont="1" applyFill="1" applyBorder="1" applyAlignment="1" applyProtection="1">
      <alignment horizontal="center"/>
      <protection hidden="1"/>
    </xf>
    <xf numFmtId="2" fontId="12" fillId="0" borderId="3" xfId="0" applyNumberFormat="1" applyFont="1" applyFill="1" applyBorder="1" applyAlignment="1" applyProtection="1">
      <alignment horizontal="center"/>
    </xf>
    <xf numFmtId="2" fontId="12" fillId="0" borderId="1" xfId="0" applyNumberFormat="1" applyFont="1" applyFill="1" applyBorder="1" applyAlignment="1" applyProtection="1">
      <alignment horizontal="center"/>
    </xf>
    <xf numFmtId="2" fontId="24" fillId="2" borderId="3" xfId="0" applyNumberFormat="1" applyFont="1" applyFill="1" applyBorder="1" applyAlignment="1" applyProtection="1">
      <alignment horizontal="center"/>
      <protection hidden="1"/>
    </xf>
    <xf numFmtId="0" fontId="3" fillId="0" borderId="1" xfId="0" applyFont="1" applyBorder="1" applyAlignment="1" applyProtection="1">
      <alignment horizontal="center"/>
      <protection locked="0"/>
    </xf>
    <xf numFmtId="164" fontId="7" fillId="0" borderId="1" xfId="0" applyNumberFormat="1" applyFont="1" applyBorder="1" applyAlignment="1" applyProtection="1">
      <alignment horizontal="center"/>
      <protection locked="0"/>
    </xf>
    <xf numFmtId="0" fontId="3" fillId="0" borderId="8" xfId="0" applyFont="1" applyBorder="1" applyAlignment="1" applyProtection="1">
      <protection locked="0"/>
    </xf>
    <xf numFmtId="164" fontId="7" fillId="4" borderId="1" xfId="0" applyNumberFormat="1" applyFont="1" applyFill="1" applyBorder="1" applyAlignment="1" applyProtection="1">
      <alignment horizontal="center"/>
      <protection locked="0"/>
    </xf>
    <xf numFmtId="164" fontId="10" fillId="4" borderId="2" xfId="0" applyNumberFormat="1" applyFont="1" applyFill="1" applyBorder="1" applyAlignment="1" applyProtection="1">
      <alignment horizontal="center" vertical="top"/>
      <protection locked="0"/>
    </xf>
    <xf numFmtId="164" fontId="10" fillId="4" borderId="1" xfId="0" applyNumberFormat="1" applyFont="1" applyFill="1" applyBorder="1" applyAlignment="1" applyProtection="1">
      <alignment horizontal="center" vertical="top"/>
      <protection locked="0"/>
    </xf>
    <xf numFmtId="2" fontId="12" fillId="4" borderId="1" xfId="0" applyNumberFormat="1" applyFont="1" applyFill="1" applyBorder="1" applyAlignment="1" applyProtection="1">
      <alignment horizontal="center" vertical="top"/>
    </xf>
    <xf numFmtId="2" fontId="8" fillId="0" borderId="1" xfId="1" quotePrefix="1" applyNumberFormat="1" applyFont="1" applyBorder="1" applyAlignment="1" applyProtection="1">
      <alignment horizontal="center" vertical="center"/>
      <protection hidden="1"/>
    </xf>
    <xf numFmtId="2" fontId="12" fillId="2" borderId="1" xfId="0" applyNumberFormat="1" applyFont="1" applyFill="1" applyBorder="1" applyAlignment="1" applyProtection="1">
      <alignment horizontal="center" vertical="center"/>
      <protection hidden="1"/>
    </xf>
    <xf numFmtId="2" fontId="8" fillId="2" borderId="1" xfId="1" quotePrefix="1" applyNumberFormat="1" applyFont="1" applyFill="1" applyBorder="1" applyAlignment="1" applyProtection="1">
      <alignment horizontal="center" vertical="center"/>
      <protection hidden="1"/>
    </xf>
    <xf numFmtId="2" fontId="12" fillId="0" borderId="1" xfId="0" applyNumberFormat="1" applyFont="1" applyBorder="1" applyAlignment="1" applyProtection="1">
      <alignment horizontal="center" vertical="center"/>
      <protection hidden="1"/>
    </xf>
    <xf numFmtId="2" fontId="12" fillId="4" borderId="1" xfId="0" applyNumberFormat="1" applyFont="1" applyFill="1" applyBorder="1" applyAlignment="1" applyProtection="1">
      <alignment horizontal="center"/>
      <protection hidden="1"/>
    </xf>
    <xf numFmtId="164" fontId="7" fillId="0" borderId="1" xfId="0" applyNumberFormat="1" applyFont="1" applyBorder="1" applyAlignment="1" applyProtection="1">
      <alignment horizontal="center"/>
      <protection locked="0"/>
    </xf>
    <xf numFmtId="2" fontId="3" fillId="0" borderId="1" xfId="0" applyNumberFormat="1" applyFont="1" applyFill="1" applyBorder="1" applyAlignment="1" applyProtection="1">
      <alignment horizontal="center"/>
      <protection hidden="1"/>
    </xf>
    <xf numFmtId="0" fontId="15" fillId="3" borderId="0" xfId="0" applyFont="1" applyFill="1"/>
    <xf numFmtId="0" fontId="19" fillId="0" borderId="0" xfId="0" applyFont="1"/>
    <xf numFmtId="0" fontId="15" fillId="3" borderId="0" xfId="0" applyFont="1" applyFill="1" applyAlignment="1">
      <alignment horizontal="right"/>
    </xf>
    <xf numFmtId="0" fontId="28" fillId="0" borderId="1" xfId="0" applyFont="1" applyBorder="1" applyAlignment="1" applyProtection="1">
      <alignment horizontal="left"/>
    </xf>
    <xf numFmtId="49" fontId="28" fillId="0" borderId="0" xfId="0" applyNumberFormat="1" applyFont="1" applyBorder="1" applyAlignment="1" applyProtection="1">
      <alignment horizontal="right"/>
    </xf>
    <xf numFmtId="0" fontId="28" fillId="0" borderId="1" xfId="0" applyFont="1" applyBorder="1" applyAlignment="1">
      <alignment horizontal="center" vertical="center" wrapText="1"/>
    </xf>
    <xf numFmtId="0" fontId="28" fillId="2" borderId="1" xfId="0" applyFont="1" applyFill="1" applyBorder="1" applyAlignment="1">
      <alignment horizontal="center" vertical="top" wrapText="1"/>
    </xf>
    <xf numFmtId="2" fontId="28" fillId="0" borderId="1" xfId="0" applyNumberFormat="1" applyFont="1" applyBorder="1" applyAlignment="1">
      <alignment horizontal="center" vertical="center"/>
    </xf>
    <xf numFmtId="0" fontId="15" fillId="0" borderId="1" xfId="0" applyFont="1" applyBorder="1" applyAlignment="1" applyProtection="1">
      <alignment horizontal="center"/>
      <protection locked="0"/>
    </xf>
    <xf numFmtId="0" fontId="15" fillId="2" borderId="1" xfId="0" applyFont="1" applyFill="1" applyBorder="1" applyAlignment="1" applyProtection="1">
      <alignment horizontal="center"/>
    </xf>
    <xf numFmtId="2" fontId="29" fillId="0" borderId="3" xfId="0" applyNumberFormat="1" applyFont="1" applyBorder="1" applyAlignment="1" applyProtection="1">
      <alignment horizontal="center"/>
      <protection hidden="1"/>
    </xf>
    <xf numFmtId="2" fontId="30" fillId="2" borderId="3" xfId="0" applyNumberFormat="1" applyFont="1" applyFill="1" applyBorder="1" applyAlignment="1" applyProtection="1">
      <alignment horizontal="center"/>
      <protection hidden="1"/>
    </xf>
    <xf numFmtId="2" fontId="29" fillId="2" borderId="3"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locked="0"/>
    </xf>
    <xf numFmtId="2" fontId="15" fillId="2" borderId="3" xfId="0" applyNumberFormat="1" applyFont="1" applyFill="1" applyBorder="1" applyAlignment="1" applyProtection="1">
      <alignment horizontal="center"/>
    </xf>
    <xf numFmtId="2" fontId="28" fillId="0" borderId="1" xfId="0" applyNumberFormat="1" applyFont="1" applyFill="1" applyBorder="1" applyAlignment="1">
      <alignment horizontal="center" vertical="center"/>
    </xf>
    <xf numFmtId="2" fontId="15" fillId="0" borderId="3" xfId="0" applyNumberFormat="1" applyFont="1" applyFill="1" applyBorder="1" applyAlignment="1" applyProtection="1">
      <alignment horizontal="center"/>
      <protection locked="0"/>
    </xf>
    <xf numFmtId="2" fontId="15" fillId="4" borderId="3" xfId="0" applyNumberFormat="1" applyFont="1" applyFill="1" applyBorder="1" applyAlignment="1" applyProtection="1">
      <alignment horizontal="center"/>
    </xf>
    <xf numFmtId="2" fontId="29" fillId="0" borderId="1" xfId="0" applyNumberFormat="1" applyFont="1" applyFill="1" applyBorder="1" applyAlignment="1" applyProtection="1">
      <alignment horizontal="center"/>
      <protection hidden="1"/>
    </xf>
    <xf numFmtId="2" fontId="29" fillId="4" borderId="1" xfId="0" applyNumberFormat="1" applyFont="1" applyFill="1" applyBorder="1" applyAlignment="1" applyProtection="1">
      <alignment horizontal="center"/>
      <protection hidden="1"/>
    </xf>
    <xf numFmtId="2" fontId="29" fillId="0" borderId="1" xfId="0" applyNumberFormat="1" applyFont="1" applyBorder="1" applyAlignment="1" applyProtection="1">
      <alignment horizontal="center"/>
      <protection hidden="1"/>
    </xf>
    <xf numFmtId="2" fontId="29" fillId="2" borderId="1"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hidden="1"/>
    </xf>
    <xf numFmtId="2" fontId="15" fillId="2" borderId="3" xfId="0" applyNumberFormat="1" applyFont="1" applyFill="1" applyBorder="1" applyAlignment="1" applyProtection="1">
      <alignment horizontal="center"/>
      <protection hidden="1"/>
    </xf>
    <xf numFmtId="2" fontId="29" fillId="0" borderId="3" xfId="0" quotePrefix="1" applyNumberFormat="1" applyFont="1" applyBorder="1" applyAlignment="1" applyProtection="1">
      <alignment horizontal="center"/>
      <protection hidden="1"/>
    </xf>
    <xf numFmtId="0" fontId="26" fillId="3" borderId="0" xfId="0" applyFont="1" applyFill="1"/>
    <xf numFmtId="0" fontId="33" fillId="0" borderId="0" xfId="0" applyFont="1"/>
    <xf numFmtId="0" fontId="27" fillId="0" borderId="1" xfId="0" applyFont="1" applyBorder="1" applyAlignment="1" applyProtection="1">
      <alignment horizontal="left"/>
    </xf>
    <xf numFmtId="0" fontId="27" fillId="0" borderId="0" xfId="0" applyFont="1" applyBorder="1" applyAlignment="1" applyProtection="1">
      <alignment horizontal="left"/>
    </xf>
    <xf numFmtId="49" fontId="27" fillId="0" borderId="0" xfId="0" applyNumberFormat="1" applyFont="1" applyBorder="1" applyAlignment="1" applyProtection="1">
      <alignment horizontal="right"/>
    </xf>
    <xf numFmtId="0" fontId="27" fillId="0" borderId="1" xfId="0" applyFont="1" applyBorder="1" applyAlignment="1">
      <alignment horizontal="center" vertical="center" wrapText="1"/>
    </xf>
    <xf numFmtId="0" fontId="27" fillId="2" borderId="1" xfId="0" applyFont="1" applyFill="1" applyBorder="1" applyAlignment="1">
      <alignment horizontal="center" vertical="top" wrapText="1"/>
    </xf>
    <xf numFmtId="0" fontId="9" fillId="0" borderId="4" xfId="0" applyFont="1" applyBorder="1" applyAlignment="1">
      <alignment horizontal="right" vertical="top"/>
    </xf>
    <xf numFmtId="164" fontId="9" fillId="0" borderId="1" xfId="0" applyNumberFormat="1" applyFont="1" applyBorder="1" applyAlignment="1" applyProtection="1">
      <alignment horizontal="center"/>
      <protection locked="0"/>
    </xf>
    <xf numFmtId="164" fontId="9" fillId="4" borderId="1" xfId="0" applyNumberFormat="1" applyFont="1" applyFill="1" applyBorder="1" applyAlignment="1" applyProtection="1">
      <alignment horizontal="center"/>
      <protection locked="0"/>
    </xf>
    <xf numFmtId="2" fontId="27" fillId="0" borderId="1" xfId="0" applyNumberFormat="1" applyFont="1" applyBorder="1" applyAlignment="1">
      <alignment horizontal="center" vertical="center"/>
    </xf>
    <xf numFmtId="0" fontId="26" fillId="0" borderId="1" xfId="0" applyFont="1" applyBorder="1" applyAlignment="1" applyProtection="1">
      <alignment horizontal="center"/>
      <protection locked="0"/>
    </xf>
    <xf numFmtId="0" fontId="26" fillId="2" borderId="1" xfId="0" applyFont="1" applyFill="1" applyBorder="1" applyProtection="1"/>
    <xf numFmtId="2" fontId="35" fillId="0" borderId="3" xfId="0" applyNumberFormat="1" applyFont="1" applyBorder="1" applyAlignment="1" applyProtection="1">
      <alignment horizontal="center"/>
      <protection hidden="1"/>
    </xf>
    <xf numFmtId="2" fontId="36" fillId="2" borderId="3" xfId="0" applyNumberFormat="1" applyFont="1" applyFill="1" applyBorder="1" applyAlignment="1" applyProtection="1">
      <alignment horizontal="center"/>
      <protection hidden="1"/>
    </xf>
    <xf numFmtId="2" fontId="35" fillId="2" borderId="3"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locked="0"/>
    </xf>
    <xf numFmtId="2" fontId="26" fillId="2" borderId="3" xfId="0" applyNumberFormat="1" applyFont="1" applyFill="1" applyBorder="1" applyAlignment="1" applyProtection="1">
      <alignment horizontal="center"/>
    </xf>
    <xf numFmtId="2" fontId="27" fillId="0" borderId="1" xfId="0" applyNumberFormat="1" applyFont="1" applyFill="1" applyBorder="1" applyAlignment="1">
      <alignment horizontal="center" vertical="center"/>
    </xf>
    <xf numFmtId="2" fontId="26" fillId="0" borderId="3" xfId="0" applyNumberFormat="1" applyFont="1" applyFill="1" applyBorder="1" applyAlignment="1" applyProtection="1">
      <alignment horizontal="center"/>
      <protection locked="0"/>
    </xf>
    <xf numFmtId="2" fontId="26" fillId="4" borderId="3" xfId="0" applyNumberFormat="1" applyFont="1" applyFill="1" applyBorder="1" applyAlignment="1" applyProtection="1">
      <alignment horizontal="center"/>
    </xf>
    <xf numFmtId="2" fontId="35" fillId="0" borderId="1" xfId="0" applyNumberFormat="1" applyFont="1" applyFill="1" applyBorder="1" applyAlignment="1" applyProtection="1">
      <alignment horizontal="center"/>
      <protection hidden="1"/>
    </xf>
    <xf numFmtId="2" fontId="35" fillId="4" borderId="1" xfId="0" applyNumberFormat="1" applyFont="1" applyFill="1" applyBorder="1" applyAlignment="1" applyProtection="1">
      <alignment horizontal="center"/>
      <protection hidden="1"/>
    </xf>
    <xf numFmtId="2" fontId="26" fillId="4" borderId="3" xfId="0" applyNumberFormat="1" applyFont="1" applyFill="1" applyBorder="1" applyAlignment="1" applyProtection="1">
      <alignment horizontal="center"/>
      <protection hidden="1"/>
    </xf>
    <xf numFmtId="2" fontId="35" fillId="0" borderId="1" xfId="0" applyNumberFormat="1" applyFont="1" applyBorder="1" applyAlignment="1" applyProtection="1">
      <alignment horizontal="center"/>
      <protection hidden="1"/>
    </xf>
    <xf numFmtId="2" fontId="26" fillId="4" borderId="1"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hidden="1"/>
    </xf>
    <xf numFmtId="2" fontId="27" fillId="0" borderId="3" xfId="0" applyNumberFormat="1" applyFont="1" applyBorder="1" applyAlignment="1">
      <alignment horizontal="center" vertical="center"/>
    </xf>
    <xf numFmtId="2" fontId="26" fillId="2" borderId="3" xfId="0" applyNumberFormat="1" applyFont="1" applyFill="1" applyBorder="1" applyAlignment="1" applyProtection="1">
      <alignment horizontal="center"/>
      <protection hidden="1"/>
    </xf>
    <xf numFmtId="2" fontId="35" fillId="2" borderId="1" xfId="0" applyNumberFormat="1" applyFont="1" applyFill="1" applyBorder="1" applyAlignment="1" applyProtection="1">
      <alignment horizontal="center"/>
      <protection hidden="1"/>
    </xf>
    <xf numFmtId="0" fontId="26" fillId="0" borderId="0" xfId="0" applyFont="1"/>
    <xf numFmtId="0" fontId="26" fillId="0" borderId="0" xfId="0" applyFont="1" applyAlignment="1">
      <alignment horizontal="left"/>
    </xf>
    <xf numFmtId="0" fontId="3" fillId="3" borderId="0" xfId="0" applyFont="1" applyFill="1" applyBorder="1" applyAlignment="1">
      <alignment horizontal="right"/>
    </xf>
    <xf numFmtId="0" fontId="3" fillId="3" borderId="0" xfId="0" applyFont="1" applyFill="1" applyAlignment="1">
      <alignment horizontal="right"/>
    </xf>
    <xf numFmtId="0" fontId="14" fillId="0" borderId="10" xfId="0" applyFont="1" applyBorder="1" applyAlignment="1">
      <alignment horizontal="left" vertical="center" wrapText="1"/>
    </xf>
    <xf numFmtId="0" fontId="18" fillId="0" borderId="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7"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7" fillId="0" borderId="10" xfId="0" applyFont="1" applyBorder="1" applyAlignment="1">
      <alignment horizontal="center" vertical="center" wrapText="1"/>
    </xf>
    <xf numFmtId="0" fontId="0" fillId="0" borderId="0" xfId="0" applyBorder="1"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21" fillId="0" borderId="0" xfId="0" applyFont="1" applyBorder="1" applyAlignment="1" applyProtection="1">
      <alignment horizontal="center" wrapText="1"/>
    </xf>
    <xf numFmtId="0" fontId="22" fillId="0" borderId="0" xfId="0" applyFont="1" applyBorder="1" applyAlignment="1">
      <alignment horizontal="center" wrapText="1"/>
    </xf>
    <xf numFmtId="0" fontId="0" fillId="0" borderId="0" xfId="0" applyAlignment="1">
      <alignment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164" fontId="10" fillId="4" borderId="3" xfId="0" applyNumberFormat="1" applyFont="1" applyFill="1" applyBorder="1" applyAlignment="1" applyProtection="1">
      <alignment horizontal="center" vertical="top"/>
      <protection locked="0"/>
    </xf>
    <xf numFmtId="164" fontId="10" fillId="4" borderId="2" xfId="0" applyNumberFormat="1" applyFont="1" applyFill="1" applyBorder="1" applyAlignment="1" applyProtection="1">
      <alignment horizontal="center" vertical="top"/>
      <protection locked="0"/>
    </xf>
    <xf numFmtId="0" fontId="6" fillId="0" borderId="5" xfId="0" applyFont="1" applyBorder="1" applyAlignment="1" applyProtection="1">
      <alignment horizontal="left"/>
    </xf>
    <xf numFmtId="0" fontId="6" fillId="0" borderId="6" xfId="0" applyFont="1" applyBorder="1" applyAlignment="1" applyProtection="1">
      <alignment horizontal="left"/>
    </xf>
    <xf numFmtId="0" fontId="6" fillId="0" borderId="7" xfId="0" applyFont="1" applyBorder="1" applyAlignment="1" applyProtection="1">
      <alignment horizontal="left"/>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2" borderId="5"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0" borderId="4" xfId="0" applyFont="1" applyBorder="1" applyAlignment="1" applyProtection="1">
      <alignment horizontal="left"/>
    </xf>
    <xf numFmtId="0" fontId="6" fillId="0" borderId="15" xfId="0" applyFont="1" applyBorder="1" applyAlignment="1" applyProtection="1">
      <alignment horizontal="left"/>
    </xf>
    <xf numFmtId="0" fontId="3" fillId="0" borderId="8" xfId="0" applyFont="1" applyBorder="1" applyAlignment="1">
      <alignment horizontal="left"/>
    </xf>
    <xf numFmtId="0" fontId="6" fillId="0" borderId="8" xfId="0" applyFont="1" applyBorder="1" applyAlignment="1" applyProtection="1">
      <alignment horizontal="left"/>
    </xf>
    <xf numFmtId="49" fontId="6" fillId="0" borderId="4" xfId="0" applyNumberFormat="1" applyFont="1" applyBorder="1" applyAlignment="1" applyProtection="1">
      <alignment horizontal="left"/>
    </xf>
    <xf numFmtId="49" fontId="6" fillId="0" borderId="15" xfId="0" applyNumberFormat="1" applyFont="1" applyBorder="1" applyAlignment="1" applyProtection="1">
      <alignment horizontal="left"/>
    </xf>
    <xf numFmtId="0" fontId="3" fillId="0" borderId="15" xfId="0" applyFont="1" applyBorder="1" applyAlignment="1">
      <alignment horizontal="left"/>
    </xf>
    <xf numFmtId="0" fontId="13" fillId="0" borderId="12" xfId="0" applyFont="1" applyBorder="1" applyAlignment="1" applyProtection="1">
      <alignment horizontal="center" vertical="center" wrapText="1"/>
    </xf>
    <xf numFmtId="0" fontId="0" fillId="0" borderId="13" xfId="0" applyBorder="1"/>
    <xf numFmtId="0" fontId="0" fillId="0" borderId="14" xfId="0" applyBorder="1"/>
    <xf numFmtId="0" fontId="0" fillId="0" borderId="5" xfId="0" applyBorder="1"/>
    <xf numFmtId="0" fontId="0" fillId="0" borderId="6" xfId="0" applyBorder="1"/>
    <xf numFmtId="0" fontId="0" fillId="0" borderId="7" xfId="0" applyBorder="1"/>
    <xf numFmtId="0" fontId="0" fillId="0" borderId="8" xfId="0" applyBorder="1" applyAlignment="1"/>
    <xf numFmtId="0" fontId="0" fillId="0" borderId="15" xfId="0" applyBorder="1" applyAlignment="1">
      <alignment horizontal="left"/>
    </xf>
    <xf numFmtId="0" fontId="0" fillId="0" borderId="8" xfId="0" applyBorder="1" applyAlignment="1">
      <alignment horizontal="left"/>
    </xf>
    <xf numFmtId="0" fontId="6" fillId="0" borderId="4" xfId="0" applyFont="1" applyBorder="1" applyAlignment="1"/>
    <xf numFmtId="0" fontId="6" fillId="0" borderId="15" xfId="0" applyFont="1" applyBorder="1" applyAlignment="1"/>
    <xf numFmtId="0" fontId="6" fillId="0" borderId="8" xfId="0" applyFont="1" applyBorder="1" applyAlignment="1"/>
    <xf numFmtId="0" fontId="3" fillId="0" borderId="1" xfId="0" applyFont="1" applyBorder="1" applyAlignment="1">
      <alignment horizontal="left" vertical="top" wrapText="1"/>
    </xf>
    <xf numFmtId="0" fontId="3" fillId="0" borderId="4" xfId="0" applyFont="1" applyBorder="1" applyAlignment="1">
      <alignment horizontal="left" vertical="top"/>
    </xf>
    <xf numFmtId="0" fontId="3" fillId="0" borderId="15" xfId="0" applyFont="1" applyBorder="1" applyAlignment="1">
      <alignment horizontal="left" vertical="top"/>
    </xf>
    <xf numFmtId="0" fontId="3" fillId="0" borderId="8" xfId="0" applyFont="1" applyBorder="1" applyAlignment="1">
      <alignment horizontal="left" vertical="top"/>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49" fontId="5" fillId="0" borderId="21" xfId="0" applyNumberFormat="1" applyFont="1" applyBorder="1" applyAlignment="1" applyProtection="1">
      <alignment horizontal="center" vertical="center"/>
      <protection locked="0"/>
    </xf>
    <xf numFmtId="49" fontId="4" fillId="0" borderId="22" xfId="0" applyNumberFormat="1" applyFont="1" applyBorder="1" applyAlignment="1">
      <alignment horizontal="center" vertical="center"/>
    </xf>
    <xf numFmtId="0" fontId="6" fillId="0" borderId="16" xfId="0" applyFont="1" applyBorder="1" applyAlignment="1" applyProtection="1">
      <alignment vertical="top" wrapText="1"/>
      <protection locked="0"/>
    </xf>
    <xf numFmtId="0" fontId="3" fillId="0" borderId="0" xfId="0" applyFont="1" applyBorder="1" applyAlignment="1">
      <alignment vertical="top" wrapText="1"/>
    </xf>
    <xf numFmtId="0" fontId="3" fillId="0" borderId="0" xfId="0" applyFont="1" applyBorder="1" applyAlignment="1"/>
    <xf numFmtId="0" fontId="3" fillId="0" borderId="17" xfId="0" applyFont="1" applyBorder="1" applyAlignment="1"/>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19" xfId="0" applyFont="1" applyBorder="1" applyAlignment="1"/>
    <xf numFmtId="0" fontId="3" fillId="0" borderId="20" xfId="0" applyFont="1" applyBorder="1" applyAlignment="1"/>
    <xf numFmtId="0" fontId="6" fillId="0" borderId="9" xfId="0" applyFont="1" applyBorder="1" applyAlignment="1">
      <alignment horizontal="center" vertical="center" wrapText="1"/>
    </xf>
    <xf numFmtId="2" fontId="6" fillId="0" borderId="1" xfId="0" applyNumberFormat="1" applyFont="1" applyBorder="1" applyAlignment="1">
      <alignment horizontal="center" vertical="top"/>
    </xf>
    <xf numFmtId="0" fontId="3" fillId="0" borderId="1" xfId="0" applyFont="1" applyBorder="1" applyAlignment="1">
      <alignment horizontal="left"/>
    </xf>
    <xf numFmtId="0" fontId="6" fillId="0" borderId="4" xfId="0" applyFont="1" applyBorder="1" applyAlignment="1">
      <alignment horizontal="left" vertical="top" wrapText="1"/>
    </xf>
    <xf numFmtId="0" fontId="6" fillId="0" borderId="15" xfId="0" applyFont="1" applyBorder="1" applyAlignment="1">
      <alignment horizontal="left" vertical="top" wrapText="1"/>
    </xf>
    <xf numFmtId="0" fontId="6" fillId="0" borderId="8" xfId="0" applyFont="1" applyBorder="1" applyAlignment="1">
      <alignment horizontal="left" vertical="top" wrapText="1"/>
    </xf>
    <xf numFmtId="49" fontId="6" fillId="0" borderId="4" xfId="0" applyNumberFormat="1" applyFont="1" applyBorder="1" applyAlignment="1" applyProtection="1">
      <alignment horizontal="right"/>
    </xf>
    <xf numFmtId="0" fontId="0" fillId="0" borderId="8" xfId="0" applyBorder="1" applyAlignment="1">
      <alignment horizontal="right"/>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10" fillId="0" borderId="4" xfId="0" applyFont="1" applyBorder="1" applyAlignment="1">
      <alignment horizontal="right" vertical="top"/>
    </xf>
    <xf numFmtId="0" fontId="10" fillId="0" borderId="8" xfId="0" applyFont="1" applyBorder="1" applyAlignment="1">
      <alignment horizontal="right" vertical="top"/>
    </xf>
    <xf numFmtId="0" fontId="6" fillId="0" borderId="1" xfId="0" applyFont="1" applyBorder="1" applyAlignment="1">
      <alignment horizontal="center" vertical="center"/>
    </xf>
    <xf numFmtId="0" fontId="3" fillId="0" borderId="1" xfId="0" applyFont="1" applyBorder="1" applyAlignment="1">
      <alignment vertical="top" wrapTex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3" fillId="3" borderId="0" xfId="0" applyFont="1" applyFill="1" applyAlignment="1"/>
    <xf numFmtId="2" fontId="20" fillId="2" borderId="3" xfId="0" applyNumberFormat="1" applyFont="1" applyFill="1" applyBorder="1" applyAlignment="1" applyProtection="1">
      <alignment horizontal="center"/>
      <protection locked="0"/>
    </xf>
    <xf numFmtId="0" fontId="0" fillId="0" borderId="9" xfId="0" applyBorder="1" applyAlignment="1">
      <alignment horizontal="center"/>
    </xf>
    <xf numFmtId="0" fontId="0" fillId="0" borderId="2" xfId="0" applyBorder="1" applyAlignment="1">
      <alignment horizontal="center"/>
    </xf>
    <xf numFmtId="0" fontId="6" fillId="0" borderId="12" xfId="0" applyFont="1" applyBorder="1" applyAlignment="1" applyProtection="1">
      <alignment horizontal="left"/>
    </xf>
    <xf numFmtId="0" fontId="6" fillId="0" borderId="14" xfId="0" applyFont="1" applyBorder="1" applyAlignment="1" applyProtection="1">
      <alignment horizontal="left"/>
    </xf>
    <xf numFmtId="0" fontId="6" fillId="0" borderId="4" xfId="0" applyNumberFormat="1" applyFont="1" applyBorder="1" applyAlignment="1" applyProtection="1">
      <alignment horizontal="left"/>
    </xf>
    <xf numFmtId="0" fontId="6" fillId="0" borderId="15" xfId="0" applyNumberFormat="1" applyFont="1" applyBorder="1" applyAlignment="1" applyProtection="1">
      <alignment horizontal="left"/>
    </xf>
    <xf numFmtId="0" fontId="3" fillId="0" borderId="8" xfId="0" applyFont="1" applyBorder="1" applyAlignment="1"/>
    <xf numFmtId="49" fontId="6" fillId="0" borderId="4" xfId="0" applyNumberFormat="1" applyFont="1" applyBorder="1" applyAlignment="1"/>
    <xf numFmtId="0" fontId="3" fillId="0" borderId="15" xfId="0" applyFont="1" applyBorder="1" applyAlignment="1"/>
    <xf numFmtId="0" fontId="6" fillId="0" borderId="1" xfId="0" applyFont="1" applyBorder="1" applyAlignment="1">
      <alignment horizontal="center" vertical="center" wrapText="1"/>
    </xf>
    <xf numFmtId="0" fontId="7" fillId="2" borderId="3" xfId="0" quotePrefix="1" applyFont="1" applyFill="1" applyBorder="1" applyAlignment="1" applyProtection="1">
      <alignment horizontal="center"/>
    </xf>
    <xf numFmtId="0" fontId="7" fillId="2" borderId="2" xfId="0" quotePrefix="1" applyFont="1" applyFill="1" applyBorder="1" applyAlignment="1" applyProtection="1">
      <alignment horizontal="center"/>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0" borderId="12" xfId="0" applyFont="1" applyBorder="1" applyAlignment="1" applyProtection="1">
      <alignment horizontal="center" vertical="center" wrapText="1"/>
    </xf>
    <xf numFmtId="0" fontId="4" fillId="0" borderId="13" xfId="0" applyFont="1" applyBorder="1" applyAlignment="1">
      <alignment horizontal="center"/>
    </xf>
    <xf numFmtId="0" fontId="4" fillId="0" borderId="14" xfId="0" applyFont="1" applyBorder="1" applyAlignment="1"/>
    <xf numFmtId="0" fontId="23" fillId="0" borderId="5" xfId="0" applyFont="1" applyBorder="1" applyAlignment="1"/>
    <xf numFmtId="0" fontId="23" fillId="0" borderId="6" xfId="0" applyFont="1" applyBorder="1" applyAlignment="1"/>
    <xf numFmtId="0" fontId="23" fillId="0" borderId="7" xfId="0" applyFont="1" applyBorder="1" applyAlignment="1"/>
    <xf numFmtId="2" fontId="6" fillId="0" borderId="1" xfId="0" applyNumberFormat="1" applyFont="1" applyBorder="1" applyAlignment="1">
      <alignment horizontal="center" vertical="center"/>
    </xf>
    <xf numFmtId="0" fontId="6" fillId="0" borderId="12"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0" fontId="3" fillId="0" borderId="1" xfId="0" applyFont="1" applyBorder="1" applyAlignment="1">
      <alignment horizontal="left" vertical="center" wrapText="1"/>
    </xf>
    <xf numFmtId="0" fontId="3" fillId="0" borderId="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6" fillId="0" borderId="12"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3" fillId="0" borderId="1" xfId="0" applyFont="1" applyBorder="1" applyAlignment="1">
      <alignment horizontal="left"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164" fontId="7" fillId="0" borderId="3" xfId="0" applyNumberFormat="1" applyFont="1" applyBorder="1" applyAlignment="1" applyProtection="1">
      <alignment horizontal="center"/>
      <protection locked="0"/>
    </xf>
    <xf numFmtId="164" fontId="7" fillId="0" borderId="2" xfId="0" applyNumberFormat="1" applyFont="1" applyBorder="1" applyAlignment="1" applyProtection="1">
      <alignment horizontal="center"/>
      <protection locked="0"/>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26" fillId="0" borderId="4"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Border="1" applyAlignment="1">
      <alignment horizontal="left" vertical="center" wrapText="1"/>
    </xf>
    <xf numFmtId="164" fontId="7" fillId="0" borderId="1" xfId="0" applyNumberFormat="1" applyFont="1" applyBorder="1" applyAlignment="1" applyProtection="1">
      <alignment horizontal="center"/>
      <protection locked="0"/>
    </xf>
    <xf numFmtId="2" fontId="12" fillId="2" borderId="3" xfId="0" applyNumberFormat="1" applyFont="1" applyFill="1" applyBorder="1" applyAlignment="1" applyProtection="1">
      <alignment horizontal="center"/>
      <protection hidden="1"/>
    </xf>
    <xf numFmtId="2" fontId="12" fillId="2" borderId="9" xfId="0" applyNumberFormat="1" applyFont="1" applyFill="1" applyBorder="1" applyAlignment="1" applyProtection="1">
      <alignment horizontal="center"/>
      <protection hidden="1"/>
    </xf>
    <xf numFmtId="2" fontId="12" fillId="2" borderId="2" xfId="0" applyNumberFormat="1" applyFont="1" applyFill="1" applyBorder="1" applyAlignment="1" applyProtection="1">
      <alignment horizontal="center"/>
      <protection hidden="1"/>
    </xf>
    <xf numFmtId="0" fontId="3" fillId="0" borderId="4" xfId="0" applyFont="1" applyFill="1" applyBorder="1" applyAlignment="1" applyProtection="1">
      <alignment horizontal="center"/>
    </xf>
    <xf numFmtId="0" fontId="3" fillId="0" borderId="8" xfId="0" applyFont="1" applyFill="1" applyBorder="1" applyAlignment="1" applyProtection="1">
      <alignment horizontal="center"/>
    </xf>
    <xf numFmtId="0" fontId="3" fillId="0" borderId="1" xfId="0" applyFont="1" applyBorder="1" applyAlignment="1" applyProtection="1">
      <alignment horizontal="center"/>
      <protection locked="0"/>
    </xf>
    <xf numFmtId="2" fontId="3" fillId="2" borderId="3" xfId="0" applyNumberFormat="1" applyFont="1" applyFill="1" applyBorder="1" applyAlignment="1" applyProtection="1">
      <alignment horizontal="center"/>
    </xf>
    <xf numFmtId="2" fontId="3" fillId="2" borderId="9" xfId="0" applyNumberFormat="1" applyFont="1" applyFill="1" applyBorder="1" applyAlignment="1" applyProtection="1">
      <alignment horizontal="center"/>
    </xf>
    <xf numFmtId="2" fontId="3" fillId="2" borderId="2" xfId="0" applyNumberFormat="1" applyFont="1" applyFill="1" applyBorder="1" applyAlignment="1" applyProtection="1">
      <alignment horizontal="center"/>
    </xf>
    <xf numFmtId="2" fontId="20" fillId="2" borderId="3" xfId="0" applyNumberFormat="1" applyFont="1" applyFill="1"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15" fillId="0" borderId="1" xfId="0" applyFont="1" applyBorder="1" applyAlignment="1">
      <alignment horizontal="left" vertical="center" wrapText="1"/>
    </xf>
    <xf numFmtId="0" fontId="15" fillId="3" borderId="0" xfId="0" applyFont="1" applyFill="1" applyAlignment="1">
      <alignment horizontal="right"/>
    </xf>
    <xf numFmtId="0" fontId="28" fillId="0" borderId="4" xfId="0" applyNumberFormat="1" applyFont="1" applyBorder="1" applyAlignment="1" applyProtection="1">
      <alignment horizontal="left"/>
    </xf>
    <xf numFmtId="0" fontId="28" fillId="0" borderId="15" xfId="0" applyNumberFormat="1" applyFont="1" applyBorder="1" applyAlignment="1" applyProtection="1">
      <alignment horizontal="left"/>
    </xf>
    <xf numFmtId="0" fontId="15" fillId="0" borderId="8" xfId="0" applyFont="1" applyBorder="1" applyAlignment="1"/>
    <xf numFmtId="0" fontId="28" fillId="0" borderId="4" xfId="0" applyFont="1" applyBorder="1" applyAlignment="1" applyProtection="1">
      <alignment horizontal="left"/>
    </xf>
    <xf numFmtId="0" fontId="28" fillId="0" borderId="8" xfId="0" applyFont="1" applyBorder="1" applyAlignment="1" applyProtection="1">
      <alignment horizontal="left"/>
    </xf>
    <xf numFmtId="0" fontId="28" fillId="0" borderId="1" xfId="0" applyFont="1" applyBorder="1" applyAlignment="1">
      <alignment horizontal="center" vertical="top" wrapText="1"/>
    </xf>
    <xf numFmtId="0" fontId="28" fillId="2" borderId="12"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15" fillId="0" borderId="1" xfId="0" applyFont="1" applyBorder="1" applyAlignment="1">
      <alignment horizontal="left" vertical="center"/>
    </xf>
    <xf numFmtId="0" fontId="28" fillId="0" borderId="1" xfId="0" applyFont="1" applyBorder="1" applyAlignment="1">
      <alignment horizontal="center" vertical="center" wrapText="1"/>
    </xf>
    <xf numFmtId="0" fontId="28" fillId="0" borderId="1" xfId="0" applyFont="1" applyBorder="1" applyAlignment="1" applyProtection="1">
      <alignment horizontal="center" vertical="center" wrapText="1"/>
      <protection hidden="1"/>
    </xf>
    <xf numFmtId="0" fontId="28" fillId="0" borderId="15" xfId="0" applyFont="1" applyBorder="1" applyAlignment="1" applyProtection="1">
      <alignment horizontal="left"/>
    </xf>
    <xf numFmtId="0" fontId="19" fillId="0" borderId="8" xfId="0" applyFont="1" applyBorder="1" applyAlignment="1">
      <alignment horizontal="left"/>
    </xf>
    <xf numFmtId="0" fontId="28" fillId="0" borderId="12" xfId="0" applyFont="1" applyBorder="1" applyAlignment="1" applyProtection="1">
      <alignment horizontal="center" vertical="center" wrapText="1"/>
    </xf>
    <xf numFmtId="0" fontId="28" fillId="0" borderId="13" xfId="0" applyFont="1" applyBorder="1" applyAlignment="1" applyProtection="1">
      <alignment horizontal="center" vertical="center" wrapText="1"/>
    </xf>
    <xf numFmtId="0" fontId="28" fillId="0" borderId="14" xfId="0" applyFont="1" applyBorder="1" applyAlignment="1" applyProtection="1">
      <alignment horizontal="center" vertical="center" wrapText="1"/>
    </xf>
    <xf numFmtId="0" fontId="28" fillId="0" borderId="5" xfId="0" applyFont="1" applyBorder="1" applyAlignment="1" applyProtection="1">
      <alignment horizontal="center" vertical="center" wrapText="1"/>
    </xf>
    <xf numFmtId="0" fontId="28" fillId="0" borderId="6" xfId="0" applyFont="1" applyBorder="1" applyAlignment="1" applyProtection="1">
      <alignment horizontal="center" vertical="center" wrapText="1"/>
    </xf>
    <xf numFmtId="0" fontId="28" fillId="0" borderId="7" xfId="0" applyFont="1" applyBorder="1" applyAlignment="1" applyProtection="1">
      <alignment horizontal="center" vertical="center" wrapText="1"/>
    </xf>
    <xf numFmtId="49" fontId="28" fillId="0" borderId="4" xfId="0" applyNumberFormat="1" applyFont="1" applyBorder="1" applyAlignment="1"/>
    <xf numFmtId="0" fontId="15" fillId="0" borderId="15" xfId="0" applyFont="1" applyBorder="1" applyAlignment="1"/>
    <xf numFmtId="49" fontId="28" fillId="0" borderId="4" xfId="0" applyNumberFormat="1" applyFont="1" applyBorder="1" applyAlignment="1" applyProtection="1">
      <alignment horizontal="left"/>
    </xf>
    <xf numFmtId="0" fontId="19" fillId="0" borderId="15" xfId="0" applyFont="1" applyBorder="1" applyAlignment="1">
      <alignment horizontal="left"/>
    </xf>
    <xf numFmtId="49" fontId="28" fillId="0" borderId="4" xfId="0" applyNumberFormat="1" applyFont="1" applyBorder="1" applyAlignment="1" applyProtection="1">
      <alignment horizontal="right"/>
    </xf>
    <xf numFmtId="0" fontId="19" fillId="0" borderId="8" xfId="0" applyFont="1" applyBorder="1" applyAlignment="1">
      <alignment horizontal="right"/>
    </xf>
    <xf numFmtId="0" fontId="28" fillId="0" borderId="7" xfId="0" applyFont="1" applyBorder="1" applyAlignment="1" applyProtection="1">
      <alignment horizontal="left"/>
    </xf>
    <xf numFmtId="0" fontId="28" fillId="0" borderId="12" xfId="0" applyFont="1" applyBorder="1" applyAlignment="1" applyProtection="1">
      <alignment horizontal="left"/>
    </xf>
    <xf numFmtId="0" fontId="28" fillId="0" borderId="14" xfId="0" applyFont="1" applyBorder="1" applyAlignment="1" applyProtection="1">
      <alignment horizontal="left"/>
    </xf>
    <xf numFmtId="0" fontId="28" fillId="0" borderId="4" xfId="0" applyFont="1" applyBorder="1" applyAlignment="1"/>
    <xf numFmtId="0" fontId="28" fillId="0" borderId="15" xfId="0" applyFont="1" applyBorder="1" applyAlignment="1"/>
    <xf numFmtId="0" fontId="28" fillId="0" borderId="8" xfId="0" applyFont="1" applyBorder="1" applyAlignment="1"/>
    <xf numFmtId="0" fontId="15" fillId="0" borderId="1"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2" borderId="2" xfId="0" applyFont="1" applyFill="1" applyBorder="1" applyAlignment="1" applyProtection="1">
      <alignment horizontal="center"/>
    </xf>
    <xf numFmtId="2" fontId="28" fillId="0" borderId="1" xfId="0" applyNumberFormat="1" applyFont="1" applyBorder="1" applyAlignment="1">
      <alignment horizontal="center" vertical="center"/>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26" fillId="0" borderId="4" xfId="0" applyFont="1" applyBorder="1" applyAlignment="1">
      <alignment horizontal="left" vertical="center"/>
    </xf>
    <xf numFmtId="0" fontId="26" fillId="0" borderId="15" xfId="0" applyFont="1" applyBorder="1" applyAlignment="1">
      <alignment horizontal="left" vertical="center"/>
    </xf>
    <xf numFmtId="0" fontId="26" fillId="0" borderId="8" xfId="0" applyFont="1" applyBorder="1" applyAlignment="1">
      <alignment horizontal="left" vertical="center"/>
    </xf>
    <xf numFmtId="0" fontId="26" fillId="3" borderId="0" xfId="0" applyFont="1" applyFill="1" applyAlignment="1">
      <alignment horizontal="right"/>
    </xf>
    <xf numFmtId="49" fontId="27" fillId="0" borderId="4" xfId="0" applyNumberFormat="1" applyFont="1" applyBorder="1" applyAlignment="1"/>
    <xf numFmtId="49" fontId="27" fillId="0" borderId="15" xfId="0" applyNumberFormat="1" applyFont="1" applyBorder="1" applyAlignment="1"/>
    <xf numFmtId="49" fontId="27" fillId="0" borderId="8" xfId="0" applyNumberFormat="1" applyFont="1" applyBorder="1" applyAlignment="1"/>
    <xf numFmtId="49" fontId="27" fillId="0" borderId="4" xfId="0" applyNumberFormat="1" applyFont="1" applyBorder="1" applyAlignment="1" applyProtection="1">
      <alignment horizontal="left"/>
    </xf>
    <xf numFmtId="49" fontId="27" fillId="0" borderId="15" xfId="0" applyNumberFormat="1" applyFont="1" applyBorder="1" applyAlignment="1" applyProtection="1">
      <alignment horizontal="left"/>
    </xf>
    <xf numFmtId="49" fontId="27" fillId="0" borderId="8" xfId="0" applyNumberFormat="1" applyFont="1" applyBorder="1" applyAlignment="1" applyProtection="1">
      <alignment horizontal="left"/>
    </xf>
    <xf numFmtId="0" fontId="27" fillId="0" borderId="4"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26" fillId="0" borderId="4" xfId="0" applyFont="1" applyBorder="1" applyAlignment="1">
      <alignment horizontal="left" vertical="center" wrapText="1"/>
    </xf>
    <xf numFmtId="0" fontId="26" fillId="0" borderId="15" xfId="0" applyFont="1" applyBorder="1" applyAlignment="1">
      <alignment horizontal="left" vertical="center" wrapText="1"/>
    </xf>
    <xf numFmtId="0" fontId="26" fillId="0" borderId="8" xfId="0" applyFont="1" applyBorder="1" applyAlignment="1">
      <alignment horizontal="left" vertical="center" wrapText="1"/>
    </xf>
    <xf numFmtId="0" fontId="26" fillId="0" borderId="1" xfId="0" applyFont="1" applyFill="1" applyBorder="1" applyAlignment="1">
      <alignment horizontal="left" vertical="center"/>
    </xf>
    <xf numFmtId="0" fontId="9" fillId="2" borderId="3" xfId="0" quotePrefix="1" applyFont="1" applyFill="1" applyBorder="1" applyAlignment="1" applyProtection="1">
      <alignment horizontal="center"/>
    </xf>
    <xf numFmtId="0" fontId="9" fillId="2" borderId="2" xfId="0" quotePrefix="1" applyFont="1" applyFill="1" applyBorder="1" applyAlignment="1" applyProtection="1">
      <alignment horizontal="center"/>
    </xf>
    <xf numFmtId="2" fontId="27" fillId="0" borderId="3" xfId="0" applyNumberFormat="1" applyFont="1" applyBorder="1" applyAlignment="1">
      <alignment horizontal="center" vertical="top"/>
    </xf>
    <xf numFmtId="2" fontId="27" fillId="0" borderId="2" xfId="0" applyNumberFormat="1" applyFont="1" applyBorder="1" applyAlignment="1">
      <alignment horizontal="center" vertical="top"/>
    </xf>
    <xf numFmtId="0" fontId="26" fillId="0" borderId="12" xfId="0" applyFont="1" applyBorder="1" applyAlignment="1">
      <alignment vertical="top" wrapText="1"/>
    </xf>
    <xf numFmtId="0" fontId="26" fillId="0" borderId="13" xfId="0" applyFont="1" applyBorder="1" applyAlignment="1">
      <alignment vertical="top" wrapText="1"/>
    </xf>
    <xf numFmtId="0" fontId="26" fillId="0" borderId="14" xfId="0" applyFont="1" applyBorder="1" applyAlignment="1">
      <alignment vertical="top" wrapText="1"/>
    </xf>
    <xf numFmtId="0" fontId="26" fillId="0" borderId="5" xfId="0" applyFont="1" applyBorder="1" applyAlignment="1">
      <alignment vertical="top" wrapText="1"/>
    </xf>
    <xf numFmtId="0" fontId="26" fillId="0" borderId="6" xfId="0" applyFont="1" applyBorder="1" applyAlignment="1">
      <alignment vertical="top" wrapText="1"/>
    </xf>
    <xf numFmtId="0" fontId="26" fillId="0" borderId="7" xfId="0" applyFont="1" applyBorder="1" applyAlignment="1">
      <alignment vertical="top" wrapText="1"/>
    </xf>
    <xf numFmtId="0" fontId="27" fillId="0" borderId="3"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2" xfId="0" applyFont="1" applyBorder="1" applyAlignment="1" applyProtection="1">
      <alignment horizontal="center" vertical="center" wrapText="1"/>
      <protection hidden="1"/>
    </xf>
    <xf numFmtId="0" fontId="27" fillId="0" borderId="13" xfId="0" applyFont="1" applyBorder="1" applyAlignment="1" applyProtection="1">
      <alignment horizontal="center" vertical="center" wrapText="1"/>
      <protection hidden="1"/>
    </xf>
    <xf numFmtId="0" fontId="27" fillId="0" borderId="14"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0" borderId="0" xfId="0" applyFont="1" applyBorder="1" applyAlignment="1" applyProtection="1">
      <alignment horizontal="center" vertical="center" wrapText="1"/>
      <protection hidden="1"/>
    </xf>
    <xf numFmtId="0" fontId="27" fillId="0" borderId="11" xfId="0" applyFont="1" applyBorder="1" applyAlignment="1" applyProtection="1">
      <alignment horizontal="center" vertical="center" wrapText="1"/>
      <protection hidden="1"/>
    </xf>
    <xf numFmtId="0" fontId="27" fillId="0" borderId="5" xfId="0" applyFont="1" applyBorder="1" applyAlignment="1" applyProtection="1">
      <alignment horizontal="center" vertical="center" wrapText="1"/>
      <protection hidden="1"/>
    </xf>
    <xf numFmtId="0" fontId="27" fillId="0" borderId="6" xfId="0" applyFont="1" applyBorder="1" applyAlignment="1" applyProtection="1">
      <alignment horizontal="center" vertical="center" wrapText="1"/>
      <protection hidden="1"/>
    </xf>
    <xf numFmtId="0" fontId="27" fillId="0" borderId="7" xfId="0" applyFont="1" applyBorder="1" applyAlignment="1" applyProtection="1">
      <alignment horizontal="center" vertical="center" wrapText="1"/>
      <protection hidden="1"/>
    </xf>
    <xf numFmtId="0" fontId="27"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2" borderId="12" xfId="0" applyFont="1" applyFill="1" applyBorder="1" applyAlignment="1">
      <alignment horizontal="center" vertical="top" wrapText="1"/>
    </xf>
    <xf numFmtId="0" fontId="27" fillId="2" borderId="14" xfId="0" applyFont="1" applyFill="1" applyBorder="1" applyAlignment="1">
      <alignment horizontal="center" vertical="top" wrapText="1"/>
    </xf>
    <xf numFmtId="0" fontId="27" fillId="2" borderId="5"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0" borderId="4" xfId="0" applyFont="1" applyBorder="1" applyAlignment="1" applyProtection="1">
      <alignment horizontal="left"/>
    </xf>
    <xf numFmtId="0" fontId="27" fillId="0" borderId="8" xfId="0" applyFont="1" applyBorder="1" applyAlignment="1" applyProtection="1">
      <alignment horizontal="left"/>
    </xf>
    <xf numFmtId="0" fontId="27" fillId="0" borderId="15" xfId="0" applyFont="1" applyBorder="1" applyAlignment="1" applyProtection="1">
      <alignment horizontal="left"/>
    </xf>
    <xf numFmtId="49" fontId="34" fillId="0" borderId="4" xfId="0" applyNumberFormat="1" applyFont="1" applyBorder="1" applyAlignment="1" applyProtection="1">
      <alignment horizontal="left"/>
    </xf>
    <xf numFmtId="49" fontId="34" fillId="0" borderId="15" xfId="0" applyNumberFormat="1" applyFont="1" applyBorder="1" applyAlignment="1" applyProtection="1">
      <alignment horizontal="left"/>
    </xf>
    <xf numFmtId="49" fontId="34" fillId="0" borderId="8" xfId="0" applyNumberFormat="1" applyFont="1" applyBorder="1" applyAlignment="1" applyProtection="1">
      <alignment horizontal="left"/>
    </xf>
    <xf numFmtId="0" fontId="27" fillId="0" borderId="4" xfId="0" applyFont="1" applyBorder="1" applyAlignment="1">
      <alignment horizontal="right"/>
    </xf>
    <xf numFmtId="0" fontId="27" fillId="0" borderId="15" xfId="0" applyFont="1" applyBorder="1" applyAlignment="1">
      <alignment horizontal="right"/>
    </xf>
    <xf numFmtId="0" fontId="27" fillId="0" borderId="8" xfId="0" applyFont="1" applyBorder="1" applyAlignment="1">
      <alignment horizontal="right"/>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topLeftCell="A14" workbookViewId="0">
      <selection activeCell="A14" sqref="A14"/>
    </sheetView>
  </sheetViews>
  <sheetFormatPr defaultColWidth="10" defaultRowHeight="12.75" customHeight="1" x14ac:dyDescent="0.2"/>
  <cols>
    <col min="1" max="16384" width="10" style="56"/>
  </cols>
  <sheetData>
    <row r="1" spans="1:11" s="58" customFormat="1" ht="12.75" customHeight="1" x14ac:dyDescent="0.2">
      <c r="A1" s="57" t="s">
        <v>29</v>
      </c>
      <c r="B1" s="57"/>
      <c r="C1" s="57"/>
      <c r="D1" s="57"/>
      <c r="E1" s="57"/>
      <c r="F1" s="57"/>
      <c r="G1" s="57"/>
      <c r="H1" s="57"/>
      <c r="I1" s="175" t="s">
        <v>30</v>
      </c>
      <c r="J1" s="175"/>
    </row>
    <row r="2" spans="1:11" s="58" customFormat="1" ht="12.75" customHeight="1" x14ac:dyDescent="0.2">
      <c r="A2" s="57" t="s">
        <v>31</v>
      </c>
      <c r="B2" s="57"/>
      <c r="C2" s="57"/>
      <c r="D2" s="57"/>
      <c r="E2" s="57"/>
      <c r="F2" s="57"/>
      <c r="G2" s="57"/>
      <c r="H2" s="176" t="s">
        <v>117</v>
      </c>
      <c r="I2" s="176"/>
      <c r="J2" s="176"/>
    </row>
    <row r="3" spans="1:11" s="58" customFormat="1" ht="12.75" customHeight="1" x14ac:dyDescent="0.2">
      <c r="A3" s="57"/>
      <c r="B3" s="57"/>
      <c r="C3" s="57"/>
      <c r="D3" s="57"/>
      <c r="E3" s="57"/>
      <c r="F3" s="57"/>
      <c r="G3" s="57"/>
      <c r="H3" s="57"/>
      <c r="I3" s="57"/>
      <c r="J3" s="57"/>
    </row>
    <row r="4" spans="1:11" ht="12.75" customHeight="1" x14ac:dyDescent="0.2">
      <c r="A4" s="59"/>
      <c r="B4" s="194" t="s">
        <v>88</v>
      </c>
      <c r="C4" s="195"/>
      <c r="D4" s="195"/>
      <c r="E4" s="195"/>
      <c r="F4" s="195"/>
      <c r="G4" s="195"/>
      <c r="H4" s="195"/>
      <c r="I4" s="195"/>
      <c r="J4" s="55"/>
    </row>
    <row r="5" spans="1:11" ht="12.75" customHeight="1" x14ac:dyDescent="0.2">
      <c r="A5" s="55"/>
      <c r="B5" s="195"/>
      <c r="C5" s="195"/>
      <c r="D5" s="195"/>
      <c r="E5" s="195"/>
      <c r="F5" s="195"/>
      <c r="G5" s="195"/>
      <c r="H5" s="195"/>
      <c r="I5" s="195"/>
      <c r="J5" s="55"/>
    </row>
    <row r="6" spans="1:11" s="58" customFormat="1" ht="12.75" customHeight="1" x14ac:dyDescent="0.2">
      <c r="A6" s="19"/>
      <c r="B6" s="195"/>
      <c r="C6" s="195"/>
      <c r="D6" s="195"/>
      <c r="E6" s="195"/>
      <c r="F6" s="195"/>
      <c r="G6" s="195"/>
      <c r="H6" s="195"/>
      <c r="I6" s="195"/>
      <c r="J6" s="55"/>
    </row>
    <row r="7" spans="1:11" s="58" customFormat="1" ht="12.75" customHeight="1" x14ac:dyDescent="0.2">
      <c r="A7" s="19"/>
      <c r="B7" s="195"/>
      <c r="C7" s="195"/>
      <c r="D7" s="195"/>
      <c r="E7" s="195"/>
      <c r="F7" s="195"/>
      <c r="G7" s="195"/>
      <c r="H7" s="195"/>
      <c r="I7" s="195"/>
      <c r="J7" s="19"/>
    </row>
    <row r="8" spans="1:11" s="58" customFormat="1" ht="12.75" customHeight="1" x14ac:dyDescent="0.2">
      <c r="A8" s="19"/>
      <c r="B8" s="195"/>
      <c r="C8" s="195"/>
      <c r="D8" s="195"/>
      <c r="E8" s="195"/>
      <c r="F8" s="195"/>
      <c r="G8" s="195"/>
      <c r="H8" s="195"/>
      <c r="I8" s="195"/>
      <c r="J8" s="55"/>
    </row>
    <row r="9" spans="1:11" s="58" customFormat="1" ht="12.75" customHeight="1" x14ac:dyDescent="0.2">
      <c r="A9" s="19"/>
      <c r="B9" s="195"/>
      <c r="C9" s="195"/>
      <c r="D9" s="195"/>
      <c r="E9" s="195"/>
      <c r="F9" s="195"/>
      <c r="G9" s="195"/>
      <c r="H9" s="195"/>
      <c r="I9" s="195"/>
      <c r="J9" s="55"/>
    </row>
    <row r="10" spans="1:11" s="58" customFormat="1" ht="12.75" customHeight="1" x14ac:dyDescent="0.2">
      <c r="A10" s="19"/>
      <c r="B10" s="195"/>
      <c r="C10" s="195"/>
      <c r="D10" s="195"/>
      <c r="E10" s="195"/>
      <c r="F10" s="195"/>
      <c r="G10" s="195"/>
      <c r="H10" s="195"/>
      <c r="I10" s="195"/>
      <c r="J10" s="55"/>
    </row>
    <row r="11" spans="1:11" ht="12.75" customHeight="1" x14ac:dyDescent="0.2">
      <c r="A11" s="68"/>
      <c r="B11" s="196"/>
      <c r="C11" s="196"/>
      <c r="D11" s="196"/>
      <c r="E11" s="196"/>
      <c r="F11" s="196"/>
      <c r="G11" s="196"/>
      <c r="H11" s="196"/>
      <c r="I11" s="196"/>
      <c r="J11" s="60"/>
      <c r="K11" s="55"/>
    </row>
    <row r="12" spans="1:11" ht="12.75" customHeight="1" x14ac:dyDescent="0.2">
      <c r="A12" s="55"/>
      <c r="B12" s="196"/>
      <c r="C12" s="196"/>
      <c r="D12" s="196"/>
      <c r="E12" s="196"/>
      <c r="F12" s="196"/>
      <c r="G12" s="196"/>
      <c r="H12" s="196"/>
      <c r="I12" s="196"/>
      <c r="J12" s="72"/>
      <c r="K12" s="55"/>
    </row>
    <row r="13" spans="1:11" ht="12.75" customHeight="1" x14ac:dyDescent="0.2">
      <c r="A13" s="55"/>
      <c r="B13" s="196"/>
      <c r="C13" s="196"/>
      <c r="D13" s="196"/>
      <c r="E13" s="196"/>
      <c r="F13" s="196"/>
      <c r="G13" s="196"/>
      <c r="H13" s="196"/>
      <c r="I13" s="196"/>
      <c r="J13" s="72"/>
      <c r="K13" s="55"/>
    </row>
    <row r="14" spans="1:11" ht="12.75" customHeight="1" x14ac:dyDescent="0.2">
      <c r="A14" s="55"/>
      <c r="B14" s="196"/>
      <c r="C14" s="196"/>
      <c r="D14" s="196"/>
      <c r="E14" s="196"/>
      <c r="F14" s="196"/>
      <c r="G14" s="196"/>
      <c r="H14" s="196"/>
      <c r="I14" s="196"/>
      <c r="J14" s="72"/>
      <c r="K14" s="55"/>
    </row>
    <row r="15" spans="1:11" ht="12.75" customHeight="1" x14ac:dyDescent="0.2">
      <c r="A15" s="55"/>
      <c r="B15" s="84"/>
      <c r="C15" s="84"/>
      <c r="D15" s="84"/>
      <c r="E15" s="84"/>
      <c r="F15" s="84"/>
      <c r="G15" s="84"/>
      <c r="H15" s="84"/>
      <c r="I15" s="84"/>
      <c r="J15" s="72"/>
      <c r="K15" s="55"/>
    </row>
    <row r="16" spans="1:11" ht="12.75" customHeight="1" x14ac:dyDescent="0.2">
      <c r="A16" s="55"/>
      <c r="B16" s="84"/>
      <c r="C16" s="84"/>
      <c r="D16" s="84"/>
      <c r="E16" s="84"/>
      <c r="F16" s="84"/>
      <c r="G16" s="84"/>
      <c r="H16" s="84"/>
      <c r="I16" s="84"/>
      <c r="J16" s="72"/>
      <c r="K16" s="55"/>
    </row>
    <row r="17" spans="1:11" ht="12.75" customHeight="1" x14ac:dyDescent="0.2">
      <c r="A17" s="55"/>
      <c r="B17" s="84"/>
      <c r="C17" s="84"/>
      <c r="D17" s="84"/>
      <c r="E17" s="84"/>
      <c r="F17" s="84"/>
      <c r="G17" s="84"/>
      <c r="H17" s="84"/>
      <c r="I17" s="84"/>
      <c r="J17" s="72"/>
      <c r="K17" s="55"/>
    </row>
    <row r="18" spans="1:11" ht="12.75" customHeight="1" x14ac:dyDescent="0.2">
      <c r="A18" s="55"/>
      <c r="B18" s="84"/>
      <c r="C18" s="84"/>
      <c r="D18" s="84"/>
      <c r="E18" s="84"/>
      <c r="F18" s="84"/>
      <c r="G18" s="84"/>
      <c r="H18" s="84"/>
      <c r="I18" s="84"/>
      <c r="J18" s="72"/>
      <c r="K18" s="55"/>
    </row>
    <row r="19" spans="1:11" ht="12.75" customHeight="1" x14ac:dyDescent="0.2">
      <c r="A19" s="55"/>
      <c r="B19" s="84"/>
      <c r="C19" s="84"/>
      <c r="D19" s="84"/>
      <c r="E19" s="84"/>
      <c r="F19" s="84"/>
      <c r="G19" s="84"/>
      <c r="H19" s="84"/>
      <c r="I19" s="84"/>
      <c r="J19" s="72"/>
      <c r="K19" s="55"/>
    </row>
    <row r="20" spans="1:11" ht="12.75" customHeight="1" x14ac:dyDescent="0.2">
      <c r="A20" s="66"/>
      <c r="B20" s="66"/>
      <c r="C20" s="66"/>
      <c r="D20" s="66"/>
      <c r="E20" s="66"/>
      <c r="F20" s="66"/>
      <c r="G20" s="66"/>
      <c r="H20" s="37"/>
      <c r="I20" s="73"/>
      <c r="J20" s="73"/>
      <c r="K20" s="55"/>
    </row>
    <row r="21" spans="1:11" ht="12.75" customHeight="1" x14ac:dyDescent="0.2">
      <c r="A21" s="66"/>
      <c r="B21" s="187" t="s">
        <v>87</v>
      </c>
      <c r="C21" s="188"/>
      <c r="D21" s="188"/>
      <c r="E21" s="188"/>
      <c r="F21" s="188"/>
      <c r="G21" s="188"/>
      <c r="H21" s="188"/>
      <c r="I21" s="189"/>
      <c r="J21" s="73"/>
      <c r="K21" s="55"/>
    </row>
    <row r="22" spans="1:11" ht="12.75" customHeight="1" x14ac:dyDescent="0.2">
      <c r="A22" s="66"/>
      <c r="B22" s="190"/>
      <c r="C22" s="191"/>
      <c r="D22" s="191"/>
      <c r="E22" s="191"/>
      <c r="F22" s="191"/>
      <c r="G22" s="191"/>
      <c r="H22" s="191"/>
      <c r="I22" s="192"/>
      <c r="J22" s="73"/>
      <c r="K22" s="55"/>
    </row>
    <row r="23" spans="1:11" ht="12.75" customHeight="1" x14ac:dyDescent="0.2">
      <c r="A23" s="66"/>
      <c r="B23" s="193"/>
      <c r="C23" s="191"/>
      <c r="D23" s="191"/>
      <c r="E23" s="191"/>
      <c r="F23" s="191"/>
      <c r="G23" s="191"/>
      <c r="H23" s="191"/>
      <c r="I23" s="192"/>
      <c r="J23" s="73"/>
      <c r="K23" s="55"/>
    </row>
    <row r="24" spans="1:11" s="58" customFormat="1" ht="12.75" customHeight="1" x14ac:dyDescent="0.2">
      <c r="A24" s="66"/>
      <c r="B24" s="177" t="s">
        <v>119</v>
      </c>
      <c r="C24" s="178"/>
      <c r="D24" s="178"/>
      <c r="E24" s="178"/>
      <c r="F24" s="178"/>
      <c r="G24" s="178"/>
      <c r="H24" s="178"/>
      <c r="I24" s="179"/>
      <c r="J24" s="74"/>
      <c r="K24" s="69"/>
    </row>
    <row r="25" spans="1:11" ht="12.75" customHeight="1" x14ac:dyDescent="0.2">
      <c r="A25" s="62"/>
      <c r="B25" s="180"/>
      <c r="C25" s="178"/>
      <c r="D25" s="178"/>
      <c r="E25" s="178"/>
      <c r="F25" s="178"/>
      <c r="G25" s="178"/>
      <c r="H25" s="178"/>
      <c r="I25" s="179"/>
      <c r="J25" s="76"/>
      <c r="K25" s="55"/>
    </row>
    <row r="26" spans="1:11" ht="12.75" customHeight="1" x14ac:dyDescent="0.2">
      <c r="A26" s="62"/>
      <c r="B26" s="180"/>
      <c r="C26" s="178"/>
      <c r="D26" s="178"/>
      <c r="E26" s="178"/>
      <c r="F26" s="178"/>
      <c r="G26" s="178"/>
      <c r="H26" s="178"/>
      <c r="I26" s="179"/>
      <c r="J26" s="75"/>
      <c r="K26" s="55"/>
    </row>
    <row r="27" spans="1:11" ht="12.75" customHeight="1" x14ac:dyDescent="0.25">
      <c r="A27" s="61"/>
      <c r="B27" s="180"/>
      <c r="C27" s="178"/>
      <c r="D27" s="178"/>
      <c r="E27" s="178"/>
      <c r="F27" s="178"/>
      <c r="G27" s="178"/>
      <c r="H27" s="178"/>
      <c r="I27" s="179"/>
      <c r="J27" s="77"/>
      <c r="K27" s="55"/>
    </row>
    <row r="28" spans="1:11" ht="12.75" customHeight="1" x14ac:dyDescent="0.2">
      <c r="A28" s="62"/>
      <c r="B28" s="180"/>
      <c r="C28" s="178"/>
      <c r="D28" s="178"/>
      <c r="E28" s="178"/>
      <c r="F28" s="178"/>
      <c r="G28" s="178"/>
      <c r="H28" s="178"/>
      <c r="I28" s="179"/>
      <c r="J28" s="79"/>
      <c r="K28" s="55"/>
    </row>
    <row r="29" spans="1:11" s="58" customFormat="1" ht="12.75" customHeight="1" x14ac:dyDescent="0.2">
      <c r="A29" s="66"/>
      <c r="B29" s="180"/>
      <c r="C29" s="178"/>
      <c r="D29" s="178"/>
      <c r="E29" s="178"/>
      <c r="F29" s="178"/>
      <c r="G29" s="178"/>
      <c r="H29" s="178"/>
      <c r="I29" s="179"/>
      <c r="J29" s="74"/>
      <c r="K29" s="69"/>
    </row>
    <row r="30" spans="1:11" ht="12.75" customHeight="1" x14ac:dyDescent="0.2">
      <c r="A30" s="37"/>
      <c r="B30" s="180"/>
      <c r="C30" s="178"/>
      <c r="D30" s="178"/>
      <c r="E30" s="178"/>
      <c r="F30" s="178"/>
      <c r="G30" s="178"/>
      <c r="H30" s="178"/>
      <c r="I30" s="179"/>
      <c r="J30" s="80"/>
      <c r="K30" s="55"/>
    </row>
    <row r="31" spans="1:11" ht="12.75" customHeight="1" x14ac:dyDescent="0.2">
      <c r="A31" s="37"/>
      <c r="B31" s="180"/>
      <c r="C31" s="178"/>
      <c r="D31" s="178"/>
      <c r="E31" s="178"/>
      <c r="F31" s="178"/>
      <c r="G31" s="178"/>
      <c r="H31" s="178"/>
      <c r="I31" s="179"/>
      <c r="J31" s="80"/>
      <c r="K31" s="55"/>
    </row>
    <row r="32" spans="1:11" ht="12.75" customHeight="1" x14ac:dyDescent="0.2">
      <c r="A32" s="37"/>
      <c r="B32" s="180"/>
      <c r="C32" s="178"/>
      <c r="D32" s="178"/>
      <c r="E32" s="178"/>
      <c r="F32" s="178"/>
      <c r="G32" s="178"/>
      <c r="H32" s="178"/>
      <c r="I32" s="179"/>
      <c r="J32" s="80"/>
      <c r="K32" s="55"/>
    </row>
    <row r="33" spans="1:11" ht="12.75" customHeight="1" x14ac:dyDescent="0.2">
      <c r="A33" s="37"/>
      <c r="B33" s="180"/>
      <c r="C33" s="178"/>
      <c r="D33" s="178"/>
      <c r="E33" s="178"/>
      <c r="F33" s="178"/>
      <c r="G33" s="178"/>
      <c r="H33" s="178"/>
      <c r="I33" s="179"/>
      <c r="J33" s="81"/>
      <c r="K33" s="55"/>
    </row>
    <row r="34" spans="1:11" ht="12.75" customHeight="1" x14ac:dyDescent="0.2">
      <c r="A34" s="37"/>
      <c r="B34" s="181"/>
      <c r="C34" s="182"/>
      <c r="D34" s="182"/>
      <c r="E34" s="182"/>
      <c r="F34" s="182"/>
      <c r="G34" s="182"/>
      <c r="H34" s="182"/>
      <c r="I34" s="183"/>
      <c r="J34" s="78"/>
      <c r="K34" s="55"/>
    </row>
    <row r="35" spans="1:11" ht="12.75" customHeight="1" x14ac:dyDescent="0.2">
      <c r="A35" s="37"/>
      <c r="B35" s="181"/>
      <c r="C35" s="182"/>
      <c r="D35" s="182"/>
      <c r="E35" s="182"/>
      <c r="F35" s="182"/>
      <c r="G35" s="182"/>
      <c r="H35" s="182"/>
      <c r="I35" s="183"/>
      <c r="J35" s="81"/>
      <c r="K35" s="55"/>
    </row>
    <row r="36" spans="1:11" ht="12.75" customHeight="1" x14ac:dyDescent="0.2">
      <c r="A36" s="37"/>
      <c r="B36" s="181"/>
      <c r="C36" s="182"/>
      <c r="D36" s="182"/>
      <c r="E36" s="182"/>
      <c r="F36" s="182"/>
      <c r="G36" s="182"/>
      <c r="H36" s="182"/>
      <c r="I36" s="183"/>
      <c r="J36" s="81"/>
      <c r="K36" s="55"/>
    </row>
    <row r="37" spans="1:11" ht="12.75" customHeight="1" x14ac:dyDescent="0.2">
      <c r="A37" s="37"/>
      <c r="B37" s="184"/>
      <c r="C37" s="185"/>
      <c r="D37" s="185"/>
      <c r="E37" s="185"/>
      <c r="F37" s="185"/>
      <c r="G37" s="185"/>
      <c r="H37" s="185"/>
      <c r="I37" s="186"/>
      <c r="J37" s="81"/>
      <c r="K37" s="55"/>
    </row>
    <row r="38" spans="1:11" s="58" customFormat="1" ht="12.75" customHeight="1" x14ac:dyDescent="0.2">
      <c r="A38" s="66"/>
      <c r="B38" s="66"/>
      <c r="C38" s="66"/>
      <c r="D38" s="66"/>
      <c r="E38" s="66"/>
      <c r="F38" s="66"/>
      <c r="G38" s="66"/>
      <c r="H38" s="66"/>
      <c r="I38" s="74"/>
      <c r="J38" s="74"/>
      <c r="K38" s="69"/>
    </row>
    <row r="39" spans="1:11" ht="12.75" customHeight="1" x14ac:dyDescent="0.2">
      <c r="A39" s="37"/>
      <c r="B39" s="67"/>
      <c r="C39" s="67"/>
      <c r="D39" s="67"/>
      <c r="E39" s="67"/>
      <c r="F39" s="67"/>
      <c r="G39" s="67"/>
      <c r="H39" s="64"/>
      <c r="I39" s="52"/>
      <c r="J39" s="80"/>
      <c r="K39" s="55"/>
    </row>
    <row r="40" spans="1:11" ht="12.75" customHeight="1" x14ac:dyDescent="0.2">
      <c r="A40" s="37"/>
      <c r="B40" s="67"/>
      <c r="C40" s="67"/>
      <c r="D40" s="67"/>
      <c r="E40" s="67"/>
      <c r="F40" s="67"/>
      <c r="G40" s="67"/>
      <c r="H40" s="64"/>
      <c r="I40" s="52"/>
      <c r="J40" s="80"/>
      <c r="K40" s="55"/>
    </row>
    <row r="41" spans="1:11" ht="12.75" customHeight="1" x14ac:dyDescent="0.2">
      <c r="A41" s="37"/>
      <c r="B41" s="67"/>
      <c r="C41" s="67"/>
      <c r="D41" s="67"/>
      <c r="E41" s="67"/>
      <c r="F41" s="67"/>
      <c r="G41" s="67"/>
      <c r="H41" s="64"/>
      <c r="I41" s="80"/>
      <c r="J41" s="80"/>
      <c r="K41" s="55"/>
    </row>
    <row r="42" spans="1:11" ht="12.75" customHeight="1" x14ac:dyDescent="0.2">
      <c r="A42" s="37"/>
      <c r="B42" s="67"/>
      <c r="C42" s="67"/>
      <c r="D42" s="67"/>
      <c r="E42" s="67"/>
      <c r="F42" s="67"/>
      <c r="G42" s="67"/>
      <c r="H42" s="39"/>
      <c r="I42" s="81"/>
      <c r="J42" s="81"/>
      <c r="K42" s="55"/>
    </row>
    <row r="43" spans="1:11" ht="12.75" customHeight="1" x14ac:dyDescent="0.2">
      <c r="A43" s="37"/>
      <c r="B43" s="67"/>
      <c r="C43" s="67"/>
      <c r="D43" s="67"/>
      <c r="E43" s="67"/>
      <c r="F43" s="67"/>
      <c r="G43" s="67"/>
      <c r="H43" s="63"/>
      <c r="I43" s="78"/>
      <c r="J43" s="78"/>
      <c r="K43" s="55"/>
    </row>
    <row r="44" spans="1:11" ht="12.75" customHeight="1" x14ac:dyDescent="0.2">
      <c r="A44" s="37"/>
      <c r="B44" s="67"/>
      <c r="C44" s="67"/>
      <c r="D44" s="67"/>
      <c r="E44" s="67"/>
      <c r="F44" s="67"/>
      <c r="G44" s="67"/>
      <c r="H44" s="39"/>
      <c r="I44" s="81"/>
      <c r="J44" s="81"/>
      <c r="K44" s="55"/>
    </row>
    <row r="45" spans="1:11" ht="12.75" customHeight="1" x14ac:dyDescent="0.2">
      <c r="A45" s="37"/>
      <c r="B45" s="67"/>
      <c r="C45" s="67"/>
      <c r="D45" s="67"/>
      <c r="E45" s="67"/>
      <c r="F45" s="67"/>
      <c r="G45" s="67"/>
      <c r="H45" s="39"/>
      <c r="I45" s="81"/>
      <c r="J45" s="81"/>
      <c r="K45" s="55"/>
    </row>
    <row r="46" spans="1:11" ht="12.75" customHeight="1" x14ac:dyDescent="0.2">
      <c r="A46" s="37"/>
      <c r="B46" s="70"/>
      <c r="C46" s="70"/>
      <c r="D46" s="70"/>
      <c r="E46" s="70"/>
      <c r="F46" s="70"/>
      <c r="G46" s="70"/>
      <c r="H46" s="39"/>
      <c r="I46" s="81"/>
      <c r="J46" s="81"/>
      <c r="K46" s="55"/>
    </row>
    <row r="47" spans="1:11" ht="12.75" customHeight="1" x14ac:dyDescent="0.2">
      <c r="A47" s="37"/>
      <c r="B47" s="70"/>
      <c r="C47" s="70"/>
      <c r="D47" s="70"/>
      <c r="E47" s="70"/>
      <c r="F47" s="70"/>
      <c r="G47" s="70"/>
      <c r="H47" s="39"/>
      <c r="I47" s="81"/>
      <c r="J47" s="81"/>
      <c r="K47" s="55"/>
    </row>
    <row r="48" spans="1:11" ht="12.75" customHeight="1" x14ac:dyDescent="0.2">
      <c r="A48" s="37"/>
      <c r="B48" s="70"/>
      <c r="C48" s="70"/>
      <c r="D48" s="70"/>
      <c r="E48" s="70"/>
      <c r="F48" s="70"/>
      <c r="G48" s="70"/>
      <c r="H48" s="39"/>
      <c r="I48" s="81"/>
      <c r="J48" s="81"/>
      <c r="K48" s="55"/>
    </row>
    <row r="49" spans="1:11" ht="12.75" customHeight="1" x14ac:dyDescent="0.2">
      <c r="A49" s="37"/>
      <c r="B49" s="70"/>
      <c r="C49" s="70"/>
      <c r="D49" s="70"/>
      <c r="E49" s="70"/>
      <c r="F49" s="70"/>
      <c r="G49" s="70"/>
      <c r="H49" s="39"/>
      <c r="I49" s="81"/>
      <c r="J49" s="81"/>
      <c r="K49" s="55"/>
    </row>
    <row r="50" spans="1:11" ht="12.75" customHeight="1" x14ac:dyDescent="0.2">
      <c r="A50" s="65"/>
      <c r="B50" s="71"/>
      <c r="C50" s="54"/>
      <c r="D50" s="54"/>
      <c r="E50" s="54"/>
      <c r="F50" s="54"/>
      <c r="G50" s="54"/>
      <c r="H50" s="54"/>
      <c r="I50" s="82"/>
      <c r="J50" s="83"/>
      <c r="K50" s="55"/>
    </row>
    <row r="51" spans="1:11" ht="12.75" customHeight="1" x14ac:dyDescent="0.2">
      <c r="A51" s="65"/>
      <c r="B51" s="71"/>
      <c r="C51" s="54"/>
      <c r="D51" s="54"/>
      <c r="E51" s="54"/>
      <c r="F51" s="54"/>
      <c r="G51" s="54"/>
      <c r="H51" s="54"/>
      <c r="I51" s="83"/>
      <c r="J51" s="83"/>
      <c r="K51" s="55"/>
    </row>
    <row r="52" spans="1:11" ht="12.75" customHeight="1" x14ac:dyDescent="0.2">
      <c r="A52" s="55"/>
      <c r="B52" s="55"/>
      <c r="C52" s="55"/>
      <c r="D52" s="55"/>
      <c r="E52" s="55"/>
      <c r="F52" s="55"/>
      <c r="G52" s="55"/>
      <c r="H52" s="55"/>
      <c r="I52" s="72"/>
      <c r="J52" s="72"/>
      <c r="K52" s="55"/>
    </row>
    <row r="53" spans="1:11" ht="12.75" customHeight="1" x14ac:dyDescent="0.2">
      <c r="A53" s="55"/>
      <c r="B53" s="55"/>
      <c r="C53" s="55"/>
      <c r="D53" s="55"/>
      <c r="E53" s="55"/>
      <c r="F53" s="55"/>
      <c r="G53" s="55"/>
      <c r="H53" s="55"/>
      <c r="I53" s="72"/>
      <c r="J53" s="72"/>
      <c r="K53" s="55"/>
    </row>
    <row r="54" spans="1:11" ht="12.75" customHeight="1" x14ac:dyDescent="0.2">
      <c r="A54" s="55"/>
      <c r="B54" s="55"/>
      <c r="C54" s="55"/>
      <c r="D54" s="55"/>
      <c r="E54" s="55"/>
      <c r="F54" s="55"/>
      <c r="G54" s="55"/>
      <c r="H54" s="55"/>
      <c r="I54" s="72"/>
      <c r="J54" s="72"/>
      <c r="K54" s="55"/>
    </row>
    <row r="55" spans="1:11" ht="12.75" customHeight="1" x14ac:dyDescent="0.2">
      <c r="A55" s="55"/>
      <c r="B55" s="55"/>
      <c r="C55" s="55"/>
      <c r="D55" s="55"/>
      <c r="E55" s="55"/>
      <c r="F55" s="55"/>
      <c r="G55" s="55"/>
      <c r="H55" s="55"/>
      <c r="I55" s="72"/>
      <c r="J55" s="72"/>
      <c r="K55" s="55"/>
    </row>
    <row r="56" spans="1:11" ht="12.75" customHeight="1" x14ac:dyDescent="0.2">
      <c r="A56" s="55"/>
      <c r="B56" s="55"/>
      <c r="C56" s="55"/>
      <c r="D56" s="55"/>
      <c r="E56" s="55"/>
      <c r="F56" s="55"/>
      <c r="G56" s="55"/>
      <c r="H56" s="55"/>
      <c r="I56" s="72"/>
      <c r="J56" s="72"/>
      <c r="K56" s="55"/>
    </row>
    <row r="57" spans="1:11" ht="12.75" customHeight="1" x14ac:dyDescent="0.2">
      <c r="A57" s="55"/>
      <c r="B57" s="55"/>
      <c r="C57" s="55"/>
      <c r="D57" s="55"/>
      <c r="E57" s="55"/>
      <c r="F57" s="55"/>
      <c r="G57" s="55"/>
      <c r="H57" s="55"/>
      <c r="I57" s="72"/>
      <c r="J57" s="72"/>
      <c r="K57" s="55"/>
    </row>
    <row r="58" spans="1:11" ht="12.75" customHeight="1" x14ac:dyDescent="0.2">
      <c r="A58" s="55"/>
      <c r="B58" s="55"/>
      <c r="C58" s="55"/>
      <c r="D58" s="55"/>
      <c r="E58" s="55"/>
      <c r="F58" s="55"/>
      <c r="G58" s="55"/>
      <c r="H58" s="55"/>
      <c r="I58" s="72"/>
      <c r="J58" s="72"/>
      <c r="K58" s="55"/>
    </row>
    <row r="59" spans="1:11" ht="12.75" customHeight="1" x14ac:dyDescent="0.2">
      <c r="A59" s="55"/>
      <c r="B59" s="55"/>
      <c r="C59" s="55"/>
      <c r="D59" s="55"/>
      <c r="E59" s="55"/>
      <c r="F59" s="55"/>
      <c r="G59" s="55"/>
      <c r="H59" s="55"/>
      <c r="I59" s="72"/>
      <c r="J59" s="72"/>
      <c r="K59" s="55"/>
    </row>
    <row r="60" spans="1:11" ht="12.75" customHeight="1" x14ac:dyDescent="0.2">
      <c r="A60" s="55"/>
      <c r="B60" s="55"/>
      <c r="C60" s="55"/>
      <c r="D60" s="55"/>
      <c r="E60" s="55"/>
      <c r="F60" s="55"/>
      <c r="G60" s="55"/>
      <c r="H60" s="55"/>
      <c r="I60" s="72"/>
      <c r="J60" s="72"/>
      <c r="K60" s="55"/>
    </row>
    <row r="61" spans="1:11" ht="12.75" customHeight="1" x14ac:dyDescent="0.2">
      <c r="A61" s="55"/>
      <c r="B61" s="55"/>
      <c r="C61" s="55"/>
      <c r="D61" s="55"/>
      <c r="E61" s="55"/>
      <c r="F61" s="55"/>
      <c r="G61" s="55"/>
      <c r="H61" s="55"/>
      <c r="I61" s="72"/>
      <c r="J61" s="72"/>
      <c r="K61" s="55"/>
    </row>
    <row r="62" spans="1:11" ht="12.75" customHeight="1" x14ac:dyDescent="0.2">
      <c r="A62" s="55"/>
      <c r="B62" s="55"/>
      <c r="C62" s="55"/>
      <c r="D62" s="55"/>
      <c r="E62" s="55"/>
      <c r="F62" s="55"/>
      <c r="G62" s="55"/>
      <c r="H62" s="55"/>
      <c r="I62" s="72"/>
      <c r="J62" s="72"/>
      <c r="K62" s="55"/>
    </row>
    <row r="63" spans="1:11" ht="12.75" customHeight="1" x14ac:dyDescent="0.2">
      <c r="A63" s="55"/>
      <c r="B63" s="55"/>
      <c r="C63" s="55"/>
      <c r="D63" s="55"/>
      <c r="E63" s="55"/>
      <c r="F63" s="55"/>
      <c r="G63" s="55"/>
      <c r="H63" s="55"/>
      <c r="I63" s="72"/>
      <c r="J63" s="72"/>
      <c r="K63" s="55"/>
    </row>
    <row r="64" spans="1:11" ht="12.75" customHeight="1" x14ac:dyDescent="0.2">
      <c r="A64" s="55"/>
      <c r="B64" s="55"/>
      <c r="C64" s="55"/>
      <c r="D64" s="55"/>
      <c r="E64" s="55"/>
      <c r="F64" s="55"/>
      <c r="G64" s="55"/>
      <c r="H64" s="55"/>
      <c r="I64" s="72"/>
      <c r="J64" s="72"/>
      <c r="K64" s="55"/>
    </row>
    <row r="65" spans="1:11" ht="12.75" customHeight="1" x14ac:dyDescent="0.2">
      <c r="A65" s="55"/>
      <c r="B65" s="55"/>
      <c r="C65" s="55"/>
      <c r="D65" s="55"/>
      <c r="E65" s="55"/>
      <c r="F65" s="55"/>
      <c r="G65" s="55"/>
      <c r="H65" s="55"/>
      <c r="I65" s="72"/>
      <c r="J65" s="72"/>
      <c r="K65" s="55"/>
    </row>
    <row r="66" spans="1:11" ht="12.75" customHeight="1" x14ac:dyDescent="0.2">
      <c r="A66" s="55"/>
      <c r="B66" s="55"/>
      <c r="C66" s="55"/>
      <c r="D66" s="55"/>
      <c r="E66" s="55"/>
      <c r="F66" s="55"/>
      <c r="G66" s="55"/>
      <c r="H66" s="55"/>
      <c r="I66" s="72"/>
      <c r="J66" s="72"/>
      <c r="K66" s="55"/>
    </row>
    <row r="67" spans="1:11" ht="12.75" customHeight="1" x14ac:dyDescent="0.2">
      <c r="A67" s="55"/>
      <c r="B67" s="55"/>
      <c r="C67" s="55"/>
      <c r="D67" s="55"/>
      <c r="E67" s="55"/>
      <c r="F67" s="55"/>
      <c r="G67" s="55"/>
      <c r="H67" s="55"/>
      <c r="I67" s="72"/>
      <c r="J67" s="72"/>
      <c r="K67" s="55"/>
    </row>
    <row r="68" spans="1:11" ht="12.75" customHeight="1" x14ac:dyDescent="0.2">
      <c r="A68" s="55"/>
      <c r="B68" s="55"/>
      <c r="C68" s="55"/>
      <c r="D68" s="55"/>
      <c r="E68" s="55"/>
      <c r="F68" s="55"/>
      <c r="G68" s="55"/>
      <c r="H68" s="55"/>
      <c r="I68" s="55"/>
      <c r="J68" s="55"/>
      <c r="K68" s="55"/>
    </row>
    <row r="69" spans="1:11" ht="12.75" customHeight="1" x14ac:dyDescent="0.2">
      <c r="A69" s="55"/>
      <c r="B69" s="55"/>
      <c r="C69" s="55"/>
      <c r="D69" s="55"/>
      <c r="E69" s="55"/>
      <c r="F69" s="55"/>
      <c r="G69" s="55"/>
      <c r="H69" s="55"/>
      <c r="I69" s="55"/>
      <c r="J69" s="55"/>
      <c r="K69" s="55"/>
    </row>
    <row r="70" spans="1:11" ht="12.75" customHeight="1" x14ac:dyDescent="0.2">
      <c r="A70" s="55"/>
      <c r="B70" s="55"/>
      <c r="C70" s="55"/>
      <c r="D70" s="55"/>
      <c r="E70" s="55"/>
      <c r="F70" s="55"/>
      <c r="G70" s="55"/>
      <c r="H70" s="55"/>
      <c r="I70" s="55"/>
      <c r="J70" s="55"/>
      <c r="K70" s="55"/>
    </row>
  </sheetData>
  <mergeCells count="5">
    <mergeCell ref="I1:J1"/>
    <mergeCell ref="H2:J2"/>
    <mergeCell ref="B24:I37"/>
    <mergeCell ref="B21:I23"/>
    <mergeCell ref="B4:I14"/>
  </mergeCells>
  <phoneticPr fontId="19" type="noConversion"/>
  <pageMargins left="0.35" right="0.35" top="1" bottom="1" header="0.17" footer="0.68"/>
  <pageSetup orientation="portrait" r:id="rId1"/>
  <headerFooter alignWithMargins="0">
    <oddFooter xml:space="preserve">&amp;L&amp;"Arial,Bold"&amp;8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B2" sqref="B2"/>
    </sheetView>
  </sheetViews>
  <sheetFormatPr defaultRowHeight="12.75" x14ac:dyDescent="0.2"/>
  <cols>
    <col min="1" max="1" width="8" customWidth="1"/>
    <col min="2" max="2" width="21.28515625" customWidth="1"/>
    <col min="3" max="3" width="10.5703125" customWidth="1"/>
    <col min="4" max="4" width="11.85546875" customWidth="1"/>
    <col min="6" max="6" width="12.85546875" customWidth="1"/>
    <col min="7" max="7" width="11.85546875" customWidth="1"/>
    <col min="8" max="8" width="8.140625" customWidth="1"/>
    <col min="9" max="9" width="8.28515625" customWidth="1"/>
  </cols>
  <sheetData>
    <row r="1" spans="1:9" s="21" customFormat="1" x14ac:dyDescent="0.2">
      <c r="A1" s="44" t="s">
        <v>29</v>
      </c>
      <c r="B1" s="44"/>
      <c r="C1" s="44"/>
      <c r="D1" s="44"/>
      <c r="E1" s="44"/>
      <c r="F1" s="44"/>
      <c r="G1" s="44"/>
      <c r="H1" s="176" t="s">
        <v>30</v>
      </c>
      <c r="I1" s="176"/>
    </row>
    <row r="2" spans="1:9" s="21" customFormat="1" x14ac:dyDescent="0.2">
      <c r="A2" s="44" t="s">
        <v>31</v>
      </c>
      <c r="B2" s="44"/>
      <c r="C2" s="44"/>
      <c r="D2" s="44"/>
      <c r="E2" s="44"/>
      <c r="F2" s="44"/>
      <c r="G2" s="176" t="s">
        <v>117</v>
      </c>
      <c r="H2" s="176"/>
      <c r="I2" s="176"/>
    </row>
    <row r="3" spans="1:9" s="21" customFormat="1" x14ac:dyDescent="0.2">
      <c r="A3" s="44"/>
      <c r="B3" s="44"/>
      <c r="C3" s="44"/>
      <c r="D3" s="44"/>
      <c r="E3" s="44"/>
      <c r="F3" s="44"/>
      <c r="G3" s="44"/>
      <c r="H3" s="44"/>
      <c r="I3" s="44"/>
    </row>
    <row r="4" spans="1:9" ht="21.75" customHeight="1" x14ac:dyDescent="0.2">
      <c r="A4" s="217" t="s">
        <v>23</v>
      </c>
      <c r="B4" s="218"/>
      <c r="C4" s="218"/>
      <c r="D4" s="218"/>
      <c r="E4" s="218"/>
      <c r="F4" s="218"/>
      <c r="G4" s="218"/>
      <c r="H4" s="218"/>
      <c r="I4" s="219"/>
    </row>
    <row r="5" spans="1:9" ht="11.25" customHeight="1" x14ac:dyDescent="0.2">
      <c r="A5" s="220"/>
      <c r="B5" s="221"/>
      <c r="C5" s="221"/>
      <c r="D5" s="221"/>
      <c r="E5" s="221"/>
      <c r="F5" s="221"/>
      <c r="G5" s="221"/>
      <c r="H5" s="221"/>
      <c r="I5" s="222"/>
    </row>
    <row r="6" spans="1:9" s="23" customFormat="1" x14ac:dyDescent="0.2">
      <c r="A6" s="210" t="s">
        <v>24</v>
      </c>
      <c r="B6" s="213"/>
      <c r="C6" s="202"/>
      <c r="D6" s="203"/>
      <c r="E6" s="203"/>
      <c r="F6" s="203"/>
      <c r="G6" s="203"/>
      <c r="H6" s="203"/>
      <c r="I6" s="204"/>
    </row>
    <row r="7" spans="1:9" s="23" customFormat="1" x14ac:dyDescent="0.2">
      <c r="A7" s="24" t="s">
        <v>56</v>
      </c>
      <c r="B7" s="42"/>
      <c r="C7" s="19" t="s">
        <v>58</v>
      </c>
      <c r="D7" s="210"/>
      <c r="E7" s="211"/>
      <c r="F7" s="211"/>
      <c r="G7" s="212"/>
      <c r="H7" s="19" t="s">
        <v>59</v>
      </c>
      <c r="I7" s="24"/>
    </row>
    <row r="8" spans="1:9" s="23" customFormat="1" x14ac:dyDescent="0.2">
      <c r="A8" s="210" t="s">
        <v>57</v>
      </c>
      <c r="B8" s="213"/>
      <c r="C8" s="214"/>
      <c r="D8" s="215"/>
      <c r="E8" s="216"/>
      <c r="F8" s="216"/>
      <c r="G8" s="216"/>
      <c r="H8" s="216"/>
      <c r="I8" s="212"/>
    </row>
    <row r="9" spans="1:9" s="23" customFormat="1" x14ac:dyDescent="0.2">
      <c r="A9" s="210" t="s">
        <v>55</v>
      </c>
      <c r="B9" s="211"/>
      <c r="C9" s="204"/>
      <c r="D9" s="20" t="s">
        <v>49</v>
      </c>
      <c r="E9" s="214" t="s">
        <v>25</v>
      </c>
      <c r="F9" s="224"/>
      <c r="G9" s="224"/>
      <c r="H9" s="224"/>
      <c r="I9" s="225"/>
    </row>
    <row r="10" spans="1:9" s="23" customFormat="1" x14ac:dyDescent="0.2">
      <c r="A10" s="210" t="s">
        <v>48</v>
      </c>
      <c r="B10" s="211"/>
      <c r="C10" s="223"/>
      <c r="D10" s="252" t="s">
        <v>52</v>
      </c>
      <c r="E10" s="253"/>
      <c r="F10" s="53"/>
      <c r="G10" s="226" t="s">
        <v>53</v>
      </c>
      <c r="H10" s="227"/>
      <c r="I10" s="228"/>
    </row>
    <row r="11" spans="1:9" x14ac:dyDescent="0.2">
      <c r="A11" s="238" t="s">
        <v>26</v>
      </c>
      <c r="B11" s="239"/>
      <c r="C11" s="239"/>
      <c r="D11" s="239"/>
      <c r="E11" s="239"/>
      <c r="F11" s="240"/>
      <c r="G11" s="240"/>
      <c r="H11" s="241"/>
      <c r="I11" s="236"/>
    </row>
    <row r="12" spans="1:9" ht="18" customHeight="1" thickBot="1" x14ac:dyDescent="0.25">
      <c r="A12" s="242"/>
      <c r="B12" s="243"/>
      <c r="C12" s="243"/>
      <c r="D12" s="243"/>
      <c r="E12" s="243"/>
      <c r="F12" s="244"/>
      <c r="G12" s="244"/>
      <c r="H12" s="245"/>
      <c r="I12" s="237"/>
    </row>
    <row r="13" spans="1:9" ht="39.75" customHeight="1" x14ac:dyDescent="0.2">
      <c r="A13" s="246" t="s">
        <v>14</v>
      </c>
      <c r="B13" s="205" t="s">
        <v>66</v>
      </c>
      <c r="C13" s="206"/>
      <c r="D13" s="206"/>
      <c r="E13" s="206"/>
      <c r="F13" s="207"/>
      <c r="G13" s="28" t="s">
        <v>42</v>
      </c>
      <c r="H13" s="208" t="s">
        <v>60</v>
      </c>
      <c r="I13" s="209"/>
    </row>
    <row r="14" spans="1:9" s="23" customFormat="1" ht="23.25" customHeight="1" x14ac:dyDescent="0.2">
      <c r="A14" s="246"/>
      <c r="B14" s="205"/>
      <c r="C14" s="206"/>
      <c r="D14" s="206"/>
      <c r="E14" s="206"/>
      <c r="F14" s="207"/>
      <c r="G14" s="47" t="s">
        <v>27</v>
      </c>
      <c r="H14" s="48" t="s">
        <v>28</v>
      </c>
      <c r="I14" s="48" t="s">
        <v>46</v>
      </c>
    </row>
    <row r="15" spans="1:9" ht="12" customHeight="1" x14ac:dyDescent="0.2">
      <c r="A15" s="247">
        <v>1.01</v>
      </c>
      <c r="B15" s="254" t="s">
        <v>0</v>
      </c>
      <c r="C15" s="255"/>
      <c r="D15" s="256"/>
      <c r="E15" s="260" t="s">
        <v>20</v>
      </c>
      <c r="F15" s="261"/>
      <c r="G15" s="8">
        <v>34973</v>
      </c>
      <c r="H15" s="108"/>
      <c r="I15" s="200"/>
    </row>
    <row r="16" spans="1:9" ht="13.5" customHeight="1" x14ac:dyDescent="0.2">
      <c r="A16" s="247"/>
      <c r="B16" s="257"/>
      <c r="C16" s="258"/>
      <c r="D16" s="259"/>
      <c r="E16" s="260" t="s">
        <v>21</v>
      </c>
      <c r="F16" s="261"/>
      <c r="G16" s="9">
        <v>35338</v>
      </c>
      <c r="H16" s="109"/>
      <c r="I16" s="201"/>
    </row>
    <row r="17" spans="1:9" ht="16.5" customHeight="1" x14ac:dyDescent="0.25">
      <c r="A17" s="6">
        <v>1.02</v>
      </c>
      <c r="B17" s="248" t="s">
        <v>1</v>
      </c>
      <c r="C17" s="248"/>
      <c r="D17" s="248"/>
      <c r="E17" s="248"/>
      <c r="F17" s="248"/>
      <c r="G17" s="1" t="s">
        <v>105</v>
      </c>
      <c r="H17" s="2"/>
      <c r="I17" s="5"/>
    </row>
    <row r="18" spans="1:9" ht="28.5" customHeight="1" x14ac:dyDescent="0.2">
      <c r="A18" s="30">
        <v>1.03</v>
      </c>
      <c r="B18" s="263" t="s">
        <v>33</v>
      </c>
      <c r="C18" s="263"/>
      <c r="D18" s="263"/>
      <c r="E18" s="263"/>
      <c r="F18" s="263"/>
      <c r="G18" s="31">
        <v>0</v>
      </c>
      <c r="H18" s="32">
        <v>0</v>
      </c>
      <c r="I18" s="32">
        <v>0</v>
      </c>
    </row>
    <row r="19" spans="1:9" s="23" customFormat="1" ht="24.75" customHeight="1" x14ac:dyDescent="0.2">
      <c r="A19" s="47" t="s">
        <v>15</v>
      </c>
      <c r="B19" s="262" t="s">
        <v>22</v>
      </c>
      <c r="C19" s="262"/>
      <c r="D19" s="262"/>
      <c r="E19" s="262"/>
      <c r="F19" s="262"/>
      <c r="G19" s="47" t="s">
        <v>27</v>
      </c>
      <c r="H19" s="48" t="s">
        <v>28</v>
      </c>
      <c r="I19" s="48" t="s">
        <v>46</v>
      </c>
    </row>
    <row r="20" spans="1:9" ht="27" customHeight="1" x14ac:dyDescent="0.2">
      <c r="A20" s="7">
        <v>2.0099999999999998</v>
      </c>
      <c r="B20" s="229" t="s">
        <v>37</v>
      </c>
      <c r="C20" s="229"/>
      <c r="D20" s="229"/>
      <c r="E20" s="229"/>
      <c r="F20" s="229"/>
      <c r="G20" s="10">
        <f>'HRSA 99-1 Page 2 of 4'!$F$37</f>
        <v>0</v>
      </c>
      <c r="H20" s="11">
        <f>'HRSA 99-1 Page 2 of 4'!$H$37</f>
        <v>0</v>
      </c>
      <c r="I20" s="11">
        <f>'HRSA 99-1 Page 2 of 4'!$I$37</f>
        <v>0</v>
      </c>
    </row>
    <row r="21" spans="1:9" ht="19.5" customHeight="1" x14ac:dyDescent="0.2">
      <c r="A21" s="7">
        <v>2.02</v>
      </c>
      <c r="B21" s="229" t="s">
        <v>34</v>
      </c>
      <c r="C21" s="229"/>
      <c r="D21" s="229"/>
      <c r="E21" s="229"/>
      <c r="F21" s="229"/>
      <c r="G21" s="10">
        <f>'HRSA 99-1 Page 3 of 4'!$F$37</f>
        <v>0</v>
      </c>
      <c r="H21" s="11">
        <f>'HRSA 99-1 Page 3 of 4'!$G$37</f>
        <v>0</v>
      </c>
      <c r="I21" s="11">
        <f>'HRSA 99-1 Page 3 of 4'!$H$37</f>
        <v>0</v>
      </c>
    </row>
    <row r="22" spans="1:9" ht="15" customHeight="1" x14ac:dyDescent="0.2">
      <c r="A22" s="7">
        <v>2.0299999999999998</v>
      </c>
      <c r="B22" s="229" t="s">
        <v>35</v>
      </c>
      <c r="C22" s="229"/>
      <c r="D22" s="229"/>
      <c r="E22" s="229"/>
      <c r="F22" s="229"/>
      <c r="G22" s="10">
        <f>'HRSA 99-1 Page 4 of 4'!$F$37</f>
        <v>0</v>
      </c>
      <c r="H22" s="12">
        <f>'HRSA 99-1 Page 4 of 4'!$G$37</f>
        <v>0</v>
      </c>
      <c r="I22" s="12">
        <f>'HRSA 99-1 Page 4 of 4'!$H$37</f>
        <v>0</v>
      </c>
    </row>
    <row r="23" spans="1:9" ht="17.25" customHeight="1" x14ac:dyDescent="0.2">
      <c r="A23" s="7">
        <v>2.04</v>
      </c>
      <c r="B23" s="230" t="s">
        <v>71</v>
      </c>
      <c r="C23" s="231"/>
      <c r="D23" s="231"/>
      <c r="E23" s="231"/>
      <c r="F23" s="232"/>
      <c r="G23" s="13">
        <f>ROUND(SUM(G20:G22)/3,2)</f>
        <v>0</v>
      </c>
      <c r="H23" s="14">
        <f>ROUND(SUM(H20:H22)/3,2)</f>
        <v>0</v>
      </c>
      <c r="I23" s="14">
        <f>ROUND(SUM(I20:I22)/3,2)</f>
        <v>0</v>
      </c>
    </row>
    <row r="24" spans="1:9" ht="16.5" customHeight="1" x14ac:dyDescent="0.2">
      <c r="A24" s="7">
        <v>2.0499999999999998</v>
      </c>
      <c r="B24" s="229" t="s">
        <v>78</v>
      </c>
      <c r="C24" s="229"/>
      <c r="D24" s="229"/>
      <c r="E24" s="229"/>
      <c r="F24" s="229"/>
      <c r="G24" s="15">
        <v>0</v>
      </c>
      <c r="H24" s="16">
        <v>0</v>
      </c>
      <c r="I24" s="16">
        <v>0</v>
      </c>
    </row>
    <row r="25" spans="1:9" ht="16.5" customHeight="1" x14ac:dyDescent="0.2">
      <c r="A25" s="7">
        <v>2.06</v>
      </c>
      <c r="B25" s="233" t="s">
        <v>72</v>
      </c>
      <c r="C25" s="234"/>
      <c r="D25" s="234"/>
      <c r="E25" s="234"/>
      <c r="F25" s="235"/>
      <c r="G25" s="13">
        <f>ROUND(G24+G23,2)</f>
        <v>0</v>
      </c>
      <c r="H25" s="14">
        <f>ROUND(H24+H23,2)</f>
        <v>0</v>
      </c>
      <c r="I25" s="14">
        <f>ROUND(I24+I23,2)</f>
        <v>0</v>
      </c>
    </row>
    <row r="26" spans="1:9" ht="15" customHeight="1" x14ac:dyDescent="0.2">
      <c r="A26" s="7">
        <v>2.0699999999999998</v>
      </c>
      <c r="B26" s="233" t="s">
        <v>79</v>
      </c>
      <c r="C26" s="234"/>
      <c r="D26" s="234"/>
      <c r="E26" s="234"/>
      <c r="F26" s="235"/>
      <c r="G26" s="13">
        <f>'HRSA 99-1 Page 2 of 4'!$G$37</f>
        <v>0</v>
      </c>
      <c r="H26" s="110">
        <f>'HRSA 99-1 Page 2 (Supplemental)'!$G$37</f>
        <v>0</v>
      </c>
      <c r="I26" s="14">
        <f>'HRSA 99-1 Page 2 (Supplemental)'!$I$37</f>
        <v>0</v>
      </c>
    </row>
    <row r="27" spans="1:9" ht="18" customHeight="1" x14ac:dyDescent="0.2">
      <c r="A27" s="7">
        <v>2.08</v>
      </c>
      <c r="B27" s="197" t="s">
        <v>68</v>
      </c>
      <c r="C27" s="198"/>
      <c r="D27" s="198"/>
      <c r="E27" s="198"/>
      <c r="F27" s="199"/>
      <c r="G27" s="13">
        <f>ROUND(G26+G25,2)</f>
        <v>0</v>
      </c>
      <c r="H27" s="14">
        <f>ROUND(H26+H25,2)</f>
        <v>0</v>
      </c>
      <c r="I27" s="14">
        <f>ROUND(I26+I25,2)</f>
        <v>0</v>
      </c>
    </row>
    <row r="28" spans="1:9" s="23" customFormat="1" ht="27" customHeight="1" x14ac:dyDescent="0.2">
      <c r="A28" s="47" t="s">
        <v>16</v>
      </c>
      <c r="B28" s="264" t="s">
        <v>17</v>
      </c>
      <c r="C28" s="265"/>
      <c r="D28" s="265"/>
      <c r="E28" s="265"/>
      <c r="F28" s="266"/>
      <c r="G28" s="47" t="s">
        <v>27</v>
      </c>
      <c r="H28" s="48" t="s">
        <v>28</v>
      </c>
      <c r="I28" s="48" t="s">
        <v>46</v>
      </c>
    </row>
    <row r="29" spans="1:9" ht="28.5" customHeight="1" x14ac:dyDescent="0.2">
      <c r="A29" s="7">
        <v>3.01</v>
      </c>
      <c r="B29" s="229" t="s">
        <v>74</v>
      </c>
      <c r="C29" s="229"/>
      <c r="D29" s="229"/>
      <c r="E29" s="229"/>
      <c r="F29" s="229"/>
      <c r="G29" s="111">
        <f>'HRSA 99-1 Page 2 of 4'!$F$38</f>
        <v>0</v>
      </c>
      <c r="H29" s="112">
        <f>'HRSA 99-1 Page 2 of 4'!$H$38</f>
        <v>0</v>
      </c>
      <c r="I29" s="113">
        <f>'HRSA 99-1 Page 2 of 4'!$I$38</f>
        <v>0</v>
      </c>
    </row>
    <row r="30" spans="1:9" ht="16.5" customHeight="1" x14ac:dyDescent="0.2">
      <c r="A30" s="7">
        <v>3.02</v>
      </c>
      <c r="B30" s="229" t="s">
        <v>75</v>
      </c>
      <c r="C30" s="229"/>
      <c r="D30" s="229"/>
      <c r="E30" s="229"/>
      <c r="F30" s="229"/>
      <c r="G30" s="111">
        <f>'HRSA 99-1 Page 3 of 4'!$F$38</f>
        <v>0</v>
      </c>
      <c r="H30" s="112">
        <f>'HRSA 99-1 Page 3 of 4'!$G$38</f>
        <v>0</v>
      </c>
      <c r="I30" s="113">
        <f>'HRSA 99-1 Page 3 of 4'!$H$38</f>
        <v>0</v>
      </c>
    </row>
    <row r="31" spans="1:9" ht="16.5" customHeight="1" x14ac:dyDescent="0.2">
      <c r="A31" s="7">
        <v>3.03</v>
      </c>
      <c r="B31" s="229" t="s">
        <v>76</v>
      </c>
      <c r="C31" s="229"/>
      <c r="D31" s="229"/>
      <c r="E31" s="229"/>
      <c r="F31" s="229"/>
      <c r="G31" s="111">
        <f>'HRSA 99-1 Page 4 of 4'!$F$38</f>
        <v>0</v>
      </c>
      <c r="H31" s="113">
        <f>'HRSA 99-1 Page 4 of 4'!$G$38</f>
        <v>0</v>
      </c>
      <c r="I31" s="113">
        <f>'HRSA 99-1 Page 4 of 4'!$H$38</f>
        <v>0</v>
      </c>
    </row>
    <row r="32" spans="1:9" ht="18.75" customHeight="1" x14ac:dyDescent="0.2">
      <c r="A32" s="7">
        <v>3.04</v>
      </c>
      <c r="B32" s="230" t="s">
        <v>73</v>
      </c>
      <c r="C32" s="231"/>
      <c r="D32" s="231"/>
      <c r="E32" s="231"/>
      <c r="F32" s="232"/>
      <c r="G32" s="114">
        <f>ROUND(SUM(G29:G31)/3,2)</f>
        <v>0</v>
      </c>
      <c r="H32" s="112">
        <f>ROUND(SUM(H29:H31)/3,2)</f>
        <v>0</v>
      </c>
      <c r="I32" s="112">
        <f>ROUND(SUM(I29:I31)/3,2)</f>
        <v>0</v>
      </c>
    </row>
    <row r="33" spans="1:9" ht="16.5" customHeight="1" x14ac:dyDescent="0.2">
      <c r="A33" s="7">
        <v>3.05</v>
      </c>
      <c r="B33" s="229" t="s">
        <v>80</v>
      </c>
      <c r="C33" s="229"/>
      <c r="D33" s="229"/>
      <c r="E33" s="229"/>
      <c r="F33" s="229"/>
      <c r="G33" s="15">
        <v>0</v>
      </c>
      <c r="H33" s="16">
        <v>0</v>
      </c>
      <c r="I33" s="16">
        <v>0</v>
      </c>
    </row>
    <row r="34" spans="1:9" ht="15" customHeight="1" x14ac:dyDescent="0.2">
      <c r="A34" s="7">
        <v>3.06</v>
      </c>
      <c r="B34" s="233" t="s">
        <v>77</v>
      </c>
      <c r="C34" s="234"/>
      <c r="D34" s="234"/>
      <c r="E34" s="234"/>
      <c r="F34" s="235"/>
      <c r="G34" s="13">
        <f>ROUND(G33+G32,2)</f>
        <v>0</v>
      </c>
      <c r="H34" s="14">
        <f>ROUND(H33+H32,2)</f>
        <v>0</v>
      </c>
      <c r="I34" s="14">
        <f>ROUND(I33+I32,2)</f>
        <v>0</v>
      </c>
    </row>
    <row r="35" spans="1:9" ht="15.75" customHeight="1" x14ac:dyDescent="0.2">
      <c r="A35" s="7">
        <v>3.07</v>
      </c>
      <c r="B35" s="233" t="s">
        <v>81</v>
      </c>
      <c r="C35" s="234"/>
      <c r="D35" s="234"/>
      <c r="E35" s="234"/>
      <c r="F35" s="235"/>
      <c r="G35" s="13">
        <f>'HRSA 99-1 Page 2 of 4'!$G$38</f>
        <v>0</v>
      </c>
      <c r="H35" s="14">
        <f>'HRSA 99-1 Page 2 (Supplemental)'!$G$38</f>
        <v>0</v>
      </c>
      <c r="I35" s="14">
        <f>'HRSA 99-1 Page 2 (Supplemental)'!$I$38</f>
        <v>0</v>
      </c>
    </row>
    <row r="36" spans="1:9" ht="16.5" customHeight="1" x14ac:dyDescent="0.2">
      <c r="A36" s="7">
        <v>3.08</v>
      </c>
      <c r="B36" s="249" t="s">
        <v>69</v>
      </c>
      <c r="C36" s="250"/>
      <c r="D36" s="250"/>
      <c r="E36" s="250"/>
      <c r="F36" s="251"/>
      <c r="G36" s="13">
        <f>ROUND(G35+G34,2)</f>
        <v>0</v>
      </c>
      <c r="H36" s="14">
        <f>ROUND(H35+H34,2)</f>
        <v>0</v>
      </c>
      <c r="I36" s="14">
        <f>ROUND(I35+I34,2)</f>
        <v>0</v>
      </c>
    </row>
    <row r="37" spans="1:9" ht="14.25" customHeight="1" x14ac:dyDescent="0.2">
      <c r="A37" s="37"/>
      <c r="B37" s="38"/>
      <c r="C37" s="38"/>
      <c r="D37" s="38"/>
      <c r="E37" s="38"/>
      <c r="F37" s="38"/>
      <c r="G37" s="39"/>
      <c r="H37" s="39"/>
      <c r="I37" s="39"/>
    </row>
    <row r="38" spans="1:9" x14ac:dyDescent="0.2">
      <c r="A38" s="40" t="s">
        <v>83</v>
      </c>
      <c r="B38" s="41"/>
      <c r="C38" s="22"/>
      <c r="D38" s="22"/>
      <c r="E38" s="22"/>
      <c r="F38" s="22"/>
      <c r="G38" s="22"/>
      <c r="H38" s="41" t="s">
        <v>32</v>
      </c>
      <c r="I38" s="22"/>
    </row>
    <row r="39" spans="1:9" x14ac:dyDescent="0.2">
      <c r="A39" s="40" t="s">
        <v>118</v>
      </c>
      <c r="B39" s="41"/>
      <c r="C39" s="22"/>
      <c r="D39" s="22"/>
      <c r="E39" s="22"/>
      <c r="F39" s="22"/>
      <c r="G39" s="22"/>
      <c r="H39" s="22"/>
      <c r="I39" s="22"/>
    </row>
  </sheetData>
  <mergeCells count="43">
    <mergeCell ref="B36:F36"/>
    <mergeCell ref="B32:F32"/>
    <mergeCell ref="B33:F33"/>
    <mergeCell ref="D10:E10"/>
    <mergeCell ref="B15:D16"/>
    <mergeCell ref="E15:F15"/>
    <mergeCell ref="E16:F16"/>
    <mergeCell ref="B35:F35"/>
    <mergeCell ref="B30:F30"/>
    <mergeCell ref="B31:F31"/>
    <mergeCell ref="B22:F22"/>
    <mergeCell ref="B29:F29"/>
    <mergeCell ref="B34:F34"/>
    <mergeCell ref="B19:F19"/>
    <mergeCell ref="B18:F18"/>
    <mergeCell ref="B28:F28"/>
    <mergeCell ref="B21:F21"/>
    <mergeCell ref="B23:F23"/>
    <mergeCell ref="B26:F26"/>
    <mergeCell ref="I11:I12"/>
    <mergeCell ref="B25:F25"/>
    <mergeCell ref="B24:F24"/>
    <mergeCell ref="A11:H12"/>
    <mergeCell ref="A13:A14"/>
    <mergeCell ref="A15:A16"/>
    <mergeCell ref="B20:F20"/>
    <mergeCell ref="B17:F17"/>
    <mergeCell ref="B27:F27"/>
    <mergeCell ref="H1:I1"/>
    <mergeCell ref="I15:I16"/>
    <mergeCell ref="C6:I6"/>
    <mergeCell ref="B13:F14"/>
    <mergeCell ref="H13:I13"/>
    <mergeCell ref="A9:C9"/>
    <mergeCell ref="D7:G7"/>
    <mergeCell ref="A8:B8"/>
    <mergeCell ref="G2:I2"/>
    <mergeCell ref="C8:I8"/>
    <mergeCell ref="A4:I5"/>
    <mergeCell ref="A6:B6"/>
    <mergeCell ref="A10:C10"/>
    <mergeCell ref="E9:I9"/>
    <mergeCell ref="G10:I10"/>
  </mergeCells>
  <phoneticPr fontId="19" type="noConversion"/>
  <pageMargins left="0.28000000000000003" right="0.25" top="0.4" bottom="1" header="0.17" footer="0.68"/>
  <pageSetup orientation="portrait" r:id="rId1"/>
  <headerFooter alignWithMargins="0">
    <oddFooter xml:space="preserve">&amp;L&amp;"Arial,Bold"&amp;8
</oddFooter>
  </headerFooter>
  <ignoredErrors>
    <ignoredError sqref="G26:I26 G35 H35:I3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workbookViewId="0"/>
  </sheetViews>
  <sheetFormatPr defaultRowHeight="12.75" x14ac:dyDescent="0.2"/>
  <cols>
    <col min="1" max="1" width="8.28515625" customWidth="1"/>
    <col min="2" max="5" width="14.7109375" customWidth="1"/>
    <col min="6" max="7" width="9.42578125" customWidth="1"/>
    <col min="8" max="8" width="8" customWidth="1"/>
    <col min="9" max="9" width="8.85546875" customWidth="1"/>
  </cols>
  <sheetData>
    <row r="1" spans="1:9" x14ac:dyDescent="0.2">
      <c r="A1" s="44" t="s">
        <v>29</v>
      </c>
      <c r="B1" s="44"/>
      <c r="C1" s="44"/>
      <c r="D1" s="44"/>
      <c r="E1" s="44"/>
      <c r="F1" s="44"/>
      <c r="G1" s="44"/>
      <c r="H1" s="267" t="s">
        <v>30</v>
      </c>
      <c r="I1" s="267"/>
    </row>
    <row r="2" spans="1:9" ht="9.75" customHeight="1" x14ac:dyDescent="0.2">
      <c r="A2" s="44" t="s">
        <v>31</v>
      </c>
      <c r="B2" s="44"/>
      <c r="C2" s="44"/>
      <c r="D2" s="44"/>
      <c r="E2" s="44"/>
      <c r="F2" s="44"/>
      <c r="G2" s="176" t="s">
        <v>117</v>
      </c>
      <c r="H2" s="176"/>
      <c r="I2" s="176"/>
    </row>
    <row r="3" spans="1:9" ht="5.25" customHeight="1" x14ac:dyDescent="0.2">
      <c r="A3" s="44"/>
      <c r="B3" s="44"/>
      <c r="C3" s="44"/>
      <c r="D3" s="44"/>
      <c r="E3" s="44"/>
      <c r="F3" s="44"/>
      <c r="G3" s="46"/>
      <c r="H3" s="46"/>
      <c r="I3" s="46"/>
    </row>
    <row r="4" spans="1:9" ht="23.25" customHeight="1" x14ac:dyDescent="0.2">
      <c r="A4" s="285" t="s">
        <v>23</v>
      </c>
      <c r="B4" s="286"/>
      <c r="C4" s="286"/>
      <c r="D4" s="286"/>
      <c r="E4" s="286"/>
      <c r="F4" s="286"/>
      <c r="G4" s="286"/>
      <c r="H4" s="286"/>
      <c r="I4" s="287"/>
    </row>
    <row r="5" spans="1:9" ht="8.25" customHeight="1" x14ac:dyDescent="0.2">
      <c r="A5" s="288"/>
      <c r="B5" s="289"/>
      <c r="C5" s="289"/>
      <c r="D5" s="289"/>
      <c r="E5" s="289"/>
      <c r="F5" s="289"/>
      <c r="G5" s="289"/>
      <c r="H5" s="289"/>
      <c r="I5" s="290"/>
    </row>
    <row r="6" spans="1:9" s="23" customFormat="1" x14ac:dyDescent="0.2">
      <c r="A6" s="210" t="s">
        <v>24</v>
      </c>
      <c r="B6" s="213"/>
      <c r="C6" s="273">
        <f>'HRSA 99-1 Page 1 of 4'!C6</f>
        <v>0</v>
      </c>
      <c r="D6" s="274"/>
      <c r="E6" s="274"/>
      <c r="F6" s="274"/>
      <c r="G6" s="274"/>
      <c r="H6" s="274"/>
      <c r="I6" s="275"/>
    </row>
    <row r="7" spans="1:9" s="23" customFormat="1" x14ac:dyDescent="0.2">
      <c r="A7" s="24" t="s">
        <v>56</v>
      </c>
      <c r="B7" s="24">
        <f>'HRSA 99-1 Page 1 of 4'!B7</f>
        <v>0</v>
      </c>
      <c r="C7" s="19" t="s">
        <v>58</v>
      </c>
      <c r="D7" s="210">
        <f>'HRSA 99-1 Page 1 of 4'!D7</f>
        <v>0</v>
      </c>
      <c r="E7" s="211"/>
      <c r="F7" s="216"/>
      <c r="G7" s="225"/>
      <c r="H7" s="24" t="s">
        <v>59</v>
      </c>
      <c r="I7" s="45">
        <f>'HRSA 99-1 Page 1 of 4'!$I$7</f>
        <v>0</v>
      </c>
    </row>
    <row r="8" spans="1:9" s="23" customFormat="1" x14ac:dyDescent="0.2">
      <c r="A8" s="271" t="s">
        <v>57</v>
      </c>
      <c r="B8" s="272"/>
      <c r="C8" s="276">
        <f>'HRSA 99-1 Page 1 of 4'!C8</f>
        <v>0</v>
      </c>
      <c r="D8" s="277"/>
      <c r="E8" s="277"/>
      <c r="F8" s="277"/>
      <c r="G8" s="277"/>
      <c r="H8" s="277"/>
      <c r="I8" s="275"/>
    </row>
    <row r="9" spans="1:9" s="23" customFormat="1" x14ac:dyDescent="0.2">
      <c r="A9" s="210" t="s">
        <v>55</v>
      </c>
      <c r="B9" s="211"/>
      <c r="C9" s="204"/>
      <c r="D9" s="20" t="s">
        <v>49</v>
      </c>
      <c r="E9" s="214" t="str">
        <f>'HRSA 99-1 Page 1 of 4'!$E$9</f>
        <v xml:space="preserve"> </v>
      </c>
      <c r="F9" s="224"/>
      <c r="G9" s="224"/>
      <c r="H9" s="224"/>
      <c r="I9" s="225"/>
    </row>
    <row r="10" spans="1:9" s="23" customFormat="1" ht="15" customHeight="1" x14ac:dyDescent="0.2">
      <c r="A10" s="210" t="s">
        <v>47</v>
      </c>
      <c r="B10" s="211"/>
      <c r="C10" s="223"/>
      <c r="D10" s="252" t="s">
        <v>50</v>
      </c>
      <c r="E10" s="253"/>
      <c r="F10" s="53"/>
      <c r="G10" s="296" t="s">
        <v>53</v>
      </c>
      <c r="H10" s="297"/>
      <c r="I10" s="298"/>
    </row>
    <row r="11" spans="1:9" s="23" customFormat="1" ht="13.5" customHeight="1" x14ac:dyDescent="0.2">
      <c r="A11" s="278" t="s">
        <v>8</v>
      </c>
      <c r="B11" s="303" t="s">
        <v>65</v>
      </c>
      <c r="C11" s="304"/>
      <c r="D11" s="304"/>
      <c r="E11" s="305"/>
      <c r="F11" s="292" t="s">
        <v>82</v>
      </c>
      <c r="G11" s="293"/>
      <c r="H11" s="281" t="s">
        <v>61</v>
      </c>
      <c r="I11" s="282"/>
    </row>
    <row r="12" spans="1:9" s="23" customFormat="1" ht="12.75" customHeight="1" x14ac:dyDescent="0.2">
      <c r="A12" s="278"/>
      <c r="B12" s="306"/>
      <c r="C12" s="307"/>
      <c r="D12" s="307"/>
      <c r="E12" s="308"/>
      <c r="F12" s="294"/>
      <c r="G12" s="295"/>
      <c r="H12" s="283"/>
      <c r="I12" s="284"/>
    </row>
    <row r="13" spans="1:9" ht="26.25" customHeight="1" x14ac:dyDescent="0.2">
      <c r="A13" s="278"/>
      <c r="B13" s="309"/>
      <c r="C13" s="310"/>
      <c r="D13" s="310"/>
      <c r="E13" s="311"/>
      <c r="F13" s="25" t="s">
        <v>36</v>
      </c>
      <c r="G13" s="25" t="s">
        <v>70</v>
      </c>
      <c r="H13" s="29" t="s">
        <v>28</v>
      </c>
      <c r="I13" s="29" t="s">
        <v>45</v>
      </c>
    </row>
    <row r="14" spans="1:9" x14ac:dyDescent="0.2">
      <c r="A14" s="291">
        <v>4.01</v>
      </c>
      <c r="B14" s="313" t="s">
        <v>0</v>
      </c>
      <c r="C14" s="314"/>
      <c r="D14" s="315"/>
      <c r="E14" s="43" t="s">
        <v>20</v>
      </c>
      <c r="F14" s="105"/>
      <c r="G14" s="319"/>
      <c r="H14" s="107"/>
      <c r="I14" s="279"/>
    </row>
    <row r="15" spans="1:9" x14ac:dyDescent="0.2">
      <c r="A15" s="291"/>
      <c r="B15" s="316"/>
      <c r="C15" s="317"/>
      <c r="D15" s="318"/>
      <c r="E15" s="43" t="s">
        <v>21</v>
      </c>
      <c r="F15" s="105"/>
      <c r="G15" s="320"/>
      <c r="H15" s="107"/>
      <c r="I15" s="280"/>
    </row>
    <row r="16" spans="1:9" ht="14.25" customHeight="1" x14ac:dyDescent="0.2">
      <c r="A16" s="92">
        <v>4.0199999999999996</v>
      </c>
      <c r="B16" s="312" t="s">
        <v>1</v>
      </c>
      <c r="C16" s="312"/>
      <c r="D16" s="312"/>
      <c r="E16" s="312"/>
      <c r="F16" s="104"/>
      <c r="G16" s="106"/>
      <c r="H16" s="2"/>
      <c r="I16" s="2"/>
    </row>
    <row r="17" spans="1:18" ht="25.5" customHeight="1" x14ac:dyDescent="0.2">
      <c r="A17" s="92">
        <v>4.03</v>
      </c>
      <c r="B17" s="321" t="s">
        <v>98</v>
      </c>
      <c r="C17" s="322"/>
      <c r="D17" s="322"/>
      <c r="E17" s="323"/>
      <c r="F17" s="17">
        <f>'HRSA 99-1 Page 1 of 4'!$G$18</f>
        <v>0</v>
      </c>
      <c r="G17" s="34"/>
      <c r="H17" s="103">
        <f>'HRSA 99-1 Page 1 of 4'!$H$18</f>
        <v>0</v>
      </c>
      <c r="I17" s="18">
        <f>'HRSA 99-1 Page 1 of 4'!$I$18</f>
        <v>0</v>
      </c>
      <c r="M17" s="56"/>
      <c r="N17" s="56"/>
      <c r="O17" s="56"/>
      <c r="P17" s="56"/>
      <c r="Q17" s="56"/>
      <c r="R17" s="56"/>
    </row>
    <row r="18" spans="1:18" ht="25.5" customHeight="1" x14ac:dyDescent="0.2">
      <c r="A18" s="92">
        <v>4.04</v>
      </c>
      <c r="B18" s="299" t="s">
        <v>114</v>
      </c>
      <c r="C18" s="299"/>
      <c r="D18" s="299"/>
      <c r="E18" s="299"/>
      <c r="F18" s="27">
        <v>0</v>
      </c>
      <c r="G18" s="91"/>
      <c r="H18" s="26">
        <v>0</v>
      </c>
      <c r="I18" s="26">
        <v>0</v>
      </c>
      <c r="M18" s="56"/>
      <c r="N18" s="56"/>
      <c r="O18" s="56"/>
      <c r="P18" s="56"/>
      <c r="Q18" s="56"/>
      <c r="R18" s="56"/>
    </row>
    <row r="19" spans="1:18" ht="25.5" customHeight="1" x14ac:dyDescent="0.2">
      <c r="A19" s="93" t="s">
        <v>92</v>
      </c>
      <c r="B19" s="327" t="s">
        <v>113</v>
      </c>
      <c r="C19" s="327"/>
      <c r="D19" s="327"/>
      <c r="E19" s="327"/>
      <c r="F19" s="85">
        <v>0</v>
      </c>
      <c r="G19" s="91"/>
      <c r="H19" s="26">
        <v>0</v>
      </c>
      <c r="I19" s="26">
        <v>0</v>
      </c>
      <c r="M19" s="56"/>
      <c r="N19" s="328"/>
      <c r="O19" s="328"/>
      <c r="P19" s="328"/>
      <c r="Q19" s="328"/>
      <c r="R19" s="56"/>
    </row>
    <row r="20" spans="1:18" ht="25.5" customHeight="1" x14ac:dyDescent="0.2">
      <c r="A20" s="93" t="s">
        <v>93</v>
      </c>
      <c r="B20" s="300" t="s">
        <v>109</v>
      </c>
      <c r="C20" s="301"/>
      <c r="D20" s="301"/>
      <c r="E20" s="302"/>
      <c r="F20" s="85">
        <v>0</v>
      </c>
      <c r="G20" s="91"/>
      <c r="H20" s="26">
        <v>0</v>
      </c>
      <c r="I20" s="26">
        <v>0</v>
      </c>
      <c r="M20" s="56"/>
      <c r="N20" s="56"/>
      <c r="O20" s="56"/>
      <c r="P20" s="56"/>
      <c r="Q20" s="56"/>
      <c r="R20" s="56"/>
    </row>
    <row r="21" spans="1:18" ht="25.5" customHeight="1" x14ac:dyDescent="0.2">
      <c r="A21" s="92">
        <v>4.05</v>
      </c>
      <c r="B21" s="299" t="s">
        <v>110</v>
      </c>
      <c r="C21" s="299"/>
      <c r="D21" s="299"/>
      <c r="E21" s="299"/>
      <c r="F21" s="27">
        <v>0</v>
      </c>
      <c r="G21" s="91"/>
      <c r="H21" s="26">
        <v>0</v>
      </c>
      <c r="I21" s="26">
        <v>0</v>
      </c>
      <c r="M21" s="56"/>
      <c r="N21" s="56"/>
      <c r="O21" s="56"/>
      <c r="P21" s="56"/>
      <c r="Q21" s="56"/>
      <c r="R21" s="56"/>
    </row>
    <row r="22" spans="1:18" ht="25.5" customHeight="1" x14ac:dyDescent="0.2">
      <c r="A22" s="93" t="s">
        <v>89</v>
      </c>
      <c r="B22" s="327" t="s">
        <v>111</v>
      </c>
      <c r="C22" s="327"/>
      <c r="D22" s="327"/>
      <c r="E22" s="327"/>
      <c r="F22" s="27">
        <v>0</v>
      </c>
      <c r="G22" s="88"/>
      <c r="H22" s="26">
        <v>0</v>
      </c>
      <c r="I22" s="26">
        <v>0</v>
      </c>
    </row>
    <row r="23" spans="1:18" ht="25.5" customHeight="1" x14ac:dyDescent="0.2">
      <c r="A23" s="93" t="s">
        <v>99</v>
      </c>
      <c r="B23" s="300" t="s">
        <v>112</v>
      </c>
      <c r="C23" s="301"/>
      <c r="D23" s="301"/>
      <c r="E23" s="302"/>
      <c r="F23" s="27">
        <v>0</v>
      </c>
      <c r="G23" s="88"/>
      <c r="H23" s="26">
        <v>0</v>
      </c>
      <c r="I23" s="26">
        <v>0</v>
      </c>
    </row>
    <row r="24" spans="1:18" ht="14.25" customHeight="1" x14ac:dyDescent="0.2">
      <c r="A24" s="93">
        <v>4.0599999999999996</v>
      </c>
      <c r="B24" s="324" t="s">
        <v>116</v>
      </c>
      <c r="C24" s="325"/>
      <c r="D24" s="325"/>
      <c r="E24" s="326"/>
      <c r="F24" s="96">
        <f>SUM((F17+F18)-(F19+F20)+(F21)+(F22+F23))</f>
        <v>0</v>
      </c>
      <c r="G24" s="117">
        <v>0</v>
      </c>
      <c r="H24" s="115">
        <f>SUM((H17+H18)-(H19+H20)+(H21)+(H22+H23))</f>
        <v>0</v>
      </c>
      <c r="I24" s="115">
        <f>SUM((I17+I18)-(I19+I20)+(I21)+(I22+I23))</f>
        <v>0</v>
      </c>
    </row>
    <row r="25" spans="1:18" ht="25.5" customHeight="1" x14ac:dyDescent="0.2">
      <c r="A25" s="92">
        <v>4.07</v>
      </c>
      <c r="B25" s="299" t="s">
        <v>9</v>
      </c>
      <c r="C25" s="299"/>
      <c r="D25" s="299"/>
      <c r="E25" s="299"/>
      <c r="F25" s="27">
        <v>0</v>
      </c>
      <c r="G25" s="33">
        <f>IF(F25&lt;=F24,0,IF(G24=0,G24,F25-F24))</f>
        <v>0</v>
      </c>
      <c r="H25" s="26">
        <v>0</v>
      </c>
      <c r="I25" s="26">
        <v>0</v>
      </c>
    </row>
    <row r="26" spans="1:18" ht="14.25" customHeight="1" x14ac:dyDescent="0.2">
      <c r="A26" s="92">
        <v>4.08</v>
      </c>
      <c r="B26" s="312" t="s">
        <v>2</v>
      </c>
      <c r="C26" s="312"/>
      <c r="D26" s="312"/>
      <c r="E26" s="312"/>
      <c r="F26" s="3">
        <f>IF(F25&lt;F24,F25,F24)</f>
        <v>0</v>
      </c>
      <c r="G26" s="3">
        <f>IF(F25&lt;=F24,0,IF(G25&lt;G24,G25,G24))</f>
        <v>0</v>
      </c>
      <c r="H26" s="4">
        <f>IF(H25&lt;H24,H25,H24)</f>
        <v>0</v>
      </c>
      <c r="I26" s="4">
        <f>IF(I25&lt;I24,I25,I24)</f>
        <v>0</v>
      </c>
    </row>
    <row r="27" spans="1:18" ht="25.5" customHeight="1" x14ac:dyDescent="0.2">
      <c r="A27" s="92">
        <v>4.09</v>
      </c>
      <c r="B27" s="299" t="s">
        <v>19</v>
      </c>
      <c r="C27" s="299"/>
      <c r="D27" s="299"/>
      <c r="E27" s="299"/>
      <c r="F27" s="27">
        <v>0</v>
      </c>
      <c r="G27" s="33">
        <f>IF(G26&lt;=0,0,G25-G28)</f>
        <v>0</v>
      </c>
      <c r="H27" s="26">
        <v>0</v>
      </c>
      <c r="I27" s="26">
        <v>0</v>
      </c>
    </row>
    <row r="28" spans="1:18" ht="25.5" customHeight="1" x14ac:dyDescent="0.2">
      <c r="A28" s="92">
        <v>4.0999999999999996</v>
      </c>
      <c r="B28" s="299" t="s">
        <v>3</v>
      </c>
      <c r="C28" s="299"/>
      <c r="D28" s="299"/>
      <c r="E28" s="299"/>
      <c r="F28" s="35">
        <v>0</v>
      </c>
      <c r="G28" s="17">
        <f>IF(G26&lt;=0,0,ROUND(G29*2,2))</f>
        <v>0</v>
      </c>
      <c r="H28" s="34">
        <v>0</v>
      </c>
      <c r="I28" s="34">
        <v>0</v>
      </c>
    </row>
    <row r="29" spans="1:18" ht="25.5" customHeight="1" x14ac:dyDescent="0.2">
      <c r="A29" s="92">
        <v>4.1100000000000003</v>
      </c>
      <c r="B29" s="299" t="s">
        <v>10</v>
      </c>
      <c r="C29" s="299"/>
      <c r="D29" s="299"/>
      <c r="E29" s="299"/>
      <c r="F29" s="17">
        <f>ROUND(F28/2,2)</f>
        <v>0</v>
      </c>
      <c r="G29" s="17">
        <f>IF(G26&lt;=0,0,G25-G30)</f>
        <v>0</v>
      </c>
      <c r="H29" s="18">
        <f>ROUND(H28/2,2)</f>
        <v>0</v>
      </c>
      <c r="I29" s="18">
        <f>ROUND(I28/2,2)</f>
        <v>0</v>
      </c>
    </row>
    <row r="30" spans="1:18" ht="14.25" customHeight="1" x14ac:dyDescent="0.2">
      <c r="A30" s="92">
        <v>4.12</v>
      </c>
      <c r="B30" s="299" t="s">
        <v>11</v>
      </c>
      <c r="C30" s="299"/>
      <c r="D30" s="299"/>
      <c r="E30" s="299"/>
      <c r="F30" s="17">
        <f>F27+F29</f>
        <v>0</v>
      </c>
      <c r="G30" s="17">
        <f>IF(G26&lt;=0,0,F30-F31)</f>
        <v>0</v>
      </c>
      <c r="H30" s="18">
        <f>H27+H29</f>
        <v>0</v>
      </c>
      <c r="I30" s="18">
        <f>I27+I29</f>
        <v>0</v>
      </c>
    </row>
    <row r="31" spans="1:18" ht="25.5" customHeight="1" x14ac:dyDescent="0.2">
      <c r="A31" s="92">
        <v>4.13</v>
      </c>
      <c r="B31" s="299" t="s">
        <v>38</v>
      </c>
      <c r="C31" s="299"/>
      <c r="D31" s="299"/>
      <c r="E31" s="299"/>
      <c r="F31" s="36">
        <f>IF(F25&lt;=F24,F30, ROUND(F24/F25*F30,2))</f>
        <v>0</v>
      </c>
      <c r="G31" s="17">
        <f>IF(G25&lt;=G24,G30, ROUND(G24/G25*G30,2))</f>
        <v>0</v>
      </c>
      <c r="H31" s="18">
        <f t="shared" ref="H31:I31" si="0">IF(H25&lt;=H24,H30, ROUND(H24/H25*H30,2))</f>
        <v>0</v>
      </c>
      <c r="I31" s="18">
        <f t="shared" si="0"/>
        <v>0</v>
      </c>
    </row>
    <row r="32" spans="1:18" ht="14.25" customHeight="1" x14ac:dyDescent="0.2">
      <c r="A32" s="92">
        <v>4.1399999999999997</v>
      </c>
      <c r="B32" s="299" t="s">
        <v>4</v>
      </c>
      <c r="C32" s="299"/>
      <c r="D32" s="299"/>
      <c r="E32" s="299"/>
      <c r="F32" s="27">
        <v>0</v>
      </c>
      <c r="G32" s="268"/>
      <c r="H32" s="26">
        <v>0</v>
      </c>
      <c r="I32" s="26">
        <v>0</v>
      </c>
    </row>
    <row r="33" spans="1:9" ht="25.5" customHeight="1" x14ac:dyDescent="0.2">
      <c r="A33" s="92">
        <v>4.1500000000000004</v>
      </c>
      <c r="B33" s="299" t="s">
        <v>5</v>
      </c>
      <c r="C33" s="299"/>
      <c r="D33" s="299"/>
      <c r="E33" s="299"/>
      <c r="F33" s="27">
        <v>0</v>
      </c>
      <c r="G33" s="269"/>
      <c r="H33" s="26">
        <v>0</v>
      </c>
      <c r="I33" s="26">
        <v>0</v>
      </c>
    </row>
    <row r="34" spans="1:9" ht="25.5" customHeight="1" x14ac:dyDescent="0.2">
      <c r="A34" s="92">
        <v>4.16</v>
      </c>
      <c r="B34" s="299" t="s">
        <v>12</v>
      </c>
      <c r="C34" s="299"/>
      <c r="D34" s="299"/>
      <c r="E34" s="299"/>
      <c r="F34" s="27">
        <v>0</v>
      </c>
      <c r="G34" s="269"/>
      <c r="H34" s="26">
        <v>0</v>
      </c>
      <c r="I34" s="26">
        <v>0</v>
      </c>
    </row>
    <row r="35" spans="1:9" ht="25.5" customHeight="1" x14ac:dyDescent="0.2">
      <c r="A35" s="92">
        <v>4.17</v>
      </c>
      <c r="B35" s="299" t="s">
        <v>13</v>
      </c>
      <c r="C35" s="299"/>
      <c r="D35" s="299"/>
      <c r="E35" s="299"/>
      <c r="F35" s="17">
        <f>ROUND(F34/2,2)</f>
        <v>0</v>
      </c>
      <c r="G35" s="269"/>
      <c r="H35" s="18">
        <f>ROUND(H34/2,2)</f>
        <v>0</v>
      </c>
      <c r="I35" s="18">
        <f>ROUND(I34/2,2)</f>
        <v>0</v>
      </c>
    </row>
    <row r="36" spans="1:9" ht="14.25" customHeight="1" x14ac:dyDescent="0.2">
      <c r="A36" s="94">
        <v>4.18</v>
      </c>
      <c r="B36" s="321" t="s">
        <v>6</v>
      </c>
      <c r="C36" s="322"/>
      <c r="D36" s="322"/>
      <c r="E36" s="323"/>
      <c r="F36" s="17">
        <f>F33+F35</f>
        <v>0</v>
      </c>
      <c r="G36" s="270"/>
      <c r="H36" s="18">
        <f>H33+H35</f>
        <v>0</v>
      </c>
      <c r="I36" s="18">
        <f>I33+I35</f>
        <v>0</v>
      </c>
    </row>
    <row r="37" spans="1:9" ht="14.25" customHeight="1" x14ac:dyDescent="0.2">
      <c r="A37" s="92">
        <v>4.1900000000000004</v>
      </c>
      <c r="B37" s="312" t="s">
        <v>18</v>
      </c>
      <c r="C37" s="312"/>
      <c r="D37" s="312"/>
      <c r="E37" s="312"/>
      <c r="F37" s="3">
        <f>ROUND(F26+F32,2)</f>
        <v>0</v>
      </c>
      <c r="G37" s="3">
        <f>IF(G26&lt;=0,0,ROUND(G26,2))</f>
        <v>0</v>
      </c>
      <c r="H37" s="4">
        <f>ROUND(H26+H32,2)</f>
        <v>0</v>
      </c>
      <c r="I37" s="4">
        <f>ROUND(I26+I32,2)</f>
        <v>0</v>
      </c>
    </row>
    <row r="38" spans="1:9" x14ac:dyDescent="0.2">
      <c r="A38" s="92">
        <v>4.2</v>
      </c>
      <c r="B38" s="312" t="s">
        <v>7</v>
      </c>
      <c r="C38" s="312"/>
      <c r="D38" s="312"/>
      <c r="E38" s="312"/>
      <c r="F38" s="3">
        <f>ROUND(F31+F36,2)</f>
        <v>0</v>
      </c>
      <c r="G38" s="3">
        <f>ROUND(G31,2)</f>
        <v>0</v>
      </c>
      <c r="H38" s="4">
        <f>ROUND(H31+H36,2)</f>
        <v>0</v>
      </c>
      <c r="I38" s="4">
        <f>ROUND(I31+I36,2)</f>
        <v>0</v>
      </c>
    </row>
    <row r="39" spans="1:9" ht="14.25" x14ac:dyDescent="0.2">
      <c r="A39" s="49"/>
      <c r="B39" s="50"/>
      <c r="C39" s="50"/>
      <c r="D39" s="50"/>
      <c r="E39" s="50"/>
      <c r="F39" s="51"/>
      <c r="G39" s="51"/>
      <c r="H39" s="52"/>
      <c r="I39" s="52"/>
    </row>
    <row r="40" spans="1:9" x14ac:dyDescent="0.2">
      <c r="A40" s="40" t="s">
        <v>84</v>
      </c>
      <c r="B40" s="41"/>
      <c r="C40" s="22"/>
      <c r="D40" s="22"/>
      <c r="E40" s="22"/>
      <c r="F40" s="22"/>
      <c r="G40" s="22"/>
      <c r="H40" s="41" t="s">
        <v>100</v>
      </c>
      <c r="I40" s="22"/>
    </row>
    <row r="41" spans="1:9" x14ac:dyDescent="0.2">
      <c r="A41" s="40" t="s">
        <v>118</v>
      </c>
      <c r="B41" s="41"/>
      <c r="C41" s="22"/>
      <c r="D41" s="22"/>
      <c r="E41" s="22"/>
      <c r="F41" s="22"/>
      <c r="G41" s="22"/>
      <c r="H41" s="22"/>
      <c r="I41" s="22"/>
    </row>
    <row r="44" spans="1:9" ht="14.25" x14ac:dyDescent="0.2">
      <c r="A44" s="49"/>
      <c r="B44" s="50"/>
      <c r="C44" s="50"/>
      <c r="D44" s="50"/>
      <c r="E44" s="50"/>
      <c r="F44" s="51"/>
      <c r="G44" s="51"/>
      <c r="H44" s="52"/>
      <c r="I44" s="52"/>
    </row>
  </sheetData>
  <protectedRanges>
    <protectedRange password="C09A" sqref="F31:I31" name="Range1"/>
  </protectedRanges>
  <dataConsolidate/>
  <mergeCells count="46">
    <mergeCell ref="B27:E27"/>
    <mergeCell ref="B36:E36"/>
    <mergeCell ref="B38:E38"/>
    <mergeCell ref="B37:E37"/>
    <mergeCell ref="B30:E30"/>
    <mergeCell ref="B35:E35"/>
    <mergeCell ref="B32:E32"/>
    <mergeCell ref="B34:E34"/>
    <mergeCell ref="B33:E33"/>
    <mergeCell ref="B26:E26"/>
    <mergeCell ref="B23:E23"/>
    <mergeCell ref="B22:E22"/>
    <mergeCell ref="B19:E19"/>
    <mergeCell ref="N19:Q19"/>
    <mergeCell ref="E9:I9"/>
    <mergeCell ref="F11:G12"/>
    <mergeCell ref="G10:I10"/>
    <mergeCell ref="B31:E31"/>
    <mergeCell ref="B29:E29"/>
    <mergeCell ref="B21:E21"/>
    <mergeCell ref="B20:E20"/>
    <mergeCell ref="B11:E13"/>
    <mergeCell ref="B16:E16"/>
    <mergeCell ref="B28:E28"/>
    <mergeCell ref="B14:D15"/>
    <mergeCell ref="G14:G15"/>
    <mergeCell ref="B17:E17"/>
    <mergeCell ref="B18:E18"/>
    <mergeCell ref="B24:E24"/>
    <mergeCell ref="B25:E25"/>
    <mergeCell ref="H1:I1"/>
    <mergeCell ref="G2:I2"/>
    <mergeCell ref="G32:G36"/>
    <mergeCell ref="A8:B8"/>
    <mergeCell ref="C6:I6"/>
    <mergeCell ref="C8:I8"/>
    <mergeCell ref="A6:B6"/>
    <mergeCell ref="A10:C10"/>
    <mergeCell ref="D10:E10"/>
    <mergeCell ref="A11:A13"/>
    <mergeCell ref="I14:I15"/>
    <mergeCell ref="H11:I12"/>
    <mergeCell ref="A4:I5"/>
    <mergeCell ref="D7:G7"/>
    <mergeCell ref="A14:A15"/>
    <mergeCell ref="A9:C9"/>
  </mergeCells>
  <phoneticPr fontId="19" type="noConversion"/>
  <pageMargins left="0.43" right="0.46" top="0.4" bottom="0.56000000000000005" header="0.37" footer="0.51"/>
  <pageSetup orientation="portrait" r:id="rId1"/>
  <headerFooter alignWithMargins="0">
    <oddFooter xml:space="preserve">&amp;L&amp;"Arial,Bold"&amp;8
</oddFooter>
  </headerFooter>
  <ignoredErrors>
    <ignoredError sqref="G27 G25" unlockedFormula="1"/>
    <ignoredError sqref="G26 G37:G38 G29:G3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workbookViewId="0">
      <selection activeCell="B2" sqref="B2"/>
    </sheetView>
  </sheetViews>
  <sheetFormatPr defaultRowHeight="12.75" x14ac:dyDescent="0.2"/>
  <cols>
    <col min="1" max="1" width="8.28515625" customWidth="1"/>
    <col min="2" max="5" width="14" customWidth="1"/>
    <col min="6" max="9" width="9" customWidth="1"/>
  </cols>
  <sheetData>
    <row r="1" spans="1:9" x14ac:dyDescent="0.2">
      <c r="A1" s="44" t="s">
        <v>29</v>
      </c>
      <c r="B1" s="44"/>
      <c r="C1" s="44"/>
      <c r="D1" s="44"/>
      <c r="E1" s="44"/>
      <c r="F1" s="44"/>
      <c r="G1" s="44"/>
      <c r="H1" s="267" t="s">
        <v>30</v>
      </c>
      <c r="I1" s="267"/>
    </row>
    <row r="2" spans="1:9" x14ac:dyDescent="0.2">
      <c r="A2" s="44" t="s">
        <v>31</v>
      </c>
      <c r="B2" s="44"/>
      <c r="C2" s="44"/>
      <c r="D2" s="44"/>
      <c r="E2" s="44"/>
      <c r="F2" s="44"/>
      <c r="G2" s="176" t="s">
        <v>117</v>
      </c>
      <c r="H2" s="176"/>
      <c r="I2" s="176"/>
    </row>
    <row r="3" spans="1:9" x14ac:dyDescent="0.2">
      <c r="A3" s="44"/>
      <c r="B3" s="44"/>
      <c r="C3" s="44"/>
      <c r="D3" s="44"/>
      <c r="E3" s="44"/>
      <c r="F3" s="44"/>
      <c r="G3" s="87"/>
      <c r="H3" s="87"/>
      <c r="I3" s="87"/>
    </row>
    <row r="4" spans="1:9" x14ac:dyDescent="0.2">
      <c r="A4" s="285" t="s">
        <v>23</v>
      </c>
      <c r="B4" s="286"/>
      <c r="C4" s="286"/>
      <c r="D4" s="286"/>
      <c r="E4" s="286"/>
      <c r="F4" s="286"/>
      <c r="G4" s="286"/>
      <c r="H4" s="286"/>
      <c r="I4" s="287"/>
    </row>
    <row r="5" spans="1:9" x14ac:dyDescent="0.2">
      <c r="A5" s="288"/>
      <c r="B5" s="289"/>
      <c r="C5" s="289"/>
      <c r="D5" s="289"/>
      <c r="E5" s="289"/>
      <c r="F5" s="289"/>
      <c r="G5" s="289"/>
      <c r="H5" s="289"/>
      <c r="I5" s="290"/>
    </row>
    <row r="6" spans="1:9" s="23" customFormat="1" x14ac:dyDescent="0.2">
      <c r="A6" s="210" t="s">
        <v>24</v>
      </c>
      <c r="B6" s="213"/>
      <c r="C6" s="273">
        <f>'HRSA 99-1 Page 1 of 4'!C6</f>
        <v>0</v>
      </c>
      <c r="D6" s="274"/>
      <c r="E6" s="274"/>
      <c r="F6" s="274"/>
      <c r="G6" s="274"/>
      <c r="H6" s="274"/>
      <c r="I6" s="275"/>
    </row>
    <row r="7" spans="1:9" s="23" customFormat="1" x14ac:dyDescent="0.2">
      <c r="A7" s="24" t="s">
        <v>56</v>
      </c>
      <c r="B7" s="24">
        <f>'HRSA 99-1 Page 1 of 4'!B7</f>
        <v>0</v>
      </c>
      <c r="C7" s="19" t="s">
        <v>58</v>
      </c>
      <c r="D7" s="210">
        <f>'HRSA 99-1 Page 1 of 4'!D7</f>
        <v>0</v>
      </c>
      <c r="E7" s="211"/>
      <c r="F7" s="216"/>
      <c r="G7" s="225"/>
      <c r="H7" s="24" t="s">
        <v>59</v>
      </c>
      <c r="I7" s="45">
        <f>'HRSA 99-1 Page 1 of 4'!$I$7</f>
        <v>0</v>
      </c>
    </row>
    <row r="8" spans="1:9" s="23" customFormat="1" x14ac:dyDescent="0.2">
      <c r="A8" s="271" t="s">
        <v>57</v>
      </c>
      <c r="B8" s="272"/>
      <c r="C8" s="276">
        <f>'HRSA 99-1 Page 1 of 4'!C8</f>
        <v>0</v>
      </c>
      <c r="D8" s="277"/>
      <c r="E8" s="277"/>
      <c r="F8" s="277"/>
      <c r="G8" s="277"/>
      <c r="H8" s="277"/>
      <c r="I8" s="275"/>
    </row>
    <row r="9" spans="1:9" s="23" customFormat="1" x14ac:dyDescent="0.2">
      <c r="A9" s="210" t="s">
        <v>55</v>
      </c>
      <c r="B9" s="211"/>
      <c r="C9" s="204"/>
      <c r="D9" s="20" t="s">
        <v>49</v>
      </c>
      <c r="E9" s="214" t="str">
        <f>'HRSA 99-1 Page 1 of 4'!$E$9</f>
        <v xml:space="preserve"> </v>
      </c>
      <c r="F9" s="224"/>
      <c r="G9" s="224"/>
      <c r="H9" s="224"/>
      <c r="I9" s="225"/>
    </row>
    <row r="10" spans="1:9" s="23" customFormat="1" x14ac:dyDescent="0.2">
      <c r="A10" s="210" t="s">
        <v>47</v>
      </c>
      <c r="B10" s="211"/>
      <c r="C10" s="223"/>
      <c r="D10" s="252" t="s">
        <v>50</v>
      </c>
      <c r="E10" s="253"/>
      <c r="F10" s="53"/>
      <c r="G10" s="296" t="s">
        <v>53</v>
      </c>
      <c r="H10" s="297"/>
      <c r="I10" s="298"/>
    </row>
    <row r="11" spans="1:9" s="23" customFormat="1" x14ac:dyDescent="0.2">
      <c r="A11" s="278" t="s">
        <v>8</v>
      </c>
      <c r="B11" s="303" t="s">
        <v>65</v>
      </c>
      <c r="C11" s="304"/>
      <c r="D11" s="304"/>
      <c r="E11" s="305"/>
      <c r="F11" s="292" t="s">
        <v>28</v>
      </c>
      <c r="G11" s="293"/>
      <c r="H11" s="281" t="s">
        <v>61</v>
      </c>
      <c r="I11" s="282"/>
    </row>
    <row r="12" spans="1:9" s="23" customFormat="1" x14ac:dyDescent="0.2">
      <c r="A12" s="278"/>
      <c r="B12" s="306"/>
      <c r="C12" s="307"/>
      <c r="D12" s="307"/>
      <c r="E12" s="308"/>
      <c r="F12" s="294"/>
      <c r="G12" s="295"/>
      <c r="H12" s="283"/>
      <c r="I12" s="284"/>
    </row>
    <row r="13" spans="1:9" ht="38.25" x14ac:dyDescent="0.2">
      <c r="A13" s="278"/>
      <c r="B13" s="309"/>
      <c r="C13" s="310"/>
      <c r="D13" s="310"/>
      <c r="E13" s="311"/>
      <c r="F13" s="90" t="s">
        <v>36</v>
      </c>
      <c r="G13" s="90" t="s">
        <v>70</v>
      </c>
      <c r="H13" s="90" t="s">
        <v>36</v>
      </c>
      <c r="I13" s="90" t="s">
        <v>70</v>
      </c>
    </row>
    <row r="14" spans="1:9" x14ac:dyDescent="0.2">
      <c r="A14" s="291">
        <v>4.01</v>
      </c>
      <c r="B14" s="313" t="s">
        <v>0</v>
      </c>
      <c r="C14" s="314"/>
      <c r="D14" s="315"/>
      <c r="E14" s="89" t="s">
        <v>20</v>
      </c>
      <c r="F14" s="329">
        <v>40817</v>
      </c>
      <c r="G14" s="329"/>
      <c r="H14" s="329">
        <v>40817</v>
      </c>
      <c r="I14" s="329"/>
    </row>
    <row r="15" spans="1:9" x14ac:dyDescent="0.2">
      <c r="A15" s="291"/>
      <c r="B15" s="316"/>
      <c r="C15" s="317"/>
      <c r="D15" s="318"/>
      <c r="E15" s="89" t="s">
        <v>21</v>
      </c>
      <c r="F15" s="329">
        <v>41182</v>
      </c>
      <c r="G15" s="329"/>
      <c r="H15" s="329">
        <v>41182</v>
      </c>
      <c r="I15" s="329"/>
    </row>
    <row r="16" spans="1:9" x14ac:dyDescent="0.2">
      <c r="A16" s="92">
        <v>4.0199999999999996</v>
      </c>
      <c r="B16" s="312" t="s">
        <v>1</v>
      </c>
      <c r="C16" s="312"/>
      <c r="D16" s="312"/>
      <c r="E16" s="312"/>
      <c r="F16" s="335" t="s">
        <v>107</v>
      </c>
      <c r="G16" s="335"/>
      <c r="H16" s="333" t="s">
        <v>106</v>
      </c>
      <c r="I16" s="334"/>
    </row>
    <row r="17" spans="1:18" ht="25.5" customHeight="1" x14ac:dyDescent="0.2">
      <c r="A17" s="92">
        <v>4.03</v>
      </c>
      <c r="B17" s="321" t="s">
        <v>98</v>
      </c>
      <c r="C17" s="322"/>
      <c r="D17" s="322"/>
      <c r="E17" s="323"/>
      <c r="F17" s="17">
        <f>'HRSA 99-1 Page 1 of 4'!$H$18</f>
        <v>0</v>
      </c>
      <c r="G17" s="34"/>
      <c r="H17" s="100">
        <f>'HRSA 99-1 Page 1 of 4'!$I$18</f>
        <v>0</v>
      </c>
      <c r="I17" s="330"/>
      <c r="M17" s="56"/>
      <c r="N17" s="56"/>
      <c r="O17" s="56"/>
      <c r="P17" s="56"/>
      <c r="Q17" s="56"/>
      <c r="R17" s="56"/>
    </row>
    <row r="18" spans="1:18" ht="25.5" customHeight="1" x14ac:dyDescent="0.2">
      <c r="A18" s="92">
        <v>4.04</v>
      </c>
      <c r="B18" s="299" t="s">
        <v>108</v>
      </c>
      <c r="C18" s="299"/>
      <c r="D18" s="299"/>
      <c r="E18" s="299"/>
      <c r="F18" s="27">
        <v>0</v>
      </c>
      <c r="G18" s="91"/>
      <c r="H18" s="86">
        <v>0</v>
      </c>
      <c r="I18" s="331"/>
      <c r="M18" s="56"/>
      <c r="N18" s="56"/>
      <c r="O18" s="56"/>
      <c r="P18" s="56"/>
      <c r="Q18" s="56"/>
      <c r="R18" s="56"/>
    </row>
    <row r="19" spans="1:18" ht="25.5" customHeight="1" x14ac:dyDescent="0.2">
      <c r="A19" s="93" t="s">
        <v>92</v>
      </c>
      <c r="B19" s="327" t="s">
        <v>113</v>
      </c>
      <c r="C19" s="327"/>
      <c r="D19" s="327"/>
      <c r="E19" s="327"/>
      <c r="F19" s="85">
        <v>0</v>
      </c>
      <c r="G19" s="91"/>
      <c r="H19" s="86">
        <v>0</v>
      </c>
      <c r="I19" s="331"/>
      <c r="M19" s="56"/>
      <c r="N19" s="328"/>
      <c r="O19" s="328"/>
      <c r="P19" s="328"/>
      <c r="Q19" s="328"/>
      <c r="R19" s="56"/>
    </row>
    <row r="20" spans="1:18" ht="25.5" customHeight="1" x14ac:dyDescent="0.2">
      <c r="A20" s="93" t="s">
        <v>93</v>
      </c>
      <c r="B20" s="300" t="s">
        <v>109</v>
      </c>
      <c r="C20" s="301"/>
      <c r="D20" s="301"/>
      <c r="E20" s="302"/>
      <c r="F20" s="85">
        <v>0</v>
      </c>
      <c r="G20" s="91"/>
      <c r="H20" s="86">
        <v>0</v>
      </c>
      <c r="I20" s="331"/>
      <c r="M20" s="56"/>
      <c r="N20" s="56"/>
      <c r="O20" s="56"/>
      <c r="P20" s="56"/>
      <c r="Q20" s="56"/>
      <c r="R20" s="56"/>
    </row>
    <row r="21" spans="1:18" ht="25.5" customHeight="1" x14ac:dyDescent="0.2">
      <c r="A21" s="92">
        <v>4.05</v>
      </c>
      <c r="B21" s="299" t="s">
        <v>110</v>
      </c>
      <c r="C21" s="299"/>
      <c r="D21" s="299"/>
      <c r="E21" s="299"/>
      <c r="F21" s="27">
        <v>0</v>
      </c>
      <c r="G21" s="91"/>
      <c r="H21" s="86">
        <v>0</v>
      </c>
      <c r="I21" s="331"/>
      <c r="M21" s="56"/>
      <c r="N21" s="56"/>
      <c r="O21" s="56"/>
      <c r="P21" s="56"/>
      <c r="Q21" s="56"/>
      <c r="R21" s="56"/>
    </row>
    <row r="22" spans="1:18" ht="25.5" customHeight="1" x14ac:dyDescent="0.2">
      <c r="A22" s="93" t="s">
        <v>89</v>
      </c>
      <c r="B22" s="327" t="s">
        <v>111</v>
      </c>
      <c r="C22" s="327"/>
      <c r="D22" s="327"/>
      <c r="E22" s="327"/>
      <c r="F22" s="27">
        <v>0</v>
      </c>
      <c r="G22" s="88"/>
      <c r="H22" s="86">
        <v>0</v>
      </c>
      <c r="I22" s="331"/>
    </row>
    <row r="23" spans="1:18" ht="25.5" customHeight="1" x14ac:dyDescent="0.2">
      <c r="A23" s="93" t="s">
        <v>99</v>
      </c>
      <c r="B23" s="300" t="s">
        <v>112</v>
      </c>
      <c r="C23" s="301"/>
      <c r="D23" s="301"/>
      <c r="E23" s="302"/>
      <c r="F23" s="27">
        <v>0</v>
      </c>
      <c r="G23" s="88"/>
      <c r="H23" s="86">
        <v>0</v>
      </c>
      <c r="I23" s="332"/>
    </row>
    <row r="24" spans="1:18" ht="24.75" customHeight="1" x14ac:dyDescent="0.2">
      <c r="A24" s="93">
        <v>4.0599999999999996</v>
      </c>
      <c r="B24" s="324" t="s">
        <v>116</v>
      </c>
      <c r="C24" s="325"/>
      <c r="D24" s="325"/>
      <c r="E24" s="326"/>
      <c r="F24" s="96">
        <f>SUM((F17+F18)-(F19+F20)+(F21)+(F22+F23))</f>
        <v>0</v>
      </c>
      <c r="G24" s="117">
        <v>0</v>
      </c>
      <c r="H24" s="96">
        <f t="shared" ref="H24" si="0">SUM((H17+H18)-(H19+H20)+(H21)+(H22+H23))</f>
        <v>0</v>
      </c>
      <c r="I24" s="96">
        <v>0</v>
      </c>
    </row>
    <row r="25" spans="1:18" ht="25.5" customHeight="1" x14ac:dyDescent="0.2">
      <c r="A25" s="92">
        <v>4.07</v>
      </c>
      <c r="B25" s="299" t="s">
        <v>9</v>
      </c>
      <c r="C25" s="299"/>
      <c r="D25" s="299"/>
      <c r="E25" s="299"/>
      <c r="F25" s="27">
        <v>0</v>
      </c>
      <c r="G25" s="101">
        <f>IF(F25&lt;=F24,0,IF(G24=0,G24,F25-F24))</f>
        <v>0</v>
      </c>
      <c r="H25" s="86">
        <v>0</v>
      </c>
      <c r="I25" s="98">
        <f>IF(H25&lt;=H24,0,IF(I24=0,I24,H25-H24))</f>
        <v>0</v>
      </c>
    </row>
    <row r="26" spans="1:18" ht="14.25" customHeight="1" x14ac:dyDescent="0.2">
      <c r="A26" s="92">
        <v>4.08</v>
      </c>
      <c r="B26" s="312" t="s">
        <v>2</v>
      </c>
      <c r="C26" s="312"/>
      <c r="D26" s="312"/>
      <c r="E26" s="312"/>
      <c r="F26" s="3">
        <f>IF(F25&lt;F24,F25,F24)</f>
        <v>0</v>
      </c>
      <c r="G26" s="102">
        <f>IF(F25&lt;=F24,0,IF(G25&lt;G24,G25,G24))</f>
        <v>0</v>
      </c>
      <c r="H26" s="96">
        <f>IF(H25&lt;H24,H25,H24)</f>
        <v>0</v>
      </c>
      <c r="I26" s="99">
        <f>IF(H25&lt;=H24,0,IF(I25&lt;I24,I25,I24))</f>
        <v>0</v>
      </c>
    </row>
    <row r="27" spans="1:18" ht="25.5" customHeight="1" x14ac:dyDescent="0.2">
      <c r="A27" s="92">
        <v>4.09</v>
      </c>
      <c r="B27" s="299" t="s">
        <v>19</v>
      </c>
      <c r="C27" s="299"/>
      <c r="D27" s="299"/>
      <c r="E27" s="299"/>
      <c r="F27" s="27">
        <v>0</v>
      </c>
      <c r="G27" s="101">
        <f>IF(G26&lt;=0,0,G25-G28)</f>
        <v>0</v>
      </c>
      <c r="H27" s="86">
        <v>0</v>
      </c>
      <c r="I27" s="98">
        <f>IF(I26&lt;=0,0,I25-I28)</f>
        <v>0</v>
      </c>
    </row>
    <row r="28" spans="1:18" ht="25.5" customHeight="1" x14ac:dyDescent="0.2">
      <c r="A28" s="92">
        <v>4.0999999999999996</v>
      </c>
      <c r="B28" s="299" t="s">
        <v>3</v>
      </c>
      <c r="C28" s="299"/>
      <c r="D28" s="299"/>
      <c r="E28" s="299"/>
      <c r="F28" s="35">
        <v>0</v>
      </c>
      <c r="G28" s="101">
        <f>IF(G26&lt;=0,0,ROUND(G29*2,2))</f>
        <v>0</v>
      </c>
      <c r="H28" s="95">
        <v>0</v>
      </c>
      <c r="I28" s="100">
        <f>IF(I26&lt;=0,0,ROUND(I29*2,2))</f>
        <v>0</v>
      </c>
    </row>
    <row r="29" spans="1:18" ht="25.5" customHeight="1" x14ac:dyDescent="0.2">
      <c r="A29" s="92">
        <v>4.1100000000000003</v>
      </c>
      <c r="B29" s="299" t="s">
        <v>10</v>
      </c>
      <c r="C29" s="299"/>
      <c r="D29" s="299"/>
      <c r="E29" s="299"/>
      <c r="F29" s="17">
        <f>ROUND(F28/2,2)</f>
        <v>0</v>
      </c>
      <c r="G29" s="101">
        <f>IF(G26&lt;=0,0,G25-G30)</f>
        <v>0</v>
      </c>
      <c r="H29" s="97">
        <f>ROUND(H28/2,2)</f>
        <v>0</v>
      </c>
      <c r="I29" s="97">
        <f>IF(I26&lt;=0,0,I25-I30)</f>
        <v>0</v>
      </c>
    </row>
    <row r="30" spans="1:18" ht="14.25" customHeight="1" x14ac:dyDescent="0.2">
      <c r="A30" s="92">
        <v>4.12</v>
      </c>
      <c r="B30" s="299" t="s">
        <v>11</v>
      </c>
      <c r="C30" s="299"/>
      <c r="D30" s="299"/>
      <c r="E30" s="299"/>
      <c r="F30" s="17">
        <f>F27+F29</f>
        <v>0</v>
      </c>
      <c r="G30" s="101">
        <f>IF(G26&lt;=0,0,F30-F31)</f>
        <v>0</v>
      </c>
      <c r="H30" s="97">
        <f>H27+H29</f>
        <v>0</v>
      </c>
      <c r="I30" s="97">
        <f>IF(I26&lt;=0,0,H30-H31)</f>
        <v>0</v>
      </c>
    </row>
    <row r="31" spans="1:18" ht="25.5" customHeight="1" x14ac:dyDescent="0.2">
      <c r="A31" s="92">
        <v>4.13</v>
      </c>
      <c r="B31" s="299" t="s">
        <v>38</v>
      </c>
      <c r="C31" s="299"/>
      <c r="D31" s="299"/>
      <c r="E31" s="299"/>
      <c r="F31" s="36">
        <f>IF(F25&lt;=F24,F30, ROUND(F24/F25*F30,2))</f>
        <v>0</v>
      </c>
      <c r="G31" s="101">
        <f>IF(G25&lt;=G24,G30, ROUND(G24/G25*G30,2))</f>
        <v>0</v>
      </c>
      <c r="H31" s="97">
        <f t="shared" ref="H31" si="1">IF(H25&lt;=H24,H30, ROUND(H24/H25*H30,2))</f>
        <v>0</v>
      </c>
      <c r="I31" s="97">
        <f>IF(I25&lt;=I24,I30, ROUND(I24/I25*I30,2))</f>
        <v>0</v>
      </c>
    </row>
    <row r="32" spans="1:18" ht="14.25" customHeight="1" x14ac:dyDescent="0.2">
      <c r="A32" s="92">
        <v>4.1399999999999997</v>
      </c>
      <c r="B32" s="299" t="s">
        <v>4</v>
      </c>
      <c r="C32" s="299"/>
      <c r="D32" s="299"/>
      <c r="E32" s="299"/>
      <c r="F32" s="27">
        <v>0</v>
      </c>
      <c r="G32" s="339"/>
      <c r="H32" s="86">
        <v>0</v>
      </c>
      <c r="I32" s="336"/>
    </row>
    <row r="33" spans="1:9" x14ac:dyDescent="0.2">
      <c r="A33" s="92">
        <v>4.1500000000000004</v>
      </c>
      <c r="B33" s="299" t="s">
        <v>5</v>
      </c>
      <c r="C33" s="299"/>
      <c r="D33" s="299"/>
      <c r="E33" s="299"/>
      <c r="F33" s="27">
        <v>0</v>
      </c>
      <c r="G33" s="340"/>
      <c r="H33" s="86">
        <v>0</v>
      </c>
      <c r="I33" s="337"/>
    </row>
    <row r="34" spans="1:9" x14ac:dyDescent="0.2">
      <c r="A34" s="92">
        <v>4.16</v>
      </c>
      <c r="B34" s="299" t="s">
        <v>12</v>
      </c>
      <c r="C34" s="299"/>
      <c r="D34" s="299"/>
      <c r="E34" s="299"/>
      <c r="F34" s="27">
        <v>0</v>
      </c>
      <c r="G34" s="340"/>
      <c r="H34" s="86">
        <v>0</v>
      </c>
      <c r="I34" s="337"/>
    </row>
    <row r="35" spans="1:9" x14ac:dyDescent="0.2">
      <c r="A35" s="92">
        <v>4.17</v>
      </c>
      <c r="B35" s="299" t="s">
        <v>13</v>
      </c>
      <c r="C35" s="299"/>
      <c r="D35" s="299"/>
      <c r="E35" s="299"/>
      <c r="F35" s="17">
        <f>ROUND(F34/2,2)</f>
        <v>0</v>
      </c>
      <c r="G35" s="340"/>
      <c r="H35" s="97">
        <f>ROUND(H34/2,2)</f>
        <v>0</v>
      </c>
      <c r="I35" s="337"/>
    </row>
    <row r="36" spans="1:9" x14ac:dyDescent="0.2">
      <c r="A36" s="94">
        <v>4.18</v>
      </c>
      <c r="B36" s="321" t="s">
        <v>6</v>
      </c>
      <c r="C36" s="322"/>
      <c r="D36" s="322"/>
      <c r="E36" s="323"/>
      <c r="F36" s="17">
        <f>F33+F35</f>
        <v>0</v>
      </c>
      <c r="G36" s="341"/>
      <c r="H36" s="97">
        <f>H33+H35</f>
        <v>0</v>
      </c>
      <c r="I36" s="338"/>
    </row>
    <row r="37" spans="1:9" x14ac:dyDescent="0.2">
      <c r="A37" s="92">
        <v>4.1900000000000004</v>
      </c>
      <c r="B37" s="312" t="s">
        <v>18</v>
      </c>
      <c r="C37" s="312"/>
      <c r="D37" s="312"/>
      <c r="E37" s="312"/>
      <c r="F37" s="96">
        <f>ROUND(F26+F32,2)</f>
        <v>0</v>
      </c>
      <c r="G37" s="102">
        <f>IF(G26&lt;=0,0,ROUND(G26,2))</f>
        <v>0</v>
      </c>
      <c r="H37" s="96">
        <f>ROUND(H26+H32,2)</f>
        <v>0</v>
      </c>
      <c r="I37" s="96">
        <f>ROUND(I26+I32,2)</f>
        <v>0</v>
      </c>
    </row>
    <row r="38" spans="1:9" x14ac:dyDescent="0.2">
      <c r="A38" s="92">
        <v>4.2</v>
      </c>
      <c r="B38" s="312" t="s">
        <v>7</v>
      </c>
      <c r="C38" s="312"/>
      <c r="D38" s="312"/>
      <c r="E38" s="312"/>
      <c r="F38" s="96">
        <f>ROUND(F31+F36,2)</f>
        <v>0</v>
      </c>
      <c r="G38" s="102">
        <f>ROUND(G31,2)</f>
        <v>0</v>
      </c>
      <c r="H38" s="96">
        <f>ROUND(H31+H36,2)</f>
        <v>0</v>
      </c>
      <c r="I38" s="96">
        <f>ROUND(I31+I36,2)</f>
        <v>0</v>
      </c>
    </row>
    <row r="39" spans="1:9" ht="14.25" x14ac:dyDescent="0.2">
      <c r="A39" s="49"/>
      <c r="B39" s="50"/>
      <c r="C39" s="50"/>
      <c r="D39" s="50"/>
      <c r="E39" s="50"/>
      <c r="F39" s="51"/>
      <c r="G39" s="51"/>
      <c r="H39" s="52"/>
      <c r="I39" s="52"/>
    </row>
    <row r="40" spans="1:9" x14ac:dyDescent="0.2">
      <c r="A40" s="40" t="s">
        <v>84</v>
      </c>
      <c r="B40" s="41"/>
      <c r="C40" s="22"/>
      <c r="D40" s="22"/>
      <c r="E40" s="22"/>
      <c r="F40" s="22"/>
      <c r="G40" s="22"/>
      <c r="H40" s="41" t="s">
        <v>100</v>
      </c>
      <c r="I40" s="22"/>
    </row>
    <row r="41" spans="1:9" x14ac:dyDescent="0.2">
      <c r="A41" s="40" t="s">
        <v>118</v>
      </c>
      <c r="B41" s="41"/>
      <c r="C41" s="22"/>
      <c r="D41" s="22"/>
      <c r="E41" s="22"/>
      <c r="F41" s="22"/>
      <c r="G41" s="22"/>
      <c r="H41" s="22"/>
      <c r="I41" s="22"/>
    </row>
    <row r="44" spans="1:9" ht="14.25" x14ac:dyDescent="0.2">
      <c r="A44" s="49"/>
      <c r="B44" s="50"/>
      <c r="C44" s="50"/>
      <c r="D44" s="50"/>
      <c r="E44" s="50"/>
      <c r="F44" s="51"/>
      <c r="G44" s="51"/>
      <c r="H44" s="52"/>
      <c r="I44" s="52"/>
    </row>
  </sheetData>
  <protectedRanges>
    <protectedRange password="C09A" sqref="F31:I31" name="Range1_2"/>
  </protectedRanges>
  <mergeCells count="52">
    <mergeCell ref="B18:E18"/>
    <mergeCell ref="B19:E19"/>
    <mergeCell ref="I32:I36"/>
    <mergeCell ref="B22:E22"/>
    <mergeCell ref="B23:E23"/>
    <mergeCell ref="B24:E24"/>
    <mergeCell ref="B25:E25"/>
    <mergeCell ref="B31:E31"/>
    <mergeCell ref="B20:E20"/>
    <mergeCell ref="B21:E21"/>
    <mergeCell ref="G32:G36"/>
    <mergeCell ref="B37:E37"/>
    <mergeCell ref="B38:E38"/>
    <mergeCell ref="B26:E26"/>
    <mergeCell ref="B27:E27"/>
    <mergeCell ref="B28:E28"/>
    <mergeCell ref="B29:E29"/>
    <mergeCell ref="B30:E30"/>
    <mergeCell ref="B32:E32"/>
    <mergeCell ref="B33:E33"/>
    <mergeCell ref="B34:E34"/>
    <mergeCell ref="B35:E35"/>
    <mergeCell ref="B36:E36"/>
    <mergeCell ref="N19:Q19"/>
    <mergeCell ref="A11:A13"/>
    <mergeCell ref="B11:E13"/>
    <mergeCell ref="F11:G12"/>
    <mergeCell ref="H11:I12"/>
    <mergeCell ref="A14:A15"/>
    <mergeCell ref="B14:D15"/>
    <mergeCell ref="F14:G14"/>
    <mergeCell ref="F15:G15"/>
    <mergeCell ref="H14:I14"/>
    <mergeCell ref="H15:I15"/>
    <mergeCell ref="I17:I23"/>
    <mergeCell ref="H16:I16"/>
    <mergeCell ref="B16:E16"/>
    <mergeCell ref="F16:G16"/>
    <mergeCell ref="B17:E17"/>
    <mergeCell ref="A8:B8"/>
    <mergeCell ref="C8:I8"/>
    <mergeCell ref="A9:C9"/>
    <mergeCell ref="E9:I9"/>
    <mergeCell ref="A10:C10"/>
    <mergeCell ref="D10:E10"/>
    <mergeCell ref="G10:I10"/>
    <mergeCell ref="D7:G7"/>
    <mergeCell ref="H1:I1"/>
    <mergeCell ref="G2:I2"/>
    <mergeCell ref="A4:I5"/>
    <mergeCell ref="A6:B6"/>
    <mergeCell ref="C6:I6"/>
  </mergeCells>
  <pageMargins left="0.7" right="0.7" top="0.75" bottom="0.75" header="0.3" footer="0.3"/>
  <pageSetup orientation="portrait" r:id="rId1"/>
  <ignoredErrors>
    <ignoredError sqref="G37:G38 G26:G30 H26 H29:H3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9" workbookViewId="0">
      <selection activeCell="A41" sqref="A1:H41"/>
    </sheetView>
  </sheetViews>
  <sheetFormatPr defaultRowHeight="11.25" x14ac:dyDescent="0.2"/>
  <cols>
    <col min="1" max="1" width="9.140625" style="119"/>
    <col min="2" max="4" width="13.28515625" style="119" customWidth="1"/>
    <col min="5" max="5" width="16.28515625" style="119" customWidth="1"/>
    <col min="6" max="6" width="13.7109375" style="119" customWidth="1"/>
    <col min="7" max="7" width="9.42578125" style="119" customWidth="1"/>
    <col min="8" max="8" width="8.28515625" style="119" customWidth="1"/>
    <col min="9" max="16384" width="9.140625" style="119"/>
  </cols>
  <sheetData>
    <row r="1" spans="1:8" x14ac:dyDescent="0.2">
      <c r="A1" s="118" t="s">
        <v>29</v>
      </c>
      <c r="B1" s="118"/>
      <c r="C1" s="118"/>
      <c r="D1" s="118"/>
      <c r="E1" s="118"/>
      <c r="F1" s="118"/>
      <c r="G1" s="343" t="s">
        <v>30</v>
      </c>
      <c r="H1" s="343"/>
    </row>
    <row r="2" spans="1:8" x14ac:dyDescent="0.2">
      <c r="A2" s="118" t="s">
        <v>31</v>
      </c>
      <c r="B2" s="118"/>
      <c r="C2" s="118"/>
      <c r="D2" s="118"/>
      <c r="E2" s="118"/>
      <c r="F2" s="343" t="s">
        <v>117</v>
      </c>
      <c r="G2" s="343"/>
      <c r="H2" s="343"/>
    </row>
    <row r="3" spans="1:8" ht="8.25" customHeight="1" x14ac:dyDescent="0.2">
      <c r="A3" s="118"/>
      <c r="B3" s="118"/>
      <c r="C3" s="118"/>
      <c r="D3" s="118"/>
      <c r="E3" s="118"/>
      <c r="F3" s="120"/>
      <c r="G3" s="120"/>
      <c r="H3" s="120"/>
    </row>
    <row r="4" spans="1:8" ht="12.75" customHeight="1" x14ac:dyDescent="0.2">
      <c r="A4" s="359" t="s">
        <v>23</v>
      </c>
      <c r="B4" s="360"/>
      <c r="C4" s="360"/>
      <c r="D4" s="360"/>
      <c r="E4" s="360"/>
      <c r="F4" s="360"/>
      <c r="G4" s="360"/>
      <c r="H4" s="361"/>
    </row>
    <row r="5" spans="1:8" ht="9.75" customHeight="1" x14ac:dyDescent="0.2">
      <c r="A5" s="362"/>
      <c r="B5" s="363"/>
      <c r="C5" s="363"/>
      <c r="D5" s="363"/>
      <c r="E5" s="363"/>
      <c r="F5" s="363"/>
      <c r="G5" s="363"/>
      <c r="H5" s="364"/>
    </row>
    <row r="6" spans="1:8" x14ac:dyDescent="0.2">
      <c r="A6" s="347" t="s">
        <v>24</v>
      </c>
      <c r="B6" s="348"/>
      <c r="C6" s="344">
        <f>'HRSA 99-1 Page 1 of 4'!C6</f>
        <v>0</v>
      </c>
      <c r="D6" s="345"/>
      <c r="E6" s="345"/>
      <c r="F6" s="345"/>
      <c r="G6" s="345"/>
      <c r="H6" s="346"/>
    </row>
    <row r="7" spans="1:8" x14ac:dyDescent="0.2">
      <c r="A7" s="121" t="s">
        <v>56</v>
      </c>
      <c r="B7" s="121">
        <f>'HRSA 99-1 Page 1 of 4'!B7</f>
        <v>0</v>
      </c>
      <c r="C7" s="121" t="s">
        <v>58</v>
      </c>
      <c r="D7" s="347">
        <f>'HRSA 99-1 Page 1 of 4'!D7</f>
        <v>0</v>
      </c>
      <c r="E7" s="357"/>
      <c r="F7" s="358"/>
      <c r="G7" s="121" t="s">
        <v>59</v>
      </c>
      <c r="H7" s="121">
        <f>'HRSA 99-1 Page 1 of 4'!J7</f>
        <v>0</v>
      </c>
    </row>
    <row r="8" spans="1:8" x14ac:dyDescent="0.2">
      <c r="A8" s="372" t="s">
        <v>57</v>
      </c>
      <c r="B8" s="373"/>
      <c r="C8" s="365">
        <f>'HRSA 99-1 Page 1 of 4'!C8</f>
        <v>0</v>
      </c>
      <c r="D8" s="366"/>
      <c r="E8" s="366"/>
      <c r="F8" s="366"/>
      <c r="G8" s="366"/>
      <c r="H8" s="346"/>
    </row>
    <row r="9" spans="1:8" x14ac:dyDescent="0.2">
      <c r="A9" s="347" t="s">
        <v>55</v>
      </c>
      <c r="B9" s="357"/>
      <c r="C9" s="371"/>
      <c r="D9" s="122" t="s">
        <v>49</v>
      </c>
      <c r="E9" s="367" t="str">
        <f>'HRSA 99-1 Page 1 of 4'!$E$9</f>
        <v xml:space="preserve"> </v>
      </c>
      <c r="F9" s="368"/>
      <c r="G9" s="368"/>
      <c r="H9" s="358"/>
    </row>
    <row r="10" spans="1:8" x14ac:dyDescent="0.2">
      <c r="A10" s="347" t="s">
        <v>48</v>
      </c>
      <c r="B10" s="357"/>
      <c r="C10" s="358"/>
      <c r="D10" s="369" t="s">
        <v>54</v>
      </c>
      <c r="E10" s="370"/>
      <c r="F10" s="374" t="s">
        <v>51</v>
      </c>
      <c r="G10" s="375"/>
      <c r="H10" s="376"/>
    </row>
    <row r="11" spans="1:8" ht="12.75" customHeight="1" x14ac:dyDescent="0.2">
      <c r="A11" s="355" t="s">
        <v>39</v>
      </c>
      <c r="B11" s="356" t="s">
        <v>40</v>
      </c>
      <c r="C11" s="356"/>
      <c r="D11" s="356"/>
      <c r="E11" s="356"/>
      <c r="F11" s="349" t="s">
        <v>27</v>
      </c>
      <c r="G11" s="350" t="s">
        <v>62</v>
      </c>
      <c r="H11" s="351"/>
    </row>
    <row r="12" spans="1:8" x14ac:dyDescent="0.2">
      <c r="A12" s="355"/>
      <c r="B12" s="356"/>
      <c r="C12" s="356"/>
      <c r="D12" s="356"/>
      <c r="E12" s="356"/>
      <c r="F12" s="349"/>
      <c r="G12" s="352"/>
      <c r="H12" s="353"/>
    </row>
    <row r="13" spans="1:8" ht="21" customHeight="1" x14ac:dyDescent="0.2">
      <c r="A13" s="355"/>
      <c r="B13" s="356"/>
      <c r="C13" s="356"/>
      <c r="D13" s="356"/>
      <c r="E13" s="356"/>
      <c r="F13" s="123" t="s">
        <v>67</v>
      </c>
      <c r="G13" s="124" t="s">
        <v>43</v>
      </c>
      <c r="H13" s="124" t="s">
        <v>44</v>
      </c>
    </row>
    <row r="14" spans="1:8" x14ac:dyDescent="0.2">
      <c r="A14" s="382">
        <v>5.01</v>
      </c>
      <c r="B14" s="383" t="s">
        <v>0</v>
      </c>
      <c r="C14" s="384"/>
      <c r="D14" s="385"/>
      <c r="E14" s="89" t="s">
        <v>20</v>
      </c>
      <c r="F14" s="116">
        <v>40087</v>
      </c>
      <c r="G14" s="107">
        <v>40087</v>
      </c>
      <c r="H14" s="279"/>
    </row>
    <row r="15" spans="1:8" x14ac:dyDescent="0.2">
      <c r="A15" s="382"/>
      <c r="B15" s="386"/>
      <c r="C15" s="387"/>
      <c r="D15" s="388"/>
      <c r="E15" s="89" t="s">
        <v>21</v>
      </c>
      <c r="F15" s="116">
        <v>40451</v>
      </c>
      <c r="G15" s="107">
        <v>40451</v>
      </c>
      <c r="H15" s="381"/>
    </row>
    <row r="16" spans="1:8" x14ac:dyDescent="0.2">
      <c r="A16" s="125">
        <v>5.0199999999999996</v>
      </c>
      <c r="B16" s="354" t="s">
        <v>1</v>
      </c>
      <c r="C16" s="354"/>
      <c r="D16" s="354"/>
      <c r="E16" s="354"/>
      <c r="F16" s="126" t="s">
        <v>115</v>
      </c>
      <c r="G16" s="127" t="s">
        <v>115</v>
      </c>
      <c r="H16" s="127" t="s">
        <v>115</v>
      </c>
    </row>
    <row r="17" spans="1:8" ht="23.25" customHeight="1" x14ac:dyDescent="0.2">
      <c r="A17" s="125">
        <v>5.03</v>
      </c>
      <c r="B17" s="389" t="s">
        <v>98</v>
      </c>
      <c r="C17" s="390"/>
      <c r="D17" s="390"/>
      <c r="E17" s="391"/>
      <c r="F17" s="128">
        <f>'HRSA 99-1 Page 1 of 4'!$G$18</f>
        <v>0</v>
      </c>
      <c r="G17" s="129">
        <f>'HRSA 99-1 Page 1 of 4'!$H$18</f>
        <v>0</v>
      </c>
      <c r="H17" s="130">
        <f>'HRSA 99-1 Page 1 of 4'!$I$18</f>
        <v>0</v>
      </c>
    </row>
    <row r="18" spans="1:8" ht="23.25" customHeight="1" x14ac:dyDescent="0.2">
      <c r="A18" s="125">
        <v>5.04</v>
      </c>
      <c r="B18" s="342" t="s">
        <v>120</v>
      </c>
      <c r="C18" s="342"/>
      <c r="D18" s="342"/>
      <c r="E18" s="342"/>
      <c r="F18" s="131">
        <v>0</v>
      </c>
      <c r="G18" s="132">
        <v>0</v>
      </c>
      <c r="H18" s="132">
        <v>0</v>
      </c>
    </row>
    <row r="19" spans="1:8" ht="23.25" customHeight="1" x14ac:dyDescent="0.2">
      <c r="A19" s="133" t="s">
        <v>94</v>
      </c>
      <c r="B19" s="377" t="s">
        <v>121</v>
      </c>
      <c r="C19" s="377"/>
      <c r="D19" s="377"/>
      <c r="E19" s="377"/>
      <c r="F19" s="134">
        <v>0</v>
      </c>
      <c r="G19" s="132">
        <v>0</v>
      </c>
      <c r="H19" s="132">
        <v>0</v>
      </c>
    </row>
    <row r="20" spans="1:8" ht="23.25" customHeight="1" x14ac:dyDescent="0.2">
      <c r="A20" s="133" t="s">
        <v>95</v>
      </c>
      <c r="B20" s="378" t="s">
        <v>122</v>
      </c>
      <c r="C20" s="379"/>
      <c r="D20" s="379"/>
      <c r="E20" s="380"/>
      <c r="F20" s="134">
        <v>0</v>
      </c>
      <c r="G20" s="132">
        <v>0</v>
      </c>
      <c r="H20" s="132">
        <v>0</v>
      </c>
    </row>
    <row r="21" spans="1:8" ht="23.25" customHeight="1" x14ac:dyDescent="0.2">
      <c r="A21" s="125">
        <v>5.05</v>
      </c>
      <c r="B21" s="342" t="s">
        <v>123</v>
      </c>
      <c r="C21" s="342"/>
      <c r="D21" s="342"/>
      <c r="E21" s="342"/>
      <c r="F21" s="131">
        <v>0</v>
      </c>
      <c r="G21" s="132">
        <v>0</v>
      </c>
      <c r="H21" s="132">
        <v>0</v>
      </c>
    </row>
    <row r="22" spans="1:8" ht="23.25" customHeight="1" x14ac:dyDescent="0.2">
      <c r="A22" s="133" t="s">
        <v>90</v>
      </c>
      <c r="B22" s="377" t="s">
        <v>124</v>
      </c>
      <c r="C22" s="377"/>
      <c r="D22" s="377"/>
      <c r="E22" s="377"/>
      <c r="F22" s="131">
        <v>0</v>
      </c>
      <c r="G22" s="132">
        <v>0</v>
      </c>
      <c r="H22" s="132">
        <v>0</v>
      </c>
    </row>
    <row r="23" spans="1:8" ht="23.25" customHeight="1" x14ac:dyDescent="0.2">
      <c r="A23" s="133" t="s">
        <v>101</v>
      </c>
      <c r="B23" s="378" t="s">
        <v>125</v>
      </c>
      <c r="C23" s="379"/>
      <c r="D23" s="379"/>
      <c r="E23" s="380"/>
      <c r="F23" s="131">
        <v>0</v>
      </c>
      <c r="G23" s="135">
        <v>0</v>
      </c>
      <c r="H23" s="135">
        <v>0</v>
      </c>
    </row>
    <row r="24" spans="1:8" ht="15.75" customHeight="1" x14ac:dyDescent="0.2">
      <c r="A24" s="133">
        <v>5.0599999999999996</v>
      </c>
      <c r="B24" s="378" t="s">
        <v>126</v>
      </c>
      <c r="C24" s="379"/>
      <c r="D24" s="379"/>
      <c r="E24" s="380"/>
      <c r="F24" s="136">
        <f>SUM((F17+F18)-(F19+F20)+(F21)+(F22+F23))</f>
        <v>0</v>
      </c>
      <c r="G24" s="137">
        <f t="shared" ref="G24:H24" si="0">SUM((G17+G18)-(G19+G20)+(G21)+(G22+G23))</f>
        <v>0</v>
      </c>
      <c r="H24" s="137">
        <f t="shared" si="0"/>
        <v>0</v>
      </c>
    </row>
    <row r="25" spans="1:8" ht="11.25" customHeight="1" x14ac:dyDescent="0.2">
      <c r="A25" s="125">
        <v>5.07</v>
      </c>
      <c r="B25" s="342" t="s">
        <v>9</v>
      </c>
      <c r="C25" s="342"/>
      <c r="D25" s="342"/>
      <c r="E25" s="342"/>
      <c r="F25" s="131">
        <v>0</v>
      </c>
      <c r="G25" s="132">
        <v>0</v>
      </c>
      <c r="H25" s="132">
        <v>0</v>
      </c>
    </row>
    <row r="26" spans="1:8" ht="12.75" customHeight="1" x14ac:dyDescent="0.2">
      <c r="A26" s="125">
        <v>5.08</v>
      </c>
      <c r="B26" s="354" t="s">
        <v>102</v>
      </c>
      <c r="C26" s="354"/>
      <c r="D26" s="354"/>
      <c r="E26" s="354"/>
      <c r="F26" s="138">
        <f>IF(F25&lt;F24,F25,F24)</f>
        <v>0</v>
      </c>
      <c r="G26" s="139">
        <f t="shared" ref="G26:H26" si="1">IF(G25&lt;G24,G25,G24)</f>
        <v>0</v>
      </c>
      <c r="H26" s="139">
        <f t="shared" si="1"/>
        <v>0</v>
      </c>
    </row>
    <row r="27" spans="1:8" ht="22.5" customHeight="1" x14ac:dyDescent="0.2">
      <c r="A27" s="125">
        <v>5.09</v>
      </c>
      <c r="B27" s="342" t="s">
        <v>19</v>
      </c>
      <c r="C27" s="342"/>
      <c r="D27" s="342"/>
      <c r="E27" s="342"/>
      <c r="F27" s="131">
        <v>0</v>
      </c>
      <c r="G27" s="132">
        <v>0</v>
      </c>
      <c r="H27" s="132">
        <v>0</v>
      </c>
    </row>
    <row r="28" spans="1:8" ht="22.5" customHeight="1" x14ac:dyDescent="0.2">
      <c r="A28" s="125">
        <v>5.0999999999999996</v>
      </c>
      <c r="B28" s="342" t="s">
        <v>3</v>
      </c>
      <c r="C28" s="342"/>
      <c r="D28" s="342"/>
      <c r="E28" s="342"/>
      <c r="F28" s="140">
        <v>0</v>
      </c>
      <c r="G28" s="141">
        <v>0</v>
      </c>
      <c r="H28" s="141">
        <v>0</v>
      </c>
    </row>
    <row r="29" spans="1:8" ht="22.5" customHeight="1" x14ac:dyDescent="0.2">
      <c r="A29" s="125">
        <v>5.1100000000000003</v>
      </c>
      <c r="B29" s="342" t="s">
        <v>10</v>
      </c>
      <c r="C29" s="342"/>
      <c r="D29" s="342"/>
      <c r="E29" s="342"/>
      <c r="F29" s="128">
        <f>ROUND(F28/2,2)</f>
        <v>0</v>
      </c>
      <c r="G29" s="130">
        <f>ROUND(G28/2,2)</f>
        <v>0</v>
      </c>
      <c r="H29" s="130">
        <f>ROUND(H28/2,2)</f>
        <v>0</v>
      </c>
    </row>
    <row r="30" spans="1:8" ht="14.25" customHeight="1" x14ac:dyDescent="0.2">
      <c r="A30" s="125">
        <v>5.12</v>
      </c>
      <c r="B30" s="342" t="s">
        <v>11</v>
      </c>
      <c r="C30" s="342"/>
      <c r="D30" s="342"/>
      <c r="E30" s="342"/>
      <c r="F30" s="128">
        <f>F27+F29</f>
        <v>0</v>
      </c>
      <c r="G30" s="130">
        <f>G27+G29</f>
        <v>0</v>
      </c>
      <c r="H30" s="130">
        <f>H27+H29</f>
        <v>0</v>
      </c>
    </row>
    <row r="31" spans="1:8" ht="23.25" customHeight="1" x14ac:dyDescent="0.2">
      <c r="A31" s="125">
        <v>5.13</v>
      </c>
      <c r="B31" s="342" t="s">
        <v>38</v>
      </c>
      <c r="C31" s="342"/>
      <c r="D31" s="342"/>
      <c r="E31" s="342"/>
      <c r="F31" s="142">
        <f>IF(F25&lt;=F24,F30,ROUND(F24/F25*F30,2))</f>
        <v>0</v>
      </c>
      <c r="G31" s="130">
        <f t="shared" ref="G31:H31" si="2">IF(G25&lt;=G24,G30,ROUND(G24/G25*G30,2))</f>
        <v>0</v>
      </c>
      <c r="H31" s="130">
        <f t="shared" si="2"/>
        <v>0</v>
      </c>
    </row>
    <row r="32" spans="1:8" ht="14.25" customHeight="1" x14ac:dyDescent="0.2">
      <c r="A32" s="125">
        <v>5.14</v>
      </c>
      <c r="B32" s="342" t="s">
        <v>4</v>
      </c>
      <c r="C32" s="342"/>
      <c r="D32" s="342"/>
      <c r="E32" s="342"/>
      <c r="F32" s="131">
        <v>0</v>
      </c>
      <c r="G32" s="132">
        <v>0</v>
      </c>
      <c r="H32" s="132">
        <v>0</v>
      </c>
    </row>
    <row r="33" spans="1:8" ht="22.5" customHeight="1" x14ac:dyDescent="0.2">
      <c r="A33" s="125">
        <v>5.15</v>
      </c>
      <c r="B33" s="342" t="s">
        <v>5</v>
      </c>
      <c r="C33" s="342"/>
      <c r="D33" s="342"/>
      <c r="E33" s="342"/>
      <c r="F33" s="131">
        <v>0</v>
      </c>
      <c r="G33" s="132">
        <v>0</v>
      </c>
      <c r="H33" s="132">
        <v>0</v>
      </c>
    </row>
    <row r="34" spans="1:8" ht="22.5" customHeight="1" x14ac:dyDescent="0.2">
      <c r="A34" s="125">
        <v>5.16</v>
      </c>
      <c r="B34" s="342" t="s">
        <v>12</v>
      </c>
      <c r="C34" s="342"/>
      <c r="D34" s="342"/>
      <c r="E34" s="342"/>
      <c r="F34" s="131">
        <v>0</v>
      </c>
      <c r="G34" s="132">
        <v>0</v>
      </c>
      <c r="H34" s="132">
        <v>0</v>
      </c>
    </row>
    <row r="35" spans="1:8" ht="22.5" customHeight="1" x14ac:dyDescent="0.2">
      <c r="A35" s="125">
        <v>5.17</v>
      </c>
      <c r="B35" s="342" t="s">
        <v>13</v>
      </c>
      <c r="C35" s="342"/>
      <c r="D35" s="342"/>
      <c r="E35" s="342"/>
      <c r="F35" s="128">
        <f>ROUND(F34/2,2)</f>
        <v>0</v>
      </c>
      <c r="G35" s="130">
        <f>ROUND(G34/2,2)</f>
        <v>0</v>
      </c>
      <c r="H35" s="130">
        <f>ROUND(H34/2,2)</f>
        <v>0</v>
      </c>
    </row>
    <row r="36" spans="1:8" ht="12" customHeight="1" x14ac:dyDescent="0.2">
      <c r="A36" s="125">
        <v>5.18</v>
      </c>
      <c r="B36" s="342" t="s">
        <v>6</v>
      </c>
      <c r="C36" s="342"/>
      <c r="D36" s="342"/>
      <c r="E36" s="342"/>
      <c r="F36" s="128">
        <f>F33+F35</f>
        <v>0</v>
      </c>
      <c r="G36" s="130">
        <f>G33+G35</f>
        <v>0</v>
      </c>
      <c r="H36" s="130">
        <f>H33+H35</f>
        <v>0</v>
      </c>
    </row>
    <row r="37" spans="1:8" ht="12" customHeight="1" x14ac:dyDescent="0.2">
      <c r="A37" s="125">
        <v>5.19</v>
      </c>
      <c r="B37" s="354" t="s">
        <v>18</v>
      </c>
      <c r="C37" s="354"/>
      <c r="D37" s="354"/>
      <c r="E37" s="354"/>
      <c r="F37" s="138">
        <f>F32+F26</f>
        <v>0</v>
      </c>
      <c r="G37" s="139">
        <f>G32+G26</f>
        <v>0</v>
      </c>
      <c r="H37" s="139">
        <f>H32+H26</f>
        <v>0</v>
      </c>
    </row>
    <row r="38" spans="1:8" ht="12" customHeight="1" x14ac:dyDescent="0.2">
      <c r="A38" s="125">
        <v>5.2</v>
      </c>
      <c r="B38" s="354" t="s">
        <v>7</v>
      </c>
      <c r="C38" s="354"/>
      <c r="D38" s="354"/>
      <c r="E38" s="354"/>
      <c r="F38" s="138">
        <f>ROUNDUP(F31+F36,2)</f>
        <v>0</v>
      </c>
      <c r="G38" s="139">
        <f>ROUNDUP(G31+G36,2)</f>
        <v>0</v>
      </c>
      <c r="H38" s="139">
        <f>ROUNDUP(H31+H36,2)</f>
        <v>0</v>
      </c>
    </row>
    <row r="39" spans="1:8" x14ac:dyDescent="0.2">
      <c r="A39" s="41"/>
      <c r="B39" s="41"/>
      <c r="C39" s="41"/>
      <c r="D39" s="41"/>
      <c r="E39" s="41"/>
      <c r="F39" s="41"/>
      <c r="G39" s="41"/>
      <c r="H39" s="41"/>
    </row>
    <row r="40" spans="1:8" x14ac:dyDescent="0.2">
      <c r="A40" s="40" t="s">
        <v>85</v>
      </c>
      <c r="B40" s="41"/>
      <c r="C40" s="41"/>
      <c r="D40" s="41"/>
      <c r="E40" s="41"/>
      <c r="F40" s="41"/>
      <c r="G40" s="41" t="s">
        <v>32</v>
      </c>
      <c r="H40" s="41"/>
    </row>
    <row r="41" spans="1:8" x14ac:dyDescent="0.2">
      <c r="A41" s="40" t="s">
        <v>118</v>
      </c>
      <c r="B41" s="41"/>
      <c r="C41" s="41"/>
      <c r="D41" s="41"/>
      <c r="E41" s="41"/>
      <c r="F41" s="41"/>
      <c r="G41" s="41"/>
      <c r="H41" s="41"/>
    </row>
    <row r="42" spans="1:8" x14ac:dyDescent="0.2">
      <c r="A42" s="41"/>
      <c r="B42" s="41"/>
      <c r="C42" s="41"/>
      <c r="D42" s="41"/>
      <c r="E42" s="41"/>
      <c r="F42" s="41"/>
      <c r="G42" s="41"/>
      <c r="H42" s="41"/>
    </row>
    <row r="43" spans="1:8" x14ac:dyDescent="0.2">
      <c r="A43" s="41"/>
      <c r="B43" s="41"/>
      <c r="C43" s="41"/>
      <c r="D43" s="41"/>
      <c r="E43" s="41"/>
      <c r="F43" s="41"/>
      <c r="G43" s="41"/>
      <c r="H43" s="41"/>
    </row>
  </sheetData>
  <protectedRanges>
    <protectedRange password="C09A" sqref="F31:H31" name="Range1"/>
  </protectedRanges>
  <mergeCells count="43">
    <mergeCell ref="B21:E21"/>
    <mergeCell ref="B22:E22"/>
    <mergeCell ref="B23:E23"/>
    <mergeCell ref="B24:E24"/>
    <mergeCell ref="B25:E25"/>
    <mergeCell ref="A9:C9"/>
    <mergeCell ref="A8:B8"/>
    <mergeCell ref="F10:H10"/>
    <mergeCell ref="B19:E19"/>
    <mergeCell ref="B20:E20"/>
    <mergeCell ref="B18:E18"/>
    <mergeCell ref="H14:H15"/>
    <mergeCell ref="A14:A15"/>
    <mergeCell ref="B14:D15"/>
    <mergeCell ref="B16:E16"/>
    <mergeCell ref="B17:E17"/>
    <mergeCell ref="B31:E31"/>
    <mergeCell ref="B32:E32"/>
    <mergeCell ref="B30:E30"/>
    <mergeCell ref="B29:E29"/>
    <mergeCell ref="B28:E28"/>
    <mergeCell ref="B38:E38"/>
    <mergeCell ref="B33:E33"/>
    <mergeCell ref="B34:E34"/>
    <mergeCell ref="B35:E35"/>
    <mergeCell ref="B37:E37"/>
    <mergeCell ref="B36:E36"/>
    <mergeCell ref="B27:E27"/>
    <mergeCell ref="G1:H1"/>
    <mergeCell ref="F2:H2"/>
    <mergeCell ref="C6:H6"/>
    <mergeCell ref="A6:B6"/>
    <mergeCell ref="F11:F12"/>
    <mergeCell ref="G11:H12"/>
    <mergeCell ref="B26:E26"/>
    <mergeCell ref="A11:A13"/>
    <mergeCell ref="B11:E13"/>
    <mergeCell ref="D7:F7"/>
    <mergeCell ref="A4:H5"/>
    <mergeCell ref="C8:H8"/>
    <mergeCell ref="A10:C10"/>
    <mergeCell ref="E9:H9"/>
    <mergeCell ref="D10:E10"/>
  </mergeCells>
  <phoneticPr fontId="19" type="noConversion"/>
  <pageMargins left="0.34" right="0.25" top="0.4" bottom="1" header="0.32" footer="0.33"/>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opLeftCell="A22" workbookViewId="0">
      <selection activeCell="A38" sqref="A36:XFD38"/>
    </sheetView>
  </sheetViews>
  <sheetFormatPr defaultRowHeight="12" x14ac:dyDescent="0.2"/>
  <cols>
    <col min="1" max="1" width="8.7109375" style="144" customWidth="1"/>
    <col min="2" max="5" width="14.5703125" style="144" customWidth="1"/>
    <col min="6" max="6" width="15" style="144" customWidth="1"/>
    <col min="7" max="7" width="10.7109375" style="144" bestFit="1" customWidth="1"/>
    <col min="8" max="8" width="10.85546875" style="144" customWidth="1"/>
    <col min="9" max="16384" width="9.140625" style="144"/>
  </cols>
  <sheetData>
    <row r="1" spans="1:8" x14ac:dyDescent="0.2">
      <c r="A1" s="143" t="s">
        <v>29</v>
      </c>
      <c r="B1" s="143"/>
      <c r="C1" s="143"/>
      <c r="D1" s="143"/>
      <c r="E1" s="143"/>
      <c r="F1" s="143"/>
      <c r="G1" s="395" t="s">
        <v>30</v>
      </c>
      <c r="H1" s="395"/>
    </row>
    <row r="2" spans="1:8" x14ac:dyDescent="0.2">
      <c r="A2" s="143" t="s">
        <v>31</v>
      </c>
      <c r="B2" s="143"/>
      <c r="C2" s="143"/>
      <c r="D2" s="143"/>
      <c r="E2" s="143"/>
      <c r="F2" s="395" t="s">
        <v>117</v>
      </c>
      <c r="G2" s="395"/>
      <c r="H2" s="395"/>
    </row>
    <row r="3" spans="1:8" ht="6" customHeight="1" x14ac:dyDescent="0.2">
      <c r="A3" s="143"/>
      <c r="B3" s="143"/>
      <c r="C3" s="143"/>
      <c r="D3" s="143"/>
      <c r="E3" s="143"/>
      <c r="F3" s="143"/>
      <c r="G3" s="143"/>
      <c r="H3" s="143"/>
    </row>
    <row r="4" spans="1:8" ht="6.75" customHeight="1" x14ac:dyDescent="0.2">
      <c r="A4" s="143"/>
      <c r="B4" s="143"/>
      <c r="C4" s="143"/>
      <c r="D4" s="143"/>
      <c r="E4" s="143"/>
      <c r="F4" s="143"/>
      <c r="G4" s="143"/>
      <c r="H4" s="143"/>
    </row>
    <row r="5" spans="1:8" ht="25.5" customHeight="1" x14ac:dyDescent="0.2">
      <c r="A5" s="402" t="s">
        <v>23</v>
      </c>
      <c r="B5" s="403"/>
      <c r="C5" s="403"/>
      <c r="D5" s="403"/>
      <c r="E5" s="403"/>
      <c r="F5" s="403"/>
      <c r="G5" s="403"/>
      <c r="H5" s="404"/>
    </row>
    <row r="6" spans="1:8" x14ac:dyDescent="0.2">
      <c r="A6" s="437" t="s">
        <v>24</v>
      </c>
      <c r="B6" s="438"/>
      <c r="C6" s="399">
        <f>'HRSA 99-1 Page 1 of 4'!C6</f>
        <v>0</v>
      </c>
      <c r="D6" s="400"/>
      <c r="E6" s="400"/>
      <c r="F6" s="400"/>
      <c r="G6" s="400"/>
      <c r="H6" s="401"/>
    </row>
    <row r="7" spans="1:8" x14ac:dyDescent="0.2">
      <c r="A7" s="145" t="s">
        <v>56</v>
      </c>
      <c r="B7" s="145">
        <f>'HRSA 99-1 Page 1 of 4'!B7</f>
        <v>0</v>
      </c>
      <c r="C7" s="146" t="s">
        <v>58</v>
      </c>
      <c r="D7" s="437">
        <f>'HRSA 99-1 Page 1 of 4'!D7</f>
        <v>0</v>
      </c>
      <c r="E7" s="439"/>
      <c r="F7" s="438"/>
      <c r="G7" s="145" t="s">
        <v>59</v>
      </c>
      <c r="H7" s="145">
        <f>'HRSA 99-1 Page 1 of 4'!J7</f>
        <v>0</v>
      </c>
    </row>
    <row r="8" spans="1:8" x14ac:dyDescent="0.2">
      <c r="A8" s="437" t="s">
        <v>57</v>
      </c>
      <c r="B8" s="438"/>
      <c r="C8" s="396">
        <f>'HRSA 99-1 Page 1 of 4'!C8</f>
        <v>0</v>
      </c>
      <c r="D8" s="397"/>
      <c r="E8" s="397"/>
      <c r="F8" s="397"/>
      <c r="G8" s="397"/>
      <c r="H8" s="398"/>
    </row>
    <row r="9" spans="1:8" x14ac:dyDescent="0.2">
      <c r="A9" s="437" t="s">
        <v>55</v>
      </c>
      <c r="B9" s="439"/>
      <c r="C9" s="438"/>
      <c r="D9" s="147" t="s">
        <v>49</v>
      </c>
      <c r="E9" s="440" t="str">
        <f>'HRSA 99-1 Page 1 of 4'!$E$9</f>
        <v xml:space="preserve"> </v>
      </c>
      <c r="F9" s="441"/>
      <c r="G9" s="441"/>
      <c r="H9" s="442"/>
    </row>
    <row r="10" spans="1:8" x14ac:dyDescent="0.2">
      <c r="A10" s="437" t="s">
        <v>47</v>
      </c>
      <c r="B10" s="439"/>
      <c r="C10" s="438"/>
      <c r="D10" s="399" t="s">
        <v>54</v>
      </c>
      <c r="E10" s="401"/>
      <c r="F10" s="443" t="s">
        <v>51</v>
      </c>
      <c r="G10" s="444"/>
      <c r="H10" s="445"/>
    </row>
    <row r="11" spans="1:8" ht="12.75" customHeight="1" x14ac:dyDescent="0.2">
      <c r="A11" s="419" t="s">
        <v>41</v>
      </c>
      <c r="B11" s="422" t="s">
        <v>64</v>
      </c>
      <c r="C11" s="423"/>
      <c r="D11" s="423"/>
      <c r="E11" s="424"/>
      <c r="F11" s="431" t="s">
        <v>27</v>
      </c>
      <c r="G11" s="433" t="s">
        <v>63</v>
      </c>
      <c r="H11" s="434"/>
    </row>
    <row r="12" spans="1:8" x14ac:dyDescent="0.2">
      <c r="A12" s="420"/>
      <c r="B12" s="425"/>
      <c r="C12" s="426"/>
      <c r="D12" s="426"/>
      <c r="E12" s="427"/>
      <c r="F12" s="432"/>
      <c r="G12" s="435"/>
      <c r="H12" s="436"/>
    </row>
    <row r="13" spans="1:8" ht="12.75" customHeight="1" x14ac:dyDescent="0.2">
      <c r="A13" s="421"/>
      <c r="B13" s="428"/>
      <c r="C13" s="429"/>
      <c r="D13" s="429"/>
      <c r="E13" s="430"/>
      <c r="F13" s="148" t="s">
        <v>67</v>
      </c>
      <c r="G13" s="149" t="s">
        <v>28</v>
      </c>
      <c r="H13" s="149" t="s">
        <v>133</v>
      </c>
    </row>
    <row r="14" spans="1:8" ht="12.75" customHeight="1" x14ac:dyDescent="0.2">
      <c r="A14" s="411">
        <v>6.01</v>
      </c>
      <c r="B14" s="413" t="s">
        <v>0</v>
      </c>
      <c r="C14" s="414"/>
      <c r="D14" s="415"/>
      <c r="E14" s="150" t="s">
        <v>20</v>
      </c>
      <c r="F14" s="151">
        <v>39722</v>
      </c>
      <c r="G14" s="152">
        <v>39722</v>
      </c>
      <c r="H14" s="409"/>
    </row>
    <row r="15" spans="1:8" x14ac:dyDescent="0.2">
      <c r="A15" s="412"/>
      <c r="B15" s="416"/>
      <c r="C15" s="417"/>
      <c r="D15" s="418"/>
      <c r="E15" s="150" t="s">
        <v>21</v>
      </c>
      <c r="F15" s="151">
        <v>40086</v>
      </c>
      <c r="G15" s="152">
        <v>40086</v>
      </c>
      <c r="H15" s="410"/>
    </row>
    <row r="16" spans="1:8" x14ac:dyDescent="0.2">
      <c r="A16" s="153">
        <v>6.02</v>
      </c>
      <c r="B16" s="392" t="s">
        <v>1</v>
      </c>
      <c r="C16" s="393"/>
      <c r="D16" s="393"/>
      <c r="E16" s="394"/>
      <c r="F16" s="154"/>
      <c r="G16" s="155"/>
      <c r="H16" s="155"/>
    </row>
    <row r="17" spans="1:8" ht="25.5" customHeight="1" x14ac:dyDescent="0.2">
      <c r="A17" s="153">
        <v>6.03</v>
      </c>
      <c r="B17" s="405" t="s">
        <v>98</v>
      </c>
      <c r="C17" s="406"/>
      <c r="D17" s="406"/>
      <c r="E17" s="407"/>
      <c r="F17" s="156">
        <f>'HRSA 99-1 Page 1 of 4'!$G$18</f>
        <v>0</v>
      </c>
      <c r="G17" s="157">
        <f>'HRSA 99-1 Page 1 of 4'!$H$18</f>
        <v>0</v>
      </c>
      <c r="H17" s="158">
        <f>'HRSA 99-1 Page 1 of 4'!$I$18</f>
        <v>0</v>
      </c>
    </row>
    <row r="18" spans="1:8" ht="23.25" customHeight="1" x14ac:dyDescent="0.2">
      <c r="A18" s="153">
        <v>6.04</v>
      </c>
      <c r="B18" s="405" t="s">
        <v>127</v>
      </c>
      <c r="C18" s="406"/>
      <c r="D18" s="406"/>
      <c r="E18" s="407"/>
      <c r="F18" s="159">
        <v>0</v>
      </c>
      <c r="G18" s="160">
        <v>0</v>
      </c>
      <c r="H18" s="160">
        <v>0</v>
      </c>
    </row>
    <row r="19" spans="1:8" ht="23.25" customHeight="1" x14ac:dyDescent="0.2">
      <c r="A19" s="161" t="s">
        <v>96</v>
      </c>
      <c r="B19" s="324" t="s">
        <v>128</v>
      </c>
      <c r="C19" s="325"/>
      <c r="D19" s="325"/>
      <c r="E19" s="326"/>
      <c r="F19" s="162">
        <v>0</v>
      </c>
      <c r="G19" s="160">
        <v>0</v>
      </c>
      <c r="H19" s="160">
        <v>0</v>
      </c>
    </row>
    <row r="20" spans="1:8" ht="23.25" customHeight="1" x14ac:dyDescent="0.2">
      <c r="A20" s="161" t="s">
        <v>97</v>
      </c>
      <c r="B20" s="324" t="s">
        <v>129</v>
      </c>
      <c r="C20" s="325"/>
      <c r="D20" s="325"/>
      <c r="E20" s="326"/>
      <c r="F20" s="162">
        <v>0</v>
      </c>
      <c r="G20" s="160">
        <v>0</v>
      </c>
      <c r="H20" s="160">
        <v>0</v>
      </c>
    </row>
    <row r="21" spans="1:8" ht="23.25" customHeight="1" x14ac:dyDescent="0.2">
      <c r="A21" s="153">
        <v>6.05</v>
      </c>
      <c r="B21" s="405" t="s">
        <v>130</v>
      </c>
      <c r="C21" s="406"/>
      <c r="D21" s="406"/>
      <c r="E21" s="407"/>
      <c r="F21" s="159">
        <v>0</v>
      </c>
      <c r="G21" s="160">
        <v>0</v>
      </c>
      <c r="H21" s="160">
        <v>0</v>
      </c>
    </row>
    <row r="22" spans="1:8" ht="25.5" customHeight="1" x14ac:dyDescent="0.2">
      <c r="A22" s="161" t="s">
        <v>91</v>
      </c>
      <c r="B22" s="324" t="s">
        <v>131</v>
      </c>
      <c r="C22" s="325"/>
      <c r="D22" s="325"/>
      <c r="E22" s="326"/>
      <c r="F22" s="159">
        <v>0</v>
      </c>
      <c r="G22" s="163">
        <v>0</v>
      </c>
      <c r="H22" s="163">
        <v>0</v>
      </c>
    </row>
    <row r="23" spans="1:8" ht="25.5" customHeight="1" x14ac:dyDescent="0.2">
      <c r="A23" s="161" t="s">
        <v>104</v>
      </c>
      <c r="B23" s="324" t="s">
        <v>132</v>
      </c>
      <c r="C23" s="325"/>
      <c r="D23" s="325"/>
      <c r="E23" s="326"/>
      <c r="F23" s="159">
        <v>0</v>
      </c>
      <c r="G23" s="163">
        <v>0</v>
      </c>
      <c r="H23" s="163">
        <v>0</v>
      </c>
    </row>
    <row r="24" spans="1:8" x14ac:dyDescent="0.2">
      <c r="A24" s="161">
        <v>6.06</v>
      </c>
      <c r="B24" s="408" t="s">
        <v>116</v>
      </c>
      <c r="C24" s="408"/>
      <c r="D24" s="408"/>
      <c r="E24" s="408"/>
      <c r="F24" s="164">
        <f>SUM((F17+F18)-(F19+F20)+(F21)+(F22+F23))</f>
        <v>0</v>
      </c>
      <c r="G24" s="165">
        <f t="shared" ref="G24:H24" si="0">SUM((G17+G18)-(G19+G20)+(G21)+(G22+G23))</f>
        <v>0</v>
      </c>
      <c r="H24" s="165">
        <f t="shared" si="0"/>
        <v>0</v>
      </c>
    </row>
    <row r="25" spans="1:8" ht="14.25" customHeight="1" x14ac:dyDescent="0.2">
      <c r="A25" s="153">
        <v>6.07</v>
      </c>
      <c r="B25" s="405" t="s">
        <v>9</v>
      </c>
      <c r="C25" s="406"/>
      <c r="D25" s="406"/>
      <c r="E25" s="407"/>
      <c r="F25" s="159">
        <v>0</v>
      </c>
      <c r="G25" s="166">
        <v>0</v>
      </c>
      <c r="H25" s="166">
        <v>0</v>
      </c>
    </row>
    <row r="26" spans="1:8" ht="14.25" customHeight="1" x14ac:dyDescent="0.2">
      <c r="A26" s="153">
        <v>6.08</v>
      </c>
      <c r="B26" s="392" t="s">
        <v>103</v>
      </c>
      <c r="C26" s="393"/>
      <c r="D26" s="393"/>
      <c r="E26" s="394"/>
      <c r="F26" s="167">
        <f>IF(F25&lt;F24,F25,F24)</f>
        <v>0</v>
      </c>
      <c r="G26" s="165">
        <f t="shared" ref="G26:H26" si="1">IF(G25&lt;G24,G25,G24)</f>
        <v>0</v>
      </c>
      <c r="H26" s="165">
        <f t="shared" si="1"/>
        <v>0</v>
      </c>
    </row>
    <row r="27" spans="1:8" ht="24.75" customHeight="1" x14ac:dyDescent="0.2">
      <c r="A27" s="153">
        <v>6.09</v>
      </c>
      <c r="B27" s="405" t="s">
        <v>19</v>
      </c>
      <c r="C27" s="406"/>
      <c r="D27" s="406"/>
      <c r="E27" s="407"/>
      <c r="F27" s="159">
        <v>0</v>
      </c>
      <c r="G27" s="168">
        <v>0</v>
      </c>
      <c r="H27" s="168">
        <v>0</v>
      </c>
    </row>
    <row r="28" spans="1:8" ht="24.75" customHeight="1" x14ac:dyDescent="0.2">
      <c r="A28" s="153">
        <v>6.1</v>
      </c>
      <c r="B28" s="405" t="s">
        <v>3</v>
      </c>
      <c r="C28" s="406"/>
      <c r="D28" s="406"/>
      <c r="E28" s="407"/>
      <c r="F28" s="169">
        <v>0</v>
      </c>
      <c r="G28" s="163">
        <v>0</v>
      </c>
      <c r="H28" s="163">
        <v>0</v>
      </c>
    </row>
    <row r="29" spans="1:8" ht="24.75" customHeight="1" x14ac:dyDescent="0.2">
      <c r="A29" s="153">
        <v>6.11</v>
      </c>
      <c r="B29" s="405" t="s">
        <v>10</v>
      </c>
      <c r="C29" s="406"/>
      <c r="D29" s="406"/>
      <c r="E29" s="407"/>
      <c r="F29" s="156">
        <f>ROUND(F28/2,2)</f>
        <v>0</v>
      </c>
      <c r="G29" s="157">
        <f t="shared" ref="G29:H29" si="2">ROUND(G28/2,2)</f>
        <v>0</v>
      </c>
      <c r="H29" s="157">
        <f t="shared" si="2"/>
        <v>0</v>
      </c>
    </row>
    <row r="30" spans="1:8" ht="12" customHeight="1" x14ac:dyDescent="0.2">
      <c r="A30" s="170">
        <v>6.12</v>
      </c>
      <c r="B30" s="405" t="s">
        <v>11</v>
      </c>
      <c r="C30" s="406"/>
      <c r="D30" s="406"/>
      <c r="E30" s="407"/>
      <c r="F30" s="156">
        <f>F27+F29</f>
        <v>0</v>
      </c>
      <c r="G30" s="158">
        <f t="shared" ref="G30:H30" si="3">G27+G29</f>
        <v>0</v>
      </c>
      <c r="H30" s="158">
        <f t="shared" si="3"/>
        <v>0</v>
      </c>
    </row>
    <row r="31" spans="1:8" ht="24.75" customHeight="1" x14ac:dyDescent="0.2">
      <c r="A31" s="153">
        <v>6.13</v>
      </c>
      <c r="B31" s="405" t="s">
        <v>38</v>
      </c>
      <c r="C31" s="406"/>
      <c r="D31" s="406"/>
      <c r="E31" s="407"/>
      <c r="F31" s="156">
        <f>IF(F25&lt;=F24,F30,ROUND(F24/F25*F30,2))</f>
        <v>0</v>
      </c>
      <c r="G31" s="158">
        <f t="shared" ref="G31:H31" si="4">IF(G25&lt;=G24,G30,ROUND(G24/G25*G30,2))</f>
        <v>0</v>
      </c>
      <c r="H31" s="158">
        <f t="shared" si="4"/>
        <v>0</v>
      </c>
    </row>
    <row r="32" spans="1:8" ht="14.25" customHeight="1" x14ac:dyDescent="0.2">
      <c r="A32" s="153">
        <v>6.14</v>
      </c>
      <c r="B32" s="405" t="s">
        <v>4</v>
      </c>
      <c r="C32" s="406"/>
      <c r="D32" s="406"/>
      <c r="E32" s="407"/>
      <c r="F32" s="159">
        <v>0</v>
      </c>
      <c r="G32" s="171">
        <v>0</v>
      </c>
      <c r="H32" s="171">
        <v>0</v>
      </c>
    </row>
    <row r="33" spans="1:8" ht="24.75" customHeight="1" x14ac:dyDescent="0.2">
      <c r="A33" s="153">
        <v>6.15</v>
      </c>
      <c r="B33" s="405" t="s">
        <v>5</v>
      </c>
      <c r="C33" s="406"/>
      <c r="D33" s="406"/>
      <c r="E33" s="407"/>
      <c r="F33" s="159">
        <v>0</v>
      </c>
      <c r="G33" s="160">
        <v>0</v>
      </c>
      <c r="H33" s="160">
        <v>0</v>
      </c>
    </row>
    <row r="34" spans="1:8" ht="24.75" customHeight="1" x14ac:dyDescent="0.2">
      <c r="A34" s="153">
        <v>6.16</v>
      </c>
      <c r="B34" s="405" t="s">
        <v>12</v>
      </c>
      <c r="C34" s="406"/>
      <c r="D34" s="406"/>
      <c r="E34" s="407"/>
      <c r="F34" s="159">
        <v>0</v>
      </c>
      <c r="G34" s="160">
        <v>0</v>
      </c>
      <c r="H34" s="160">
        <v>0</v>
      </c>
    </row>
    <row r="35" spans="1:8" ht="24.75" customHeight="1" x14ac:dyDescent="0.2">
      <c r="A35" s="153">
        <v>6.17</v>
      </c>
      <c r="B35" s="405" t="s">
        <v>13</v>
      </c>
      <c r="C35" s="406"/>
      <c r="D35" s="406"/>
      <c r="E35" s="407"/>
      <c r="F35" s="156">
        <f>ROUND(F34/2,2)</f>
        <v>0</v>
      </c>
      <c r="G35" s="158">
        <f t="shared" ref="G35:H35" si="5">ROUND(G34/2,2)</f>
        <v>0</v>
      </c>
      <c r="H35" s="158">
        <f t="shared" si="5"/>
        <v>0</v>
      </c>
    </row>
    <row r="36" spans="1:8" ht="12" customHeight="1" x14ac:dyDescent="0.2">
      <c r="A36" s="153">
        <v>6.18</v>
      </c>
      <c r="B36" s="405" t="s">
        <v>6</v>
      </c>
      <c r="C36" s="406"/>
      <c r="D36" s="406"/>
      <c r="E36" s="407"/>
      <c r="F36" s="156">
        <f>F33+F35</f>
        <v>0</v>
      </c>
      <c r="G36" s="158">
        <f t="shared" ref="G36:H36" si="6">G33+G35</f>
        <v>0</v>
      </c>
      <c r="H36" s="158">
        <f t="shared" si="6"/>
        <v>0</v>
      </c>
    </row>
    <row r="37" spans="1:8" ht="12" customHeight="1" x14ac:dyDescent="0.2">
      <c r="A37" s="153">
        <v>6.19</v>
      </c>
      <c r="B37" s="392" t="s">
        <v>18</v>
      </c>
      <c r="C37" s="393"/>
      <c r="D37" s="393"/>
      <c r="E37" s="394"/>
      <c r="F37" s="167">
        <f>ROUNDUP(F26+F32,2)</f>
        <v>0</v>
      </c>
      <c r="G37" s="172">
        <f t="shared" ref="G37:H37" si="7">ROUNDUP(G26+G32,2)</f>
        <v>0</v>
      </c>
      <c r="H37" s="172">
        <f t="shared" si="7"/>
        <v>0</v>
      </c>
    </row>
    <row r="38" spans="1:8" ht="12" customHeight="1" x14ac:dyDescent="0.2">
      <c r="A38" s="153">
        <v>6.2</v>
      </c>
      <c r="B38" s="392" t="s">
        <v>7</v>
      </c>
      <c r="C38" s="393"/>
      <c r="D38" s="393"/>
      <c r="E38" s="394"/>
      <c r="F38" s="167">
        <f>ROUNDUP(F31+F36,2)</f>
        <v>0</v>
      </c>
      <c r="G38" s="172">
        <f t="shared" ref="G38:H38" si="8">ROUNDUP(G31+G36,2)</f>
        <v>0</v>
      </c>
      <c r="H38" s="172">
        <f t="shared" si="8"/>
        <v>0</v>
      </c>
    </row>
    <row r="39" spans="1:8" x14ac:dyDescent="0.2">
      <c r="A39" s="173"/>
      <c r="B39" s="173"/>
      <c r="C39" s="173"/>
      <c r="D39" s="173"/>
      <c r="E39" s="173"/>
      <c r="F39" s="173"/>
      <c r="G39" s="173"/>
      <c r="H39" s="173"/>
    </row>
    <row r="40" spans="1:8" x14ac:dyDescent="0.2">
      <c r="A40" s="174" t="s">
        <v>86</v>
      </c>
      <c r="B40" s="173"/>
      <c r="C40" s="173"/>
      <c r="D40" s="173"/>
      <c r="E40" s="173"/>
      <c r="F40" s="173"/>
      <c r="G40" s="173" t="s">
        <v>32</v>
      </c>
      <c r="H40" s="173"/>
    </row>
    <row r="41" spans="1:8" x14ac:dyDescent="0.2">
      <c r="A41" s="174" t="s">
        <v>118</v>
      </c>
      <c r="B41" s="173"/>
      <c r="C41" s="173"/>
      <c r="D41" s="173"/>
      <c r="E41" s="173"/>
      <c r="F41" s="173"/>
      <c r="G41" s="173"/>
      <c r="H41" s="173"/>
    </row>
  </sheetData>
  <protectedRanges>
    <protectedRange password="C09A" sqref="G32:H32 F31" name="Range1"/>
  </protectedRanges>
  <mergeCells count="43">
    <mergeCell ref="A11:A13"/>
    <mergeCell ref="B11:E13"/>
    <mergeCell ref="F11:F12"/>
    <mergeCell ref="G11:H12"/>
    <mergeCell ref="A6:B6"/>
    <mergeCell ref="A9:C9"/>
    <mergeCell ref="D10:E10"/>
    <mergeCell ref="A10:C10"/>
    <mergeCell ref="A8:B8"/>
    <mergeCell ref="E9:H9"/>
    <mergeCell ref="F10:H10"/>
    <mergeCell ref="D7:F7"/>
    <mergeCell ref="H14:H15"/>
    <mergeCell ref="B16:E16"/>
    <mergeCell ref="B17:E17"/>
    <mergeCell ref="A14:A15"/>
    <mergeCell ref="B14:D15"/>
    <mergeCell ref="B29:E29"/>
    <mergeCell ref="B25:E25"/>
    <mergeCell ref="B24:E24"/>
    <mergeCell ref="B36:E36"/>
    <mergeCell ref="B18:E18"/>
    <mergeCell ref="B23:E23"/>
    <mergeCell ref="B19:E19"/>
    <mergeCell ref="B20:E20"/>
    <mergeCell ref="B21:E21"/>
    <mergeCell ref="B22:E22"/>
    <mergeCell ref="B37:E37"/>
    <mergeCell ref="B38:E38"/>
    <mergeCell ref="G1:H1"/>
    <mergeCell ref="F2:H2"/>
    <mergeCell ref="C8:H8"/>
    <mergeCell ref="C6:H6"/>
    <mergeCell ref="A5:H5"/>
    <mergeCell ref="B31:E31"/>
    <mergeCell ref="B32:E32"/>
    <mergeCell ref="B33:E33"/>
    <mergeCell ref="B35:E35"/>
    <mergeCell ref="B34:E34"/>
    <mergeCell ref="B26:E26"/>
    <mergeCell ref="B27:E27"/>
    <mergeCell ref="B28:E28"/>
    <mergeCell ref="B30:E30"/>
  </mergeCells>
  <phoneticPr fontId="19" type="noConversion"/>
  <pageMargins left="0.25" right="0.24" top="0.4" bottom="1" header="0.37"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22D19AF4C5A34B82B5356BD5048220" ma:contentTypeVersion="29" ma:contentTypeDescription="Create a new document." ma:contentTypeScope="" ma:versionID="239ed0f563abf3002d055be86d129f45">
  <xsd:schema xmlns:xsd="http://www.w3.org/2001/XMLSchema" xmlns:xs="http://www.w3.org/2001/XMLSchema" xmlns:p="http://schemas.microsoft.com/office/2006/metadata/properties" targetNamespace="http://schemas.microsoft.com/office/2006/metadata/properties" ma:root="true" ma:fieldsID="d53a2edc3d9b1cc909dce531124bd5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3ff120d-8bd5-4291-a148-70db8d7e9204"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064DA-ABCD-4BCE-8974-511785728BB7}"/>
</file>

<file path=customXml/itemProps2.xml><?xml version="1.0" encoding="utf-8"?>
<ds:datastoreItem xmlns:ds="http://schemas.openxmlformats.org/officeDocument/2006/customXml" ds:itemID="{E0F5FDD8-1DA2-484D-B437-FE6B5629DE7D}"/>
</file>

<file path=customXml/itemProps3.xml><?xml version="1.0" encoding="utf-8"?>
<ds:datastoreItem xmlns:ds="http://schemas.openxmlformats.org/officeDocument/2006/customXml" ds:itemID="{06C007A3-BE8A-4E6B-8025-367B8EB09D87}"/>
</file>

<file path=customXml/itemProps4.xml><?xml version="1.0" encoding="utf-8"?>
<ds:datastoreItem xmlns:ds="http://schemas.openxmlformats.org/officeDocument/2006/customXml" ds:itemID="{847523EA-1FC3-420A-89F0-46DB630611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HRSA 99 -1 Cover Page</vt:lpstr>
      <vt:lpstr>HRSA 99-1 Page 1 of 4</vt:lpstr>
      <vt:lpstr>HRSA 99-1 Page 2 of 4</vt:lpstr>
      <vt:lpstr>HRSA 99-1 Page 2 (Supplemental)</vt:lpstr>
      <vt:lpstr>HRSA 99-1 Page 3 of 4</vt:lpstr>
      <vt:lpstr>HRSA 99-1 Page 4 of 4</vt:lpstr>
      <vt:lpstr>'HRSA 99 -1 Cover Page'!Print_Area</vt:lpstr>
      <vt:lpstr>'HRSA 99-1 Page 1 of 4'!Print_Area</vt:lpstr>
      <vt:lpstr>'HRSA 99-1 Page 2 of 4'!Print_Area</vt:lpstr>
      <vt:lpstr>'HRSA 99-1 Page 4 of 4'!Print_Area</vt:lpstr>
    </vt:vector>
  </TitlesOfParts>
  <Company>Dell Computer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HRSA 99-1 (Reconciliation)</dc:title>
  <dc:creator>HRSA/BCBSA</dc:creator>
  <cp:lastModifiedBy>Windows User</cp:lastModifiedBy>
  <cp:lastPrinted>2013-11-22T18:04:29Z</cp:lastPrinted>
  <dcterms:created xsi:type="dcterms:W3CDTF">2003-10-09T23:39:13Z</dcterms:created>
  <dcterms:modified xsi:type="dcterms:W3CDTF">2016-08-03T21:09:19Z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0x0101003A22D19AF4C5A34B82B5356BD5048220</vt:lpwstr>
  </property>
  <property fmtid="{D5CDD505-2E9C-101B-9397-08002B2CF9AE}" pid="3" name="Order">
    <vt:r8>127100</vt:r8>
  </property>
</Properties>
</file>