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codeName="{22E68647-3C60-695B-3CA0-4895CD717B8A}"/>
  <workbookPr codeName="ThisWorkbook" defaultThemeVersion="124226"/>
  <mc:AlternateContent xmlns:mc="http://schemas.openxmlformats.org/markup-compatibility/2006">
    <mc:Choice Requires="x15">
      <x15ac:absPath xmlns:x15ac="http://schemas.microsoft.com/office/spreadsheetml/2010/11/ac" url="G:\Office of Oversight\Rate_Review\PRA Packages\URRT PRA revision Oct 2018\ready for OSORA\30 day\"/>
    </mc:Choice>
  </mc:AlternateContent>
  <workbookProtection workbookPassword="BD7E" lockStructure="1"/>
  <bookViews>
    <workbookView xWindow="-120" yWindow="-120" windowWidth="29040" windowHeight="15840" tabRatio="860"/>
  </bookViews>
  <sheets>
    <sheet name="Wksh 1 - Market Experience" sheetId="1" r:id="rId1"/>
    <sheet name="Wksh 2 - Plan Product Info" sheetId="13" r:id="rId2"/>
    <sheet name="Wksh 3 - Rating Areas" sheetId="18" r:id="rId3"/>
    <sheet name="PlanTemplate" sheetId="15" state="veryHidden" r:id="rId4"/>
  </sheets>
  <definedNames>
    <definedName name="CategoryList">PlanTemplate!$M$10:$M$12</definedName>
    <definedName name="DataEntryBlock">PlanTemplate!$E$10:$E$82</definedName>
    <definedName name="FormulaBlock">PlanTemplate!$D$26:$D$82</definedName>
    <definedName name="MetalLevels">PlanTemplate!$N$10:$N$15</definedName>
    <definedName name="ProductYears">#REF!</definedName>
    <definedName name="ProductYearsSG">#REF!</definedName>
    <definedName name="RatingAreas">PlanTemplate!$K$10</definedName>
    <definedName name="StateList">PlanTemplate!$L$10:$L$65</definedName>
    <definedName name="YesNo">PlanTemplate!$O$10:$O$11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0" i="15" l="1"/>
  <c r="D42" i="1" l="1"/>
  <c r="D36" i="1"/>
  <c r="D5" i="13" l="1"/>
  <c r="E61" i="15" l="1"/>
  <c r="E60" i="15"/>
  <c r="E59" i="15"/>
  <c r="O4" i="13" l="1"/>
  <c r="O3" i="13"/>
  <c r="D3" i="13"/>
  <c r="E65" i="15" l="1"/>
  <c r="E47" i="15"/>
  <c r="E25" i="15"/>
  <c r="D73" i="13" l="1"/>
  <c r="D72" i="13"/>
  <c r="D82" i="13" s="1"/>
  <c r="D71" i="13"/>
  <c r="D81" i="13" s="1"/>
  <c r="D69" i="13"/>
  <c r="D68" i="13"/>
  <c r="D78" i="13" s="1"/>
  <c r="D67" i="13"/>
  <c r="D66" i="13"/>
  <c r="D34" i="13"/>
  <c r="D35" i="13" s="1"/>
  <c r="D33" i="13"/>
  <c r="D32" i="13"/>
  <c r="D31" i="13"/>
  <c r="D29" i="13"/>
  <c r="D28" i="13"/>
  <c r="D27" i="13"/>
  <c r="D39" i="13" s="1"/>
  <c r="D26" i="13"/>
  <c r="D70" i="13" l="1"/>
  <c r="D74" i="13" s="1"/>
  <c r="D43" i="13"/>
  <c r="D40" i="13"/>
  <c r="D41" i="13"/>
  <c r="D30" i="13"/>
  <c r="D36" i="13" s="1"/>
  <c r="D44" i="13"/>
  <c r="D77" i="13"/>
  <c r="D79" i="13"/>
  <c r="D80" i="13"/>
  <c r="D38" i="13"/>
  <c r="D76" i="13"/>
  <c r="D73" i="15"/>
  <c r="D72" i="15"/>
  <c r="D71" i="15"/>
  <c r="D69" i="15"/>
  <c r="D68" i="15"/>
  <c r="D67" i="15"/>
  <c r="D66" i="15"/>
  <c r="D32" i="15"/>
  <c r="D34" i="15"/>
  <c r="D35" i="15" s="1"/>
  <c r="D33" i="15"/>
  <c r="D31" i="15"/>
  <c r="D29" i="15"/>
  <c r="D28" i="15"/>
  <c r="D27" i="15"/>
  <c r="D42" i="13" l="1"/>
  <c r="D70" i="15"/>
  <c r="E70" i="15"/>
  <c r="E74" i="15" s="1"/>
  <c r="E36" i="15"/>
  <c r="E82" i="15" l="1"/>
  <c r="E81" i="15"/>
  <c r="E79" i="15"/>
  <c r="E78" i="15"/>
  <c r="E77" i="15"/>
  <c r="E76" i="15"/>
  <c r="D82" i="15"/>
  <c r="D81" i="15"/>
  <c r="D74" i="15"/>
  <c r="E44" i="15"/>
  <c r="E43" i="15"/>
  <c r="E42" i="15"/>
  <c r="E41" i="15"/>
  <c r="E40" i="15"/>
  <c r="E39" i="15"/>
  <c r="D44" i="15"/>
  <c r="D43" i="15"/>
  <c r="D41" i="15"/>
  <c r="D40" i="15"/>
  <c r="D77" i="15" l="1"/>
  <c r="D78" i="15"/>
  <c r="D79" i="15"/>
  <c r="D76" i="15"/>
  <c r="D39" i="15"/>
  <c r="D80" i="15"/>
  <c r="O4" i="15" l="1"/>
  <c r="O3" i="15"/>
  <c r="D5" i="15"/>
  <c r="D4" i="15"/>
  <c r="D3" i="15"/>
  <c r="E80" i="15"/>
  <c r="A32" i="13"/>
  <c r="A31" i="13"/>
  <c r="A30" i="13"/>
  <c r="A27" i="13"/>
  <c r="A26" i="13"/>
  <c r="D4" i="13"/>
  <c r="F48" i="1"/>
  <c r="E19" i="1"/>
  <c r="A33" i="13" s="1"/>
  <c r="G44" i="1" l="1"/>
  <c r="G43" i="1"/>
  <c r="C30" i="1"/>
  <c r="H29" i="1"/>
  <c r="H28" i="1"/>
  <c r="H27" i="1"/>
  <c r="H26" i="1"/>
  <c r="H25" i="1"/>
  <c r="H24" i="1"/>
  <c r="H30" i="1" l="1"/>
  <c r="F36" i="1" s="1"/>
  <c r="F42" i="1" s="1"/>
  <c r="F46" i="1" s="1"/>
  <c r="F18" i="1"/>
  <c r="F17" i="1"/>
  <c r="F16" i="1"/>
  <c r="F15" i="1"/>
  <c r="F14" i="1"/>
  <c r="F12" i="1"/>
  <c r="G42" i="1" l="1"/>
  <c r="E38" i="15" l="1"/>
  <c r="D26" i="15"/>
  <c r="D38" i="15" s="1"/>
  <c r="D30" i="15" l="1"/>
  <c r="D36" i="15" l="1"/>
  <c r="D42" i="15"/>
  <c r="G45" i="1" l="1"/>
  <c r="G46" i="1"/>
  <c r="E48" i="15"/>
  <c r="E57" i="15" s="1"/>
  <c r="E62" i="15" s="1"/>
</calcChain>
</file>

<file path=xl/sharedStrings.xml><?xml version="1.0" encoding="utf-8"?>
<sst xmlns="http://schemas.openxmlformats.org/spreadsheetml/2006/main" count="422" uniqueCount="231">
  <si>
    <t>Professional</t>
  </si>
  <si>
    <t>Capitation</t>
  </si>
  <si>
    <t>Total</t>
  </si>
  <si>
    <t>Market Level Calculations (Same for all Plans)</t>
  </si>
  <si>
    <t>Projected Member Months</t>
  </si>
  <si>
    <t>Company Legal Name:</t>
  </si>
  <si>
    <t>HIOS Issuer ID:</t>
  </si>
  <si>
    <t>State:</t>
  </si>
  <si>
    <t>WI</t>
  </si>
  <si>
    <t xml:space="preserve">Market: </t>
  </si>
  <si>
    <t>Plan Name</t>
  </si>
  <si>
    <t>to</t>
  </si>
  <si>
    <t>Profit &amp; Risk Load</t>
  </si>
  <si>
    <t>Product-Plan Data Collection</t>
  </si>
  <si>
    <t>Effective Date of Rate Change(s):</t>
  </si>
  <si>
    <t>Product/Plan Level Calculations</t>
  </si>
  <si>
    <t>Exchange Plan?</t>
  </si>
  <si>
    <t>Other</t>
  </si>
  <si>
    <t>Other Medical</t>
  </si>
  <si>
    <t>Outpatient Hospital</t>
  </si>
  <si>
    <t>Prescription Drug</t>
  </si>
  <si>
    <t>Experience Period:</t>
  </si>
  <si>
    <t>Experience Period Member Months</t>
  </si>
  <si>
    <t>PMPM</t>
  </si>
  <si>
    <t>Projected Period Totals</t>
  </si>
  <si>
    <t>Effective Date of Proposed Rates</t>
  </si>
  <si>
    <t>AV Metal Value</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</si>
  <si>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</si>
  <si>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</si>
  <si>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</si>
  <si>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</si>
  <si>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</si>
  <si>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</si>
  <si>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</si>
  <si>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</si>
  <si>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</si>
  <si>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</si>
  <si>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</si>
  <si>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</si>
  <si>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</si>
  <si>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</si>
  <si>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</si>
  <si>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</si>
  <si>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</si>
  <si>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</si>
  <si>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</si>
  <si>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</si>
  <si>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</si>
  <si>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</si>
  <si>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</si>
  <si>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</si>
  <si>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</si>
  <si>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</si>
  <si>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</si>
  <si>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</si>
  <si>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</si>
  <si>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</si>
  <si>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</si>
  <si>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</si>
  <si>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</si>
  <si>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</si>
  <si>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</si>
  <si>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</si>
  <si>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</si>
  <si>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</si>
  <si>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</si>
  <si>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</si>
  <si>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</si>
  <si>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</si>
  <si>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</si>
  <si>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</si>
  <si>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</si>
  <si>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</si>
  <si>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</si>
  <si>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</si>
  <si>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</si>
  <si>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WY</t>
  </si>
  <si>
    <t>Section I: General Product and Plan Information</t>
  </si>
  <si>
    <t>Inpatient Hospital</t>
  </si>
  <si>
    <t>AS</t>
  </si>
  <si>
    <t>GU</t>
  </si>
  <si>
    <t>MP</t>
  </si>
  <si>
    <t>PR</t>
  </si>
  <si>
    <t>VI</t>
  </si>
  <si>
    <t>Plan Adjusted Index Rate</t>
  </si>
  <si>
    <t>Plan Category</t>
  </si>
  <si>
    <t>New</t>
  </si>
  <si>
    <t>Renewing</t>
  </si>
  <si>
    <t>Terminated</t>
  </si>
  <si>
    <t>Product Rate Increase %</t>
  </si>
  <si>
    <t>Unified Rate Review v5.0</t>
  </si>
  <si>
    <t>Section I: Experience Period Data</t>
  </si>
  <si>
    <t>Allowed Claims</t>
  </si>
  <si>
    <t>Reinsurance</t>
  </si>
  <si>
    <t>Incurred Claims in Experience Period</t>
  </si>
  <si>
    <t>Risk Adjustment</t>
  </si>
  <si>
    <t>Experience Period Premium</t>
  </si>
  <si>
    <t>Section II: Projections</t>
  </si>
  <si>
    <t>Year 1 Trend</t>
  </si>
  <si>
    <t>Year 2 Trend</t>
  </si>
  <si>
    <t>Cost</t>
  </si>
  <si>
    <t>Utilization</t>
  </si>
  <si>
    <t>Trended EHB Allowed Claims PMPM</t>
  </si>
  <si>
    <t>Manual EHB Allowed Claims PMPM</t>
  </si>
  <si>
    <t>Morbidity Adjustment</t>
  </si>
  <si>
    <t>Demographic Shift</t>
  </si>
  <si>
    <t>Plan Design Changes</t>
  </si>
  <si>
    <t>Projected Index Rate for</t>
  </si>
  <si>
    <t>Exchange User Fees</t>
  </si>
  <si>
    <t>Field #</t>
  </si>
  <si>
    <t>Product Name</t>
  </si>
  <si>
    <t>Product ID</t>
  </si>
  <si>
    <t>Plan ID (Standard Component ID)</t>
  </si>
  <si>
    <t>Metal</t>
  </si>
  <si>
    <t>Plan Type</t>
  </si>
  <si>
    <t>Cumulative Rate Change %  (over 12 mos prior)</t>
  </si>
  <si>
    <t>Section II: Experience Period and Current Plan Level Information</t>
  </si>
  <si>
    <t>Member Cost Sharing</t>
  </si>
  <si>
    <t>Cost Sharing Reduction</t>
  </si>
  <si>
    <t>Incurred Claims</t>
  </si>
  <si>
    <t>Risk Adjustment Transfer Amount</t>
  </si>
  <si>
    <t>Premium</t>
  </si>
  <si>
    <t>Current Enrollment</t>
  </si>
  <si>
    <t>Current Premium PMPM</t>
  </si>
  <si>
    <t>Loss Ratio</t>
  </si>
  <si>
    <t>Worksheet 1 Totals</t>
  </si>
  <si>
    <t>Per Member Per Month</t>
  </si>
  <si>
    <t>Section III: Plan Adjustment Factors</t>
  </si>
  <si>
    <t>Market Adjusted Index Rate</t>
  </si>
  <si>
    <t>AV and Cost Sharing Design of Plan</t>
  </si>
  <si>
    <t>Provider Network Adjustment</t>
  </si>
  <si>
    <t>Benefits in Addition to EHB</t>
  </si>
  <si>
    <t>Catastrophic Adjustment</t>
  </si>
  <si>
    <t>Age Calibration Factor</t>
  </si>
  <si>
    <t>Geographic Calibration Factor</t>
  </si>
  <si>
    <t>Tobacco Calibration Factor</t>
  </si>
  <si>
    <t>Section IV: Projected Plan Level Information</t>
  </si>
  <si>
    <t>Rating Area Data Collection</t>
  </si>
  <si>
    <t>Rating Area</t>
  </si>
  <si>
    <t>Rating Factor</t>
  </si>
  <si>
    <t>Administrative Costs</t>
  </si>
  <si>
    <t>Administrative Expense</t>
  </si>
  <si>
    <t>Taxes and Fees</t>
  </si>
  <si>
    <t>Calibrated Plan Adjusted Index Rate</t>
  </si>
  <si>
    <t>Experience Period Index Rate PMPM</t>
  </si>
  <si>
    <t>Risk Adjustment Payment/Charge</t>
  </si>
  <si>
    <t>Platinum</t>
  </si>
  <si>
    <t>Gold</t>
  </si>
  <si>
    <t>Silver</t>
  </si>
  <si>
    <t>Bronze</t>
  </si>
  <si>
    <t>Catastrophic</t>
  </si>
  <si>
    <t>Not Applicable</t>
  </si>
  <si>
    <t>Yes</t>
  </si>
  <si>
    <t>No</t>
  </si>
  <si>
    <t>Benefit Category</t>
  </si>
  <si>
    <r>
      <rPr>
        <b/>
        <sz val="11"/>
        <color indexed="8"/>
        <rFont val="Calibri"/>
        <family val="2"/>
      </rPr>
      <t xml:space="preserve">Information Not Releasable to the Public Unless Authorized by Law: </t>
    </r>
    <r>
      <rPr>
        <sz val="11"/>
        <color theme="1"/>
        <rFont val="Calibri"/>
        <family val="2"/>
        <scheme val="minor"/>
      </rPr>
      <t xml:space="preserve"> This information has not been publically disclosed and may be privileged and confidential. It is for internal government use only and must not be disseminated, distributed, or copied to persons not authorized to receive the information.  Unauthorized disclosure may result in prosecution to the full extent of the law.  </t>
    </r>
  </si>
  <si>
    <t>1.10</t>
  </si>
  <si>
    <t>1.11</t>
  </si>
  <si>
    <t>1.12</t>
  </si>
  <si>
    <t>1.13</t>
  </si>
  <si>
    <t>1.9</t>
  </si>
  <si>
    <t>1.8</t>
  </si>
  <si>
    <t>1.1</t>
  </si>
  <si>
    <t>1.2</t>
  </si>
  <si>
    <t>1.3</t>
  </si>
  <si>
    <t>1.4</t>
  </si>
  <si>
    <t>1.5</t>
  </si>
  <si>
    <t>1.6</t>
  </si>
  <si>
    <t>1.7</t>
  </si>
  <si>
    <t>2.1</t>
  </si>
  <si>
    <t>2.2</t>
  </si>
  <si>
    <t>2.3</t>
  </si>
  <si>
    <t>2.4</t>
  </si>
  <si>
    <t>2.5</t>
  </si>
  <si>
    <t>2.6</t>
  </si>
  <si>
    <t>2.7</t>
  </si>
  <si>
    <t>2.8</t>
  </si>
  <si>
    <t>2.9</t>
  </si>
  <si>
    <t>2.10</t>
  </si>
  <si>
    <t>2.11</t>
  </si>
  <si>
    <t>2.12</t>
  </si>
  <si>
    <t>2.13</t>
  </si>
  <si>
    <t>2.14</t>
  </si>
  <si>
    <t>2.15</t>
  </si>
  <si>
    <t>2.16</t>
  </si>
  <si>
    <t>2.17</t>
  </si>
  <si>
    <t>2.18</t>
  </si>
  <si>
    <t>2.19</t>
  </si>
  <si>
    <t>3.1</t>
  </si>
  <si>
    <t>3.2</t>
  </si>
  <si>
    <t>3.3</t>
  </si>
  <si>
    <t>3.4</t>
  </si>
  <si>
    <t>3.5</t>
  </si>
  <si>
    <t>3.6</t>
  </si>
  <si>
    <t>3.7</t>
  </si>
  <si>
    <t>3.8</t>
  </si>
  <si>
    <t>3.9</t>
  </si>
  <si>
    <t>3.10</t>
  </si>
  <si>
    <t>3.11</t>
  </si>
  <si>
    <t>3.12</t>
  </si>
  <si>
    <t>3.13</t>
  </si>
  <si>
    <t>3.14</t>
  </si>
  <si>
    <t>4.1</t>
  </si>
  <si>
    <t>4.2</t>
  </si>
  <si>
    <t>4.3</t>
  </si>
  <si>
    <t>4.4</t>
  </si>
  <si>
    <t>4.5</t>
  </si>
  <si>
    <t>4.6</t>
  </si>
  <si>
    <t>4.7</t>
  </si>
  <si>
    <t>4.8</t>
  </si>
  <si>
    <t>4.9</t>
  </si>
  <si>
    <t>4.10</t>
  </si>
  <si>
    <t>4.11</t>
  </si>
  <si>
    <t>4.12</t>
  </si>
  <si>
    <t>4.13</t>
  </si>
  <si>
    <t>4.14</t>
  </si>
  <si>
    <t>4.15</t>
  </si>
  <si>
    <t>4.16</t>
  </si>
  <si>
    <t>4.17</t>
  </si>
  <si>
    <t>If macros are disabled, press and hold the ALT key and press the F, then I, and then N key. After that, select the Enable All Content option by pressing enter. (note that you can also press the C key to select "Enable All Content")  Instructions can be found in cells P1 through P4.</t>
  </si>
  <si>
    <t>Submission Level Rate Increase %</t>
  </si>
  <si>
    <t>If macros are disabled, press and hold the ALT key and press the F, then I, and then N key. After that, select the Enable All Content option by pressing enter. (note that you can also press the C key to select "Enable All Content")  Instructions can be found in cells K1 through K4.</t>
  </si>
  <si>
    <t>If macros are disabled, press and hold the ALT key and press the F, then I, and then N key. After that, select the Enable All Content option by pressing enter. (note that you can also press the C key to select "Enable All Content")  Instructions can be found in cells C1 through C4.</t>
  </si>
  <si>
    <t>To add a product to Worksheet 2 - Plan Product Info, select the Add Product button or Ctrl + Shift + P.</t>
  </si>
  <si>
    <t>To add a plan to Worksheet 2 - Plan Product Info, select the Add Plan button or Ctrl + Shift + L.</t>
  </si>
  <si>
    <t>To validate, select the Validate button or Ctrl + Shift + I.</t>
  </si>
  <si>
    <t>To finalize, select the Finalize button or Ctrl + Shift + F.</t>
  </si>
  <si>
    <t>Specify the total number of Rating Areas in your State by selecting the Create Rating Areas button or Ctrl + Shift + R.</t>
  </si>
  <si>
    <t>Select only the Rating Areas you are offering plans within and add a factor for each area.</t>
  </si>
  <si>
    <t>Applied Credibility %</t>
  </si>
  <si>
    <t>Adjusted Trended EHB Allowed Claims PMPM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</si>
</sst>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44" formatCode="_(&quot;$&quot;* #,##0.00_);_(&quot;$&quot;* \(#,##0.00\);_(&quot;$&quot;* &quot;-&quot;??_);_(@_)"/>
    <numFmt numFmtId="43" formatCode="_(* #,##0.00_);_(* \(#,##0.00\);_(* &quot;-&quot;??_);_(@_)"/>
    <numFmt numFmtId="164" formatCode="_(* #,##0_);_(* \(#,##0\);_(* &quot;-&quot;??_);_(@_)"/>
    <numFmt numFmtId="165" formatCode="_(* #,##0.000_);_(* \(#,##0.000\);_(* &quot;-&quot;??_);_(@_)"/>
    <numFmt numFmtId="166" formatCode="0.0%"/>
    <numFmt numFmtId="167" formatCode="0.000"/>
    <numFmt numFmtId="168" formatCode="&quot;$&quot;#,##0.00"/>
    <numFmt numFmtId="169" formatCode="&quot;$&quot;#,##0"/>
    <numFmt numFmtId="170" formatCode="0.0000"/>
  </numFmts>
  <fonts count="24"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u/>
      <sz val="11"/>
      <color indexed="8"/>
      <name val="Calibri"/>
      <family val="2"/>
    </font>
    <font>
      <b/>
      <sz val="14"/>
      <color indexed="8"/>
      <name val="Calibri"/>
      <family val="2"/>
    </font>
    <font>
      <sz val="8"/>
      <name val="Calibri"/>
      <family val="2"/>
    </font>
    <font>
      <sz val="14"/>
      <color indexed="8"/>
      <name val="Calibri"/>
      <family val="2"/>
    </font>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b/>
      <u val="singleAccounting"/>
      <sz val="11"/>
      <color theme="1"/>
      <name val="Calibri"/>
      <family val="2"/>
      <scheme val="minor"/>
    </font>
    <font>
      <sz val="10"/>
      <color theme="1"/>
      <name val="Arial Unicode MS"/>
      <family val="2"/>
    </font>
    <font>
      <sz val="14"/>
      <color theme="1"/>
      <name val="Calibri"/>
      <family val="2"/>
      <scheme val="minor"/>
    </font>
    <font>
      <sz val="11"/>
      <color rgb="FF000000"/>
      <name val="Calibri"/>
      <family val="2"/>
    </font>
    <font>
      <b/>
      <sz val="14"/>
      <color theme="1"/>
      <name val="Calibri"/>
      <family val="2"/>
      <scheme val="minor"/>
    </font>
    <font>
      <u/>
      <sz val="11"/>
      <color theme="0"/>
      <name val="Calibri"/>
      <family val="2"/>
      <scheme val="minor"/>
    </font>
    <font>
      <b/>
      <sz val="12"/>
      <color theme="1"/>
      <name val="Arial"/>
      <family val="2"/>
    </font>
    <font>
      <sz val="11"/>
      <color theme="0"/>
      <name val="Calibri"/>
      <family val="2"/>
      <scheme val="minor"/>
    </font>
    <font>
      <b/>
      <sz val="10"/>
      <color indexed="8"/>
      <name val="Calibri"/>
      <family val="2"/>
    </font>
    <font>
      <b/>
      <sz val="10"/>
      <color theme="1"/>
      <name val="Calibri"/>
      <family val="2"/>
      <scheme val="minor"/>
    </font>
    <font>
      <sz val="12"/>
      <color indexed="8"/>
      <name val="Calibri"/>
      <family val="2"/>
    </font>
    <font>
      <i/>
      <sz val="11"/>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theme="4" tint="0.59999389629810485"/>
        <bgColor indexed="64"/>
      </patternFill>
    </fill>
    <fill>
      <patternFill patternType="solid">
        <fgColor theme="1" tint="0.34998626667073579"/>
        <bgColor indexed="64"/>
      </patternFill>
    </fill>
  </fills>
  <borders count="3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8">
    <xf numFmtId="0" fontId="0" fillId="0" borderId="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cellStyleXfs>
  <cellXfs count="327">
    <xf numFmtId="0" fontId="0" fillId="0" borderId="0" xfId="0"/>
    <xf numFmtId="0" fontId="0" fillId="2" borderId="0" xfId="0" applyFill="1"/>
    <xf numFmtId="0" fontId="0" fillId="2" borderId="0" xfId="0" quotePrefix="1" applyFill="1" applyAlignment="1">
      <alignment horizontal="left"/>
    </xf>
    <xf numFmtId="0" fontId="5" fillId="2" borderId="0" xfId="0" applyFont="1" applyFill="1"/>
    <xf numFmtId="0" fontId="5" fillId="2" borderId="0" xfId="0" quotePrefix="1" applyFont="1" applyFill="1" applyAlignment="1">
      <alignment horizontal="left"/>
    </xf>
    <xf numFmtId="0" fontId="0" fillId="0" borderId="0" xfId="0" applyFill="1" applyBorder="1"/>
    <xf numFmtId="44" fontId="0" fillId="0" borderId="0" xfId="0" applyNumberFormat="1"/>
    <xf numFmtId="0" fontId="7" fillId="2" borderId="0" xfId="0" applyFont="1" applyFill="1"/>
    <xf numFmtId="0" fontId="7" fillId="2" borderId="0" xfId="0" quotePrefix="1" applyFont="1" applyFill="1" applyAlignment="1">
      <alignment horizontal="left"/>
    </xf>
    <xf numFmtId="0" fontId="0" fillId="3" borderId="1" xfId="0" applyFill="1" applyBorder="1"/>
    <xf numFmtId="0" fontId="0" fillId="3" borderId="1" xfId="0" quotePrefix="1" applyFill="1" applyBorder="1" applyAlignment="1">
      <alignment horizontal="left"/>
    </xf>
    <xf numFmtId="0" fontId="0" fillId="3" borderId="2" xfId="0" applyFill="1" applyBorder="1"/>
    <xf numFmtId="0" fontId="0" fillId="3" borderId="3" xfId="0" applyFill="1" applyBorder="1"/>
    <xf numFmtId="0" fontId="0" fillId="3" borderId="4" xfId="0" applyFill="1" applyBorder="1"/>
    <xf numFmtId="0" fontId="0" fillId="3" borderId="4" xfId="0" quotePrefix="1" applyFill="1" applyBorder="1" applyAlignment="1">
      <alignment horizontal="left"/>
    </xf>
    <xf numFmtId="0" fontId="0" fillId="3" borderId="5" xfId="0" applyFill="1" applyBorder="1"/>
    <xf numFmtId="0" fontId="3" fillId="3" borderId="6" xfId="0" applyFont="1" applyFill="1" applyBorder="1"/>
    <xf numFmtId="0" fontId="5" fillId="2" borderId="0" xfId="0" applyFont="1" applyFill="1" applyAlignment="1">
      <alignment horizontal="left"/>
    </xf>
    <xf numFmtId="0" fontId="0" fillId="4" borderId="0" xfId="0" applyFill="1"/>
    <xf numFmtId="44" fontId="0" fillId="0" borderId="0" xfId="0" applyNumberFormat="1" applyFill="1" applyBorder="1"/>
    <xf numFmtId="0" fontId="0" fillId="4" borderId="0" xfId="0" applyFill="1" applyBorder="1"/>
    <xf numFmtId="0" fontId="0" fillId="4" borderId="0" xfId="0" quotePrefix="1" applyFill="1" applyBorder="1" applyAlignment="1">
      <alignment horizontal="left"/>
    </xf>
    <xf numFmtId="0" fontId="9" fillId="4" borderId="0" xfId="0" applyFont="1" applyFill="1" applyBorder="1"/>
    <xf numFmtId="43" fontId="0" fillId="0" borderId="0" xfId="0" applyNumberFormat="1"/>
    <xf numFmtId="0" fontId="5" fillId="0" borderId="0" xfId="0" applyFont="1" applyFill="1" applyAlignment="1"/>
    <xf numFmtId="164" fontId="8" fillId="0" borderId="0" xfId="1" applyNumberFormat="1" applyFont="1"/>
    <xf numFmtId="0" fontId="3" fillId="3" borderId="1" xfId="0" applyFont="1" applyFill="1" applyBorder="1"/>
    <xf numFmtId="164" fontId="0" fillId="0" borderId="0" xfId="0" applyNumberFormat="1"/>
    <xf numFmtId="0" fontId="0" fillId="0" borderId="0" xfId="0" applyProtection="1"/>
    <xf numFmtId="0" fontId="9" fillId="4" borderId="0" xfId="0" applyFont="1" applyFill="1" applyBorder="1" applyProtection="1"/>
    <xf numFmtId="43" fontId="0" fillId="0" borderId="0" xfId="0" applyNumberFormat="1" applyProtection="1"/>
    <xf numFmtId="43" fontId="8" fillId="4" borderId="0" xfId="1" applyFont="1" applyFill="1" applyBorder="1" applyProtection="1"/>
    <xf numFmtId="0" fontId="0" fillId="0" borderId="0" xfId="0" applyBorder="1" applyProtection="1"/>
    <xf numFmtId="166" fontId="8" fillId="0" borderId="0" xfId="5" applyNumberFormat="1" applyFont="1" applyFill="1" applyBorder="1" applyProtection="1"/>
    <xf numFmtId="43" fontId="8" fillId="0" borderId="0" xfId="1" applyFont="1" applyFill="1" applyBorder="1" applyProtection="1"/>
    <xf numFmtId="0" fontId="5" fillId="2" borderId="0" xfId="0" quotePrefix="1" applyFont="1" applyFill="1" applyAlignment="1" applyProtection="1">
      <alignment horizontal="left"/>
    </xf>
    <xf numFmtId="0" fontId="5" fillId="2" borderId="0" xfId="0" applyFont="1" applyFill="1" applyProtection="1"/>
    <xf numFmtId="0" fontId="0" fillId="2" borderId="0" xfId="0" applyFill="1" applyProtection="1"/>
    <xf numFmtId="0" fontId="0" fillId="2" borderId="0" xfId="0" quotePrefix="1" applyFill="1" applyAlignment="1" applyProtection="1">
      <alignment horizontal="left"/>
    </xf>
    <xf numFmtId="0" fontId="0" fillId="2" borderId="0" xfId="0" applyFill="1" applyBorder="1" applyProtection="1"/>
    <xf numFmtId="0" fontId="0" fillId="2" borderId="0" xfId="0" quotePrefix="1" applyFill="1" applyBorder="1" applyAlignment="1" applyProtection="1">
      <alignment horizontal="left"/>
    </xf>
    <xf numFmtId="0" fontId="10" fillId="4" borderId="0" xfId="0" applyFont="1" applyFill="1" applyBorder="1" applyProtection="1"/>
    <xf numFmtId="2" fontId="0" fillId="2" borderId="0" xfId="0" applyNumberFormat="1" applyFill="1" applyBorder="1" applyProtection="1"/>
    <xf numFmtId="0" fontId="3" fillId="2" borderId="0" xfId="0" applyFont="1" applyFill="1" applyProtection="1"/>
    <xf numFmtId="0" fontId="0" fillId="0" borderId="0" xfId="0" applyFill="1" applyAlignment="1" applyProtection="1">
      <alignment horizontal="center"/>
    </xf>
    <xf numFmtId="14" fontId="0" fillId="0" borderId="0" xfId="0" applyNumberFormat="1" applyFill="1" applyProtection="1"/>
    <xf numFmtId="0" fontId="0" fillId="0" borderId="0" xfId="0" applyFill="1" applyProtection="1"/>
    <xf numFmtId="0" fontId="0" fillId="0" borderId="0" xfId="0" applyFill="1" applyAlignment="1" applyProtection="1">
      <alignment horizontal="right"/>
    </xf>
    <xf numFmtId="0" fontId="11" fillId="0" borderId="0" xfId="0" applyFont="1" applyFill="1" applyAlignment="1" applyProtection="1">
      <alignment horizontal="center"/>
    </xf>
    <xf numFmtId="0" fontId="0" fillId="0" borderId="0" xfId="0" applyFill="1" applyBorder="1" applyProtection="1"/>
    <xf numFmtId="164" fontId="8" fillId="2" borderId="0" xfId="1" applyNumberFormat="1" applyFont="1" applyFill="1" applyProtection="1"/>
    <xf numFmtId="6" fontId="8" fillId="0" borderId="0" xfId="3" applyNumberFormat="1" applyFont="1" applyFill="1" applyProtection="1"/>
    <xf numFmtId="43" fontId="8" fillId="0" borderId="0" xfId="1" applyFont="1" applyFill="1" applyProtection="1"/>
    <xf numFmtId="0" fontId="0" fillId="0" borderId="0" xfId="0" quotePrefix="1" applyFill="1" applyAlignment="1" applyProtection="1">
      <alignment horizontal="left"/>
    </xf>
    <xf numFmtId="43" fontId="0" fillId="2" borderId="0" xfId="0" applyNumberFormat="1" applyFill="1" applyProtection="1"/>
    <xf numFmtId="164" fontId="8" fillId="0" borderId="0" xfId="1" applyNumberFormat="1" applyFont="1" applyFill="1" applyProtection="1"/>
    <xf numFmtId="0" fontId="4" fillId="2" borderId="0" xfId="0" applyFont="1" applyFill="1" applyProtection="1"/>
    <xf numFmtId="44" fontId="8" fillId="0" borderId="0" xfId="3" applyFont="1" applyFill="1" applyProtection="1"/>
    <xf numFmtId="44" fontId="8" fillId="2" borderId="0" xfId="3" applyFont="1" applyFill="1" applyProtection="1"/>
    <xf numFmtId="43" fontId="0" fillId="0" borderId="0" xfId="0" applyNumberFormat="1" applyFill="1" applyProtection="1"/>
    <xf numFmtId="43" fontId="8" fillId="2" borderId="0" xfId="1" applyFont="1" applyFill="1" applyProtection="1"/>
    <xf numFmtId="9" fontId="8" fillId="0" borderId="0" xfId="5" applyFont="1" applyFill="1" applyProtection="1"/>
    <xf numFmtId="0" fontId="3" fillId="2" borderId="0" xfId="0" applyFont="1" applyFill="1" applyAlignment="1" applyProtection="1">
      <alignment horizontal="left"/>
    </xf>
    <xf numFmtId="0" fontId="0" fillId="0" borderId="0" xfId="0" quotePrefix="1" applyFill="1" applyBorder="1" applyProtection="1"/>
    <xf numFmtId="0" fontId="3" fillId="0" borderId="0" xfId="0" applyFont="1" applyFill="1" applyAlignment="1" applyProtection="1">
      <alignment horizontal="left"/>
    </xf>
    <xf numFmtId="2" fontId="0" fillId="0" borderId="0" xfId="0" applyNumberFormat="1" applyFill="1" applyProtection="1"/>
    <xf numFmtId="165" fontId="8" fillId="0" borderId="0" xfId="1" quotePrefix="1" applyNumberFormat="1" applyFont="1" applyFill="1" applyAlignment="1" applyProtection="1">
      <alignment horizontal="left"/>
    </xf>
    <xf numFmtId="0" fontId="0" fillId="0" borderId="0" xfId="0" applyFill="1" applyAlignment="1" applyProtection="1">
      <alignment horizontal="left"/>
    </xf>
    <xf numFmtId="0" fontId="0" fillId="0" borderId="0" xfId="0" quotePrefix="1" applyFill="1" applyBorder="1" applyAlignment="1" applyProtection="1">
      <alignment horizontal="left"/>
    </xf>
    <xf numFmtId="0" fontId="3" fillId="0" borderId="0" xfId="0" applyFont="1" applyFill="1" applyBorder="1" applyProtection="1"/>
    <xf numFmtId="0" fontId="2" fillId="0" borderId="0" xfId="0" applyFont="1" applyFill="1" applyBorder="1" applyAlignment="1" applyProtection="1">
      <alignment horizontal="right"/>
    </xf>
    <xf numFmtId="0" fontId="0" fillId="0" borderId="0" xfId="0" applyFill="1" applyBorder="1" applyAlignment="1" applyProtection="1">
      <alignment horizontal="center" wrapText="1"/>
    </xf>
    <xf numFmtId="0" fontId="0" fillId="0" borderId="0" xfId="0" quotePrefix="1" applyFill="1" applyBorder="1" applyAlignment="1" applyProtection="1">
      <alignment horizontal="right"/>
    </xf>
    <xf numFmtId="0" fontId="3" fillId="0" borderId="0" xfId="0" applyFont="1" applyFill="1" applyBorder="1" applyAlignment="1" applyProtection="1">
      <alignment horizontal="left"/>
    </xf>
    <xf numFmtId="44" fontId="0" fillId="0" borderId="0" xfId="0" applyNumberFormat="1" applyFill="1" applyBorder="1" applyProtection="1"/>
    <xf numFmtId="43" fontId="0" fillId="0" borderId="0" xfId="0" applyNumberFormat="1" applyFill="1" applyBorder="1" applyProtection="1"/>
    <xf numFmtId="44" fontId="8" fillId="0" borderId="0" xfId="3" applyFont="1" applyFill="1" applyBorder="1" applyProtection="1"/>
    <xf numFmtId="2" fontId="0" fillId="0" borderId="0" xfId="0" applyNumberFormat="1" applyFill="1" applyBorder="1" applyProtection="1"/>
    <xf numFmtId="9" fontId="8" fillId="0" borderId="0" xfId="1" applyNumberFormat="1" applyFont="1" applyFill="1" applyBorder="1" applyProtection="1"/>
    <xf numFmtId="9" fontId="8" fillId="0" borderId="0" xfId="5" applyFont="1" applyFill="1" applyBorder="1" applyProtection="1"/>
    <xf numFmtId="0" fontId="0" fillId="0" borderId="0" xfId="0" applyFill="1" applyBorder="1" applyAlignment="1" applyProtection="1">
      <alignment horizontal="left"/>
    </xf>
    <xf numFmtId="164" fontId="8" fillId="0" borderId="0" xfId="1" applyNumberFormat="1" applyFont="1" applyFill="1" applyBorder="1" applyProtection="1"/>
    <xf numFmtId="164" fontId="0" fillId="0" borderId="0" xfId="0" applyNumberFormat="1" applyFill="1" applyBorder="1" applyProtection="1"/>
    <xf numFmtId="0" fontId="0" fillId="2" borderId="0" xfId="0" applyFill="1" applyAlignment="1" applyProtection="1">
      <alignment horizontal="left"/>
    </xf>
    <xf numFmtId="165" fontId="0" fillId="2" borderId="0" xfId="0" applyNumberFormat="1" applyFill="1" applyProtection="1"/>
    <xf numFmtId="0" fontId="0" fillId="2" borderId="0" xfId="0" applyFill="1" applyAlignment="1" applyProtection="1">
      <alignment horizontal="center" wrapText="1"/>
    </xf>
    <xf numFmtId="0" fontId="4" fillId="2" borderId="0" xfId="0" applyFont="1" applyFill="1" applyAlignment="1" applyProtection="1">
      <alignment horizontal="center"/>
    </xf>
    <xf numFmtId="0" fontId="0" fillId="2" borderId="0" xfId="0" applyFill="1" applyAlignment="1" applyProtection="1">
      <alignment horizontal="center"/>
    </xf>
    <xf numFmtId="1" fontId="0" fillId="2" borderId="0" xfId="0" applyNumberFormat="1" applyFill="1" applyAlignment="1" applyProtection="1">
      <alignment horizontal="center"/>
    </xf>
    <xf numFmtId="1" fontId="0" fillId="0" borderId="0" xfId="0" applyNumberFormat="1" applyFill="1" applyAlignment="1" applyProtection="1">
      <alignment horizontal="center"/>
    </xf>
    <xf numFmtId="0" fontId="0" fillId="4" borderId="0" xfId="0" applyFill="1" applyBorder="1" applyProtection="1"/>
    <xf numFmtId="0" fontId="0" fillId="4" borderId="0" xfId="0" quotePrefix="1" applyFill="1" applyBorder="1" applyAlignment="1" applyProtection="1">
      <alignment horizontal="left"/>
    </xf>
    <xf numFmtId="0" fontId="0" fillId="4" borderId="0" xfId="0" applyFill="1" applyProtection="1"/>
    <xf numFmtId="44" fontId="0" fillId="0" borderId="0" xfId="0" applyNumberFormat="1" applyProtection="1"/>
    <xf numFmtId="0" fontId="13" fillId="0" borderId="0" xfId="0" applyFont="1" applyAlignment="1">
      <alignment horizontal="center" vertical="center" wrapText="1"/>
    </xf>
    <xf numFmtId="0" fontId="13" fillId="0" borderId="0" xfId="0" applyFont="1" applyFill="1" applyAlignment="1">
      <alignment horizontal="center" vertical="center" wrapText="1"/>
    </xf>
    <xf numFmtId="49" fontId="5" fillId="0" borderId="0" xfId="0" applyNumberFormat="1" applyFont="1" applyFill="1" applyAlignment="1"/>
    <xf numFmtId="0" fontId="11" fillId="2" borderId="0" xfId="0" applyFont="1" applyFill="1" applyAlignment="1" applyProtection="1">
      <alignment horizontal="center" wrapText="1"/>
    </xf>
    <xf numFmtId="49" fontId="0" fillId="0" borderId="0" xfId="0" applyNumberFormat="1"/>
    <xf numFmtId="0" fontId="0" fillId="0" borderId="0" xfId="0"/>
    <xf numFmtId="0" fontId="0" fillId="2" borderId="0" xfId="0" applyFill="1"/>
    <xf numFmtId="0" fontId="0" fillId="0" borderId="0" xfId="0" applyFill="1" applyBorder="1"/>
    <xf numFmtId="0" fontId="9" fillId="4" borderId="0" xfId="0" applyFont="1" applyFill="1" applyBorder="1"/>
    <xf numFmtId="0" fontId="0" fillId="0" borderId="0" xfId="0"/>
    <xf numFmtId="0" fontId="0" fillId="0" borderId="7" xfId="0" applyBorder="1" applyProtection="1"/>
    <xf numFmtId="0" fontId="0" fillId="0" borderId="0" xfId="0" applyProtection="1"/>
    <xf numFmtId="0" fontId="0" fillId="6" borderId="7" xfId="0" applyFill="1" applyBorder="1" applyProtection="1"/>
    <xf numFmtId="0" fontId="0" fillId="0" borderId="0" xfId="0" applyBorder="1" applyProtection="1"/>
    <xf numFmtId="166" fontId="0" fillId="0" borderId="0" xfId="0" applyNumberFormat="1" applyBorder="1" applyProtection="1"/>
    <xf numFmtId="0" fontId="0" fillId="0" borderId="0" xfId="0" applyAlignment="1">
      <alignment horizontal="center"/>
    </xf>
    <xf numFmtId="0" fontId="16" fillId="2" borderId="0" xfId="0" applyFont="1" applyFill="1" applyProtection="1"/>
    <xf numFmtId="0" fontId="1" fillId="2" borderId="0" xfId="0" applyFont="1" applyFill="1" applyProtection="1"/>
    <xf numFmtId="0" fontId="9" fillId="2" borderId="0" xfId="0" applyFont="1" applyFill="1" applyBorder="1" applyAlignment="1" applyProtection="1">
      <alignment horizontal="left"/>
    </xf>
    <xf numFmtId="0" fontId="11" fillId="2" borderId="0" xfId="0" applyFont="1" applyFill="1" applyBorder="1" applyAlignment="1" applyProtection="1">
      <alignment horizontal="left"/>
    </xf>
    <xf numFmtId="0" fontId="9" fillId="0" borderId="0" xfId="0" applyFont="1" applyFill="1" applyBorder="1"/>
    <xf numFmtId="0" fontId="9" fillId="3" borderId="12" xfId="0" applyFont="1" applyFill="1" applyBorder="1" applyAlignment="1">
      <alignment horizontal="center"/>
    </xf>
    <xf numFmtId="0" fontId="9" fillId="3" borderId="11" xfId="0" applyFont="1" applyFill="1" applyBorder="1" applyAlignment="1">
      <alignment horizontal="center"/>
    </xf>
    <xf numFmtId="0" fontId="18" fillId="0" borderId="0" xfId="0" applyFont="1"/>
    <xf numFmtId="0" fontId="1" fillId="2" borderId="0" xfId="0" applyFont="1" applyFill="1"/>
    <xf numFmtId="0" fontId="9" fillId="0" borderId="0" xfId="0" applyFont="1" applyBorder="1"/>
    <xf numFmtId="0" fontId="9" fillId="0" borderId="0" xfId="0" applyFont="1" applyFill="1" applyBorder="1" applyProtection="1"/>
    <xf numFmtId="0" fontId="11" fillId="0" borderId="0" xfId="0" applyFont="1" applyFill="1"/>
    <xf numFmtId="0" fontId="3" fillId="2" borderId="0" xfId="0" applyFont="1" applyFill="1"/>
    <xf numFmtId="14" fontId="9" fillId="2" borderId="0" xfId="0" applyNumberFormat="1" applyFont="1" applyFill="1" applyProtection="1"/>
    <xf numFmtId="14" fontId="0" fillId="0" borderId="0" xfId="0" applyNumberFormat="1" applyFill="1" applyAlignment="1" applyProtection="1">
      <alignment horizontal="left"/>
    </xf>
    <xf numFmtId="167" fontId="8" fillId="5" borderId="0" xfId="1" applyNumberFormat="1" applyFont="1" applyFill="1" applyAlignment="1" applyProtection="1">
      <alignment horizontal="right"/>
      <protection locked="0"/>
    </xf>
    <xf numFmtId="168" fontId="0" fillId="0" borderId="7" xfId="0" applyNumberFormat="1" applyBorder="1" applyAlignment="1">
      <alignment horizontal="right"/>
    </xf>
    <xf numFmtId="0" fontId="0" fillId="0" borderId="0" xfId="0" applyProtection="1">
      <protection locked="0"/>
    </xf>
    <xf numFmtId="10" fontId="8" fillId="4" borderId="7" xfId="1" applyNumberFormat="1" applyFont="1" applyFill="1" applyBorder="1" applyAlignment="1" applyProtection="1">
      <alignment horizontal="right"/>
    </xf>
    <xf numFmtId="10" fontId="0" fillId="2" borderId="7" xfId="7" applyNumberFormat="1" applyFont="1" applyFill="1" applyBorder="1" applyAlignment="1" applyProtection="1">
      <alignment horizontal="right"/>
    </xf>
    <xf numFmtId="0" fontId="0" fillId="4" borderId="7" xfId="0" applyNumberFormat="1" applyFill="1" applyBorder="1" applyAlignment="1">
      <alignment horizontal="center"/>
    </xf>
    <xf numFmtId="170" fontId="0" fillId="0" borderId="0" xfId="0" applyNumberFormat="1" applyProtection="1">
      <protection locked="0"/>
    </xf>
    <xf numFmtId="0" fontId="17" fillId="2" borderId="0" xfId="0" applyFont="1" applyFill="1" applyAlignment="1" applyProtection="1">
      <alignment vertical="top" wrapText="1"/>
    </xf>
    <xf numFmtId="0" fontId="20" fillId="2" borderId="0" xfId="0" applyFont="1" applyFill="1" applyAlignment="1">
      <alignment horizontal="left" vertical="center"/>
    </xf>
    <xf numFmtId="0" fontId="20" fillId="2" borderId="0" xfId="0" quotePrefix="1" applyFont="1" applyFill="1" applyAlignment="1">
      <alignment horizontal="left" vertical="center"/>
    </xf>
    <xf numFmtId="14" fontId="21" fillId="2" borderId="0" xfId="0" applyNumberFormat="1" applyFont="1" applyFill="1" applyAlignment="1" applyProtection="1">
      <alignment horizontal="left" vertical="center"/>
    </xf>
    <xf numFmtId="0" fontId="22" fillId="2" borderId="0" xfId="0" applyFont="1" applyFill="1" applyProtection="1"/>
    <xf numFmtId="0" fontId="22" fillId="2" borderId="0" xfId="0" quotePrefix="1" applyFont="1" applyFill="1" applyAlignment="1" applyProtection="1">
      <alignment horizontal="left"/>
    </xf>
    <xf numFmtId="0" fontId="22" fillId="2" borderId="0" xfId="0" applyFont="1" applyFill="1"/>
    <xf numFmtId="0" fontId="22" fillId="2" borderId="0" xfId="0" quotePrefix="1" applyFont="1" applyFill="1" applyAlignment="1">
      <alignment horizontal="left"/>
    </xf>
    <xf numFmtId="0" fontId="23" fillId="2" borderId="0" xfId="0" applyFont="1" applyFill="1" applyProtection="1"/>
    <xf numFmtId="0" fontId="23" fillId="0" borderId="0" xfId="0" applyFont="1" applyProtection="1"/>
    <xf numFmtId="0" fontId="19" fillId="0" borderId="0" xfId="0" applyFont="1"/>
    <xf numFmtId="14" fontId="20" fillId="0" borderId="0" xfId="0" applyNumberFormat="1" applyFont="1" applyFill="1" applyAlignment="1" applyProtection="1">
      <alignment horizontal="left" vertical="center"/>
    </xf>
    <xf numFmtId="0" fontId="23" fillId="0" borderId="0" xfId="0" applyFont="1"/>
    <xf numFmtId="0" fontId="21" fillId="0" borderId="0" xfId="0" applyFont="1" applyAlignment="1" applyProtection="1">
      <alignment horizontal="left" vertical="center"/>
    </xf>
    <xf numFmtId="168" fontId="8" fillId="5" borderId="7" xfId="3" applyNumberFormat="1" applyFont="1" applyFill="1" applyBorder="1" applyAlignment="1" applyProtection="1">
      <alignment horizontal="right"/>
      <protection locked="0"/>
    </xf>
    <xf numFmtId="168" fontId="8" fillId="0" borderId="7" xfId="3" quotePrefix="1" applyNumberFormat="1" applyFont="1" applyFill="1" applyBorder="1" applyAlignment="1" applyProtection="1">
      <alignment horizontal="right"/>
    </xf>
    <xf numFmtId="168" fontId="8" fillId="0" borderId="7" xfId="1" quotePrefix="1" applyNumberFormat="1" applyFont="1" applyFill="1" applyBorder="1" applyAlignment="1" applyProtection="1">
      <alignment horizontal="right"/>
    </xf>
    <xf numFmtId="168" fontId="8" fillId="5" borderId="7" xfId="1" applyNumberFormat="1" applyFont="1" applyFill="1" applyBorder="1" applyAlignment="1" applyProtection="1">
      <alignment horizontal="right"/>
      <protection locked="0"/>
    </xf>
    <xf numFmtId="168" fontId="8" fillId="0" borderId="7" xfId="3" applyNumberFormat="1" applyFont="1" applyFill="1" applyBorder="1" applyAlignment="1" applyProtection="1">
      <alignment horizontal="right"/>
    </xf>
    <xf numFmtId="168" fontId="0" fillId="2" borderId="7" xfId="0" applyNumberFormat="1" applyFill="1" applyBorder="1" applyAlignment="1" applyProtection="1">
      <alignment horizontal="right"/>
    </xf>
    <xf numFmtId="164" fontId="8" fillId="0" borderId="7" xfId="1" applyNumberFormat="1" applyFont="1" applyFill="1" applyBorder="1" applyProtection="1"/>
    <xf numFmtId="0" fontId="9" fillId="2" borderId="17" xfId="0" applyFont="1" applyFill="1" applyBorder="1" applyAlignment="1" applyProtection="1">
      <alignment horizontal="center"/>
    </xf>
    <xf numFmtId="0" fontId="9" fillId="2" borderId="21" xfId="0" applyFont="1" applyFill="1" applyBorder="1" applyAlignment="1" applyProtection="1">
      <alignment horizontal="center"/>
    </xf>
    <xf numFmtId="0" fontId="1" fillId="2" borderId="22" xfId="0" applyFont="1" applyFill="1" applyBorder="1" applyProtection="1"/>
    <xf numFmtId="0" fontId="1" fillId="2" borderId="15" xfId="0" applyFont="1" applyFill="1" applyBorder="1" applyProtection="1"/>
    <xf numFmtId="168" fontId="0" fillId="2" borderId="13" xfId="0" applyNumberFormat="1" applyFill="1" applyBorder="1" applyProtection="1"/>
    <xf numFmtId="168" fontId="11" fillId="5" borderId="22" xfId="0" applyNumberFormat="1" applyFont="1" applyFill="1" applyBorder="1" applyAlignment="1" applyProtection="1">
      <alignment horizontal="right"/>
      <protection locked="0"/>
    </xf>
    <xf numFmtId="164" fontId="9" fillId="0" borderId="26" xfId="1" applyNumberFormat="1" applyFont="1" applyFill="1" applyBorder="1" applyAlignment="1" applyProtection="1">
      <alignment horizontal="center"/>
    </xf>
    <xf numFmtId="168" fontId="11" fillId="0" borderId="22" xfId="0" quotePrefix="1" applyNumberFormat="1" applyFont="1" applyFill="1" applyBorder="1" applyAlignment="1" applyProtection="1">
      <alignment horizontal="right"/>
    </xf>
    <xf numFmtId="0" fontId="9" fillId="2" borderId="27" xfId="0" applyFont="1" applyFill="1" applyBorder="1" applyAlignment="1" applyProtection="1">
      <alignment horizontal="center"/>
    </xf>
    <xf numFmtId="167" fontId="0" fillId="5" borderId="17" xfId="0" applyNumberFormat="1" applyFill="1" applyBorder="1" applyAlignment="1" applyProtection="1">
      <alignment horizontal="right"/>
      <protection locked="0"/>
    </xf>
    <xf numFmtId="167" fontId="0" fillId="5" borderId="28" xfId="0" applyNumberFormat="1" applyFill="1" applyBorder="1" applyAlignment="1" applyProtection="1">
      <alignment horizontal="right"/>
      <protection locked="0"/>
    </xf>
    <xf numFmtId="167" fontId="0" fillId="5" borderId="29" xfId="0" applyNumberFormat="1" applyFill="1" applyBorder="1" applyAlignment="1" applyProtection="1">
      <alignment horizontal="right"/>
      <protection locked="0"/>
    </xf>
    <xf numFmtId="167" fontId="0" fillId="5" borderId="30" xfId="0" applyNumberFormat="1" applyFill="1" applyBorder="1" applyAlignment="1" applyProtection="1">
      <alignment horizontal="right"/>
      <protection locked="0"/>
    </xf>
    <xf numFmtId="167" fontId="0" fillId="5" borderId="31" xfId="0" applyNumberFormat="1" applyFill="1" applyBorder="1" applyAlignment="1" applyProtection="1">
      <alignment horizontal="right"/>
      <protection locked="0"/>
    </xf>
    <xf numFmtId="167" fontId="0" fillId="5" borderId="32" xfId="0" applyNumberFormat="1" applyFill="1" applyBorder="1" applyAlignment="1" applyProtection="1">
      <alignment horizontal="right"/>
      <protection locked="0"/>
    </xf>
    <xf numFmtId="167" fontId="0" fillId="5" borderId="33" xfId="0" applyNumberFormat="1" applyFill="1" applyBorder="1" applyAlignment="1" applyProtection="1">
      <alignment horizontal="right"/>
      <protection locked="0"/>
    </xf>
    <xf numFmtId="167" fontId="0" fillId="5" borderId="34" xfId="0" applyNumberFormat="1" applyFill="1" applyBorder="1" applyAlignment="1" applyProtection="1">
      <alignment horizontal="right"/>
      <protection locked="0"/>
    </xf>
    <xf numFmtId="167" fontId="8" fillId="5" borderId="30" xfId="1" applyNumberFormat="1" applyFont="1" applyFill="1" applyBorder="1" applyAlignment="1" applyProtection="1">
      <alignment horizontal="right"/>
      <protection locked="0"/>
    </xf>
    <xf numFmtId="167" fontId="8" fillId="5" borderId="20" xfId="1" applyNumberFormat="1" applyFont="1" applyFill="1" applyBorder="1" applyAlignment="1" applyProtection="1">
      <alignment horizontal="right"/>
      <protection locked="0"/>
    </xf>
    <xf numFmtId="167" fontId="8" fillId="5" borderId="35" xfId="1" applyNumberFormat="1" applyFont="1" applyFill="1" applyBorder="1" applyAlignment="1" applyProtection="1">
      <alignment horizontal="right"/>
      <protection locked="0"/>
    </xf>
    <xf numFmtId="168" fontId="0" fillId="5" borderId="18" xfId="0" applyNumberFormat="1" applyFill="1" applyBorder="1" applyAlignment="1" applyProtection="1">
      <alignment horizontal="right"/>
      <protection locked="0"/>
    </xf>
    <xf numFmtId="168" fontId="0" fillId="5" borderId="36" xfId="0" applyNumberFormat="1" applyFill="1" applyBorder="1" applyAlignment="1" applyProtection="1">
      <alignment horizontal="right"/>
      <protection locked="0"/>
    </xf>
    <xf numFmtId="168" fontId="0" fillId="0" borderId="18" xfId="0" quotePrefix="1" applyNumberFormat="1" applyFill="1" applyBorder="1" applyAlignment="1" applyProtection="1">
      <alignment horizontal="right"/>
    </xf>
    <xf numFmtId="168" fontId="0" fillId="0" borderId="36" xfId="0" quotePrefix="1" applyNumberFormat="1" applyFill="1" applyBorder="1" applyAlignment="1" applyProtection="1">
      <alignment horizontal="right"/>
    </xf>
    <xf numFmtId="168" fontId="0" fillId="5" borderId="7" xfId="0" applyNumberFormat="1" applyFill="1" applyBorder="1" applyProtection="1">
      <protection locked="0"/>
    </xf>
    <xf numFmtId="10" fontId="0" fillId="5" borderId="7" xfId="0" applyNumberFormat="1" applyFill="1" applyBorder="1" applyProtection="1">
      <protection locked="0"/>
    </xf>
    <xf numFmtId="168" fontId="9" fillId="0" borderId="7" xfId="0" applyNumberFormat="1" applyFont="1" applyFill="1" applyBorder="1" applyProtection="1"/>
    <xf numFmtId="167" fontId="0" fillId="5" borderId="7" xfId="0" applyNumberFormat="1" applyFill="1" applyBorder="1" applyProtection="1">
      <protection locked="0"/>
    </xf>
    <xf numFmtId="14" fontId="9" fillId="2" borderId="37" xfId="0" applyNumberFormat="1" applyFont="1" applyFill="1" applyBorder="1" applyProtection="1"/>
    <xf numFmtId="0" fontId="0" fillId="2" borderId="11" xfId="0" applyFill="1" applyBorder="1" applyProtection="1"/>
    <xf numFmtId="0" fontId="0" fillId="2" borderId="37" xfId="0" applyFill="1" applyBorder="1" applyProtection="1"/>
    <xf numFmtId="168" fontId="8" fillId="0" borderId="7" xfId="1" applyNumberFormat="1" applyFont="1" applyFill="1" applyBorder="1" applyProtection="1"/>
    <xf numFmtId="168" fontId="11" fillId="0" borderId="7" xfId="1" applyNumberFormat="1" applyFont="1" applyFill="1" applyBorder="1" applyProtection="1"/>
    <xf numFmtId="10" fontId="11" fillId="5" borderId="7" xfId="0" applyNumberFormat="1" applyFont="1" applyFill="1" applyBorder="1" applyProtection="1">
      <protection locked="0"/>
    </xf>
    <xf numFmtId="168" fontId="9" fillId="0" borderId="7" xfId="1" applyNumberFormat="1" applyFont="1" applyFill="1" applyBorder="1" applyProtection="1"/>
    <xf numFmtId="168" fontId="9" fillId="0" borderId="13" xfId="0" quotePrefix="1" applyNumberFormat="1" applyFont="1" applyFill="1" applyBorder="1" applyAlignment="1" applyProtection="1">
      <alignment horizontal="right"/>
    </xf>
    <xf numFmtId="164" fontId="12" fillId="0" borderId="0" xfId="1" applyNumberFormat="1" applyFont="1" applyFill="1" applyAlignment="1" applyProtection="1">
      <alignment horizontal="center"/>
    </xf>
    <xf numFmtId="49" fontId="0" fillId="0" borderId="6" xfId="0" applyNumberFormat="1" applyBorder="1" applyAlignment="1" applyProtection="1">
      <alignment horizontal="right"/>
    </xf>
    <xf numFmtId="0" fontId="0" fillId="2" borderId="2" xfId="0" applyFill="1" applyBorder="1" applyProtection="1"/>
    <xf numFmtId="49" fontId="0" fillId="0" borderId="12" xfId="0" applyNumberFormat="1" applyFill="1" applyBorder="1" applyAlignment="1" applyProtection="1">
      <alignment horizontal="right"/>
    </xf>
    <xf numFmtId="49" fontId="0" fillId="0" borderId="6" xfId="0" applyNumberFormat="1" applyFill="1" applyBorder="1" applyAlignment="1" applyProtection="1">
      <alignment horizontal="right"/>
    </xf>
    <xf numFmtId="0" fontId="0" fillId="2" borderId="2" xfId="0" applyFill="1" applyBorder="1"/>
    <xf numFmtId="0" fontId="0" fillId="6" borderId="12" xfId="0" applyFill="1" applyBorder="1" applyProtection="1"/>
    <xf numFmtId="0" fontId="0" fillId="0" borderId="2" xfId="0" applyBorder="1" applyAlignment="1" applyProtection="1">
      <alignment horizontal="center"/>
    </xf>
    <xf numFmtId="169" fontId="0" fillId="0" borderId="12" xfId="0" quotePrefix="1" applyNumberFormat="1" applyBorder="1" applyProtection="1"/>
    <xf numFmtId="0" fontId="0" fillId="0" borderId="2" xfId="0" applyBorder="1" applyProtection="1"/>
    <xf numFmtId="169" fontId="0" fillId="0" borderId="12" xfId="0" applyNumberFormat="1" applyBorder="1" applyProtection="1"/>
    <xf numFmtId="43" fontId="0" fillId="6" borderId="12" xfId="0" applyNumberFormat="1" applyFill="1" applyBorder="1" applyProtection="1"/>
    <xf numFmtId="0" fontId="0" fillId="2" borderId="11" xfId="0" applyFill="1" applyBorder="1" applyAlignment="1" applyProtection="1">
      <alignment horizontal="left"/>
    </xf>
    <xf numFmtId="0" fontId="0" fillId="2" borderId="2" xfId="0" applyFill="1" applyBorder="1" applyAlignment="1" applyProtection="1">
      <alignment horizontal="left"/>
    </xf>
    <xf numFmtId="3" fontId="0" fillId="0" borderId="12" xfId="0" applyNumberFormat="1" applyBorder="1" applyProtection="1"/>
    <xf numFmtId="10" fontId="8" fillId="4" borderId="11" xfId="1" applyNumberFormat="1" applyFont="1" applyFill="1" applyBorder="1" applyAlignment="1" applyProtection="1">
      <alignment horizontal="right"/>
    </xf>
    <xf numFmtId="169" fontId="0" fillId="2" borderId="7" xfId="0" applyNumberFormat="1" applyFill="1" applyBorder="1" applyAlignment="1">
      <alignment horizontal="right"/>
    </xf>
    <xf numFmtId="169" fontId="8" fillId="4" borderId="7" xfId="1" applyNumberFormat="1" applyFont="1" applyFill="1" applyBorder="1" applyAlignment="1" applyProtection="1">
      <alignment horizontal="right"/>
    </xf>
    <xf numFmtId="3" fontId="8" fillId="4" borderId="7" xfId="1" applyNumberFormat="1" applyFont="1" applyFill="1" applyBorder="1" applyAlignment="1" applyProtection="1">
      <alignment horizontal="right"/>
    </xf>
    <xf numFmtId="168" fontId="8" fillId="4" borderId="7" xfId="1" applyNumberFormat="1" applyFont="1" applyFill="1" applyBorder="1" applyAlignment="1" applyProtection="1">
      <alignment horizontal="right"/>
    </xf>
    <xf numFmtId="0" fontId="0" fillId="6" borderId="12" xfId="0" applyFill="1" applyBorder="1"/>
    <xf numFmtId="168" fontId="0" fillId="0" borderId="7" xfId="0" applyNumberFormat="1" applyBorder="1" applyAlignment="1" applyProtection="1">
      <alignment horizontal="right"/>
    </xf>
    <xf numFmtId="0" fontId="0" fillId="0" borderId="2" xfId="0" applyBorder="1"/>
    <xf numFmtId="49" fontId="0" fillId="0" borderId="12" xfId="0" applyNumberFormat="1" applyFill="1" applyBorder="1" applyAlignment="1">
      <alignment horizontal="right"/>
    </xf>
    <xf numFmtId="49" fontId="0" fillId="0" borderId="6" xfId="0" applyNumberFormat="1" applyFill="1" applyBorder="1" applyAlignment="1">
      <alignment horizontal="right"/>
    </xf>
    <xf numFmtId="0" fontId="0" fillId="2" borderId="1" xfId="0" applyFill="1" applyBorder="1" applyAlignment="1" applyProtection="1">
      <alignment horizontal="left"/>
    </xf>
    <xf numFmtId="0" fontId="0" fillId="2" borderId="37" xfId="0" applyFill="1" applyBorder="1" applyAlignment="1" applyProtection="1">
      <alignment horizontal="left"/>
    </xf>
    <xf numFmtId="0" fontId="0" fillId="6" borderId="8" xfId="0" applyFill="1" applyBorder="1"/>
    <xf numFmtId="0" fontId="0" fillId="6" borderId="9" xfId="0" applyFill="1" applyBorder="1"/>
    <xf numFmtId="0" fontId="0" fillId="6" borderId="10" xfId="0" applyFill="1" applyBorder="1"/>
    <xf numFmtId="0" fontId="0" fillId="2" borderId="1" xfId="0" applyFill="1" applyBorder="1" applyProtection="1"/>
    <xf numFmtId="0" fontId="0" fillId="2" borderId="1" xfId="0" applyFill="1" applyBorder="1" applyAlignment="1" applyProtection="1">
      <alignment vertical="center"/>
    </xf>
    <xf numFmtId="0" fontId="0" fillId="2" borderId="1" xfId="0" applyFill="1" applyBorder="1"/>
    <xf numFmtId="0" fontId="0" fillId="2" borderId="37" xfId="0" applyFill="1" applyBorder="1"/>
    <xf numFmtId="0" fontId="0" fillId="0" borderId="11" xfId="0" applyBorder="1"/>
    <xf numFmtId="0" fontId="9" fillId="2" borderId="11" xfId="0" applyFont="1" applyFill="1" applyBorder="1" applyAlignment="1" applyProtection="1">
      <alignment horizontal="left"/>
    </xf>
    <xf numFmtId="0" fontId="0" fillId="0" borderId="1" xfId="0" applyFill="1" applyBorder="1" applyAlignment="1">
      <alignment horizontal="left" indent="2"/>
    </xf>
    <xf numFmtId="0" fontId="9" fillId="2" borderId="37" xfId="0" applyFont="1" applyFill="1" applyBorder="1" applyAlignment="1" applyProtection="1">
      <alignment horizontal="left"/>
    </xf>
    <xf numFmtId="0" fontId="1" fillId="2" borderId="2" xfId="0" applyFont="1" applyFill="1" applyBorder="1" applyAlignment="1">
      <alignment horizontal="center"/>
    </xf>
    <xf numFmtId="0" fontId="0" fillId="0" borderId="11" xfId="0" applyFill="1" applyBorder="1"/>
    <xf numFmtId="0" fontId="0" fillId="0" borderId="2" xfId="0" applyFill="1" applyBorder="1"/>
    <xf numFmtId="10" fontId="0" fillId="2" borderId="11" xfId="7" applyNumberFormat="1" applyFont="1" applyFill="1" applyBorder="1" applyAlignment="1" applyProtection="1">
      <alignment horizontal="right"/>
    </xf>
    <xf numFmtId="169" fontId="0" fillId="2" borderId="7" xfId="0" applyNumberFormat="1" applyFill="1" applyBorder="1" applyAlignment="1" applyProtection="1">
      <alignment horizontal="right"/>
    </xf>
    <xf numFmtId="3" fontId="0" fillId="2" borderId="7" xfId="0" applyNumberFormat="1" applyFill="1" applyBorder="1" applyAlignment="1" applyProtection="1">
      <alignment horizontal="right"/>
    </xf>
    <xf numFmtId="168" fontId="0" fillId="2" borderId="7" xfId="0" applyNumberFormat="1" applyFill="1" applyBorder="1" applyAlignment="1">
      <alignment horizontal="right"/>
    </xf>
    <xf numFmtId="168" fontId="0" fillId="0" borderId="7" xfId="0" applyNumberFormat="1" applyFill="1" applyBorder="1" applyAlignment="1">
      <alignment horizontal="right"/>
    </xf>
    <xf numFmtId="0" fontId="0" fillId="5" borderId="11" xfId="0" applyNumberFormat="1" applyFill="1" applyBorder="1" applyAlignment="1" applyProtection="1">
      <alignment horizontal="center"/>
      <protection locked="0"/>
    </xf>
    <xf numFmtId="10" fontId="0" fillId="0" borderId="11" xfId="0" applyNumberFormat="1" applyBorder="1" applyAlignment="1">
      <alignment horizontal="center"/>
    </xf>
    <xf numFmtId="0" fontId="0" fillId="5" borderId="7" xfId="0" applyNumberFormat="1" applyFill="1" applyBorder="1" applyAlignment="1" applyProtection="1">
      <alignment horizontal="right" wrapText="1"/>
      <protection locked="0"/>
    </xf>
    <xf numFmtId="0" fontId="0" fillId="5" borderId="7" xfId="0" quotePrefix="1" applyNumberFormat="1" applyFill="1" applyBorder="1" applyAlignment="1" applyProtection="1">
      <alignment horizontal="right"/>
      <protection locked="0"/>
    </xf>
    <xf numFmtId="49" fontId="0" fillId="5" borderId="7" xfId="0" applyNumberFormat="1" applyFill="1" applyBorder="1" applyAlignment="1" applyProtection="1">
      <alignment horizontal="right" wrapText="1"/>
      <protection locked="0"/>
    </xf>
    <xf numFmtId="167" fontId="0" fillId="5" borderId="7" xfId="0" applyNumberFormat="1" applyFill="1" applyBorder="1" applyAlignment="1" applyProtection="1">
      <alignment horizontal="right"/>
      <protection locked="0"/>
    </xf>
    <xf numFmtId="0" fontId="0" fillId="5" borderId="7" xfId="0" applyFill="1" applyBorder="1" applyAlignment="1" applyProtection="1">
      <alignment horizontal="right" wrapText="1"/>
      <protection locked="0"/>
    </xf>
    <xf numFmtId="0" fontId="0" fillId="5" borderId="7" xfId="0" applyFill="1" applyBorder="1" applyAlignment="1" applyProtection="1">
      <alignment horizontal="right"/>
      <protection locked="0"/>
    </xf>
    <xf numFmtId="14" fontId="0" fillId="5" borderId="7" xfId="0" quotePrefix="1" applyNumberFormat="1" applyFill="1" applyBorder="1" applyAlignment="1" applyProtection="1">
      <alignment horizontal="right"/>
      <protection locked="0"/>
    </xf>
    <xf numFmtId="10" fontId="0" fillId="5" borderId="7" xfId="0" quotePrefix="1" applyNumberFormat="1" applyFill="1" applyBorder="1" applyAlignment="1" applyProtection="1">
      <alignment horizontal="right"/>
      <protection locked="0"/>
    </xf>
    <xf numFmtId="0" fontId="0" fillId="2" borderId="11" xfId="0" applyFill="1" applyBorder="1" applyAlignment="1" applyProtection="1">
      <alignment horizontal="center"/>
    </xf>
    <xf numFmtId="0" fontId="0" fillId="2" borderId="2" xfId="0" applyFont="1" applyFill="1" applyBorder="1" applyProtection="1"/>
    <xf numFmtId="0" fontId="0" fillId="0" borderId="11" xfId="0" applyFill="1" applyBorder="1" applyProtection="1"/>
    <xf numFmtId="0" fontId="0" fillId="0" borderId="2" xfId="0" applyFill="1" applyBorder="1" applyProtection="1"/>
    <xf numFmtId="169" fontId="0" fillId="5" borderId="7" xfId="0" applyNumberFormat="1" applyFill="1" applyBorder="1" applyAlignment="1" applyProtection="1">
      <alignment horizontal="right"/>
      <protection locked="0"/>
    </xf>
    <xf numFmtId="169" fontId="0" fillId="5" borderId="7" xfId="0" applyNumberFormat="1" applyFont="1" applyFill="1" applyBorder="1" applyAlignment="1" applyProtection="1">
      <alignment horizontal="right"/>
      <protection locked="0"/>
    </xf>
    <xf numFmtId="168" fontId="0" fillId="5" borderId="7" xfId="0" applyNumberFormat="1" applyFill="1" applyBorder="1" applyAlignment="1" applyProtection="1">
      <alignment horizontal="right"/>
      <protection locked="0"/>
    </xf>
    <xf numFmtId="0" fontId="0" fillId="0" borderId="1" xfId="0" applyFont="1" applyFill="1" applyBorder="1" applyProtection="1"/>
    <xf numFmtId="0" fontId="0" fillId="0" borderId="1" xfId="0" applyFill="1" applyBorder="1"/>
    <xf numFmtId="0" fontId="0" fillId="0" borderId="37" xfId="0" applyFill="1" applyBorder="1"/>
    <xf numFmtId="0" fontId="0" fillId="4" borderId="11" xfId="0" applyNumberFormat="1" applyFill="1" applyBorder="1" applyAlignment="1">
      <alignment horizontal="center"/>
    </xf>
    <xf numFmtId="168" fontId="0" fillId="0" borderId="11" xfId="0" applyNumberFormat="1" applyBorder="1" applyAlignment="1">
      <alignment horizontal="center"/>
    </xf>
    <xf numFmtId="170" fontId="0" fillId="5" borderId="7" xfId="0" applyNumberFormat="1" applyFill="1" applyBorder="1" applyAlignment="1" applyProtection="1">
      <alignment horizontal="right"/>
      <protection locked="0"/>
    </xf>
    <xf numFmtId="0" fontId="9" fillId="0" borderId="37" xfId="0" applyFont="1" applyFill="1" applyBorder="1"/>
    <xf numFmtId="168" fontId="0" fillId="0" borderId="11" xfId="0" applyNumberFormat="1" applyBorder="1" applyAlignment="1">
      <alignment horizontal="right"/>
    </xf>
    <xf numFmtId="10" fontId="0" fillId="5" borderId="7" xfId="0" applyNumberFormat="1" applyFill="1" applyBorder="1" applyAlignment="1" applyProtection="1">
      <alignment horizontal="right"/>
      <protection locked="0"/>
    </xf>
    <xf numFmtId="0" fontId="0" fillId="0" borderId="2" xfId="0" applyFont="1" applyFill="1" applyBorder="1"/>
    <xf numFmtId="0" fontId="0" fillId="0" borderId="1" xfId="0" applyFont="1" applyFill="1" applyBorder="1"/>
    <xf numFmtId="0" fontId="9" fillId="0" borderId="7" xfId="0" applyFont="1" applyBorder="1" applyAlignment="1">
      <alignment horizontal="right"/>
    </xf>
    <xf numFmtId="169" fontId="0" fillId="2" borderId="11" xfId="0" applyNumberFormat="1" applyFill="1" applyBorder="1" applyAlignment="1">
      <alignment horizontal="right"/>
    </xf>
    <xf numFmtId="169" fontId="0" fillId="2" borderId="11" xfId="0" applyNumberFormat="1" applyFill="1" applyBorder="1" applyAlignment="1" applyProtection="1">
      <alignment horizontal="right"/>
    </xf>
    <xf numFmtId="3" fontId="0" fillId="2" borderId="11" xfId="0" applyNumberFormat="1" applyFill="1" applyBorder="1" applyAlignment="1" applyProtection="1">
      <alignment horizontal="right"/>
    </xf>
    <xf numFmtId="0" fontId="0" fillId="2" borderId="2" xfId="0" quotePrefix="1" applyFill="1" applyBorder="1" applyAlignment="1" applyProtection="1">
      <alignment horizontal="left"/>
    </xf>
    <xf numFmtId="169" fontId="8" fillId="4" borderId="11" xfId="1" applyNumberFormat="1" applyFont="1" applyFill="1" applyBorder="1" applyAlignment="1" applyProtection="1">
      <alignment horizontal="right"/>
    </xf>
    <xf numFmtId="3" fontId="8" fillId="4" borderId="11" xfId="1" applyNumberFormat="1" applyFont="1" applyFill="1" applyBorder="1" applyAlignment="1" applyProtection="1">
      <alignment horizontal="right"/>
    </xf>
    <xf numFmtId="168" fontId="8" fillId="4" borderId="11" xfId="1" applyNumberFormat="1" applyFont="1" applyFill="1" applyBorder="1" applyAlignment="1" applyProtection="1">
      <alignment horizontal="right"/>
    </xf>
    <xf numFmtId="49" fontId="0" fillId="0" borderId="3" xfId="0" applyNumberFormat="1" applyFill="1" applyBorder="1" applyAlignment="1" applyProtection="1">
      <alignment horizontal="right"/>
    </xf>
    <xf numFmtId="0" fontId="0" fillId="2" borderId="5" xfId="0" applyFill="1" applyBorder="1" applyAlignment="1" applyProtection="1">
      <alignment horizontal="left"/>
    </xf>
    <xf numFmtId="170" fontId="0" fillId="0" borderId="7" xfId="0" applyNumberFormat="1" applyFill="1" applyBorder="1" applyAlignment="1" applyProtection="1">
      <alignment horizontal="center"/>
    </xf>
    <xf numFmtId="0" fontId="22" fillId="2" borderId="0" xfId="0" applyFont="1" applyFill="1" applyAlignment="1" applyProtection="1">
      <alignment horizontal="left"/>
    </xf>
    <xf numFmtId="170" fontId="0" fillId="5" borderId="7" xfId="0" applyNumberFormat="1" applyFill="1" applyBorder="1" applyProtection="1">
      <protection locked="0"/>
    </xf>
    <xf numFmtId="170" fontId="9" fillId="5" borderId="7" xfId="0" applyNumberFormat="1" applyFont="1" applyFill="1" applyBorder="1" applyAlignment="1" applyProtection="1">
      <alignment horizontal="right"/>
      <protection locked="0"/>
    </xf>
    <xf numFmtId="49" fontId="20" fillId="5" borderId="12" xfId="0" applyNumberFormat="1" applyFont="1" applyFill="1" applyBorder="1" applyAlignment="1" applyProtection="1">
      <alignment horizontal="left" vertical="center"/>
      <protection locked="0"/>
    </xf>
    <xf numFmtId="49" fontId="20" fillId="5" borderId="37" xfId="0" applyNumberFormat="1" applyFont="1" applyFill="1" applyBorder="1" applyAlignment="1" applyProtection="1">
      <alignment horizontal="left"/>
      <protection locked="0"/>
    </xf>
    <xf numFmtId="0" fontId="0" fillId="5" borderId="11" xfId="0" applyFill="1" applyBorder="1" applyProtection="1"/>
    <xf numFmtId="0" fontId="20" fillId="5" borderId="7" xfId="0" applyNumberFormat="1" applyFont="1" applyFill="1" applyBorder="1" applyAlignment="1" applyProtection="1">
      <alignment horizontal="left" vertical="center"/>
      <protection locked="0"/>
    </xf>
    <xf numFmtId="0" fontId="20" fillId="5" borderId="7" xfId="0" applyFont="1" applyFill="1" applyBorder="1" applyAlignment="1" applyProtection="1">
      <alignment horizontal="left" vertical="center"/>
      <protection locked="0"/>
    </xf>
    <xf numFmtId="14" fontId="0" fillId="5" borderId="7" xfId="0" applyNumberFormat="1" applyFill="1" applyBorder="1" applyAlignment="1" applyProtection="1">
      <alignment horizontal="right"/>
      <protection locked="0"/>
    </xf>
    <xf numFmtId="3" fontId="0" fillId="0" borderId="7" xfId="0" applyNumberFormat="1" applyFill="1" applyBorder="1" applyProtection="1"/>
    <xf numFmtId="3" fontId="9" fillId="0" borderId="7" xfId="0" applyNumberFormat="1" applyFont="1" applyFill="1" applyBorder="1" applyProtection="1"/>
    <xf numFmtId="169" fontId="0" fillId="0" borderId="7" xfId="0" applyNumberFormat="1" applyFill="1" applyBorder="1" applyAlignment="1" applyProtection="1">
      <alignment horizontal="right"/>
    </xf>
    <xf numFmtId="3" fontId="0" fillId="5" borderId="7" xfId="0" applyNumberFormat="1" applyFill="1" applyBorder="1" applyAlignment="1" applyProtection="1">
      <alignment horizontal="right"/>
      <protection locked="0"/>
    </xf>
    <xf numFmtId="14" fontId="20" fillId="2" borderId="0" xfId="0" applyNumberFormat="1" applyFont="1" applyFill="1" applyAlignment="1" applyProtection="1">
      <alignment horizontal="left" vertical="center"/>
    </xf>
    <xf numFmtId="0" fontId="3" fillId="3" borderId="6" xfId="0" quotePrefix="1" applyFont="1" applyFill="1" applyBorder="1" applyAlignment="1" applyProtection="1">
      <alignment horizontal="left" vertical="top"/>
    </xf>
    <xf numFmtId="0" fontId="3" fillId="3" borderId="1" xfId="0" quotePrefix="1" applyFont="1" applyFill="1" applyBorder="1" applyAlignment="1" applyProtection="1">
      <alignment horizontal="left" vertical="top"/>
    </xf>
    <xf numFmtId="0" fontId="3" fillId="3" borderId="2" xfId="0" quotePrefix="1" applyFont="1" applyFill="1" applyBorder="1" applyAlignment="1" applyProtection="1">
      <alignment horizontal="left" vertical="top"/>
    </xf>
    <xf numFmtId="0" fontId="3" fillId="3" borderId="3" xfId="0" quotePrefix="1" applyFont="1" applyFill="1" applyBorder="1" applyAlignment="1" applyProtection="1">
      <alignment horizontal="left" vertical="top"/>
    </xf>
    <xf numFmtId="0" fontId="3" fillId="3" borderId="4" xfId="0" quotePrefix="1" applyFont="1" applyFill="1" applyBorder="1" applyAlignment="1" applyProtection="1">
      <alignment horizontal="left" vertical="top"/>
    </xf>
    <xf numFmtId="0" fontId="3" fillId="3" borderId="5" xfId="0" quotePrefix="1" applyFont="1" applyFill="1" applyBorder="1" applyAlignment="1" applyProtection="1">
      <alignment horizontal="left" vertical="top"/>
    </xf>
    <xf numFmtId="0" fontId="9" fillId="0" borderId="14" xfId="0" quotePrefix="1" applyFont="1" applyFill="1" applyBorder="1" applyAlignment="1" applyProtection="1">
      <alignment horizontal="center" wrapText="1"/>
    </xf>
    <xf numFmtId="0" fontId="9" fillId="0" borderId="15" xfId="0" quotePrefix="1" applyFont="1" applyFill="1" applyBorder="1" applyAlignment="1" applyProtection="1">
      <alignment horizontal="center" wrapText="1"/>
    </xf>
    <xf numFmtId="0" fontId="9" fillId="2" borderId="19" xfId="0" applyFont="1" applyFill="1" applyBorder="1" applyAlignment="1" applyProtection="1">
      <alignment horizontal="center"/>
    </xf>
    <xf numFmtId="0" fontId="9" fillId="2" borderId="20" xfId="0" applyFont="1" applyFill="1" applyBorder="1" applyAlignment="1" applyProtection="1">
      <alignment horizontal="center"/>
    </xf>
    <xf numFmtId="0" fontId="9" fillId="0" borderId="25" xfId="0" applyFont="1" applyFill="1" applyBorder="1" applyAlignment="1" applyProtection="1">
      <alignment horizontal="center"/>
    </xf>
    <xf numFmtId="0" fontId="1" fillId="2" borderId="7" xfId="0" applyFont="1" applyFill="1" applyBorder="1" applyProtection="1"/>
    <xf numFmtId="0" fontId="3" fillId="2" borderId="14" xfId="0" applyFont="1" applyFill="1" applyBorder="1" applyProtection="1"/>
    <xf numFmtId="0" fontId="3" fillId="2" borderId="15" xfId="0" applyFont="1" applyFill="1" applyBorder="1" applyProtection="1"/>
    <xf numFmtId="0" fontId="9" fillId="2" borderId="16" xfId="0" applyFont="1" applyFill="1" applyBorder="1" applyAlignment="1" applyProtection="1">
      <alignment horizontal="center" wrapText="1"/>
    </xf>
    <xf numFmtId="0" fontId="9" fillId="2" borderId="17" xfId="0" applyFont="1" applyFill="1" applyBorder="1" applyAlignment="1" applyProtection="1">
      <alignment horizontal="center" wrapText="1"/>
    </xf>
    <xf numFmtId="0" fontId="0" fillId="2" borderId="23" xfId="0" applyFill="1" applyBorder="1" applyProtection="1"/>
    <xf numFmtId="0" fontId="0" fillId="2" borderId="24" xfId="0" applyFill="1" applyBorder="1" applyProtection="1"/>
    <xf numFmtId="0" fontId="1" fillId="2" borderId="12" xfId="0" applyFont="1" applyFill="1" applyBorder="1" applyProtection="1"/>
    <xf numFmtId="0" fontId="1" fillId="2" borderId="37" xfId="0" applyFont="1" applyFill="1" applyBorder="1" applyProtection="1"/>
    <xf numFmtId="0" fontId="1" fillId="2" borderId="11" xfId="0" applyFont="1" applyFill="1" applyBorder="1" applyProtection="1"/>
    <xf numFmtId="0" fontId="0" fillId="2" borderId="0" xfId="0" applyFill="1" applyAlignment="1" applyProtection="1">
      <alignment horizontal="center" wrapText="1"/>
    </xf>
    <xf numFmtId="0" fontId="0" fillId="6" borderId="8" xfId="0" applyFill="1" applyBorder="1" applyAlignment="1" applyProtection="1">
      <alignment horizontal="center"/>
    </xf>
    <xf numFmtId="0" fontId="0" fillId="6" borderId="9" xfId="0" applyFill="1" applyBorder="1" applyAlignment="1" applyProtection="1">
      <alignment horizontal="center"/>
    </xf>
    <xf numFmtId="0" fontId="0" fillId="6" borderId="10" xfId="0" applyFill="1" applyBorder="1" applyAlignment="1" applyProtection="1">
      <alignment horizontal="center"/>
    </xf>
    <xf numFmtId="0" fontId="3" fillId="3" borderId="6" xfId="0" applyFont="1" applyFill="1" applyBorder="1" applyAlignment="1">
      <alignment vertical="top"/>
    </xf>
    <xf numFmtId="0" fontId="3" fillId="3" borderId="1" xfId="0" applyFont="1" applyFill="1" applyBorder="1" applyAlignment="1">
      <alignment vertical="top"/>
    </xf>
    <xf numFmtId="0" fontId="3" fillId="3" borderId="2"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3" fillId="3" borderId="5" xfId="0" applyFont="1" applyFill="1" applyBorder="1" applyAlignment="1">
      <alignment vertical="top"/>
    </xf>
    <xf numFmtId="14" fontId="5" fillId="0" borderId="0" xfId="0" applyNumberFormat="1" applyFont="1" applyFill="1" applyAlignment="1">
      <alignment horizontal="left"/>
    </xf>
    <xf numFmtId="14" fontId="14" fillId="0" borderId="0" xfId="0" applyNumberFormat="1" applyFont="1" applyFill="1" applyAlignment="1">
      <alignment horizontal="left"/>
    </xf>
    <xf numFmtId="0" fontId="0" fillId="6" borderId="2" xfId="0" applyFill="1" applyBorder="1" applyAlignment="1" applyProtection="1">
      <alignment horizontal="center"/>
    </xf>
    <xf numFmtId="0" fontId="0" fillId="6" borderId="38" xfId="0" applyFill="1" applyBorder="1" applyAlignment="1" applyProtection="1">
      <alignment horizontal="center"/>
    </xf>
    <xf numFmtId="0" fontId="0" fillId="6" borderId="5" xfId="0" applyFill="1" applyBorder="1" applyAlignment="1" applyProtection="1">
      <alignment horizontal="center"/>
    </xf>
    <xf numFmtId="0" fontId="7" fillId="6" borderId="8" xfId="0" applyFont="1" applyFill="1" applyBorder="1" applyAlignment="1">
      <alignment horizontal="right"/>
    </xf>
    <xf numFmtId="0" fontId="7" fillId="6" borderId="9" xfId="0" applyFont="1" applyFill="1" applyBorder="1" applyAlignment="1">
      <alignment horizontal="right"/>
    </xf>
    <xf numFmtId="0" fontId="7" fillId="6" borderId="10" xfId="0" applyFont="1" applyFill="1" applyBorder="1" applyAlignment="1">
      <alignment horizontal="right"/>
    </xf>
  </cellXfs>
  <cellStyles count="8">
    <cellStyle name="Comma" xfId="1" builtinId="3"/>
    <cellStyle name="Comma 2" xfId="2"/>
    <cellStyle name="Currency" xfId="3" builtinId="4"/>
    <cellStyle name="Currency 2" xfId="4"/>
    <cellStyle name="Normal" xfId="0" builtinId="0"/>
    <cellStyle name="Percent" xfId="5" builtinId="5"/>
    <cellStyle name="Percent 2" xfId="6"/>
    <cellStyle name="Percent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0</xdr:rowOff>
        </xdr:from>
        <xdr:to>
          <xdr:col>5</xdr:col>
          <xdr:colOff>1038225</xdr:colOff>
          <xdr:row>1</xdr:row>
          <xdr:rowOff>57150</xdr:rowOff>
        </xdr:to>
        <xdr:sp macro="" textlink="">
          <xdr:nvSpPr>
            <xdr:cNvPr id="1041" name="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Product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276225</xdr:colOff>
          <xdr:row>0</xdr:row>
          <xdr:rowOff>0</xdr:rowOff>
        </xdr:from>
        <xdr:to>
          <xdr:col>6</xdr:col>
          <xdr:colOff>1333500</xdr:colOff>
          <xdr:row>1</xdr:row>
          <xdr:rowOff>57150</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1381125</xdr:colOff>
          <xdr:row>0</xdr:row>
          <xdr:rowOff>0</xdr:rowOff>
        </xdr:from>
        <xdr:to>
          <xdr:col>7</xdr:col>
          <xdr:colOff>504825</xdr:colOff>
          <xdr:row>1</xdr:row>
          <xdr:rowOff>57150</xdr:rowOff>
        </xdr:to>
        <xdr:sp macro="" textlink="">
          <xdr:nvSpPr>
            <xdr:cNvPr id="1044" name="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Finalize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1104900</xdr:colOff>
          <xdr:row>0</xdr:row>
          <xdr:rowOff>0</xdr:rowOff>
        </xdr:from>
        <xdr:to>
          <xdr:col>6</xdr:col>
          <xdr:colOff>209550</xdr:colOff>
          <xdr:row>1</xdr:row>
          <xdr:rowOff>57150</xdr:rowOff>
        </xdr:to>
        <xdr:sp macro="" textlink="">
          <xdr:nvSpPr>
            <xdr:cNvPr id="1045" name="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Plan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0</xdr:rowOff>
        </xdr:from>
        <xdr:to>
          <xdr:col>5</xdr:col>
          <xdr:colOff>1038225</xdr:colOff>
          <xdr:row>1</xdr:row>
          <xdr:rowOff>47625</xdr:rowOff>
        </xdr:to>
        <xdr:sp macro="" textlink="">
          <xdr:nvSpPr>
            <xdr:cNvPr id="2078" name="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Product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114300</xdr:colOff>
          <xdr:row>0</xdr:row>
          <xdr:rowOff>0</xdr:rowOff>
        </xdr:from>
        <xdr:to>
          <xdr:col>8</xdr:col>
          <xdr:colOff>104775</xdr:colOff>
          <xdr:row>1</xdr:row>
          <xdr:rowOff>47625</xdr:rowOff>
        </xdr:to>
        <xdr:sp macro="" textlink="">
          <xdr:nvSpPr>
            <xdr:cNvPr id="2079" name="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171450</xdr:colOff>
          <xdr:row>0</xdr:row>
          <xdr:rowOff>0</xdr:rowOff>
        </xdr:from>
        <xdr:to>
          <xdr:col>9</xdr:col>
          <xdr:colOff>161925</xdr:colOff>
          <xdr:row>1</xdr:row>
          <xdr:rowOff>47625</xdr:rowOff>
        </xdr:to>
        <xdr:sp macro="" textlink="">
          <xdr:nvSpPr>
            <xdr:cNvPr id="2080" name="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Finalize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0</xdr:row>
          <xdr:rowOff>0</xdr:rowOff>
        </xdr:from>
        <xdr:to>
          <xdr:col>7</xdr:col>
          <xdr:colOff>47625</xdr:colOff>
          <xdr:row>1</xdr:row>
          <xdr:rowOff>47625</xdr:rowOff>
        </xdr:to>
        <xdr:sp macro="" textlink="">
          <xdr:nvSpPr>
            <xdr:cNvPr id="2083" name="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Plan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0</xdr:row>
          <xdr:rowOff>0</xdr:rowOff>
        </xdr:from>
        <xdr:to>
          <xdr:col>10</xdr:col>
          <xdr:colOff>200025</xdr:colOff>
          <xdr:row>1</xdr:row>
          <xdr:rowOff>47625</xdr:rowOff>
        </xdr:to>
        <xdr:sp macro="" textlink="">
          <xdr:nvSpPr>
            <xdr:cNvPr id="2084" name="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Remove Product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209550</xdr:colOff>
          <xdr:row>0</xdr:row>
          <xdr:rowOff>0</xdr:rowOff>
        </xdr:from>
        <xdr:to>
          <xdr:col>10</xdr:col>
          <xdr:colOff>190500</xdr:colOff>
          <xdr:row>1</xdr:row>
          <xdr:rowOff>47625</xdr:rowOff>
        </xdr:to>
        <xdr:sp macro="" textlink="">
          <xdr:nvSpPr>
            <xdr:cNvPr id="2085" name="Butto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Remove Plan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1438275</xdr:colOff>
          <xdr:row>1</xdr:row>
          <xdr:rowOff>57150</xdr:rowOff>
        </xdr:from>
        <xdr:to>
          <xdr:col>1</xdr:col>
          <xdr:colOff>561975</xdr:colOff>
          <xdr:row>2</xdr:row>
          <xdr:rowOff>133350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609600</xdr:colOff>
          <xdr:row>1</xdr:row>
          <xdr:rowOff>57150</xdr:rowOff>
        </xdr:from>
        <xdr:to>
          <xdr:col>1</xdr:col>
          <xdr:colOff>1647825</xdr:colOff>
          <xdr:row>2</xdr:row>
          <xdr:rowOff>133350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Finalize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1</xdr:row>
          <xdr:rowOff>57150</xdr:rowOff>
        </xdr:from>
        <xdr:to>
          <xdr:col>0</xdr:col>
          <xdr:colOff>1390650</xdr:colOff>
          <xdr:row>2</xdr:row>
          <xdr:rowOff>133350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Create Rating Areas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270"/>
  <sheetViews>
    <sheetView showGridLines="0" tabSelected="1" zoomScaleNormal="100" zoomScaleSheetLayoutView="40" workbookViewId="0"/>
  </sheetViews>
  <sheetFormatPr defaultColWidth="9.140625" defaultRowHeight="15" x14ac:dyDescent="0.25"/>
  <cols>
    <col min="1" max="1" width="3" style="37" customWidth="1"/>
    <col min="2" max="2" width="32" style="37" customWidth="1"/>
    <col min="3" max="3" width="23.42578125" style="37" customWidth="1"/>
    <col min="4" max="7" width="29" style="37" customWidth="1"/>
    <col min="8" max="8" width="27.42578125" style="37" customWidth="1"/>
    <col min="9" max="9" width="10.5703125" style="37" customWidth="1"/>
    <col min="10" max="10" width="15.7109375" style="37" customWidth="1"/>
    <col min="11" max="27" width="9.140625" style="37" customWidth="1"/>
    <col min="28" max="28" width="9.140625" style="37"/>
    <col min="29" max="31" width="9.140625" style="37" customWidth="1"/>
    <col min="32" max="33" width="9.140625" style="37"/>
    <col min="34" max="35" width="9.140625" style="37" customWidth="1"/>
    <col min="36" max="40" width="9.140625" style="37"/>
    <col min="41" max="43" width="9.140625" style="37" customWidth="1"/>
    <col min="44" max="16384" width="9.140625" style="37"/>
  </cols>
  <sheetData>
    <row r="1" spans="1:29" ht="18.600000000000001" customHeight="1" x14ac:dyDescent="0.3">
      <c r="A1" s="132" t="s">
        <v>221</v>
      </c>
      <c r="B1" s="35" t="s">
        <v>90</v>
      </c>
      <c r="C1" s="36"/>
      <c r="D1" s="36"/>
      <c r="E1" s="36"/>
      <c r="F1" s="35"/>
      <c r="K1" s="140" t="s">
        <v>223</v>
      </c>
    </row>
    <row r="2" spans="1:29" ht="18.75" x14ac:dyDescent="0.3">
      <c r="B2" s="36"/>
      <c r="C2" s="36"/>
      <c r="D2" s="36"/>
      <c r="E2" s="36"/>
      <c r="F2" s="35"/>
      <c r="K2" s="140" t="s">
        <v>224</v>
      </c>
    </row>
    <row r="3" spans="1:29" ht="15.75" x14ac:dyDescent="0.25">
      <c r="B3" s="136" t="s">
        <v>5</v>
      </c>
      <c r="C3" s="277"/>
      <c r="D3" s="278"/>
      <c r="E3" s="278"/>
      <c r="F3" s="278"/>
      <c r="G3" s="278"/>
      <c r="H3" s="279"/>
      <c r="I3" s="274" t="s">
        <v>7</v>
      </c>
      <c r="J3" s="281"/>
      <c r="K3" s="140" t="s">
        <v>225</v>
      </c>
    </row>
    <row r="4" spans="1:29" ht="18.75" x14ac:dyDescent="0.3">
      <c r="B4" s="137" t="s">
        <v>6</v>
      </c>
      <c r="C4" s="280"/>
      <c r="E4" s="35"/>
      <c r="F4" s="35"/>
      <c r="G4" s="35"/>
      <c r="H4" s="35"/>
      <c r="I4" s="274" t="s">
        <v>9</v>
      </c>
      <c r="J4" s="281"/>
      <c r="K4" s="140" t="s">
        <v>226</v>
      </c>
    </row>
    <row r="5" spans="1:29" ht="18.75" x14ac:dyDescent="0.3">
      <c r="B5" s="136" t="s">
        <v>14</v>
      </c>
      <c r="C5" s="287"/>
      <c r="D5" s="143"/>
      <c r="E5" s="35"/>
    </row>
    <row r="6" spans="1:29" ht="18.75" x14ac:dyDescent="0.3">
      <c r="B6" s="36"/>
      <c r="C6" s="36"/>
      <c r="D6" s="36"/>
      <c r="E6" s="36"/>
      <c r="F6" s="35"/>
    </row>
    <row r="7" spans="1:29" x14ac:dyDescent="0.25">
      <c r="F7" s="38"/>
    </row>
    <row r="8" spans="1:29" x14ac:dyDescent="0.25">
      <c r="B8" s="288" t="s">
        <v>3</v>
      </c>
      <c r="C8" s="289"/>
      <c r="D8" s="289"/>
      <c r="E8" s="289"/>
      <c r="F8" s="289"/>
      <c r="G8" s="289"/>
      <c r="H8" s="289"/>
      <c r="I8" s="289"/>
      <c r="J8" s="289"/>
      <c r="K8" s="289"/>
      <c r="L8" s="289"/>
      <c r="M8" s="289"/>
      <c r="N8" s="289"/>
      <c r="O8" s="289"/>
      <c r="P8" s="289"/>
      <c r="Q8" s="290"/>
      <c r="R8" s="49"/>
      <c r="S8" s="49"/>
      <c r="T8" s="49"/>
      <c r="U8" s="49"/>
      <c r="V8" s="49"/>
      <c r="W8" s="49"/>
      <c r="X8" s="49"/>
      <c r="Y8" s="49"/>
    </row>
    <row r="9" spans="1:29" x14ac:dyDescent="0.25">
      <c r="B9" s="291"/>
      <c r="C9" s="292"/>
      <c r="D9" s="292"/>
      <c r="E9" s="292"/>
      <c r="F9" s="292"/>
      <c r="G9" s="292"/>
      <c r="H9" s="292"/>
      <c r="I9" s="292"/>
      <c r="J9" s="292"/>
      <c r="K9" s="292"/>
      <c r="L9" s="292"/>
      <c r="M9" s="292"/>
      <c r="N9" s="292"/>
      <c r="O9" s="292"/>
      <c r="P9" s="292"/>
      <c r="Q9" s="293"/>
      <c r="R9" s="49"/>
      <c r="S9" s="49"/>
      <c r="T9" s="49"/>
      <c r="U9" s="49"/>
      <c r="V9" s="49"/>
      <c r="W9" s="49"/>
      <c r="X9" s="49"/>
      <c r="Y9" s="49"/>
    </row>
    <row r="10" spans="1:29" x14ac:dyDescent="0.25">
      <c r="B10" s="29"/>
      <c r="C10" s="39"/>
      <c r="D10" s="39"/>
      <c r="E10" s="39"/>
      <c r="F10" s="40"/>
      <c r="G10" s="39"/>
      <c r="H10" s="39"/>
      <c r="I10" s="39"/>
      <c r="J10" s="39"/>
      <c r="K10" s="39"/>
      <c r="L10" s="39"/>
      <c r="M10" s="39"/>
      <c r="N10" s="39"/>
      <c r="O10" s="39"/>
      <c r="P10" s="39"/>
      <c r="Q10" s="39"/>
    </row>
    <row r="11" spans="1:29" x14ac:dyDescent="0.25">
      <c r="B11" s="41" t="s">
        <v>91</v>
      </c>
      <c r="C11" s="39"/>
      <c r="D11" s="39"/>
      <c r="E11" s="42"/>
      <c r="F11" s="40"/>
      <c r="G11" s="39"/>
      <c r="H11" s="39"/>
      <c r="I11" s="39"/>
      <c r="J11" s="39"/>
      <c r="K11" s="39"/>
      <c r="L11" s="39"/>
      <c r="M11" s="39"/>
      <c r="N11" s="39"/>
      <c r="O11" s="39"/>
      <c r="P11" s="39"/>
      <c r="Q11" s="39"/>
    </row>
    <row r="12" spans="1:29" x14ac:dyDescent="0.25">
      <c r="B12" s="111" t="s">
        <v>21</v>
      </c>
      <c r="D12" s="282"/>
      <c r="E12" s="44" t="s">
        <v>11</v>
      </c>
      <c r="F12" s="124">
        <f>EDATE(D12,12)-1</f>
        <v>365</v>
      </c>
      <c r="H12" s="47"/>
      <c r="I12" s="45"/>
    </row>
    <row r="13" spans="1:29" x14ac:dyDescent="0.25">
      <c r="B13" s="43"/>
      <c r="E13" s="97" t="s">
        <v>2</v>
      </c>
      <c r="F13" s="48" t="s">
        <v>23</v>
      </c>
      <c r="G13" s="46"/>
      <c r="J13" s="46"/>
      <c r="P13" s="46"/>
      <c r="Q13" s="46"/>
      <c r="U13" s="49"/>
      <c r="V13" s="49"/>
      <c r="W13" s="49"/>
      <c r="X13" s="49"/>
      <c r="Y13" s="49"/>
      <c r="AC13" s="50"/>
    </row>
    <row r="14" spans="1:29" x14ac:dyDescent="0.25">
      <c r="B14" s="299" t="s">
        <v>92</v>
      </c>
      <c r="C14" s="299"/>
      <c r="D14" s="299"/>
      <c r="E14" s="146"/>
      <c r="F14" s="147" t="e">
        <f>E14/E19</f>
        <v>#DIV/0!</v>
      </c>
      <c r="G14" s="51"/>
      <c r="J14" s="46"/>
      <c r="P14" s="46"/>
      <c r="Q14" s="46"/>
      <c r="U14" s="49"/>
      <c r="V14" s="49"/>
      <c r="W14" s="49"/>
      <c r="X14" s="49"/>
      <c r="Y14" s="49"/>
      <c r="AC14" s="50"/>
    </row>
    <row r="15" spans="1:29" x14ac:dyDescent="0.25">
      <c r="B15" s="299" t="s">
        <v>93</v>
      </c>
      <c r="C15" s="299"/>
      <c r="D15" s="299"/>
      <c r="E15" s="146"/>
      <c r="F15" s="148" t="e">
        <f>E15/E19</f>
        <v>#DIV/0!</v>
      </c>
      <c r="G15" s="51"/>
      <c r="J15" s="46"/>
      <c r="P15" s="46"/>
      <c r="Q15" s="46"/>
      <c r="U15" s="49"/>
      <c r="V15" s="49"/>
      <c r="W15" s="49"/>
      <c r="X15" s="49"/>
      <c r="Y15" s="49"/>
      <c r="AC15" s="50"/>
    </row>
    <row r="16" spans="1:29" x14ac:dyDescent="0.25">
      <c r="B16" s="299" t="s">
        <v>94</v>
      </c>
      <c r="C16" s="299"/>
      <c r="D16" s="299"/>
      <c r="E16" s="146"/>
      <c r="F16" s="148" t="e">
        <f>E16/E19</f>
        <v>#DIV/0!</v>
      </c>
      <c r="G16" s="51"/>
      <c r="J16" s="46"/>
      <c r="P16" s="46"/>
      <c r="Q16" s="46"/>
      <c r="U16" s="49"/>
      <c r="V16" s="49"/>
      <c r="W16" s="49"/>
      <c r="X16" s="49"/>
      <c r="Y16" s="49"/>
      <c r="AC16" s="50"/>
    </row>
    <row r="17" spans="2:31" x14ac:dyDescent="0.25">
      <c r="B17" s="299" t="s">
        <v>95</v>
      </c>
      <c r="C17" s="299"/>
      <c r="D17" s="299"/>
      <c r="E17" s="149"/>
      <c r="F17" s="150" t="e">
        <f>E17/E19</f>
        <v>#DIV/0!</v>
      </c>
      <c r="G17" s="52"/>
      <c r="H17" s="53"/>
      <c r="I17" s="45"/>
      <c r="J17" s="46"/>
      <c r="O17" s="54"/>
      <c r="P17" s="46"/>
      <c r="Q17" s="46"/>
      <c r="U17" s="49"/>
      <c r="V17" s="49"/>
      <c r="W17" s="49"/>
      <c r="X17" s="49"/>
      <c r="Y17" s="49"/>
      <c r="AC17" s="50"/>
    </row>
    <row r="18" spans="2:31" x14ac:dyDescent="0.25">
      <c r="B18" s="299" t="s">
        <v>96</v>
      </c>
      <c r="C18" s="299"/>
      <c r="D18" s="299"/>
      <c r="E18" s="149"/>
      <c r="F18" s="151" t="e">
        <f>E18/E19</f>
        <v>#DIV/0!</v>
      </c>
      <c r="G18" s="55"/>
      <c r="H18" s="53"/>
      <c r="I18" s="45"/>
      <c r="J18" s="46"/>
      <c r="P18" s="46"/>
      <c r="Q18" s="46"/>
      <c r="U18" s="49"/>
      <c r="V18" s="49"/>
      <c r="W18" s="49"/>
      <c r="X18" s="49"/>
      <c r="Y18" s="49"/>
      <c r="AC18" s="50"/>
    </row>
    <row r="19" spans="2:31" x14ac:dyDescent="0.25">
      <c r="B19" s="299" t="s">
        <v>22</v>
      </c>
      <c r="C19" s="299"/>
      <c r="D19" s="299"/>
      <c r="E19" s="283">
        <f>'Wksh 2 - Plan Product Info'!D33</f>
        <v>0</v>
      </c>
      <c r="F19" s="152"/>
      <c r="G19" s="53"/>
      <c r="H19" s="53"/>
      <c r="I19" s="45"/>
      <c r="J19" s="53"/>
      <c r="K19" s="46"/>
      <c r="Q19" s="46"/>
      <c r="R19" s="46"/>
      <c r="V19" s="49"/>
      <c r="W19" s="49"/>
      <c r="X19" s="49"/>
      <c r="Y19" s="49"/>
      <c r="Z19" s="49"/>
      <c r="AD19" s="50"/>
    </row>
    <row r="20" spans="2:31" x14ac:dyDescent="0.25">
      <c r="B20" s="43"/>
      <c r="F20" s="46"/>
      <c r="G20" s="55"/>
      <c r="H20" s="53"/>
      <c r="I20" s="53"/>
      <c r="J20" s="45"/>
      <c r="K20" s="53"/>
      <c r="L20" s="46"/>
      <c r="R20" s="46"/>
      <c r="S20" s="46"/>
      <c r="W20" s="49"/>
      <c r="X20" s="49"/>
      <c r="Y20" s="49"/>
      <c r="Z20" s="49"/>
      <c r="AA20" s="49"/>
      <c r="AE20" s="50"/>
    </row>
    <row r="21" spans="2:31" ht="15.75" thickBot="1" x14ac:dyDescent="0.3">
      <c r="B21" s="56" t="s">
        <v>97</v>
      </c>
      <c r="F21" s="46"/>
      <c r="G21" s="55"/>
      <c r="H21" s="53"/>
      <c r="I21" s="53"/>
      <c r="J21" s="45"/>
      <c r="K21" s="53"/>
      <c r="L21" s="46"/>
      <c r="R21" s="46"/>
      <c r="S21" s="46"/>
      <c r="W21" s="49"/>
      <c r="X21" s="49"/>
      <c r="Y21" s="49"/>
      <c r="Z21" s="49"/>
      <c r="AA21" s="49"/>
      <c r="AE21" s="50"/>
    </row>
    <row r="22" spans="2:31" ht="15" customHeight="1" x14ac:dyDescent="0.25">
      <c r="B22" s="300" t="s">
        <v>154</v>
      </c>
      <c r="C22" s="302" t="s">
        <v>144</v>
      </c>
      <c r="D22" s="296" t="s">
        <v>98</v>
      </c>
      <c r="E22" s="297"/>
      <c r="F22" s="298" t="s">
        <v>99</v>
      </c>
      <c r="G22" s="298"/>
      <c r="H22" s="294" t="s">
        <v>102</v>
      </c>
      <c r="I22" s="53"/>
      <c r="J22" s="45"/>
      <c r="K22" s="53"/>
      <c r="L22" s="46"/>
      <c r="R22" s="46"/>
      <c r="S22" s="46"/>
      <c r="W22" s="49"/>
      <c r="X22" s="49"/>
      <c r="Y22" s="49"/>
      <c r="Z22" s="49"/>
      <c r="AA22" s="49"/>
      <c r="AE22" s="50"/>
    </row>
    <row r="23" spans="2:31" ht="24" customHeight="1" thickBot="1" x14ac:dyDescent="0.3">
      <c r="B23" s="301"/>
      <c r="C23" s="303"/>
      <c r="D23" s="154" t="s">
        <v>100</v>
      </c>
      <c r="E23" s="153" t="s">
        <v>101</v>
      </c>
      <c r="F23" s="161" t="s">
        <v>100</v>
      </c>
      <c r="G23" s="159" t="s">
        <v>101</v>
      </c>
      <c r="H23" s="295"/>
      <c r="I23" s="53"/>
      <c r="J23" s="45"/>
      <c r="K23" s="53"/>
      <c r="L23" s="46"/>
      <c r="R23" s="46"/>
      <c r="S23" s="46"/>
      <c r="W23" s="49"/>
      <c r="X23" s="49"/>
      <c r="Y23" s="49"/>
      <c r="Z23" s="49"/>
      <c r="AA23" s="49"/>
      <c r="AE23" s="50"/>
    </row>
    <row r="24" spans="2:31" x14ac:dyDescent="0.25">
      <c r="B24" s="155" t="s">
        <v>78</v>
      </c>
      <c r="C24" s="173"/>
      <c r="D24" s="166"/>
      <c r="E24" s="169"/>
      <c r="F24" s="166"/>
      <c r="G24" s="171"/>
      <c r="H24" s="175">
        <f t="shared" ref="H24:H29" si="0">PRODUCT(C24:G24)</f>
        <v>0</v>
      </c>
      <c r="I24" s="53"/>
      <c r="J24" s="45"/>
      <c r="K24" s="53"/>
      <c r="L24" s="46"/>
      <c r="R24" s="46"/>
      <c r="S24" s="46"/>
      <c r="W24" s="49"/>
      <c r="X24" s="49"/>
      <c r="Y24" s="49"/>
      <c r="Z24" s="49"/>
      <c r="AA24" s="49"/>
      <c r="AE24" s="50"/>
    </row>
    <row r="25" spans="2:31" x14ac:dyDescent="0.25">
      <c r="B25" s="155" t="s">
        <v>19</v>
      </c>
      <c r="C25" s="174"/>
      <c r="D25" s="167"/>
      <c r="E25" s="168"/>
      <c r="F25" s="167"/>
      <c r="G25" s="170"/>
      <c r="H25" s="176">
        <f t="shared" si="0"/>
        <v>0</v>
      </c>
      <c r="I25" s="53"/>
      <c r="J25" s="45"/>
      <c r="K25" s="53"/>
      <c r="L25" s="46"/>
      <c r="R25" s="46"/>
      <c r="S25" s="46"/>
      <c r="W25" s="49"/>
      <c r="X25" s="49"/>
      <c r="Y25" s="49"/>
      <c r="Z25" s="49"/>
      <c r="AA25" s="49"/>
      <c r="AE25" s="50"/>
    </row>
    <row r="26" spans="2:31" x14ac:dyDescent="0.25">
      <c r="B26" s="155" t="s">
        <v>0</v>
      </c>
      <c r="C26" s="174"/>
      <c r="D26" s="167"/>
      <c r="E26" s="168"/>
      <c r="F26" s="167"/>
      <c r="G26" s="172"/>
      <c r="H26" s="176">
        <f t="shared" si="0"/>
        <v>0</v>
      </c>
      <c r="I26" s="53"/>
      <c r="J26" s="45"/>
      <c r="K26" s="53"/>
      <c r="L26" s="46"/>
      <c r="R26" s="46"/>
      <c r="S26" s="46"/>
      <c r="W26" s="49"/>
      <c r="X26" s="49"/>
      <c r="Y26" s="49"/>
      <c r="Z26" s="49"/>
      <c r="AA26" s="49"/>
      <c r="AE26" s="50"/>
    </row>
    <row r="27" spans="2:31" x14ac:dyDescent="0.25">
      <c r="B27" s="155" t="s">
        <v>18</v>
      </c>
      <c r="C27" s="174"/>
      <c r="D27" s="167"/>
      <c r="E27" s="168"/>
      <c r="F27" s="167"/>
      <c r="G27" s="170"/>
      <c r="H27" s="176">
        <f t="shared" si="0"/>
        <v>0</v>
      </c>
      <c r="I27" s="53"/>
      <c r="J27" s="45"/>
      <c r="K27" s="53"/>
      <c r="L27" s="46"/>
      <c r="R27" s="46"/>
      <c r="S27" s="46"/>
      <c r="W27" s="49"/>
      <c r="X27" s="49"/>
      <c r="Y27" s="49"/>
      <c r="Z27" s="49"/>
      <c r="AA27" s="49"/>
      <c r="AE27" s="50"/>
    </row>
    <row r="28" spans="2:31" x14ac:dyDescent="0.25">
      <c r="B28" s="155" t="s">
        <v>1</v>
      </c>
      <c r="C28" s="174"/>
      <c r="D28" s="164"/>
      <c r="E28" s="165"/>
      <c r="F28" s="167"/>
      <c r="G28" s="170"/>
      <c r="H28" s="176">
        <f t="shared" si="0"/>
        <v>0</v>
      </c>
      <c r="I28" s="53"/>
      <c r="J28" s="45"/>
      <c r="K28" s="53"/>
      <c r="L28" s="46"/>
      <c r="R28" s="46"/>
      <c r="S28" s="46"/>
      <c r="W28" s="49"/>
      <c r="X28" s="49"/>
      <c r="Y28" s="49"/>
      <c r="Z28" s="49"/>
      <c r="AA28" s="49"/>
      <c r="AE28" s="50"/>
    </row>
    <row r="29" spans="2:31" ht="15.75" thickBot="1" x14ac:dyDescent="0.3">
      <c r="B29" s="155" t="s">
        <v>20</v>
      </c>
      <c r="C29" s="158"/>
      <c r="D29" s="163"/>
      <c r="E29" s="162"/>
      <c r="F29" s="163"/>
      <c r="G29" s="125"/>
      <c r="H29" s="160">
        <f t="shared" si="0"/>
        <v>0</v>
      </c>
      <c r="I29" s="53"/>
      <c r="J29" s="45"/>
      <c r="K29" s="53"/>
      <c r="L29" s="46"/>
      <c r="R29" s="46"/>
      <c r="S29" s="46"/>
      <c r="W29" s="49"/>
      <c r="X29" s="49"/>
      <c r="Y29" s="49"/>
      <c r="Z29" s="49"/>
      <c r="AA29" s="49"/>
      <c r="AE29" s="50"/>
    </row>
    <row r="30" spans="2:31" ht="15.75" thickBot="1" x14ac:dyDescent="0.3">
      <c r="B30" s="156" t="s">
        <v>2</v>
      </c>
      <c r="C30" s="157">
        <f>SUM(C24:C29)</f>
        <v>0</v>
      </c>
      <c r="D30" s="304"/>
      <c r="E30" s="305"/>
      <c r="F30" s="305"/>
      <c r="G30" s="305"/>
      <c r="H30" s="188">
        <f>SUM(H24:H29)</f>
        <v>0</v>
      </c>
      <c r="I30" s="53"/>
      <c r="J30" s="45"/>
      <c r="K30" s="53"/>
      <c r="L30" s="46"/>
      <c r="R30" s="46"/>
      <c r="S30" s="46"/>
      <c r="W30" s="49"/>
      <c r="X30" s="49"/>
      <c r="Y30" s="49"/>
      <c r="Z30" s="49"/>
      <c r="AA30" s="49"/>
      <c r="AE30" s="50"/>
    </row>
    <row r="31" spans="2:31" x14ac:dyDescent="0.25">
      <c r="B31" s="56"/>
      <c r="F31" s="46"/>
      <c r="G31" s="55"/>
      <c r="H31" s="53"/>
      <c r="I31" s="53"/>
      <c r="J31" s="45"/>
      <c r="K31" s="53"/>
      <c r="L31" s="46"/>
      <c r="R31" s="46"/>
      <c r="S31" s="46"/>
      <c r="W31" s="49"/>
      <c r="X31" s="49"/>
      <c r="Y31" s="49"/>
      <c r="Z31" s="49"/>
      <c r="AA31" s="49"/>
      <c r="AE31" s="50"/>
    </row>
    <row r="32" spans="2:31" x14ac:dyDescent="0.25">
      <c r="B32" s="306" t="s">
        <v>104</v>
      </c>
      <c r="C32" s="307"/>
      <c r="D32" s="307"/>
      <c r="E32" s="308"/>
      <c r="F32" s="180"/>
      <c r="G32" s="55"/>
      <c r="H32" s="53"/>
      <c r="I32" s="53"/>
      <c r="J32" s="45"/>
      <c r="K32" s="53"/>
      <c r="L32" s="46"/>
      <c r="R32" s="46"/>
      <c r="S32" s="46"/>
      <c r="W32" s="49"/>
      <c r="X32" s="49"/>
      <c r="Y32" s="49"/>
      <c r="Z32" s="49"/>
      <c r="AA32" s="49"/>
      <c r="AE32" s="50"/>
    </row>
    <row r="33" spans="2:31" x14ac:dyDescent="0.25">
      <c r="B33" s="306" t="s">
        <v>105</v>
      </c>
      <c r="C33" s="307"/>
      <c r="D33" s="307"/>
      <c r="E33" s="308"/>
      <c r="F33" s="180"/>
      <c r="G33" s="55"/>
      <c r="H33" s="53"/>
      <c r="I33" s="53"/>
      <c r="J33" s="45"/>
      <c r="K33" s="53"/>
      <c r="L33" s="46"/>
      <c r="R33" s="46"/>
      <c r="S33" s="46"/>
      <c r="W33" s="49"/>
      <c r="X33" s="49"/>
      <c r="Y33" s="49"/>
      <c r="Z33" s="49"/>
      <c r="AA33" s="49"/>
      <c r="AE33" s="50"/>
    </row>
    <row r="34" spans="2:31" x14ac:dyDescent="0.25">
      <c r="B34" s="306" t="s">
        <v>106</v>
      </c>
      <c r="C34" s="307"/>
      <c r="D34" s="307"/>
      <c r="E34" s="308"/>
      <c r="F34" s="180"/>
      <c r="G34" s="55"/>
      <c r="H34" s="53"/>
      <c r="I34" s="53"/>
      <c r="J34" s="45"/>
      <c r="K34" s="53"/>
      <c r="L34" s="46"/>
      <c r="R34" s="46"/>
      <c r="S34" s="46"/>
      <c r="W34" s="49"/>
      <c r="X34" s="49"/>
      <c r="Y34" s="49"/>
      <c r="Z34" s="49"/>
      <c r="AA34" s="49"/>
      <c r="AE34" s="50"/>
    </row>
    <row r="35" spans="2:31" x14ac:dyDescent="0.25">
      <c r="B35" s="306" t="s">
        <v>17</v>
      </c>
      <c r="C35" s="307"/>
      <c r="D35" s="307"/>
      <c r="E35" s="308"/>
      <c r="F35" s="180"/>
      <c r="G35" s="55"/>
      <c r="H35" s="53"/>
      <c r="I35" s="53"/>
      <c r="J35" s="45"/>
      <c r="K35" s="53"/>
      <c r="L35" s="46"/>
      <c r="R35" s="46"/>
      <c r="S35" s="46"/>
      <c r="W35" s="49"/>
      <c r="X35" s="49"/>
      <c r="Y35" s="49"/>
      <c r="Z35" s="49"/>
      <c r="AA35" s="49"/>
      <c r="AE35" s="50"/>
    </row>
    <row r="36" spans="2:31" x14ac:dyDescent="0.25">
      <c r="B36" s="306" t="s">
        <v>230</v>
      </c>
      <c r="C36" s="307"/>
      <c r="D36" s="181" t="str">
        <f>IF(C5&lt;&gt;"",C5,"")</f>
        <v/>
      </c>
      <c r="E36" s="182"/>
      <c r="F36" s="179">
        <f>H30*PRODUCT(F32:F35)</f>
        <v>0</v>
      </c>
      <c r="G36" s="55"/>
      <c r="H36" s="53"/>
      <c r="I36" s="53"/>
      <c r="J36" s="45"/>
      <c r="K36" s="53"/>
      <c r="L36" s="46"/>
      <c r="R36" s="46"/>
      <c r="S36" s="46"/>
      <c r="W36" s="49"/>
      <c r="X36" s="49"/>
      <c r="Y36" s="49"/>
      <c r="Z36" s="49"/>
      <c r="AA36" s="49"/>
      <c r="AE36" s="50"/>
    </row>
    <row r="37" spans="2:31" x14ac:dyDescent="0.25">
      <c r="B37" s="56"/>
      <c r="F37" s="46"/>
      <c r="G37" s="55"/>
      <c r="H37" s="53"/>
      <c r="I37" s="53"/>
      <c r="J37" s="45"/>
      <c r="K37" s="53"/>
      <c r="L37" s="46"/>
      <c r="R37" s="46"/>
      <c r="S37" s="46"/>
      <c r="W37" s="49"/>
      <c r="X37" s="49"/>
      <c r="Y37" s="49"/>
      <c r="Z37" s="49"/>
      <c r="AA37" s="49"/>
      <c r="AE37" s="50"/>
    </row>
    <row r="38" spans="2:31" x14ac:dyDescent="0.25">
      <c r="B38" s="306" t="s">
        <v>103</v>
      </c>
      <c r="C38" s="307"/>
      <c r="D38" s="307"/>
      <c r="E38" s="308"/>
      <c r="F38" s="177"/>
      <c r="G38" s="55"/>
      <c r="H38" s="53"/>
      <c r="I38" s="53"/>
      <c r="J38" s="45"/>
      <c r="K38" s="53"/>
      <c r="L38" s="46"/>
      <c r="R38" s="46"/>
      <c r="S38" s="46"/>
      <c r="W38" s="49"/>
      <c r="X38" s="49"/>
      <c r="Y38" s="49"/>
      <c r="Z38" s="49"/>
      <c r="AA38" s="49"/>
      <c r="AE38" s="50"/>
    </row>
    <row r="39" spans="2:31" x14ac:dyDescent="0.25">
      <c r="B39" s="306" t="s">
        <v>229</v>
      </c>
      <c r="C39" s="307"/>
      <c r="D39" s="307"/>
      <c r="E39" s="308"/>
      <c r="F39" s="178"/>
      <c r="G39" s="55"/>
      <c r="H39" s="53"/>
      <c r="I39" s="53"/>
      <c r="J39" s="45"/>
      <c r="K39" s="53"/>
      <c r="L39" s="46"/>
      <c r="R39" s="46"/>
      <c r="S39" s="46"/>
      <c r="W39" s="49"/>
      <c r="X39" s="49"/>
      <c r="Y39" s="49"/>
      <c r="Z39" s="49"/>
      <c r="AA39" s="49"/>
      <c r="AE39" s="50"/>
    </row>
    <row r="40" spans="2:31" x14ac:dyDescent="0.25">
      <c r="B40" s="56"/>
      <c r="F40" s="46"/>
      <c r="G40" s="103"/>
      <c r="H40" s="53"/>
      <c r="I40" s="53"/>
      <c r="J40" s="45"/>
      <c r="K40" s="53"/>
      <c r="L40" s="46"/>
      <c r="R40" s="46"/>
      <c r="S40" s="46"/>
      <c r="W40" s="49"/>
      <c r="X40" s="49"/>
      <c r="Y40" s="49"/>
      <c r="Z40" s="49"/>
      <c r="AA40" s="49"/>
      <c r="AE40" s="50"/>
    </row>
    <row r="41" spans="2:31" ht="17.25" x14ac:dyDescent="0.4">
      <c r="B41" s="56"/>
      <c r="F41" s="46"/>
      <c r="G41" s="189" t="s">
        <v>24</v>
      </c>
      <c r="H41" s="53"/>
      <c r="I41" s="53"/>
      <c r="J41" s="45"/>
      <c r="K41" s="53"/>
      <c r="L41" s="46"/>
      <c r="R41" s="46"/>
      <c r="S41" s="46"/>
      <c r="W41" s="49"/>
      <c r="X41" s="49"/>
      <c r="Y41" s="49"/>
      <c r="Z41" s="49"/>
      <c r="AA41" s="49"/>
      <c r="AE41" s="50"/>
    </row>
    <row r="42" spans="2:31" x14ac:dyDescent="0.25">
      <c r="B42" s="306" t="s">
        <v>107</v>
      </c>
      <c r="C42" s="307"/>
      <c r="D42" s="181" t="str">
        <f>IF(C5&lt;&gt;"",C5,"")</f>
        <v/>
      </c>
      <c r="E42" s="183"/>
      <c r="F42" s="179">
        <f>ROUND(F39*F36+(1-F39)*F38,2)</f>
        <v>0</v>
      </c>
      <c r="G42" s="184">
        <f>F42*F48</f>
        <v>0</v>
      </c>
      <c r="H42" s="53"/>
      <c r="I42" s="53"/>
      <c r="J42" s="45"/>
      <c r="K42" s="53"/>
      <c r="L42" s="46"/>
      <c r="R42" s="46"/>
      <c r="S42" s="46"/>
      <c r="W42" s="49"/>
      <c r="X42" s="49"/>
      <c r="Y42" s="49"/>
      <c r="Z42" s="49"/>
      <c r="AA42" s="49"/>
      <c r="AE42" s="50"/>
    </row>
    <row r="43" spans="2:31" x14ac:dyDescent="0.25">
      <c r="B43" s="299" t="s">
        <v>93</v>
      </c>
      <c r="C43" s="299"/>
      <c r="D43" s="299"/>
      <c r="E43" s="299"/>
      <c r="F43" s="177"/>
      <c r="G43" s="184">
        <f>F43*F48</f>
        <v>0</v>
      </c>
      <c r="H43" s="53"/>
      <c r="I43" s="53"/>
      <c r="J43" s="45"/>
      <c r="K43" s="53"/>
      <c r="L43" s="46"/>
      <c r="R43" s="46"/>
      <c r="S43" s="46"/>
      <c r="W43" s="49"/>
      <c r="X43" s="49"/>
      <c r="Y43" s="49"/>
      <c r="Z43" s="49"/>
      <c r="AA43" s="49"/>
      <c r="AE43" s="50"/>
    </row>
    <row r="44" spans="2:31" x14ac:dyDescent="0.25">
      <c r="B44" s="299" t="s">
        <v>145</v>
      </c>
      <c r="C44" s="299"/>
      <c r="D44" s="299"/>
      <c r="E44" s="299"/>
      <c r="F44" s="177"/>
      <c r="G44" s="184">
        <f>F44*F48</f>
        <v>0</v>
      </c>
      <c r="H44" s="53"/>
      <c r="I44" s="53"/>
      <c r="J44" s="45"/>
      <c r="K44" s="53"/>
      <c r="L44" s="46"/>
      <c r="R44" s="46"/>
      <c r="S44" s="46"/>
      <c r="W44" s="49"/>
      <c r="X44" s="49"/>
      <c r="Y44" s="49"/>
      <c r="Z44" s="49"/>
      <c r="AA44" s="49"/>
      <c r="AE44" s="50"/>
    </row>
    <row r="45" spans="2:31" x14ac:dyDescent="0.25">
      <c r="B45" s="299" t="s">
        <v>108</v>
      </c>
      <c r="C45" s="299"/>
      <c r="D45" s="299"/>
      <c r="E45" s="299"/>
      <c r="F45" s="186"/>
      <c r="G45" s="185">
        <f>F45*F46*F48</f>
        <v>0</v>
      </c>
      <c r="H45" s="53"/>
      <c r="I45" s="53"/>
      <c r="J45" s="45"/>
      <c r="K45" s="53"/>
      <c r="L45" s="46"/>
      <c r="R45" s="46"/>
      <c r="S45" s="46"/>
      <c r="W45" s="49"/>
      <c r="X45" s="49"/>
      <c r="Y45" s="49"/>
      <c r="Z45" s="49"/>
      <c r="AA45" s="49"/>
      <c r="AE45" s="50"/>
    </row>
    <row r="46" spans="2:31" x14ac:dyDescent="0.25">
      <c r="B46" s="299" t="s">
        <v>128</v>
      </c>
      <c r="C46" s="299"/>
      <c r="D46" s="299"/>
      <c r="E46" s="299"/>
      <c r="F46" s="179">
        <f>(F42-F43-F44)/(1-F45)</f>
        <v>0</v>
      </c>
      <c r="G46" s="187">
        <f>F46*F48</f>
        <v>0</v>
      </c>
      <c r="H46" s="53"/>
      <c r="I46" s="53"/>
      <c r="J46" s="45"/>
      <c r="K46" s="53"/>
      <c r="L46" s="46"/>
      <c r="R46" s="46"/>
      <c r="S46" s="46"/>
      <c r="W46" s="49"/>
      <c r="X46" s="49"/>
      <c r="Y46" s="49"/>
      <c r="Z46" s="49"/>
      <c r="AA46" s="49"/>
      <c r="AE46" s="50"/>
    </row>
    <row r="47" spans="2:31" x14ac:dyDescent="0.25">
      <c r="B47" s="111"/>
      <c r="F47" s="46"/>
      <c r="G47" s="55"/>
      <c r="H47" s="53"/>
      <c r="I47" s="53"/>
      <c r="J47" s="45"/>
      <c r="K47" s="53"/>
      <c r="L47" s="46"/>
      <c r="R47" s="46"/>
      <c r="S47" s="46"/>
      <c r="W47" s="49"/>
      <c r="X47" s="49"/>
      <c r="Y47" s="49"/>
      <c r="Z47" s="49"/>
      <c r="AA47" s="49"/>
      <c r="AE47" s="50"/>
    </row>
    <row r="48" spans="2:31" x14ac:dyDescent="0.25">
      <c r="B48" s="299" t="s">
        <v>4</v>
      </c>
      <c r="C48" s="299"/>
      <c r="D48" s="299"/>
      <c r="E48" s="299"/>
      <c r="F48" s="284">
        <f>'Wksh 2 - Plan Product Info'!D73</f>
        <v>0</v>
      </c>
      <c r="G48" s="55"/>
      <c r="H48" s="53"/>
      <c r="I48" s="53"/>
      <c r="J48" s="45"/>
      <c r="K48" s="53"/>
      <c r="L48" s="46"/>
      <c r="R48" s="46"/>
      <c r="S48" s="46"/>
      <c r="W48" s="49"/>
      <c r="X48" s="49"/>
      <c r="Y48" s="49"/>
      <c r="Z48" s="49"/>
      <c r="AA48" s="49"/>
      <c r="AE48" s="50"/>
    </row>
    <row r="49" spans="2:31" x14ac:dyDescent="0.25">
      <c r="B49" s="56"/>
      <c r="F49" s="46"/>
      <c r="G49" s="55"/>
      <c r="H49" s="53"/>
      <c r="I49" s="53"/>
      <c r="J49" s="45"/>
      <c r="K49" s="53"/>
      <c r="L49" s="46"/>
      <c r="R49" s="46"/>
      <c r="S49" s="46"/>
      <c r="W49" s="49"/>
      <c r="X49" s="49"/>
      <c r="Y49" s="49"/>
      <c r="Z49" s="49"/>
      <c r="AA49" s="49"/>
      <c r="AE49" s="50"/>
    </row>
    <row r="50" spans="2:31" ht="48.75" customHeight="1" x14ac:dyDescent="0.25">
      <c r="B50" s="309" t="s">
        <v>155</v>
      </c>
      <c r="C50" s="309"/>
      <c r="D50" s="309"/>
      <c r="E50" s="309"/>
      <c r="F50" s="309"/>
      <c r="G50" s="309"/>
      <c r="H50" s="309"/>
      <c r="I50" s="309"/>
      <c r="J50" s="309"/>
      <c r="K50" s="309"/>
      <c r="L50" s="309"/>
      <c r="M50" s="309"/>
      <c r="N50" s="309"/>
      <c r="O50" s="309"/>
      <c r="P50" s="309"/>
      <c r="Q50" s="309"/>
      <c r="R50" s="38"/>
      <c r="S50" s="38"/>
    </row>
    <row r="51" spans="2:31" x14ac:dyDescent="0.25">
      <c r="F51" s="63"/>
      <c r="G51" s="34"/>
      <c r="H51" s="34"/>
      <c r="I51" s="34"/>
      <c r="J51" s="38"/>
      <c r="M51" s="40"/>
      <c r="N51" s="40"/>
      <c r="O51" s="39"/>
      <c r="P51" s="39"/>
      <c r="Q51" s="39"/>
      <c r="R51" s="38"/>
      <c r="S51" s="38"/>
    </row>
    <row r="52" spans="2:31" x14ac:dyDescent="0.25">
      <c r="J52" s="38"/>
      <c r="M52" s="40"/>
      <c r="N52" s="40"/>
      <c r="O52" s="39"/>
      <c r="P52" s="39"/>
      <c r="Q52" s="39"/>
      <c r="R52" s="38"/>
      <c r="S52" s="38"/>
    </row>
    <row r="53" spans="2:31" x14ac:dyDescent="0.25">
      <c r="J53" s="38"/>
      <c r="M53" s="40"/>
      <c r="N53" s="40"/>
      <c r="O53" s="39"/>
      <c r="P53" s="39"/>
      <c r="Q53" s="39"/>
      <c r="R53" s="38"/>
      <c r="S53" s="38"/>
    </row>
    <row r="54" spans="2:31" x14ac:dyDescent="0.25">
      <c r="B54" s="38"/>
      <c r="G54" s="58"/>
      <c r="H54" s="38"/>
      <c r="I54" s="38"/>
      <c r="J54" s="38"/>
      <c r="M54" s="40"/>
      <c r="N54" s="40"/>
      <c r="O54" s="39"/>
      <c r="P54" s="39"/>
      <c r="Q54" s="39"/>
      <c r="R54" s="38"/>
      <c r="S54" s="38"/>
    </row>
    <row r="55" spans="2:31" x14ac:dyDescent="0.25">
      <c r="B55" s="38"/>
      <c r="G55" s="58"/>
      <c r="H55" s="38"/>
      <c r="I55" s="38"/>
      <c r="J55" s="38"/>
      <c r="M55" s="40"/>
      <c r="N55" s="40"/>
      <c r="O55" s="39"/>
      <c r="P55" s="39"/>
      <c r="Q55" s="39"/>
      <c r="R55" s="38"/>
      <c r="S55" s="38"/>
    </row>
    <row r="56" spans="2:31" x14ac:dyDescent="0.25">
      <c r="B56" s="64"/>
      <c r="C56" s="46"/>
      <c r="D56" s="46"/>
      <c r="E56" s="46"/>
      <c r="F56" s="46"/>
      <c r="G56" s="65"/>
      <c r="H56" s="53"/>
      <c r="I56" s="53"/>
      <c r="J56" s="53"/>
      <c r="K56" s="46"/>
      <c r="L56" s="46"/>
      <c r="M56" s="66"/>
      <c r="N56" s="66"/>
      <c r="O56" s="46"/>
      <c r="P56" s="46"/>
    </row>
    <row r="57" spans="2:31" x14ac:dyDescent="0.25">
      <c r="B57" s="46"/>
      <c r="C57" s="46"/>
      <c r="D57" s="46"/>
      <c r="E57" s="46"/>
      <c r="F57" s="46"/>
      <c r="G57" s="65"/>
      <c r="H57" s="53"/>
      <c r="I57" s="53"/>
      <c r="J57" s="53"/>
      <c r="K57" s="46"/>
      <c r="L57" s="46"/>
      <c r="M57" s="66"/>
      <c r="N57" s="66"/>
      <c r="O57" s="46"/>
      <c r="P57" s="46"/>
    </row>
    <row r="58" spans="2:31" x14ac:dyDescent="0.25">
      <c r="B58" s="67"/>
      <c r="C58" s="46"/>
      <c r="D58" s="46"/>
      <c r="E58" s="46"/>
      <c r="F58" s="46"/>
      <c r="G58" s="61"/>
      <c r="H58" s="53"/>
      <c r="I58" s="53"/>
      <c r="J58" s="46"/>
      <c r="K58" s="46"/>
      <c r="L58" s="46"/>
      <c r="M58" s="66"/>
      <c r="N58" s="66"/>
      <c r="O58" s="46"/>
      <c r="P58" s="46"/>
    </row>
    <row r="59" spans="2:31" x14ac:dyDescent="0.25">
      <c r="B59" s="46"/>
      <c r="C59" s="46"/>
      <c r="D59" s="46"/>
      <c r="E59" s="46"/>
      <c r="F59" s="46"/>
      <c r="G59" s="57"/>
      <c r="H59" s="53"/>
      <c r="I59" s="53"/>
      <c r="J59" s="46"/>
      <c r="K59" s="46"/>
      <c r="L59" s="46"/>
      <c r="M59" s="66"/>
      <c r="N59" s="66"/>
      <c r="O59" s="46"/>
      <c r="P59" s="46"/>
    </row>
    <row r="60" spans="2:31" x14ac:dyDescent="0.25">
      <c r="B60" s="53"/>
      <c r="C60" s="46"/>
      <c r="D60" s="46"/>
      <c r="E60" s="46"/>
      <c r="F60" s="46"/>
      <c r="G60" s="57"/>
      <c r="H60" s="53"/>
      <c r="I60" s="53"/>
      <c r="J60" s="46"/>
      <c r="K60" s="46"/>
      <c r="L60" s="46"/>
      <c r="M60" s="66"/>
      <c r="N60" s="66"/>
      <c r="O60" s="46"/>
      <c r="P60" s="46"/>
    </row>
    <row r="61" spans="2:31" x14ac:dyDescent="0.25">
      <c r="B61" s="49"/>
      <c r="C61" s="49"/>
      <c r="D61" s="49"/>
      <c r="E61" s="49"/>
      <c r="F61" s="68"/>
      <c r="G61" s="49"/>
      <c r="H61" s="49"/>
      <c r="I61" s="49"/>
      <c r="J61" s="49"/>
      <c r="K61" s="49"/>
      <c r="L61" s="49"/>
      <c r="M61" s="49"/>
      <c r="N61" s="49"/>
      <c r="O61" s="49"/>
      <c r="P61" s="49"/>
      <c r="Q61" s="49"/>
      <c r="R61" s="49"/>
      <c r="S61" s="49"/>
      <c r="T61" s="49"/>
      <c r="U61" s="49"/>
      <c r="V61" s="49"/>
    </row>
    <row r="62" spans="2:31" x14ac:dyDescent="0.25">
      <c r="B62" s="69"/>
      <c r="C62" s="49"/>
      <c r="D62" s="49"/>
      <c r="E62" s="49"/>
      <c r="F62" s="68"/>
      <c r="G62" s="49"/>
      <c r="H62" s="49"/>
      <c r="I62" s="49"/>
      <c r="J62" s="49"/>
      <c r="K62" s="49"/>
      <c r="L62" s="49"/>
      <c r="M62" s="49"/>
      <c r="N62" s="49"/>
      <c r="O62" s="49"/>
      <c r="P62" s="49"/>
      <c r="Q62" s="49"/>
      <c r="R62" s="49"/>
      <c r="S62" s="49"/>
      <c r="T62" s="49"/>
      <c r="U62" s="49"/>
      <c r="V62" s="49"/>
    </row>
    <row r="63" spans="2:31" x14ac:dyDescent="0.25">
      <c r="B63" s="49"/>
      <c r="C63" s="49"/>
      <c r="D63" s="49"/>
      <c r="E63" s="49"/>
      <c r="F63" s="68"/>
      <c r="G63" s="49"/>
      <c r="H63" s="49"/>
      <c r="I63" s="49"/>
      <c r="J63" s="49"/>
      <c r="K63" s="49"/>
      <c r="L63" s="49"/>
      <c r="M63" s="49"/>
      <c r="N63" s="49"/>
      <c r="O63" s="49"/>
      <c r="P63" s="49"/>
      <c r="Q63" s="49"/>
      <c r="R63" s="49"/>
      <c r="S63" s="49"/>
      <c r="T63" s="49"/>
      <c r="U63" s="49"/>
      <c r="V63" s="49"/>
    </row>
    <row r="64" spans="2:31" x14ac:dyDescent="0.25">
      <c r="B64" s="49"/>
      <c r="C64" s="49"/>
      <c r="D64" s="49"/>
      <c r="E64" s="49"/>
      <c r="F64" s="68"/>
      <c r="G64" s="49"/>
      <c r="H64" s="49"/>
      <c r="I64" s="49"/>
      <c r="J64" s="49"/>
      <c r="K64" s="49"/>
      <c r="L64" s="49"/>
      <c r="M64" s="49"/>
      <c r="N64" s="49"/>
      <c r="O64" s="49"/>
      <c r="P64" s="49"/>
      <c r="Q64" s="49"/>
      <c r="R64" s="49"/>
      <c r="S64" s="49"/>
      <c r="T64" s="49"/>
      <c r="U64" s="49"/>
      <c r="V64" s="49"/>
    </row>
    <row r="65" spans="1:22" x14ac:dyDescent="0.25">
      <c r="B65" s="49"/>
      <c r="C65" s="49"/>
      <c r="D65" s="49"/>
      <c r="E65" s="49"/>
      <c r="F65" s="70"/>
      <c r="G65" s="70"/>
      <c r="H65" s="70"/>
      <c r="I65" s="70"/>
      <c r="J65" s="70"/>
      <c r="K65" s="70"/>
      <c r="L65" s="70"/>
      <c r="M65" s="70"/>
      <c r="N65" s="70"/>
      <c r="O65" s="70"/>
      <c r="P65" s="70"/>
      <c r="Q65" s="70"/>
      <c r="R65" s="49"/>
      <c r="S65" s="49"/>
      <c r="T65" s="49"/>
      <c r="U65" s="49"/>
      <c r="V65" s="49"/>
    </row>
    <row r="66" spans="1:22" x14ac:dyDescent="0.25">
      <c r="A66" s="43"/>
      <c r="B66" s="49"/>
      <c r="C66" s="49"/>
      <c r="D66" s="49"/>
      <c r="E66" s="49"/>
      <c r="F66" s="71"/>
      <c r="G66" s="71"/>
      <c r="H66" s="71"/>
      <c r="I66" s="71"/>
      <c r="J66" s="71"/>
      <c r="K66" s="71"/>
      <c r="L66" s="71"/>
      <c r="M66" s="71"/>
      <c r="N66" s="71"/>
      <c r="O66" s="71"/>
      <c r="P66" s="71"/>
      <c r="Q66" s="71"/>
      <c r="R66" s="49"/>
      <c r="S66" s="49"/>
      <c r="T66" s="49"/>
      <c r="U66" s="49"/>
      <c r="V66" s="49"/>
    </row>
    <row r="67" spans="1:22" x14ac:dyDescent="0.25">
      <c r="A67" s="43"/>
      <c r="B67" s="49"/>
      <c r="C67" s="49"/>
      <c r="D67" s="49"/>
      <c r="E67" s="49"/>
      <c r="F67" s="71"/>
      <c r="G67" s="71"/>
      <c r="H67" s="71"/>
      <c r="I67" s="71"/>
      <c r="J67" s="71"/>
      <c r="K67" s="71"/>
      <c r="L67" s="71"/>
      <c r="M67" s="71"/>
      <c r="N67" s="71"/>
      <c r="O67" s="71"/>
      <c r="P67" s="71"/>
      <c r="Q67" s="71"/>
      <c r="R67" s="49"/>
      <c r="S67" s="49"/>
      <c r="T67" s="49"/>
      <c r="U67" s="49"/>
      <c r="V67" s="49"/>
    </row>
    <row r="68" spans="1:22" x14ac:dyDescent="0.25">
      <c r="A68" s="43"/>
      <c r="B68" s="49"/>
      <c r="C68" s="49"/>
      <c r="D68" s="49"/>
      <c r="E68" s="49"/>
      <c r="F68" s="71"/>
      <c r="G68" s="71"/>
      <c r="H68" s="71"/>
      <c r="I68" s="71"/>
      <c r="J68" s="71"/>
      <c r="K68" s="71"/>
      <c r="L68" s="71"/>
      <c r="M68" s="71"/>
      <c r="N68" s="71"/>
      <c r="O68" s="71"/>
      <c r="P68" s="71"/>
      <c r="Q68" s="71"/>
      <c r="R68" s="49"/>
      <c r="S68" s="49"/>
      <c r="T68" s="49"/>
      <c r="U68" s="49"/>
      <c r="V68" s="49"/>
    </row>
    <row r="69" spans="1:22" x14ac:dyDescent="0.25">
      <c r="A69" s="43"/>
      <c r="B69" s="49"/>
      <c r="C69" s="49"/>
      <c r="D69" s="49"/>
      <c r="E69" s="49"/>
      <c r="F69" s="72"/>
      <c r="G69" s="72"/>
      <c r="H69" s="72"/>
      <c r="I69" s="72"/>
      <c r="J69" s="72"/>
      <c r="K69" s="72"/>
      <c r="L69" s="72"/>
      <c r="M69" s="72"/>
      <c r="N69" s="72"/>
      <c r="O69" s="72"/>
      <c r="P69" s="72"/>
      <c r="Q69" s="72"/>
      <c r="R69" s="49"/>
      <c r="S69" s="49"/>
      <c r="T69" s="49"/>
      <c r="U69" s="49"/>
      <c r="V69" s="49"/>
    </row>
    <row r="70" spans="1:22" x14ac:dyDescent="0.25">
      <c r="A70" s="43"/>
      <c r="B70" s="73"/>
      <c r="C70" s="49"/>
      <c r="D70" s="49"/>
      <c r="E70" s="49"/>
      <c r="F70" s="49"/>
      <c r="G70" s="49"/>
      <c r="H70" s="49"/>
      <c r="I70" s="49"/>
      <c r="J70" s="49"/>
      <c r="K70" s="49"/>
      <c r="L70" s="49"/>
      <c r="M70" s="49"/>
      <c r="N70" s="49"/>
      <c r="O70" s="49"/>
      <c r="P70" s="49"/>
      <c r="Q70" s="49"/>
      <c r="R70" s="49"/>
      <c r="S70" s="49"/>
      <c r="T70" s="49"/>
      <c r="U70" s="49"/>
      <c r="V70" s="49"/>
    </row>
    <row r="71" spans="1:22" x14ac:dyDescent="0.25">
      <c r="A71" s="43"/>
      <c r="B71" s="73"/>
      <c r="C71" s="49"/>
      <c r="D71" s="49"/>
      <c r="E71" s="49"/>
      <c r="F71" s="49"/>
      <c r="G71" s="49"/>
      <c r="H71" s="49"/>
      <c r="I71" s="49"/>
      <c r="J71" s="49"/>
      <c r="K71" s="49"/>
      <c r="L71" s="49"/>
      <c r="M71" s="49"/>
      <c r="N71" s="49"/>
      <c r="O71" s="49"/>
      <c r="P71" s="49"/>
      <c r="Q71" s="49"/>
      <c r="R71" s="49"/>
      <c r="S71" s="49"/>
      <c r="T71" s="49"/>
      <c r="U71" s="49"/>
      <c r="V71" s="49"/>
    </row>
    <row r="72" spans="1:22" x14ac:dyDescent="0.25">
      <c r="A72" s="43"/>
      <c r="B72" s="73"/>
      <c r="C72" s="68"/>
      <c r="D72" s="49"/>
      <c r="E72" s="49"/>
      <c r="F72" s="74"/>
      <c r="G72" s="34"/>
      <c r="H72" s="34"/>
      <c r="I72" s="34"/>
      <c r="J72" s="34"/>
      <c r="K72" s="34"/>
      <c r="L72" s="34"/>
      <c r="M72" s="34"/>
      <c r="N72" s="34"/>
      <c r="O72" s="34"/>
      <c r="P72" s="34"/>
      <c r="Q72" s="34"/>
      <c r="R72" s="49"/>
      <c r="S72" s="49"/>
      <c r="T72" s="49"/>
      <c r="U72" s="49"/>
      <c r="V72" s="49"/>
    </row>
    <row r="73" spans="1:22" x14ac:dyDescent="0.25">
      <c r="A73" s="43"/>
      <c r="B73" s="73"/>
      <c r="C73" s="49"/>
      <c r="D73" s="49"/>
      <c r="E73" s="49"/>
      <c r="F73" s="49"/>
      <c r="G73" s="49"/>
      <c r="H73" s="49"/>
      <c r="I73" s="49"/>
      <c r="J73" s="49"/>
      <c r="K73" s="49"/>
      <c r="L73" s="49"/>
      <c r="M73" s="49"/>
      <c r="N73" s="49"/>
      <c r="O73" s="49"/>
      <c r="P73" s="49"/>
      <c r="Q73" s="49"/>
      <c r="R73" s="49"/>
      <c r="S73" s="49"/>
      <c r="T73" s="49"/>
      <c r="U73" s="49"/>
      <c r="V73" s="49"/>
    </row>
    <row r="74" spans="1:22" x14ac:dyDescent="0.25">
      <c r="A74" s="43"/>
      <c r="B74" s="73"/>
      <c r="C74" s="68"/>
      <c r="D74" s="49"/>
      <c r="E74" s="49"/>
      <c r="F74" s="75"/>
      <c r="G74" s="75"/>
      <c r="H74" s="75"/>
      <c r="I74" s="75"/>
      <c r="J74" s="75"/>
      <c r="K74" s="75"/>
      <c r="L74" s="75"/>
      <c r="M74" s="75"/>
      <c r="N74" s="75"/>
      <c r="O74" s="75"/>
      <c r="P74" s="75"/>
      <c r="Q74" s="75"/>
      <c r="R74" s="49"/>
      <c r="S74" s="49"/>
      <c r="T74" s="49"/>
      <c r="U74" s="49"/>
      <c r="V74" s="49"/>
    </row>
    <row r="75" spans="1:22" x14ac:dyDescent="0.25">
      <c r="A75" s="43"/>
      <c r="B75" s="73"/>
      <c r="C75" s="68"/>
      <c r="D75" s="49"/>
      <c r="E75" s="49"/>
      <c r="F75" s="75"/>
      <c r="G75" s="75"/>
      <c r="H75" s="75"/>
      <c r="I75" s="75"/>
      <c r="J75" s="75"/>
      <c r="K75" s="75"/>
      <c r="L75" s="75"/>
      <c r="M75" s="75"/>
      <c r="N75" s="75"/>
      <c r="O75" s="75"/>
      <c r="P75" s="75"/>
      <c r="Q75" s="75"/>
      <c r="R75" s="49"/>
      <c r="S75" s="49"/>
      <c r="T75" s="49"/>
      <c r="U75" s="49"/>
      <c r="V75" s="49"/>
    </row>
    <row r="76" spans="1:22" x14ac:dyDescent="0.25">
      <c r="A76" s="43"/>
      <c r="B76" s="73"/>
      <c r="C76" s="49"/>
      <c r="D76" s="49"/>
      <c r="E76" s="49"/>
      <c r="F76" s="34"/>
      <c r="G76" s="34"/>
      <c r="H76" s="34"/>
      <c r="I76" s="34"/>
      <c r="J76" s="34"/>
      <c r="K76" s="34"/>
      <c r="L76" s="34"/>
      <c r="M76" s="34"/>
      <c r="N76" s="34"/>
      <c r="O76" s="34"/>
      <c r="P76" s="34"/>
      <c r="Q76" s="34"/>
      <c r="R76" s="49"/>
      <c r="S76" s="49"/>
      <c r="T76" s="49"/>
      <c r="U76" s="49"/>
      <c r="V76" s="49"/>
    </row>
    <row r="77" spans="1:22" x14ac:dyDescent="0.25">
      <c r="A77" s="43"/>
      <c r="B77" s="73"/>
      <c r="C77" s="49"/>
      <c r="D77" s="49"/>
      <c r="E77" s="49"/>
      <c r="F77" s="34"/>
      <c r="G77" s="34"/>
      <c r="H77" s="34"/>
      <c r="I77" s="34"/>
      <c r="J77" s="34"/>
      <c r="K77" s="34"/>
      <c r="L77" s="34"/>
      <c r="M77" s="34"/>
      <c r="N77" s="34"/>
      <c r="O77" s="34"/>
      <c r="P77" s="34"/>
      <c r="Q77" s="34"/>
      <c r="R77" s="49"/>
      <c r="S77" s="49"/>
      <c r="T77" s="49"/>
      <c r="U77" s="49"/>
      <c r="V77" s="49"/>
    </row>
    <row r="78" spans="1:22" x14ac:dyDescent="0.25">
      <c r="A78" s="43"/>
      <c r="B78" s="73"/>
      <c r="C78" s="49"/>
      <c r="D78" s="49"/>
      <c r="E78" s="49"/>
      <c r="F78" s="49"/>
      <c r="G78" s="49"/>
      <c r="H78" s="49"/>
      <c r="I78" s="49"/>
      <c r="J78" s="49"/>
      <c r="K78" s="49"/>
      <c r="L78" s="49"/>
      <c r="M78" s="49"/>
      <c r="N78" s="49"/>
      <c r="O78" s="49"/>
      <c r="P78" s="49"/>
      <c r="Q78" s="49"/>
      <c r="R78" s="49"/>
      <c r="S78" s="49"/>
      <c r="T78" s="49"/>
      <c r="U78" s="49"/>
      <c r="V78" s="49"/>
    </row>
    <row r="79" spans="1:22" x14ac:dyDescent="0.25">
      <c r="A79" s="43"/>
      <c r="B79" s="73"/>
      <c r="C79" s="68"/>
      <c r="D79" s="49"/>
      <c r="E79" s="49"/>
      <c r="F79" s="76"/>
      <c r="G79" s="34"/>
      <c r="H79" s="34"/>
      <c r="I79" s="34"/>
      <c r="J79" s="34"/>
      <c r="K79" s="34"/>
      <c r="L79" s="34"/>
      <c r="M79" s="34"/>
      <c r="N79" s="34"/>
      <c r="O79" s="34"/>
      <c r="P79" s="34"/>
      <c r="Q79" s="34"/>
      <c r="R79" s="49"/>
      <c r="S79" s="49"/>
      <c r="T79" s="49"/>
      <c r="U79" s="49"/>
      <c r="V79" s="49"/>
    </row>
    <row r="80" spans="1:22" x14ac:dyDescent="0.25">
      <c r="A80" s="43"/>
      <c r="B80" s="73"/>
      <c r="C80" s="49"/>
      <c r="D80" s="49"/>
      <c r="E80" s="49"/>
      <c r="F80" s="49"/>
      <c r="G80" s="49"/>
      <c r="H80" s="49"/>
      <c r="I80" s="49"/>
      <c r="J80" s="49"/>
      <c r="K80" s="49"/>
      <c r="L80" s="49"/>
      <c r="M80" s="49"/>
      <c r="N80" s="49"/>
      <c r="O80" s="49"/>
      <c r="P80" s="49"/>
      <c r="Q80" s="49"/>
      <c r="R80" s="49"/>
      <c r="S80" s="49"/>
      <c r="T80" s="49"/>
      <c r="U80" s="49"/>
      <c r="V80" s="49"/>
    </row>
    <row r="81" spans="1:22" x14ac:dyDescent="0.25">
      <c r="A81" s="43"/>
      <c r="B81" s="73"/>
      <c r="C81" s="49"/>
      <c r="D81" s="49"/>
      <c r="E81" s="49"/>
      <c r="F81" s="49"/>
      <c r="G81" s="34"/>
      <c r="H81" s="77"/>
      <c r="I81" s="77"/>
      <c r="J81" s="49"/>
      <c r="K81" s="49"/>
      <c r="L81" s="49"/>
      <c r="M81" s="49"/>
      <c r="N81" s="49"/>
      <c r="O81" s="49"/>
      <c r="P81" s="49"/>
      <c r="Q81" s="49"/>
      <c r="R81" s="49"/>
      <c r="S81" s="49"/>
      <c r="T81" s="49"/>
      <c r="U81" s="49"/>
      <c r="V81" s="49"/>
    </row>
    <row r="82" spans="1:22" x14ac:dyDescent="0.25">
      <c r="A82" s="43"/>
      <c r="B82" s="73"/>
      <c r="C82" s="49"/>
      <c r="D82" s="49"/>
      <c r="E82" s="49"/>
      <c r="F82" s="78"/>
      <c r="G82" s="79"/>
      <c r="H82" s="79"/>
      <c r="I82" s="79"/>
      <c r="J82" s="79"/>
      <c r="K82" s="79"/>
      <c r="L82" s="79"/>
      <c r="M82" s="79"/>
      <c r="N82" s="79"/>
      <c r="O82" s="79"/>
      <c r="P82" s="79"/>
      <c r="Q82" s="79"/>
      <c r="R82" s="49"/>
      <c r="S82" s="49"/>
      <c r="T82" s="49"/>
      <c r="U82" s="49"/>
      <c r="V82" s="49"/>
    </row>
    <row r="83" spans="1:22" x14ac:dyDescent="0.25">
      <c r="A83" s="43"/>
      <c r="B83" s="73"/>
      <c r="C83" s="49"/>
      <c r="D83" s="49"/>
      <c r="E83" s="49"/>
      <c r="F83" s="78"/>
      <c r="G83" s="79"/>
      <c r="H83" s="79"/>
      <c r="I83" s="79"/>
      <c r="J83" s="79"/>
      <c r="K83" s="79"/>
      <c r="L83" s="79"/>
      <c r="M83" s="79"/>
      <c r="N83" s="79"/>
      <c r="O83" s="79"/>
      <c r="P83" s="79"/>
      <c r="Q83" s="79"/>
      <c r="R83" s="49"/>
      <c r="S83" s="49"/>
      <c r="T83" s="49"/>
      <c r="U83" s="49"/>
      <c r="V83" s="49"/>
    </row>
    <row r="84" spans="1:22" x14ac:dyDescent="0.25">
      <c r="A84" s="43"/>
      <c r="B84" s="73"/>
      <c r="C84" s="49"/>
      <c r="D84" s="49"/>
      <c r="E84" s="49"/>
      <c r="F84" s="78"/>
      <c r="G84" s="79"/>
      <c r="H84" s="79"/>
      <c r="I84" s="79"/>
      <c r="J84" s="79"/>
      <c r="K84" s="79"/>
      <c r="L84" s="79"/>
      <c r="M84" s="79"/>
      <c r="N84" s="79"/>
      <c r="O84" s="79"/>
      <c r="P84" s="79"/>
      <c r="Q84" s="79"/>
      <c r="R84" s="49"/>
      <c r="S84" s="49"/>
      <c r="T84" s="49"/>
      <c r="U84" s="49"/>
      <c r="V84" s="49"/>
    </row>
    <row r="85" spans="1:22" x14ac:dyDescent="0.25">
      <c r="A85" s="43"/>
      <c r="B85" s="73"/>
      <c r="C85" s="49"/>
      <c r="D85" s="49"/>
      <c r="E85" s="49"/>
      <c r="F85" s="78"/>
      <c r="G85" s="79"/>
      <c r="H85" s="79"/>
      <c r="I85" s="79"/>
      <c r="J85" s="79"/>
      <c r="K85" s="79"/>
      <c r="L85" s="79"/>
      <c r="M85" s="79"/>
      <c r="N85" s="79"/>
      <c r="O85" s="79"/>
      <c r="P85" s="79"/>
      <c r="Q85" s="79"/>
      <c r="R85" s="49"/>
      <c r="S85" s="49"/>
      <c r="T85" s="49"/>
      <c r="U85" s="49"/>
      <c r="V85" s="49"/>
    </row>
    <row r="86" spans="1:22" x14ac:dyDescent="0.25">
      <c r="A86" s="43"/>
      <c r="B86" s="73"/>
      <c r="C86" s="49"/>
      <c r="D86" s="49"/>
      <c r="E86" s="49"/>
      <c r="F86" s="78"/>
      <c r="G86" s="79"/>
      <c r="H86" s="79"/>
      <c r="I86" s="79"/>
      <c r="J86" s="79"/>
      <c r="K86" s="79"/>
      <c r="L86" s="79"/>
      <c r="M86" s="79"/>
      <c r="N86" s="79"/>
      <c r="O86" s="79"/>
      <c r="P86" s="79"/>
      <c r="Q86" s="79"/>
      <c r="R86" s="49"/>
      <c r="S86" s="49"/>
      <c r="T86" s="49"/>
      <c r="U86" s="49"/>
      <c r="V86" s="49"/>
    </row>
    <row r="87" spans="1:22" x14ac:dyDescent="0.25">
      <c r="A87" s="43"/>
      <c r="B87" s="73"/>
      <c r="C87" s="49"/>
      <c r="D87" s="49"/>
      <c r="E87" s="49"/>
      <c r="F87" s="78"/>
      <c r="G87" s="78"/>
      <c r="H87" s="78"/>
      <c r="I87" s="78"/>
      <c r="J87" s="78"/>
      <c r="K87" s="78"/>
      <c r="L87" s="78"/>
      <c r="M87" s="78"/>
      <c r="N87" s="78"/>
      <c r="O87" s="78"/>
      <c r="P87" s="78"/>
      <c r="Q87" s="78"/>
      <c r="R87" s="49"/>
      <c r="S87" s="49"/>
      <c r="T87" s="49"/>
      <c r="U87" s="49"/>
      <c r="V87" s="49"/>
    </row>
    <row r="88" spans="1:22" x14ac:dyDescent="0.25">
      <c r="A88" s="43"/>
      <c r="B88" s="73"/>
      <c r="C88" s="49"/>
      <c r="D88" s="49"/>
      <c r="E88" s="49"/>
      <c r="F88" s="78"/>
      <c r="G88" s="78"/>
      <c r="H88" s="78"/>
      <c r="I88" s="78"/>
      <c r="J88" s="78"/>
      <c r="K88" s="78"/>
      <c r="L88" s="78"/>
      <c r="M88" s="78"/>
      <c r="N88" s="78"/>
      <c r="O88" s="78"/>
      <c r="P88" s="78"/>
      <c r="Q88" s="78"/>
      <c r="R88" s="49"/>
      <c r="S88" s="49"/>
      <c r="T88" s="49"/>
      <c r="U88" s="49"/>
      <c r="V88" s="49"/>
    </row>
    <row r="89" spans="1:22" x14ac:dyDescent="0.25">
      <c r="A89" s="43"/>
      <c r="B89" s="73"/>
      <c r="C89" s="49"/>
      <c r="D89" s="49"/>
      <c r="E89" s="49"/>
      <c r="F89" s="34"/>
      <c r="G89" s="75"/>
      <c r="H89" s="75"/>
      <c r="I89" s="75"/>
      <c r="J89" s="75"/>
      <c r="K89" s="75"/>
      <c r="L89" s="75"/>
      <c r="M89" s="75"/>
      <c r="N89" s="75"/>
      <c r="O89" s="75"/>
      <c r="P89" s="75"/>
      <c r="Q89" s="75"/>
      <c r="R89" s="49"/>
      <c r="S89" s="49"/>
      <c r="T89" s="49"/>
      <c r="U89" s="49"/>
      <c r="V89" s="49"/>
    </row>
    <row r="90" spans="1:22" x14ac:dyDescent="0.25">
      <c r="A90" s="43"/>
      <c r="B90" s="73"/>
      <c r="C90" s="49"/>
      <c r="D90" s="49"/>
      <c r="E90" s="49"/>
      <c r="F90" s="33"/>
      <c r="G90" s="33"/>
      <c r="H90" s="33"/>
      <c r="I90" s="33"/>
      <c r="J90" s="33"/>
      <c r="K90" s="33"/>
      <c r="L90" s="33"/>
      <c r="M90" s="33"/>
      <c r="N90" s="33"/>
      <c r="O90" s="33"/>
      <c r="P90" s="33"/>
      <c r="Q90" s="33"/>
      <c r="R90" s="49"/>
      <c r="S90" s="49"/>
      <c r="T90" s="49"/>
      <c r="U90" s="49"/>
      <c r="V90" s="49"/>
    </row>
    <row r="91" spans="1:22" x14ac:dyDescent="0.25">
      <c r="A91" s="43"/>
      <c r="B91" s="73"/>
      <c r="C91" s="68"/>
      <c r="D91" s="49"/>
      <c r="E91" s="49"/>
      <c r="F91" s="34"/>
      <c r="G91" s="34"/>
      <c r="H91" s="34"/>
      <c r="I91" s="34"/>
      <c r="J91" s="34"/>
      <c r="K91" s="34"/>
      <c r="L91" s="34"/>
      <c r="M91" s="34"/>
      <c r="N91" s="34"/>
      <c r="O91" s="34"/>
      <c r="P91" s="34"/>
      <c r="Q91" s="34"/>
      <c r="R91" s="49"/>
      <c r="S91" s="49"/>
      <c r="T91" s="49"/>
      <c r="U91" s="49"/>
      <c r="V91" s="49"/>
    </row>
    <row r="92" spans="1:22" x14ac:dyDescent="0.25">
      <c r="A92" s="43"/>
      <c r="B92" s="49"/>
      <c r="C92" s="68"/>
      <c r="D92" s="49"/>
      <c r="E92" s="49"/>
      <c r="F92" s="34"/>
      <c r="G92" s="34"/>
      <c r="H92" s="34"/>
      <c r="I92" s="34"/>
      <c r="J92" s="34"/>
      <c r="K92" s="34"/>
      <c r="L92" s="34"/>
      <c r="M92" s="34"/>
      <c r="N92" s="34"/>
      <c r="O92" s="34"/>
      <c r="P92" s="34"/>
      <c r="Q92" s="34"/>
      <c r="R92" s="49"/>
      <c r="S92" s="49"/>
      <c r="T92" s="49"/>
      <c r="U92" s="49"/>
      <c r="V92" s="49"/>
    </row>
    <row r="93" spans="1:22" x14ac:dyDescent="0.25">
      <c r="A93" s="43"/>
      <c r="B93" s="68"/>
      <c r="C93" s="49"/>
      <c r="D93" s="49"/>
      <c r="E93" s="49"/>
      <c r="F93" s="76"/>
      <c r="G93" s="34"/>
      <c r="H93" s="34"/>
      <c r="I93" s="34"/>
      <c r="J93" s="34"/>
      <c r="K93" s="34"/>
      <c r="L93" s="34"/>
      <c r="M93" s="34"/>
      <c r="N93" s="34"/>
      <c r="O93" s="34"/>
      <c r="P93" s="34"/>
      <c r="Q93" s="34"/>
      <c r="R93" s="49"/>
      <c r="S93" s="49"/>
      <c r="T93" s="49"/>
      <c r="U93" s="49"/>
      <c r="V93" s="49"/>
    </row>
    <row r="94" spans="1:22" x14ac:dyDescent="0.25">
      <c r="B94" s="49"/>
      <c r="C94" s="49"/>
      <c r="D94" s="49"/>
      <c r="E94" s="49"/>
      <c r="F94" s="49"/>
      <c r="G94" s="49"/>
      <c r="H94" s="49"/>
      <c r="I94" s="49"/>
      <c r="J94" s="49"/>
      <c r="K94" s="49"/>
      <c r="L94" s="49"/>
      <c r="M94" s="49"/>
      <c r="N94" s="49"/>
      <c r="O94" s="49"/>
      <c r="P94" s="49"/>
      <c r="Q94" s="49"/>
      <c r="R94" s="49"/>
      <c r="S94" s="49"/>
      <c r="T94" s="49"/>
      <c r="U94" s="49"/>
      <c r="V94" s="49"/>
    </row>
    <row r="95" spans="1:22" x14ac:dyDescent="0.25">
      <c r="B95" s="49"/>
      <c r="C95" s="49"/>
      <c r="D95" s="49"/>
      <c r="E95" s="49"/>
      <c r="F95" s="75"/>
      <c r="G95" s="75"/>
      <c r="H95" s="75"/>
      <c r="I95" s="75"/>
      <c r="J95" s="75"/>
      <c r="K95" s="75"/>
      <c r="L95" s="75"/>
      <c r="M95" s="75"/>
      <c r="N95" s="75"/>
      <c r="O95" s="75"/>
      <c r="P95" s="75"/>
      <c r="Q95" s="75"/>
      <c r="R95" s="49"/>
      <c r="S95" s="49"/>
      <c r="T95" s="49"/>
      <c r="U95" s="49"/>
      <c r="V95" s="49"/>
    </row>
    <row r="96" spans="1:22" x14ac:dyDescent="0.25">
      <c r="B96" s="80"/>
      <c r="C96" s="49"/>
      <c r="D96" s="49"/>
      <c r="E96" s="49"/>
      <c r="F96" s="76"/>
      <c r="G96" s="75"/>
      <c r="H96" s="75"/>
      <c r="I96" s="75"/>
      <c r="J96" s="75"/>
      <c r="K96" s="75"/>
      <c r="L96" s="75"/>
      <c r="M96" s="75"/>
      <c r="N96" s="75"/>
      <c r="O96" s="75"/>
      <c r="P96" s="75"/>
      <c r="Q96" s="75"/>
      <c r="R96" s="49"/>
      <c r="S96" s="49"/>
      <c r="T96" s="49"/>
      <c r="U96" s="49"/>
      <c r="V96" s="49"/>
    </row>
    <row r="97" spans="1:22" x14ac:dyDescent="0.25">
      <c r="B97" s="68"/>
      <c r="C97" s="49"/>
      <c r="D97" s="49"/>
      <c r="E97" s="49"/>
      <c r="F97" s="75"/>
      <c r="G97" s="75"/>
      <c r="H97" s="75"/>
      <c r="I97" s="75"/>
      <c r="J97" s="75"/>
      <c r="K97" s="75"/>
      <c r="L97" s="75"/>
      <c r="M97" s="75"/>
      <c r="N97" s="75"/>
      <c r="O97" s="75"/>
      <c r="P97" s="75"/>
      <c r="Q97" s="75"/>
      <c r="R97" s="49"/>
      <c r="S97" s="49"/>
      <c r="T97" s="49"/>
      <c r="U97" s="49"/>
      <c r="V97" s="49"/>
    </row>
    <row r="98" spans="1:22" x14ac:dyDescent="0.25">
      <c r="B98" s="49"/>
      <c r="C98" s="49"/>
      <c r="D98" s="49"/>
      <c r="E98" s="49"/>
      <c r="F98" s="33"/>
      <c r="G98" s="33"/>
      <c r="H98" s="33"/>
      <c r="I98" s="33"/>
      <c r="J98" s="33"/>
      <c r="K98" s="33"/>
      <c r="L98" s="33"/>
      <c r="M98" s="33"/>
      <c r="N98" s="33"/>
      <c r="O98" s="33"/>
      <c r="P98" s="33"/>
      <c r="Q98" s="33"/>
      <c r="R98" s="49"/>
      <c r="S98" s="49"/>
      <c r="T98" s="49"/>
      <c r="U98" s="49"/>
      <c r="V98" s="49"/>
    </row>
    <row r="99" spans="1:22" x14ac:dyDescent="0.25">
      <c r="B99" s="68"/>
      <c r="C99" s="49"/>
      <c r="D99" s="49"/>
      <c r="E99" s="49"/>
      <c r="F99" s="33"/>
      <c r="G99" s="33"/>
      <c r="H99" s="33"/>
      <c r="I99" s="33"/>
      <c r="J99" s="33"/>
      <c r="K99" s="33"/>
      <c r="L99" s="33"/>
      <c r="M99" s="33"/>
      <c r="N99" s="33"/>
      <c r="O99" s="33"/>
      <c r="P99" s="33"/>
      <c r="Q99" s="33"/>
      <c r="R99" s="49"/>
      <c r="S99" s="49"/>
      <c r="T99" s="49"/>
      <c r="U99" s="49"/>
      <c r="V99" s="49"/>
    </row>
    <row r="100" spans="1:22" x14ac:dyDescent="0.25">
      <c r="B100" s="68"/>
      <c r="C100" s="49"/>
      <c r="D100" s="49"/>
      <c r="E100" s="49"/>
      <c r="F100" s="33"/>
      <c r="G100" s="33"/>
      <c r="H100" s="33"/>
      <c r="I100" s="33"/>
      <c r="J100" s="33"/>
      <c r="K100" s="33"/>
      <c r="L100" s="33"/>
      <c r="M100" s="33"/>
      <c r="N100" s="33"/>
      <c r="O100" s="33"/>
      <c r="P100" s="33"/>
      <c r="Q100" s="33"/>
      <c r="R100" s="49"/>
      <c r="S100" s="49"/>
      <c r="T100" s="49"/>
      <c r="U100" s="49"/>
      <c r="V100" s="49"/>
    </row>
    <row r="101" spans="1:22" x14ac:dyDescent="0.25">
      <c r="B101" s="68"/>
      <c r="C101" s="49"/>
      <c r="D101" s="49"/>
      <c r="E101" s="49"/>
      <c r="F101" s="33"/>
      <c r="G101" s="33"/>
      <c r="H101" s="33"/>
      <c r="I101" s="33"/>
      <c r="J101" s="33"/>
      <c r="K101" s="33"/>
      <c r="L101" s="33"/>
      <c r="M101" s="33"/>
      <c r="N101" s="33"/>
      <c r="O101" s="33"/>
      <c r="P101" s="33"/>
      <c r="Q101" s="33"/>
      <c r="R101" s="49"/>
      <c r="S101" s="49"/>
      <c r="T101" s="49"/>
      <c r="U101" s="49"/>
      <c r="V101" s="49"/>
    </row>
    <row r="102" spans="1:22" x14ac:dyDescent="0.25">
      <c r="B102" s="80"/>
      <c r="C102" s="49"/>
      <c r="D102" s="49"/>
      <c r="E102" s="49"/>
      <c r="F102" s="33"/>
      <c r="G102" s="33"/>
      <c r="H102" s="33"/>
      <c r="I102" s="33"/>
      <c r="J102" s="33"/>
      <c r="K102" s="33"/>
      <c r="L102" s="33"/>
      <c r="M102" s="33"/>
      <c r="N102" s="33"/>
      <c r="O102" s="33"/>
      <c r="P102" s="33"/>
      <c r="Q102" s="33"/>
      <c r="R102" s="49"/>
      <c r="S102" s="49"/>
      <c r="T102" s="49"/>
      <c r="U102" s="49"/>
      <c r="V102" s="49"/>
    </row>
    <row r="103" spans="1:22" x14ac:dyDescent="0.25">
      <c r="B103" s="68"/>
      <c r="C103" s="49"/>
      <c r="D103" s="49"/>
      <c r="E103" s="49"/>
      <c r="F103" s="75"/>
      <c r="G103" s="75"/>
      <c r="H103" s="75"/>
      <c r="I103" s="75"/>
      <c r="J103" s="75"/>
      <c r="K103" s="75"/>
      <c r="L103" s="75"/>
      <c r="M103" s="75"/>
      <c r="N103" s="75"/>
      <c r="O103" s="75"/>
      <c r="P103" s="75"/>
      <c r="Q103" s="75"/>
      <c r="R103" s="49"/>
      <c r="S103" s="49"/>
      <c r="T103" s="49"/>
      <c r="U103" s="49"/>
      <c r="V103" s="49"/>
    </row>
    <row r="104" spans="1:22" x14ac:dyDescent="0.25">
      <c r="B104" s="49"/>
      <c r="C104" s="49"/>
      <c r="D104" s="49"/>
      <c r="E104" s="49"/>
      <c r="F104" s="34"/>
      <c r="G104" s="34"/>
      <c r="H104" s="34"/>
      <c r="I104" s="34"/>
      <c r="J104" s="34"/>
      <c r="K104" s="34"/>
      <c r="L104" s="34"/>
      <c r="M104" s="34"/>
      <c r="N104" s="34"/>
      <c r="O104" s="34"/>
      <c r="P104" s="34"/>
      <c r="Q104" s="34"/>
      <c r="R104" s="49"/>
      <c r="S104" s="49"/>
      <c r="T104" s="49"/>
      <c r="U104" s="49"/>
      <c r="V104" s="49"/>
    </row>
    <row r="105" spans="1:22" x14ac:dyDescent="0.25">
      <c r="B105" s="80"/>
      <c r="C105" s="49"/>
      <c r="D105" s="49"/>
      <c r="E105" s="49"/>
      <c r="F105" s="34"/>
      <c r="G105" s="34"/>
      <c r="H105" s="34"/>
      <c r="I105" s="34"/>
      <c r="J105" s="34"/>
      <c r="K105" s="34"/>
      <c r="L105" s="34"/>
      <c r="M105" s="34"/>
      <c r="N105" s="34"/>
      <c r="O105" s="34"/>
      <c r="P105" s="34"/>
      <c r="Q105" s="34"/>
      <c r="R105" s="49"/>
      <c r="S105" s="49"/>
      <c r="T105" s="49"/>
      <c r="U105" s="49"/>
      <c r="V105" s="49"/>
    </row>
    <row r="106" spans="1:22" x14ac:dyDescent="0.25">
      <c r="B106" s="80"/>
      <c r="C106" s="49"/>
      <c r="D106" s="49"/>
      <c r="E106" s="49"/>
      <c r="F106" s="33"/>
      <c r="G106" s="33"/>
      <c r="H106" s="33"/>
      <c r="I106" s="33"/>
      <c r="J106" s="33"/>
      <c r="K106" s="33"/>
      <c r="L106" s="33"/>
      <c r="M106" s="33"/>
      <c r="N106" s="33"/>
      <c r="O106" s="33"/>
      <c r="P106" s="33"/>
      <c r="Q106" s="33"/>
      <c r="R106" s="49"/>
      <c r="S106" s="49"/>
      <c r="T106" s="49"/>
      <c r="U106" s="49"/>
      <c r="V106" s="49"/>
    </row>
    <row r="107" spans="1:22" x14ac:dyDescent="0.25">
      <c r="B107" s="80"/>
      <c r="C107" s="49"/>
      <c r="D107" s="49"/>
      <c r="E107" s="49"/>
      <c r="F107" s="34"/>
      <c r="G107" s="34"/>
      <c r="H107" s="34"/>
      <c r="I107" s="34"/>
      <c r="J107" s="34"/>
      <c r="K107" s="34"/>
      <c r="L107" s="34"/>
      <c r="M107" s="34"/>
      <c r="N107" s="34"/>
      <c r="O107" s="34"/>
      <c r="P107" s="34"/>
      <c r="Q107" s="34"/>
      <c r="R107" s="49"/>
      <c r="S107" s="49"/>
      <c r="T107" s="49"/>
      <c r="U107" s="49"/>
      <c r="V107" s="49"/>
    </row>
    <row r="108" spans="1:22" x14ac:dyDescent="0.25">
      <c r="B108" s="80"/>
      <c r="C108" s="49"/>
      <c r="D108" s="49"/>
      <c r="E108" s="49"/>
      <c r="F108" s="79"/>
      <c r="G108" s="79"/>
      <c r="H108" s="79"/>
      <c r="I108" s="79"/>
      <c r="J108" s="79"/>
      <c r="K108" s="79"/>
      <c r="L108" s="79"/>
      <c r="M108" s="79"/>
      <c r="N108" s="79"/>
      <c r="O108" s="79"/>
      <c r="P108" s="79"/>
      <c r="Q108" s="79"/>
      <c r="R108" s="79"/>
      <c r="S108" s="79"/>
      <c r="T108" s="49"/>
      <c r="U108" s="49"/>
      <c r="V108" s="49"/>
    </row>
    <row r="109" spans="1:22" x14ac:dyDescent="0.25">
      <c r="B109" s="80"/>
      <c r="C109" s="49"/>
      <c r="D109" s="49"/>
      <c r="E109" s="49"/>
      <c r="F109" s="81"/>
      <c r="G109" s="81"/>
      <c r="H109" s="81"/>
      <c r="I109" s="81"/>
      <c r="J109" s="81"/>
      <c r="K109" s="81"/>
      <c r="L109" s="81"/>
      <c r="M109" s="81"/>
      <c r="N109" s="81"/>
      <c r="O109" s="81"/>
      <c r="P109" s="81"/>
      <c r="Q109" s="81"/>
      <c r="R109" s="82"/>
      <c r="S109" s="82"/>
      <c r="T109" s="49"/>
      <c r="U109" s="49"/>
      <c r="V109" s="49"/>
    </row>
    <row r="110" spans="1:22" x14ac:dyDescent="0.25">
      <c r="B110" s="80"/>
      <c r="C110" s="49"/>
      <c r="D110" s="49"/>
      <c r="E110" s="49"/>
      <c r="F110" s="81"/>
      <c r="G110" s="81"/>
      <c r="H110" s="81"/>
      <c r="I110" s="81"/>
      <c r="J110" s="81"/>
      <c r="K110" s="81"/>
      <c r="L110" s="81"/>
      <c r="M110" s="81"/>
      <c r="N110" s="81"/>
      <c r="O110" s="81"/>
      <c r="P110" s="81"/>
      <c r="Q110" s="81"/>
      <c r="R110" s="82"/>
      <c r="S110" s="82"/>
      <c r="T110" s="49"/>
      <c r="U110" s="49"/>
      <c r="V110" s="49"/>
    </row>
    <row r="111" spans="1:22" x14ac:dyDescent="0.25">
      <c r="B111" s="83"/>
      <c r="F111" s="60"/>
      <c r="G111" s="60"/>
      <c r="H111" s="60"/>
      <c r="I111" s="60"/>
      <c r="J111" s="60"/>
      <c r="K111" s="60"/>
      <c r="L111" s="60"/>
      <c r="M111" s="60"/>
      <c r="N111" s="60"/>
      <c r="O111" s="60"/>
      <c r="P111" s="60"/>
      <c r="Q111" s="60"/>
      <c r="R111" s="84"/>
      <c r="S111" s="84"/>
    </row>
    <row r="112" spans="1:22" ht="46.5" customHeight="1" x14ac:dyDescent="0.25">
      <c r="A112" s="309"/>
      <c r="B112" s="309"/>
      <c r="C112" s="309"/>
      <c r="D112" s="309"/>
      <c r="E112" s="309"/>
      <c r="F112" s="309"/>
      <c r="G112" s="309"/>
      <c r="H112" s="309"/>
      <c r="I112" s="309"/>
      <c r="J112" s="309"/>
      <c r="K112" s="309"/>
      <c r="L112" s="309"/>
      <c r="M112" s="309"/>
      <c r="N112" s="309"/>
      <c r="O112" s="309"/>
      <c r="P112" s="85"/>
      <c r="Q112" s="54"/>
    </row>
    <row r="114" spans="2:17" x14ac:dyDescent="0.25">
      <c r="B114" s="62"/>
    </row>
    <row r="116" spans="2:17" x14ac:dyDescent="0.25">
      <c r="C116" s="86"/>
      <c r="D116" s="86"/>
      <c r="E116" s="86"/>
      <c r="J116" s="56"/>
    </row>
    <row r="117" spans="2:17" x14ac:dyDescent="0.25">
      <c r="C117" s="87"/>
      <c r="D117" s="88"/>
      <c r="E117" s="87"/>
      <c r="F117" s="54"/>
      <c r="G117" s="54"/>
      <c r="H117" s="54"/>
      <c r="I117" s="54"/>
      <c r="J117" s="54"/>
      <c r="K117" s="54"/>
      <c r="L117" s="54"/>
      <c r="M117" s="54"/>
      <c r="N117" s="54"/>
      <c r="O117" s="54"/>
      <c r="P117" s="54"/>
      <c r="Q117" s="54"/>
    </row>
    <row r="118" spans="2:17" x14ac:dyDescent="0.25">
      <c r="C118" s="87"/>
      <c r="D118" s="88"/>
      <c r="E118" s="87"/>
      <c r="F118" s="54"/>
      <c r="G118" s="54"/>
      <c r="H118" s="54"/>
      <c r="I118" s="54"/>
      <c r="J118" s="54"/>
      <c r="K118" s="54"/>
      <c r="L118" s="54"/>
      <c r="M118" s="54"/>
      <c r="N118" s="54"/>
      <c r="O118" s="54"/>
      <c r="P118" s="54"/>
      <c r="Q118" s="54"/>
    </row>
    <row r="119" spans="2:17" x14ac:dyDescent="0.25">
      <c r="C119" s="87"/>
      <c r="D119" s="88"/>
      <c r="E119" s="87"/>
      <c r="F119" s="54"/>
      <c r="G119" s="54"/>
      <c r="H119" s="54"/>
      <c r="I119" s="54"/>
      <c r="J119" s="54"/>
      <c r="K119" s="54"/>
      <c r="L119" s="54"/>
      <c r="M119" s="54"/>
      <c r="N119" s="54"/>
      <c r="O119" s="54"/>
      <c r="P119" s="54"/>
      <c r="Q119" s="54"/>
    </row>
    <row r="120" spans="2:17" x14ac:dyDescent="0.25">
      <c r="C120" s="87"/>
      <c r="D120" s="88"/>
      <c r="E120" s="87"/>
      <c r="F120" s="54"/>
      <c r="G120" s="54"/>
      <c r="H120" s="54"/>
      <c r="I120" s="54"/>
      <c r="J120" s="54"/>
      <c r="K120" s="54"/>
      <c r="L120" s="54"/>
      <c r="M120" s="54"/>
      <c r="N120" s="54"/>
      <c r="O120" s="54"/>
      <c r="P120" s="54"/>
      <c r="Q120" s="54"/>
    </row>
    <row r="121" spans="2:17" x14ac:dyDescent="0.25">
      <c r="C121" s="87"/>
      <c r="D121" s="88"/>
      <c r="E121" s="87"/>
      <c r="F121" s="54"/>
      <c r="G121" s="54"/>
      <c r="H121" s="54"/>
      <c r="I121" s="54"/>
      <c r="J121" s="54"/>
      <c r="K121" s="54"/>
      <c r="L121" s="54"/>
      <c r="M121" s="54"/>
      <c r="N121" s="54"/>
      <c r="O121" s="54"/>
      <c r="P121" s="54"/>
      <c r="Q121" s="54"/>
    </row>
    <row r="122" spans="2:17" x14ac:dyDescent="0.25">
      <c r="C122" s="87"/>
      <c r="D122" s="88"/>
      <c r="E122" s="87"/>
      <c r="F122" s="54"/>
      <c r="G122" s="54"/>
      <c r="H122" s="54"/>
      <c r="I122" s="54"/>
      <c r="J122" s="54"/>
      <c r="K122" s="54"/>
      <c r="L122" s="54"/>
      <c r="M122" s="54"/>
      <c r="N122" s="54"/>
      <c r="O122" s="54"/>
      <c r="P122" s="54"/>
      <c r="Q122" s="54"/>
    </row>
    <row r="123" spans="2:17" x14ac:dyDescent="0.25">
      <c r="C123" s="87"/>
      <c r="D123" s="88"/>
      <c r="E123" s="87"/>
      <c r="F123" s="54"/>
      <c r="G123" s="54"/>
      <c r="H123" s="54"/>
      <c r="I123" s="54"/>
      <c r="J123" s="54"/>
      <c r="K123" s="54"/>
      <c r="L123" s="54"/>
      <c r="M123" s="54"/>
      <c r="N123" s="54"/>
      <c r="O123" s="54"/>
      <c r="P123" s="54"/>
      <c r="Q123" s="54"/>
    </row>
    <row r="124" spans="2:17" x14ac:dyDescent="0.25">
      <c r="C124" s="87"/>
      <c r="D124" s="88"/>
      <c r="E124" s="87"/>
      <c r="F124" s="54"/>
      <c r="G124" s="54"/>
      <c r="H124" s="54"/>
      <c r="I124" s="54"/>
      <c r="J124" s="54"/>
      <c r="K124" s="54"/>
      <c r="L124" s="54"/>
      <c r="M124" s="54"/>
      <c r="N124" s="54"/>
      <c r="O124" s="54"/>
      <c r="P124" s="54"/>
      <c r="Q124" s="54"/>
    </row>
    <row r="125" spans="2:17" x14ac:dyDescent="0.25">
      <c r="C125" s="87"/>
      <c r="D125" s="88"/>
      <c r="E125" s="87"/>
      <c r="F125" s="54"/>
      <c r="G125" s="54"/>
      <c r="H125" s="54"/>
      <c r="I125" s="54"/>
      <c r="J125" s="54"/>
      <c r="K125" s="54"/>
      <c r="L125" s="54"/>
      <c r="M125" s="54"/>
      <c r="N125" s="54"/>
      <c r="O125" s="54"/>
      <c r="P125" s="54"/>
      <c r="Q125" s="54"/>
    </row>
    <row r="126" spans="2:17" x14ac:dyDescent="0.25">
      <c r="C126" s="87"/>
      <c r="D126" s="88"/>
      <c r="E126" s="87"/>
      <c r="F126" s="54"/>
      <c r="G126" s="54"/>
      <c r="H126" s="54"/>
      <c r="I126" s="54"/>
      <c r="J126" s="54"/>
      <c r="K126" s="54"/>
      <c r="L126" s="54"/>
      <c r="M126" s="54"/>
      <c r="N126" s="54"/>
      <c r="O126" s="54"/>
      <c r="P126" s="54"/>
      <c r="Q126" s="54"/>
    </row>
    <row r="127" spans="2:17" x14ac:dyDescent="0.25">
      <c r="C127" s="87"/>
      <c r="D127" s="88"/>
      <c r="E127" s="87"/>
      <c r="F127" s="54"/>
      <c r="G127" s="54"/>
      <c r="H127" s="54"/>
      <c r="I127" s="54"/>
      <c r="J127" s="54"/>
      <c r="K127" s="54"/>
      <c r="L127" s="54"/>
      <c r="M127" s="54"/>
      <c r="N127" s="54"/>
      <c r="O127" s="54"/>
      <c r="P127" s="54"/>
      <c r="Q127" s="54"/>
    </row>
    <row r="128" spans="2:17" x14ac:dyDescent="0.25">
      <c r="C128" s="87"/>
      <c r="D128" s="88"/>
      <c r="E128" s="87"/>
      <c r="F128" s="54"/>
      <c r="G128" s="54"/>
      <c r="H128" s="54"/>
      <c r="I128" s="54"/>
      <c r="J128" s="54"/>
      <c r="K128" s="54"/>
      <c r="L128" s="54"/>
      <c r="M128" s="54"/>
      <c r="N128" s="54"/>
      <c r="O128" s="54"/>
      <c r="P128" s="54"/>
      <c r="Q128" s="54"/>
    </row>
    <row r="129" spans="3:17" x14ac:dyDescent="0.25">
      <c r="C129" s="87"/>
      <c r="D129" s="88"/>
      <c r="E129" s="87"/>
      <c r="F129" s="54"/>
      <c r="G129" s="54"/>
      <c r="H129" s="54"/>
      <c r="I129" s="54"/>
      <c r="J129" s="54"/>
      <c r="K129" s="54"/>
      <c r="L129" s="54"/>
      <c r="M129" s="54"/>
      <c r="N129" s="54"/>
      <c r="O129" s="54"/>
      <c r="P129" s="54"/>
      <c r="Q129" s="54"/>
    </row>
    <row r="130" spans="3:17" x14ac:dyDescent="0.25">
      <c r="C130" s="87"/>
      <c r="D130" s="88"/>
      <c r="E130" s="87"/>
      <c r="F130" s="54"/>
      <c r="G130" s="54"/>
      <c r="H130" s="54"/>
      <c r="I130" s="54"/>
      <c r="J130" s="54"/>
      <c r="K130" s="54"/>
      <c r="L130" s="54"/>
      <c r="M130" s="54"/>
      <c r="N130" s="54"/>
      <c r="O130" s="54"/>
      <c r="P130" s="54"/>
      <c r="Q130" s="54"/>
    </row>
    <row r="131" spans="3:17" x14ac:dyDescent="0.25">
      <c r="C131" s="87"/>
      <c r="D131" s="88"/>
      <c r="E131" s="87"/>
      <c r="F131" s="54"/>
      <c r="G131" s="54"/>
      <c r="H131" s="54"/>
      <c r="I131" s="54"/>
      <c r="J131" s="54"/>
      <c r="K131" s="54"/>
      <c r="L131" s="54"/>
      <c r="M131" s="54"/>
      <c r="N131" s="54"/>
      <c r="O131" s="54"/>
      <c r="P131" s="54"/>
      <c r="Q131" s="54"/>
    </row>
    <row r="132" spans="3:17" x14ac:dyDescent="0.25">
      <c r="C132" s="87"/>
      <c r="D132" s="88"/>
      <c r="E132" s="87"/>
      <c r="F132" s="54"/>
      <c r="G132" s="54"/>
      <c r="H132" s="54"/>
      <c r="I132" s="54"/>
      <c r="J132" s="54"/>
      <c r="K132" s="54"/>
      <c r="L132" s="54"/>
      <c r="M132" s="54"/>
      <c r="N132" s="54"/>
      <c r="O132" s="54"/>
      <c r="P132" s="54"/>
      <c r="Q132" s="54"/>
    </row>
    <row r="133" spans="3:17" x14ac:dyDescent="0.25">
      <c r="C133" s="87"/>
      <c r="D133" s="88"/>
      <c r="E133" s="87"/>
      <c r="F133" s="54"/>
      <c r="G133" s="54"/>
      <c r="H133" s="54"/>
      <c r="I133" s="54"/>
      <c r="J133" s="54"/>
      <c r="K133" s="54"/>
      <c r="L133" s="54"/>
      <c r="M133" s="54"/>
      <c r="N133" s="54"/>
      <c r="O133" s="54"/>
      <c r="P133" s="54"/>
      <c r="Q133" s="54"/>
    </row>
    <row r="134" spans="3:17" x14ac:dyDescent="0.25">
      <c r="C134" s="87"/>
      <c r="D134" s="88"/>
      <c r="E134" s="87"/>
      <c r="F134" s="54"/>
      <c r="G134" s="54"/>
      <c r="H134" s="54"/>
      <c r="I134" s="54"/>
      <c r="J134" s="54"/>
      <c r="K134" s="54"/>
      <c r="L134" s="54"/>
      <c r="M134" s="54"/>
      <c r="N134" s="54"/>
      <c r="O134" s="54"/>
      <c r="P134" s="54"/>
      <c r="Q134" s="54"/>
    </row>
    <row r="135" spans="3:17" x14ac:dyDescent="0.25">
      <c r="C135" s="87"/>
      <c r="D135" s="88"/>
      <c r="E135" s="87"/>
      <c r="F135" s="54"/>
      <c r="G135" s="54"/>
      <c r="H135" s="54"/>
      <c r="I135" s="54"/>
      <c r="J135" s="54"/>
      <c r="K135" s="54"/>
      <c r="L135" s="54"/>
      <c r="M135" s="54"/>
      <c r="N135" s="54"/>
      <c r="O135" s="54"/>
      <c r="P135" s="54"/>
      <c r="Q135" s="54"/>
    </row>
    <row r="136" spans="3:17" x14ac:dyDescent="0.25">
      <c r="C136" s="87"/>
      <c r="D136" s="88"/>
      <c r="E136" s="87"/>
      <c r="F136" s="54"/>
      <c r="G136" s="54"/>
      <c r="H136" s="54"/>
      <c r="I136" s="54"/>
      <c r="J136" s="54"/>
      <c r="K136" s="54"/>
      <c r="L136" s="54"/>
      <c r="M136" s="54"/>
      <c r="N136" s="54"/>
      <c r="O136" s="54"/>
      <c r="P136" s="54"/>
      <c r="Q136" s="54"/>
    </row>
    <row r="137" spans="3:17" x14ac:dyDescent="0.25">
      <c r="C137" s="87"/>
      <c r="D137" s="88"/>
      <c r="E137" s="87"/>
      <c r="F137" s="54"/>
      <c r="G137" s="54"/>
      <c r="H137" s="54"/>
      <c r="I137" s="54"/>
      <c r="J137" s="54"/>
      <c r="K137" s="54"/>
      <c r="L137" s="54"/>
      <c r="M137" s="54"/>
      <c r="N137" s="54"/>
      <c r="O137" s="54"/>
      <c r="P137" s="54"/>
      <c r="Q137" s="54"/>
    </row>
    <row r="138" spans="3:17" x14ac:dyDescent="0.25">
      <c r="C138" s="87"/>
      <c r="D138" s="88"/>
      <c r="E138" s="87"/>
      <c r="F138" s="54"/>
      <c r="G138" s="54"/>
      <c r="H138" s="54"/>
      <c r="I138" s="54"/>
      <c r="J138" s="54"/>
      <c r="K138" s="54"/>
      <c r="L138" s="54"/>
      <c r="M138" s="54"/>
      <c r="N138" s="54"/>
      <c r="O138" s="54"/>
      <c r="P138" s="54"/>
      <c r="Q138" s="54"/>
    </row>
    <row r="139" spans="3:17" x14ac:dyDescent="0.25">
      <c r="C139" s="87"/>
      <c r="D139" s="88"/>
      <c r="E139" s="87"/>
      <c r="F139" s="54"/>
      <c r="G139" s="54"/>
      <c r="H139" s="54"/>
      <c r="I139" s="54"/>
      <c r="J139" s="54"/>
      <c r="K139" s="54"/>
      <c r="L139" s="54"/>
      <c r="M139" s="54"/>
      <c r="N139" s="54"/>
      <c r="O139" s="54"/>
      <c r="P139" s="54"/>
      <c r="Q139" s="54"/>
    </row>
    <row r="140" spans="3:17" x14ac:dyDescent="0.25">
      <c r="C140" s="87"/>
      <c r="D140" s="88"/>
      <c r="E140" s="87"/>
      <c r="F140" s="54"/>
      <c r="G140" s="54"/>
      <c r="H140" s="54"/>
      <c r="I140" s="54"/>
      <c r="J140" s="54"/>
      <c r="K140" s="54"/>
      <c r="L140" s="54"/>
      <c r="M140" s="54"/>
      <c r="N140" s="54"/>
      <c r="O140" s="54"/>
      <c r="P140" s="54"/>
      <c r="Q140" s="54"/>
    </row>
    <row r="141" spans="3:17" x14ac:dyDescent="0.25">
      <c r="C141" s="87"/>
      <c r="D141" s="88"/>
      <c r="E141" s="87"/>
      <c r="F141" s="54"/>
      <c r="G141" s="54"/>
      <c r="H141" s="54"/>
      <c r="I141" s="54"/>
      <c r="J141" s="54"/>
      <c r="K141" s="54"/>
      <c r="L141" s="54"/>
      <c r="M141" s="54"/>
      <c r="N141" s="54"/>
      <c r="O141" s="54"/>
      <c r="P141" s="54"/>
      <c r="Q141" s="54"/>
    </row>
    <row r="142" spans="3:17" x14ac:dyDescent="0.25">
      <c r="C142" s="87"/>
      <c r="D142" s="88"/>
      <c r="E142" s="87"/>
      <c r="F142" s="54"/>
      <c r="G142" s="54"/>
      <c r="H142" s="54"/>
      <c r="I142" s="54"/>
      <c r="J142" s="54"/>
      <c r="K142" s="54"/>
      <c r="L142" s="54"/>
      <c r="M142" s="54"/>
      <c r="N142" s="54"/>
      <c r="O142" s="54"/>
      <c r="P142" s="54"/>
      <c r="Q142" s="54"/>
    </row>
    <row r="143" spans="3:17" x14ac:dyDescent="0.25">
      <c r="C143" s="87"/>
      <c r="D143" s="88"/>
      <c r="E143" s="87"/>
      <c r="F143" s="54"/>
      <c r="G143" s="54"/>
      <c r="H143" s="54"/>
      <c r="I143" s="54"/>
      <c r="J143" s="54"/>
      <c r="K143" s="54"/>
      <c r="L143" s="54"/>
      <c r="M143" s="54"/>
      <c r="N143" s="54"/>
      <c r="O143" s="54"/>
      <c r="P143" s="54"/>
      <c r="Q143" s="54"/>
    </row>
    <row r="144" spans="3:17" x14ac:dyDescent="0.25">
      <c r="C144" s="87"/>
      <c r="D144" s="88"/>
      <c r="E144" s="87"/>
      <c r="F144" s="54"/>
      <c r="G144" s="54"/>
      <c r="H144" s="54"/>
      <c r="I144" s="54"/>
      <c r="J144" s="54"/>
      <c r="K144" s="54"/>
      <c r="L144" s="54"/>
      <c r="M144" s="54"/>
      <c r="N144" s="54"/>
      <c r="O144" s="54"/>
      <c r="P144" s="54"/>
      <c r="Q144" s="54"/>
    </row>
    <row r="145" spans="3:17" x14ac:dyDescent="0.25">
      <c r="C145" s="87"/>
      <c r="D145" s="88"/>
      <c r="E145" s="87"/>
      <c r="F145" s="54"/>
      <c r="G145" s="54"/>
      <c r="H145" s="54"/>
      <c r="I145" s="54"/>
      <c r="J145" s="54"/>
      <c r="K145" s="54"/>
      <c r="L145" s="54"/>
      <c r="M145" s="54"/>
      <c r="N145" s="54"/>
      <c r="O145" s="54"/>
      <c r="P145" s="54"/>
      <c r="Q145" s="54"/>
    </row>
    <row r="146" spans="3:17" x14ac:dyDescent="0.25">
      <c r="C146" s="87"/>
      <c r="D146" s="88"/>
      <c r="E146" s="87"/>
      <c r="F146" s="54"/>
      <c r="G146" s="54"/>
      <c r="H146" s="54"/>
      <c r="I146" s="54"/>
      <c r="J146" s="54"/>
      <c r="K146" s="54"/>
      <c r="L146" s="54"/>
      <c r="M146" s="54"/>
      <c r="N146" s="54"/>
      <c r="O146" s="54"/>
      <c r="P146" s="54"/>
      <c r="Q146" s="54"/>
    </row>
    <row r="147" spans="3:17" x14ac:dyDescent="0.25">
      <c r="C147" s="87"/>
      <c r="D147" s="88"/>
      <c r="E147" s="87"/>
      <c r="F147" s="54"/>
      <c r="G147" s="54"/>
      <c r="H147" s="54"/>
      <c r="I147" s="54"/>
      <c r="J147" s="54"/>
      <c r="K147" s="54"/>
      <c r="L147" s="54"/>
      <c r="M147" s="54"/>
      <c r="N147" s="54"/>
      <c r="O147" s="54"/>
      <c r="P147" s="54"/>
      <c r="Q147" s="54"/>
    </row>
    <row r="148" spans="3:17" x14ac:dyDescent="0.25">
      <c r="C148" s="87"/>
      <c r="D148" s="88"/>
      <c r="E148" s="87"/>
      <c r="F148" s="54"/>
      <c r="G148" s="54"/>
      <c r="H148" s="54"/>
      <c r="I148" s="54"/>
      <c r="J148" s="54"/>
      <c r="K148" s="54"/>
      <c r="L148" s="54"/>
      <c r="M148" s="54"/>
      <c r="N148" s="54"/>
      <c r="O148" s="54"/>
      <c r="P148" s="54"/>
      <c r="Q148" s="54"/>
    </row>
    <row r="149" spans="3:17" x14ac:dyDescent="0.25">
      <c r="C149" s="87"/>
      <c r="D149" s="88"/>
      <c r="E149" s="87"/>
      <c r="F149" s="54"/>
      <c r="G149" s="54"/>
      <c r="H149" s="54"/>
      <c r="I149" s="54"/>
      <c r="J149" s="54"/>
      <c r="K149" s="54"/>
      <c r="L149" s="54"/>
      <c r="M149" s="54"/>
      <c r="N149" s="54"/>
      <c r="O149" s="54"/>
      <c r="P149" s="54"/>
      <c r="Q149" s="54"/>
    </row>
    <row r="150" spans="3:17" x14ac:dyDescent="0.25">
      <c r="C150" s="87"/>
      <c r="D150" s="88"/>
      <c r="E150" s="87"/>
      <c r="F150" s="54"/>
      <c r="G150" s="54"/>
      <c r="H150" s="54"/>
      <c r="I150" s="54"/>
      <c r="J150" s="54"/>
      <c r="K150" s="54"/>
      <c r="L150" s="54"/>
      <c r="M150" s="54"/>
      <c r="N150" s="54"/>
      <c r="O150" s="54"/>
      <c r="P150" s="54"/>
      <c r="Q150" s="54"/>
    </row>
    <row r="151" spans="3:17" x14ac:dyDescent="0.25">
      <c r="C151" s="87"/>
      <c r="D151" s="88"/>
      <c r="E151" s="87"/>
      <c r="F151" s="54"/>
      <c r="G151" s="54"/>
      <c r="H151" s="54"/>
      <c r="I151" s="54"/>
      <c r="J151" s="54"/>
      <c r="K151" s="54"/>
      <c r="L151" s="54"/>
      <c r="M151" s="54"/>
      <c r="N151" s="54"/>
      <c r="O151" s="54"/>
      <c r="P151" s="54"/>
      <c r="Q151" s="54"/>
    </row>
    <row r="152" spans="3:17" x14ac:dyDescent="0.25">
      <c r="C152" s="87"/>
      <c r="D152" s="88"/>
      <c r="E152" s="87"/>
      <c r="F152" s="54"/>
      <c r="G152" s="54"/>
      <c r="H152" s="54"/>
      <c r="I152" s="54"/>
      <c r="J152" s="54"/>
      <c r="K152" s="54"/>
      <c r="L152" s="54"/>
      <c r="M152" s="54"/>
      <c r="N152" s="54"/>
      <c r="O152" s="54"/>
      <c r="P152" s="54"/>
      <c r="Q152" s="54"/>
    </row>
    <row r="153" spans="3:17" x14ac:dyDescent="0.25">
      <c r="C153" s="87"/>
      <c r="D153" s="88"/>
      <c r="E153" s="87"/>
      <c r="F153" s="54"/>
      <c r="G153" s="54"/>
      <c r="H153" s="54"/>
      <c r="I153" s="54"/>
      <c r="J153" s="54"/>
      <c r="K153" s="54"/>
      <c r="L153" s="54"/>
      <c r="M153" s="54"/>
      <c r="N153" s="54"/>
      <c r="O153" s="54"/>
      <c r="P153" s="54"/>
      <c r="Q153" s="54"/>
    </row>
    <row r="154" spans="3:17" x14ac:dyDescent="0.25">
      <c r="C154" s="87"/>
      <c r="D154" s="88"/>
      <c r="E154" s="87"/>
      <c r="F154" s="54"/>
      <c r="G154" s="54"/>
      <c r="H154" s="54"/>
      <c r="I154" s="54"/>
      <c r="J154" s="54"/>
      <c r="K154" s="54"/>
      <c r="L154" s="54"/>
      <c r="M154" s="54"/>
      <c r="N154" s="54"/>
      <c r="O154" s="54"/>
      <c r="P154" s="54"/>
      <c r="Q154" s="54"/>
    </row>
    <row r="155" spans="3:17" x14ac:dyDescent="0.25">
      <c r="C155" s="87"/>
      <c r="D155" s="88"/>
      <c r="E155" s="87"/>
      <c r="F155" s="54"/>
      <c r="G155" s="54"/>
      <c r="H155" s="54"/>
      <c r="I155" s="54"/>
      <c r="J155" s="54"/>
      <c r="K155" s="54"/>
      <c r="L155" s="54"/>
      <c r="M155" s="54"/>
      <c r="N155" s="54"/>
      <c r="O155" s="54"/>
      <c r="P155" s="54"/>
      <c r="Q155" s="54"/>
    </row>
    <row r="156" spans="3:17" x14ac:dyDescent="0.25">
      <c r="C156" s="87"/>
      <c r="D156" s="88"/>
      <c r="E156" s="87"/>
      <c r="F156" s="54"/>
      <c r="G156" s="54"/>
      <c r="H156" s="54"/>
      <c r="I156" s="54"/>
      <c r="J156" s="54"/>
      <c r="K156" s="54"/>
      <c r="L156" s="54"/>
      <c r="M156" s="54"/>
      <c r="N156" s="54"/>
      <c r="O156" s="54"/>
      <c r="P156" s="54"/>
      <c r="Q156" s="54"/>
    </row>
    <row r="157" spans="3:17" x14ac:dyDescent="0.25">
      <c r="C157" s="87"/>
      <c r="D157" s="88"/>
      <c r="E157" s="87"/>
      <c r="F157" s="54"/>
      <c r="G157" s="54"/>
      <c r="H157" s="54"/>
      <c r="I157" s="54"/>
      <c r="J157" s="54"/>
      <c r="K157" s="54"/>
      <c r="L157" s="54"/>
      <c r="M157" s="54"/>
      <c r="N157" s="54"/>
      <c r="O157" s="54"/>
      <c r="P157" s="54"/>
      <c r="Q157" s="54"/>
    </row>
    <row r="158" spans="3:17" x14ac:dyDescent="0.25">
      <c r="C158" s="87"/>
      <c r="D158" s="88"/>
      <c r="E158" s="87"/>
      <c r="F158" s="54"/>
      <c r="G158" s="54"/>
      <c r="H158" s="54"/>
      <c r="I158" s="54"/>
      <c r="J158" s="54"/>
      <c r="K158" s="54"/>
      <c r="L158" s="54"/>
      <c r="M158" s="54"/>
      <c r="N158" s="54"/>
      <c r="O158" s="54"/>
      <c r="P158" s="54"/>
      <c r="Q158" s="54"/>
    </row>
    <row r="159" spans="3:17" x14ac:dyDescent="0.25">
      <c r="C159" s="87"/>
      <c r="D159" s="88"/>
      <c r="E159" s="87"/>
      <c r="F159" s="54"/>
      <c r="G159" s="54"/>
      <c r="H159" s="54"/>
      <c r="I159" s="54"/>
      <c r="J159" s="54"/>
      <c r="K159" s="54"/>
      <c r="L159" s="54"/>
      <c r="M159" s="54"/>
      <c r="N159" s="54"/>
      <c r="O159" s="54"/>
      <c r="P159" s="54"/>
      <c r="Q159" s="54"/>
    </row>
    <row r="160" spans="3:17" x14ac:dyDescent="0.25">
      <c r="C160" s="87"/>
      <c r="D160" s="88"/>
      <c r="E160" s="87"/>
      <c r="F160" s="54"/>
      <c r="G160" s="54"/>
      <c r="H160" s="54"/>
      <c r="I160" s="54"/>
      <c r="J160" s="54"/>
      <c r="K160" s="54"/>
      <c r="L160" s="54"/>
      <c r="M160" s="54"/>
      <c r="N160" s="54"/>
      <c r="O160" s="54"/>
      <c r="P160" s="54"/>
      <c r="Q160" s="54"/>
    </row>
    <row r="161" spans="3:17" x14ac:dyDescent="0.25">
      <c r="C161" s="87"/>
      <c r="D161" s="88"/>
      <c r="E161" s="87"/>
      <c r="F161" s="54"/>
      <c r="G161" s="54"/>
      <c r="H161" s="54"/>
      <c r="I161" s="54"/>
      <c r="J161" s="54"/>
      <c r="K161" s="54"/>
      <c r="L161" s="54"/>
      <c r="M161" s="54"/>
      <c r="N161" s="54"/>
      <c r="O161" s="54"/>
      <c r="P161" s="54"/>
      <c r="Q161" s="54"/>
    </row>
    <row r="162" spans="3:17" x14ac:dyDescent="0.25">
      <c r="C162" s="87"/>
      <c r="D162" s="88"/>
      <c r="E162" s="87"/>
      <c r="F162" s="54"/>
      <c r="G162" s="54"/>
      <c r="H162" s="54"/>
      <c r="I162" s="54"/>
      <c r="J162" s="54"/>
      <c r="K162" s="54"/>
      <c r="L162" s="54"/>
      <c r="M162" s="54"/>
      <c r="N162" s="54"/>
      <c r="O162" s="54"/>
      <c r="P162" s="54"/>
      <c r="Q162" s="54"/>
    </row>
    <row r="163" spans="3:17" x14ac:dyDescent="0.25">
      <c r="C163" s="87"/>
      <c r="D163" s="88"/>
      <c r="E163" s="87"/>
      <c r="F163" s="54"/>
      <c r="G163" s="54"/>
      <c r="H163" s="54"/>
      <c r="I163" s="54"/>
      <c r="J163" s="54"/>
      <c r="K163" s="54"/>
      <c r="L163" s="54"/>
      <c r="M163" s="54"/>
      <c r="N163" s="54"/>
      <c r="O163" s="54"/>
      <c r="P163" s="54"/>
      <c r="Q163" s="54"/>
    </row>
    <row r="164" spans="3:17" x14ac:dyDescent="0.25">
      <c r="C164" s="87"/>
      <c r="D164" s="88"/>
      <c r="E164" s="87"/>
      <c r="F164" s="54"/>
      <c r="G164" s="54"/>
      <c r="H164" s="54"/>
      <c r="I164" s="54"/>
      <c r="J164" s="54"/>
      <c r="K164" s="54"/>
      <c r="L164" s="54"/>
      <c r="M164" s="54"/>
      <c r="N164" s="54"/>
      <c r="O164" s="54"/>
      <c r="P164" s="54"/>
      <c r="Q164" s="54"/>
    </row>
    <row r="165" spans="3:17" x14ac:dyDescent="0.25">
      <c r="C165" s="87"/>
      <c r="D165" s="88"/>
      <c r="E165" s="87"/>
      <c r="F165" s="54"/>
      <c r="G165" s="54"/>
      <c r="H165" s="54"/>
      <c r="I165" s="54"/>
      <c r="J165" s="54"/>
      <c r="K165" s="54"/>
      <c r="L165" s="54"/>
      <c r="M165" s="54"/>
      <c r="N165" s="54"/>
      <c r="O165" s="54"/>
      <c r="P165" s="54"/>
      <c r="Q165" s="54"/>
    </row>
    <row r="166" spans="3:17" x14ac:dyDescent="0.25">
      <c r="C166" s="87"/>
      <c r="D166" s="88"/>
      <c r="E166" s="87"/>
      <c r="F166" s="54"/>
      <c r="G166" s="54"/>
      <c r="H166" s="54"/>
      <c r="I166" s="54"/>
      <c r="J166" s="54"/>
      <c r="K166" s="54"/>
      <c r="L166" s="54"/>
      <c r="M166" s="54"/>
      <c r="N166" s="54"/>
      <c r="O166" s="54"/>
      <c r="P166" s="54"/>
      <c r="Q166" s="54"/>
    </row>
    <row r="167" spans="3:17" x14ac:dyDescent="0.25">
      <c r="C167" s="87"/>
      <c r="D167" s="88"/>
      <c r="E167" s="87"/>
      <c r="F167" s="54"/>
      <c r="G167" s="54"/>
      <c r="H167" s="54"/>
      <c r="I167" s="54"/>
      <c r="J167" s="54"/>
      <c r="K167" s="54"/>
      <c r="L167" s="54"/>
      <c r="M167" s="54"/>
      <c r="N167" s="54"/>
      <c r="O167" s="54"/>
      <c r="P167" s="54"/>
      <c r="Q167" s="54"/>
    </row>
    <row r="168" spans="3:17" x14ac:dyDescent="0.25">
      <c r="C168" s="87"/>
      <c r="D168" s="88"/>
      <c r="E168" s="87"/>
      <c r="F168" s="54"/>
      <c r="G168" s="54"/>
      <c r="H168" s="54"/>
      <c r="I168" s="54"/>
      <c r="J168" s="54"/>
      <c r="K168" s="54"/>
      <c r="L168" s="54"/>
      <c r="M168" s="54"/>
      <c r="N168" s="54"/>
      <c r="O168" s="54"/>
      <c r="P168" s="54"/>
      <c r="Q168" s="54"/>
    </row>
    <row r="169" spans="3:17" x14ac:dyDescent="0.25">
      <c r="C169" s="87"/>
      <c r="D169" s="88"/>
      <c r="E169" s="87"/>
      <c r="F169" s="54"/>
      <c r="G169" s="54"/>
      <c r="H169" s="54"/>
      <c r="I169" s="54"/>
      <c r="J169" s="54"/>
      <c r="K169" s="54"/>
      <c r="L169" s="54"/>
      <c r="M169" s="54"/>
      <c r="N169" s="54"/>
      <c r="O169" s="54"/>
      <c r="P169" s="54"/>
      <c r="Q169" s="54"/>
    </row>
    <row r="170" spans="3:17" x14ac:dyDescent="0.25">
      <c r="C170" s="87"/>
      <c r="D170" s="88"/>
      <c r="E170" s="87"/>
      <c r="F170" s="54"/>
      <c r="G170" s="54"/>
      <c r="H170" s="54"/>
      <c r="I170" s="54"/>
      <c r="J170" s="54"/>
      <c r="K170" s="54"/>
      <c r="L170" s="54"/>
      <c r="M170" s="54"/>
      <c r="N170" s="54"/>
      <c r="O170" s="54"/>
      <c r="P170" s="54"/>
      <c r="Q170" s="54"/>
    </row>
    <row r="171" spans="3:17" x14ac:dyDescent="0.25">
      <c r="C171" s="87"/>
      <c r="D171" s="88"/>
      <c r="E171" s="87"/>
      <c r="F171" s="54"/>
      <c r="G171" s="54"/>
      <c r="H171" s="54"/>
      <c r="I171" s="54"/>
      <c r="J171" s="54"/>
      <c r="K171" s="54"/>
      <c r="L171" s="54"/>
      <c r="M171" s="54"/>
      <c r="N171" s="54"/>
      <c r="O171" s="54"/>
      <c r="P171" s="54"/>
      <c r="Q171" s="54"/>
    </row>
    <row r="172" spans="3:17" x14ac:dyDescent="0.25">
      <c r="C172" s="87"/>
      <c r="D172" s="88"/>
      <c r="E172" s="87"/>
      <c r="F172" s="54"/>
      <c r="G172" s="54"/>
      <c r="H172" s="54"/>
      <c r="I172" s="54"/>
      <c r="J172" s="54"/>
      <c r="K172" s="54"/>
      <c r="L172" s="54"/>
      <c r="M172" s="54"/>
      <c r="N172" s="54"/>
      <c r="O172" s="54"/>
      <c r="P172" s="54"/>
      <c r="Q172" s="54"/>
    </row>
    <row r="173" spans="3:17" x14ac:dyDescent="0.25">
      <c r="C173" s="87"/>
      <c r="D173" s="88"/>
      <c r="E173" s="87"/>
      <c r="F173" s="54"/>
      <c r="G173" s="54"/>
      <c r="H173" s="54"/>
      <c r="I173" s="54"/>
      <c r="J173" s="54"/>
      <c r="K173" s="54"/>
      <c r="L173" s="54"/>
      <c r="M173" s="54"/>
      <c r="N173" s="54"/>
      <c r="O173" s="54"/>
      <c r="P173" s="54"/>
      <c r="Q173" s="54"/>
    </row>
    <row r="174" spans="3:17" x14ac:dyDescent="0.25">
      <c r="C174" s="87"/>
      <c r="D174" s="88"/>
      <c r="E174" s="87"/>
      <c r="F174" s="54"/>
      <c r="G174" s="54"/>
      <c r="H174" s="54"/>
      <c r="I174" s="54"/>
      <c r="J174" s="54"/>
      <c r="K174" s="54"/>
      <c r="L174" s="54"/>
      <c r="M174" s="54"/>
      <c r="N174" s="54"/>
      <c r="O174" s="54"/>
      <c r="P174" s="54"/>
      <c r="Q174" s="54"/>
    </row>
    <row r="175" spans="3:17" x14ac:dyDescent="0.25">
      <c r="C175" s="87"/>
      <c r="D175" s="88"/>
      <c r="E175" s="87"/>
      <c r="F175" s="54"/>
      <c r="G175" s="54"/>
      <c r="H175" s="54"/>
      <c r="I175" s="54"/>
      <c r="J175" s="54"/>
      <c r="K175" s="54"/>
      <c r="L175" s="54"/>
      <c r="M175" s="54"/>
      <c r="N175" s="54"/>
      <c r="O175" s="54"/>
      <c r="P175" s="54"/>
      <c r="Q175" s="54"/>
    </row>
    <row r="176" spans="3:17" x14ac:dyDescent="0.25">
      <c r="C176" s="87"/>
      <c r="D176" s="88"/>
      <c r="E176" s="87"/>
      <c r="F176" s="54"/>
      <c r="G176" s="54"/>
      <c r="H176" s="54"/>
      <c r="I176" s="54"/>
      <c r="J176" s="54"/>
      <c r="K176" s="54"/>
      <c r="L176" s="54"/>
      <c r="M176" s="54"/>
      <c r="N176" s="54"/>
      <c r="O176" s="54"/>
      <c r="P176" s="54"/>
      <c r="Q176" s="54"/>
    </row>
    <row r="177" spans="3:17" x14ac:dyDescent="0.25">
      <c r="C177" s="87"/>
      <c r="D177" s="88"/>
      <c r="E177" s="87"/>
      <c r="F177" s="54"/>
      <c r="G177" s="54"/>
      <c r="H177" s="54"/>
      <c r="I177" s="54"/>
      <c r="J177" s="54"/>
      <c r="K177" s="54"/>
      <c r="L177" s="54"/>
      <c r="M177" s="54"/>
      <c r="N177" s="54"/>
      <c r="O177" s="54"/>
      <c r="P177" s="54"/>
      <c r="Q177" s="54"/>
    </row>
    <row r="178" spans="3:17" x14ac:dyDescent="0.25">
      <c r="C178" s="87"/>
      <c r="D178" s="88"/>
      <c r="E178" s="87"/>
      <c r="F178" s="54"/>
      <c r="G178" s="54"/>
      <c r="H178" s="54"/>
      <c r="I178" s="54"/>
      <c r="J178" s="54"/>
      <c r="K178" s="54"/>
      <c r="L178" s="54"/>
      <c r="M178" s="54"/>
      <c r="N178" s="54"/>
      <c r="O178" s="54"/>
      <c r="P178" s="54"/>
      <c r="Q178" s="54"/>
    </row>
    <row r="179" spans="3:17" x14ac:dyDescent="0.25">
      <c r="C179" s="87"/>
      <c r="D179" s="88"/>
      <c r="E179" s="87"/>
      <c r="F179" s="54"/>
      <c r="G179" s="54"/>
      <c r="H179" s="54"/>
      <c r="I179" s="54"/>
      <c r="J179" s="54"/>
      <c r="K179" s="54"/>
      <c r="L179" s="54"/>
      <c r="M179" s="54"/>
      <c r="N179" s="54"/>
      <c r="O179" s="54"/>
      <c r="P179" s="54"/>
      <c r="Q179" s="54"/>
    </row>
    <row r="180" spans="3:17" x14ac:dyDescent="0.25">
      <c r="C180" s="87"/>
      <c r="D180" s="88"/>
      <c r="E180" s="87"/>
      <c r="F180" s="54"/>
      <c r="G180" s="54"/>
      <c r="H180" s="54"/>
      <c r="I180" s="54"/>
      <c r="J180" s="54"/>
      <c r="K180" s="54"/>
      <c r="L180" s="54"/>
      <c r="M180" s="54"/>
      <c r="N180" s="54"/>
      <c r="O180" s="54"/>
      <c r="P180" s="54"/>
      <c r="Q180" s="54"/>
    </row>
    <row r="181" spans="3:17" x14ac:dyDescent="0.25">
      <c r="C181" s="87"/>
      <c r="D181" s="88"/>
      <c r="E181" s="87"/>
      <c r="F181" s="54"/>
      <c r="G181" s="54"/>
      <c r="H181" s="54"/>
      <c r="I181" s="54"/>
      <c r="J181" s="54"/>
      <c r="K181" s="54"/>
      <c r="L181" s="54"/>
      <c r="M181" s="54"/>
      <c r="N181" s="54"/>
      <c r="O181" s="54"/>
      <c r="P181" s="54"/>
      <c r="Q181" s="54"/>
    </row>
    <row r="182" spans="3:17" x14ac:dyDescent="0.25">
      <c r="C182" s="87"/>
      <c r="D182" s="88"/>
      <c r="E182" s="87"/>
      <c r="F182" s="54"/>
      <c r="G182" s="54"/>
      <c r="H182" s="54"/>
      <c r="I182" s="54"/>
      <c r="J182" s="54"/>
      <c r="K182" s="54"/>
      <c r="L182" s="54"/>
      <c r="M182" s="54"/>
      <c r="N182" s="54"/>
      <c r="O182" s="54"/>
      <c r="P182" s="54"/>
      <c r="Q182" s="54"/>
    </row>
    <row r="183" spans="3:17" x14ac:dyDescent="0.25">
      <c r="C183" s="87"/>
      <c r="D183" s="88"/>
      <c r="E183" s="87"/>
      <c r="F183" s="54"/>
      <c r="G183" s="54"/>
      <c r="H183" s="54"/>
      <c r="I183" s="54"/>
      <c r="J183" s="54"/>
      <c r="K183" s="54"/>
      <c r="L183" s="54"/>
      <c r="M183" s="54"/>
      <c r="N183" s="54"/>
      <c r="O183" s="54"/>
      <c r="P183" s="54"/>
      <c r="Q183" s="54"/>
    </row>
    <row r="184" spans="3:17" x14ac:dyDescent="0.25">
      <c r="C184" s="87"/>
      <c r="D184" s="88"/>
      <c r="E184" s="87"/>
      <c r="F184" s="54"/>
      <c r="G184" s="54"/>
      <c r="H184" s="54"/>
      <c r="I184" s="54"/>
      <c r="J184" s="54"/>
      <c r="K184" s="54"/>
      <c r="L184" s="54"/>
      <c r="M184" s="54"/>
      <c r="N184" s="54"/>
      <c r="O184" s="54"/>
      <c r="P184" s="54"/>
      <c r="Q184" s="54"/>
    </row>
    <row r="185" spans="3:17" x14ac:dyDescent="0.25">
      <c r="C185" s="87"/>
      <c r="D185" s="88"/>
      <c r="E185" s="87"/>
      <c r="F185" s="54"/>
      <c r="G185" s="54"/>
      <c r="H185" s="54"/>
      <c r="I185" s="54"/>
      <c r="J185" s="54"/>
      <c r="K185" s="54"/>
      <c r="L185" s="54"/>
      <c r="M185" s="54"/>
      <c r="N185" s="54"/>
      <c r="O185" s="54"/>
      <c r="P185" s="54"/>
      <c r="Q185" s="54"/>
    </row>
    <row r="186" spans="3:17" x14ac:dyDescent="0.25">
      <c r="C186" s="87"/>
      <c r="D186" s="88"/>
      <c r="E186" s="87"/>
      <c r="F186" s="54"/>
      <c r="G186" s="54"/>
      <c r="H186" s="54"/>
      <c r="I186" s="54"/>
      <c r="J186" s="54"/>
      <c r="K186" s="54"/>
      <c r="L186" s="54"/>
      <c r="M186" s="54"/>
      <c r="N186" s="54"/>
      <c r="O186" s="54"/>
      <c r="P186" s="54"/>
      <c r="Q186" s="54"/>
    </row>
    <row r="187" spans="3:17" x14ac:dyDescent="0.25">
      <c r="C187" s="87"/>
      <c r="D187" s="88"/>
      <c r="E187" s="87"/>
      <c r="F187" s="54"/>
      <c r="G187" s="54"/>
      <c r="H187" s="54"/>
      <c r="I187" s="54"/>
      <c r="J187" s="54"/>
      <c r="K187" s="54"/>
      <c r="L187" s="54"/>
      <c r="M187" s="54"/>
      <c r="N187" s="54"/>
      <c r="O187" s="54"/>
      <c r="P187" s="54"/>
      <c r="Q187" s="54"/>
    </row>
    <row r="188" spans="3:17" x14ac:dyDescent="0.25">
      <c r="C188" s="87"/>
      <c r="D188" s="88"/>
      <c r="E188" s="87"/>
      <c r="F188" s="54"/>
      <c r="G188" s="54"/>
      <c r="H188" s="54"/>
      <c r="I188" s="54"/>
      <c r="J188" s="54"/>
      <c r="K188" s="54"/>
      <c r="L188" s="54"/>
      <c r="M188" s="54"/>
      <c r="N188" s="54"/>
      <c r="O188" s="54"/>
      <c r="P188" s="54"/>
      <c r="Q188" s="54"/>
    </row>
    <row r="189" spans="3:17" x14ac:dyDescent="0.25">
      <c r="C189" s="87"/>
      <c r="D189" s="88"/>
      <c r="E189" s="87"/>
      <c r="F189" s="54"/>
      <c r="G189" s="54"/>
      <c r="H189" s="54"/>
      <c r="I189" s="54"/>
      <c r="J189" s="54"/>
      <c r="K189" s="54"/>
      <c r="L189" s="54"/>
      <c r="M189" s="54"/>
      <c r="N189" s="54"/>
      <c r="O189" s="54"/>
      <c r="P189" s="54"/>
      <c r="Q189" s="54"/>
    </row>
    <row r="190" spans="3:17" x14ac:dyDescent="0.25">
      <c r="C190" s="44"/>
      <c r="D190" s="89"/>
      <c r="E190" s="44"/>
      <c r="F190" s="59"/>
      <c r="G190" s="59"/>
      <c r="H190" s="59"/>
      <c r="I190" s="59"/>
      <c r="J190" s="59"/>
      <c r="K190" s="59"/>
      <c r="L190" s="59"/>
      <c r="M190" s="59"/>
      <c r="N190" s="59"/>
      <c r="O190" s="59"/>
      <c r="P190" s="59"/>
      <c r="Q190" s="59"/>
    </row>
    <row r="191" spans="3:17" x14ac:dyDescent="0.25">
      <c r="C191" s="87"/>
      <c r="D191" s="88"/>
      <c r="E191" s="87"/>
      <c r="F191" s="54"/>
      <c r="G191" s="54"/>
      <c r="H191" s="54"/>
      <c r="I191" s="54"/>
      <c r="J191" s="54"/>
      <c r="K191" s="54"/>
      <c r="L191" s="54"/>
      <c r="M191" s="54"/>
      <c r="N191" s="54"/>
      <c r="O191" s="54"/>
      <c r="P191" s="54"/>
      <c r="Q191" s="54"/>
    </row>
    <row r="192" spans="3:17" x14ac:dyDescent="0.25">
      <c r="C192" s="87"/>
      <c r="D192" s="88"/>
      <c r="E192" s="87"/>
      <c r="F192" s="54"/>
      <c r="G192" s="54"/>
      <c r="H192" s="54"/>
      <c r="I192" s="54"/>
      <c r="J192" s="54"/>
      <c r="K192" s="54"/>
      <c r="L192" s="54"/>
      <c r="M192" s="54"/>
      <c r="N192" s="54"/>
      <c r="O192" s="54"/>
      <c r="P192" s="54"/>
      <c r="Q192" s="54"/>
    </row>
    <row r="193" spans="3:17" x14ac:dyDescent="0.25">
      <c r="C193" s="87"/>
      <c r="D193" s="88"/>
      <c r="E193" s="87"/>
      <c r="F193" s="54"/>
      <c r="G193" s="54"/>
      <c r="H193" s="54"/>
      <c r="I193" s="54"/>
      <c r="J193" s="54"/>
      <c r="K193" s="54"/>
      <c r="L193" s="54"/>
      <c r="M193" s="54"/>
      <c r="N193" s="54"/>
      <c r="O193" s="54"/>
      <c r="P193" s="54"/>
      <c r="Q193" s="54"/>
    </row>
    <row r="194" spans="3:17" x14ac:dyDescent="0.25">
      <c r="C194" s="87"/>
      <c r="D194" s="88"/>
      <c r="E194" s="87"/>
      <c r="F194" s="54"/>
      <c r="G194" s="54"/>
      <c r="H194" s="54"/>
      <c r="I194" s="54"/>
      <c r="J194" s="54"/>
      <c r="K194" s="54"/>
      <c r="L194" s="54"/>
      <c r="M194" s="54"/>
      <c r="N194" s="54"/>
      <c r="O194" s="54"/>
      <c r="P194" s="54"/>
      <c r="Q194" s="54"/>
    </row>
    <row r="195" spans="3:17" x14ac:dyDescent="0.25">
      <c r="C195" s="87"/>
      <c r="D195" s="88"/>
      <c r="E195" s="87"/>
      <c r="F195" s="54"/>
      <c r="G195" s="54"/>
      <c r="H195" s="54"/>
      <c r="I195" s="54"/>
      <c r="J195" s="54"/>
      <c r="K195" s="54"/>
      <c r="L195" s="54"/>
      <c r="M195" s="54"/>
      <c r="N195" s="54"/>
      <c r="O195" s="54"/>
      <c r="P195" s="54"/>
      <c r="Q195" s="54"/>
    </row>
    <row r="196" spans="3:17" x14ac:dyDescent="0.25">
      <c r="C196" s="87"/>
      <c r="D196" s="88"/>
      <c r="E196" s="87"/>
      <c r="F196" s="54"/>
      <c r="G196" s="54"/>
      <c r="H196" s="54"/>
      <c r="I196" s="54"/>
      <c r="J196" s="54"/>
      <c r="K196" s="54"/>
      <c r="L196" s="54"/>
      <c r="M196" s="54"/>
      <c r="N196" s="54"/>
      <c r="O196" s="54"/>
      <c r="P196" s="54"/>
      <c r="Q196" s="54"/>
    </row>
    <row r="197" spans="3:17" x14ac:dyDescent="0.25">
      <c r="C197" s="87"/>
      <c r="D197" s="88"/>
      <c r="E197" s="87"/>
      <c r="F197" s="54"/>
      <c r="G197" s="54"/>
      <c r="H197" s="54"/>
      <c r="I197" s="54"/>
      <c r="J197" s="54"/>
      <c r="K197" s="54"/>
      <c r="L197" s="54"/>
      <c r="M197" s="54"/>
      <c r="N197" s="54"/>
      <c r="O197" s="54"/>
      <c r="P197" s="54"/>
      <c r="Q197" s="54"/>
    </row>
    <row r="198" spans="3:17" x14ac:dyDescent="0.25">
      <c r="C198" s="87"/>
      <c r="D198" s="88"/>
      <c r="E198" s="87"/>
      <c r="F198" s="54"/>
      <c r="G198" s="54"/>
      <c r="H198" s="54"/>
      <c r="I198" s="54"/>
      <c r="J198" s="54"/>
      <c r="K198" s="54"/>
      <c r="L198" s="54"/>
      <c r="M198" s="54"/>
      <c r="N198" s="54"/>
      <c r="O198" s="54"/>
      <c r="P198" s="54"/>
      <c r="Q198" s="54"/>
    </row>
    <row r="199" spans="3:17" x14ac:dyDescent="0.25">
      <c r="C199" s="87"/>
      <c r="D199" s="88"/>
      <c r="E199" s="87"/>
      <c r="F199" s="54"/>
      <c r="G199" s="54"/>
      <c r="H199" s="54"/>
      <c r="I199" s="54"/>
      <c r="J199" s="54"/>
      <c r="K199" s="54"/>
      <c r="L199" s="54"/>
      <c r="M199" s="54"/>
      <c r="N199" s="54"/>
      <c r="O199" s="54"/>
      <c r="P199" s="54"/>
      <c r="Q199" s="54"/>
    </row>
    <row r="200" spans="3:17" x14ac:dyDescent="0.25">
      <c r="C200" s="87"/>
      <c r="D200" s="88"/>
      <c r="E200" s="87"/>
      <c r="F200" s="54"/>
      <c r="G200" s="54"/>
      <c r="H200" s="54"/>
      <c r="I200" s="54"/>
      <c r="J200" s="54"/>
      <c r="K200" s="54"/>
      <c r="L200" s="54"/>
      <c r="M200" s="54"/>
      <c r="N200" s="54"/>
      <c r="O200" s="54"/>
      <c r="P200" s="54"/>
      <c r="Q200" s="54"/>
    </row>
    <row r="201" spans="3:17" x14ac:dyDescent="0.25">
      <c r="C201" s="87"/>
      <c r="D201" s="88"/>
      <c r="E201" s="87"/>
      <c r="F201" s="54"/>
      <c r="G201" s="54"/>
      <c r="H201" s="54"/>
      <c r="I201" s="54"/>
      <c r="J201" s="54"/>
      <c r="K201" s="54"/>
      <c r="L201" s="54"/>
      <c r="M201" s="54"/>
      <c r="N201" s="54"/>
      <c r="O201" s="54"/>
      <c r="P201" s="54"/>
      <c r="Q201" s="54"/>
    </row>
    <row r="202" spans="3:17" x14ac:dyDescent="0.25">
      <c r="C202" s="87"/>
      <c r="D202" s="88"/>
      <c r="E202" s="87"/>
      <c r="F202" s="54"/>
      <c r="G202" s="54"/>
      <c r="H202" s="54"/>
      <c r="I202" s="54"/>
      <c r="J202" s="54"/>
      <c r="K202" s="54"/>
      <c r="L202" s="54"/>
      <c r="M202" s="54"/>
      <c r="N202" s="54"/>
      <c r="O202" s="54"/>
      <c r="P202" s="54"/>
      <c r="Q202" s="54"/>
    </row>
    <row r="203" spans="3:17" x14ac:dyDescent="0.25">
      <c r="C203" s="87"/>
      <c r="D203" s="88"/>
      <c r="E203" s="87"/>
      <c r="F203" s="54"/>
      <c r="G203" s="54"/>
      <c r="H203" s="54"/>
      <c r="I203" s="54"/>
      <c r="J203" s="54"/>
      <c r="K203" s="54"/>
      <c r="L203" s="54"/>
      <c r="M203" s="54"/>
      <c r="N203" s="54"/>
      <c r="O203" s="54"/>
      <c r="P203" s="54"/>
      <c r="Q203" s="54"/>
    </row>
    <row r="204" spans="3:17" x14ac:dyDescent="0.25">
      <c r="C204" s="87"/>
      <c r="D204" s="88"/>
      <c r="E204" s="87"/>
      <c r="F204" s="54"/>
      <c r="G204" s="54"/>
      <c r="H204" s="54"/>
      <c r="I204" s="54"/>
      <c r="J204" s="54"/>
      <c r="K204" s="54"/>
      <c r="L204" s="54"/>
      <c r="M204" s="54"/>
      <c r="N204" s="54"/>
      <c r="O204" s="54"/>
      <c r="P204" s="54"/>
      <c r="Q204" s="54"/>
    </row>
    <row r="205" spans="3:17" x14ac:dyDescent="0.25">
      <c r="C205" s="87"/>
      <c r="D205" s="88"/>
      <c r="E205" s="87"/>
      <c r="F205" s="54"/>
      <c r="G205" s="54"/>
      <c r="H205" s="54"/>
      <c r="I205" s="54"/>
      <c r="J205" s="54"/>
      <c r="K205" s="54"/>
      <c r="L205" s="54"/>
      <c r="M205" s="54"/>
      <c r="N205" s="54"/>
      <c r="O205" s="54"/>
      <c r="P205" s="54"/>
      <c r="Q205" s="54"/>
    </row>
    <row r="206" spans="3:17" x14ac:dyDescent="0.25">
      <c r="C206" s="87"/>
      <c r="D206" s="88"/>
      <c r="E206" s="87"/>
      <c r="F206" s="54"/>
      <c r="G206" s="54"/>
      <c r="H206" s="54"/>
      <c r="I206" s="54"/>
      <c r="J206" s="54"/>
      <c r="K206" s="54"/>
      <c r="L206" s="54"/>
      <c r="M206" s="54"/>
      <c r="N206" s="54"/>
      <c r="O206" s="54"/>
      <c r="P206" s="54"/>
      <c r="Q206" s="54"/>
    </row>
    <row r="207" spans="3:17" x14ac:dyDescent="0.25">
      <c r="C207" s="87"/>
      <c r="D207" s="88"/>
      <c r="E207" s="87"/>
      <c r="F207" s="54"/>
      <c r="G207" s="54"/>
      <c r="H207" s="54"/>
      <c r="I207" s="54"/>
      <c r="J207" s="54"/>
      <c r="K207" s="54"/>
      <c r="L207" s="54"/>
      <c r="M207" s="54"/>
      <c r="N207" s="54"/>
      <c r="O207" s="54"/>
      <c r="P207" s="54"/>
      <c r="Q207" s="54"/>
    </row>
    <row r="208" spans="3:17" x14ac:dyDescent="0.25">
      <c r="C208" s="87"/>
      <c r="D208" s="88"/>
      <c r="E208" s="87"/>
      <c r="F208" s="54"/>
      <c r="G208" s="54"/>
      <c r="H208" s="54"/>
      <c r="I208" s="54"/>
      <c r="J208" s="54"/>
      <c r="K208" s="54"/>
      <c r="L208" s="54"/>
      <c r="M208" s="54"/>
      <c r="N208" s="54"/>
      <c r="O208" s="54"/>
      <c r="P208" s="54"/>
      <c r="Q208" s="54"/>
    </row>
    <row r="209" spans="3:17" x14ac:dyDescent="0.25">
      <c r="C209" s="87"/>
      <c r="D209" s="88"/>
      <c r="E209" s="87"/>
      <c r="F209" s="54"/>
      <c r="G209" s="54"/>
      <c r="H209" s="54"/>
      <c r="I209" s="54"/>
      <c r="J209" s="54"/>
      <c r="K209" s="54"/>
      <c r="L209" s="54"/>
      <c r="M209" s="54"/>
      <c r="N209" s="54"/>
      <c r="O209" s="54"/>
      <c r="P209" s="54"/>
      <c r="Q209" s="54"/>
    </row>
    <row r="210" spans="3:17" x14ac:dyDescent="0.25">
      <c r="C210" s="87"/>
      <c r="D210" s="88"/>
      <c r="E210" s="87"/>
      <c r="F210" s="54"/>
      <c r="G210" s="54"/>
      <c r="H210" s="54"/>
      <c r="I210" s="54"/>
      <c r="J210" s="54"/>
      <c r="K210" s="54"/>
      <c r="L210" s="54"/>
      <c r="M210" s="54"/>
      <c r="N210" s="54"/>
      <c r="O210" s="54"/>
      <c r="P210" s="54"/>
      <c r="Q210" s="54"/>
    </row>
    <row r="211" spans="3:17" x14ac:dyDescent="0.25">
      <c r="C211" s="87"/>
      <c r="D211" s="88"/>
      <c r="E211" s="87"/>
      <c r="F211" s="54"/>
      <c r="G211" s="54"/>
      <c r="H211" s="54"/>
      <c r="I211" s="54"/>
      <c r="J211" s="54"/>
      <c r="K211" s="54"/>
      <c r="L211" s="54"/>
      <c r="M211" s="54"/>
      <c r="N211" s="54"/>
      <c r="O211" s="54"/>
      <c r="P211" s="54"/>
      <c r="Q211" s="54"/>
    </row>
    <row r="212" spans="3:17" x14ac:dyDescent="0.25">
      <c r="C212" s="87"/>
      <c r="D212" s="88"/>
      <c r="E212" s="87"/>
      <c r="F212" s="54"/>
      <c r="G212" s="54"/>
      <c r="H212" s="54"/>
      <c r="I212" s="54"/>
      <c r="J212" s="54"/>
      <c r="K212" s="54"/>
      <c r="L212" s="54"/>
      <c r="M212" s="54"/>
      <c r="N212" s="54"/>
      <c r="O212" s="54"/>
      <c r="P212" s="54"/>
      <c r="Q212" s="54"/>
    </row>
    <row r="213" spans="3:17" x14ac:dyDescent="0.25">
      <c r="C213" s="87"/>
      <c r="D213" s="88"/>
      <c r="E213" s="87"/>
      <c r="F213" s="54"/>
      <c r="G213" s="54"/>
      <c r="H213" s="54"/>
      <c r="I213" s="54"/>
      <c r="J213" s="54"/>
      <c r="K213" s="54"/>
      <c r="L213" s="54"/>
      <c r="M213" s="54"/>
      <c r="N213" s="54"/>
      <c r="O213" s="54"/>
      <c r="P213" s="54"/>
      <c r="Q213" s="54"/>
    </row>
    <row r="214" spans="3:17" x14ac:dyDescent="0.25">
      <c r="C214" s="87"/>
      <c r="D214" s="88"/>
      <c r="E214" s="87"/>
      <c r="F214" s="54"/>
      <c r="G214" s="54"/>
      <c r="H214" s="54"/>
      <c r="I214" s="54"/>
      <c r="J214" s="54"/>
      <c r="K214" s="54"/>
      <c r="L214" s="54"/>
      <c r="M214" s="54"/>
      <c r="N214" s="54"/>
      <c r="O214" s="54"/>
      <c r="P214" s="54"/>
      <c r="Q214" s="54"/>
    </row>
    <row r="215" spans="3:17" x14ac:dyDescent="0.25">
      <c r="C215" s="87"/>
      <c r="D215" s="88"/>
      <c r="E215" s="87"/>
      <c r="F215" s="54"/>
      <c r="G215" s="54"/>
      <c r="H215" s="54"/>
      <c r="I215" s="54"/>
      <c r="J215" s="54"/>
      <c r="K215" s="54"/>
      <c r="L215" s="54"/>
      <c r="M215" s="54"/>
      <c r="N215" s="54"/>
      <c r="O215" s="54"/>
      <c r="P215" s="54"/>
      <c r="Q215" s="54"/>
    </row>
    <row r="216" spans="3:17" x14ac:dyDescent="0.25">
      <c r="C216" s="87"/>
      <c r="D216" s="88"/>
      <c r="E216" s="87"/>
      <c r="F216" s="54"/>
      <c r="G216" s="54"/>
      <c r="H216" s="54"/>
      <c r="I216" s="54"/>
      <c r="J216" s="54"/>
      <c r="K216" s="54"/>
      <c r="L216" s="54"/>
      <c r="M216" s="54"/>
      <c r="N216" s="54"/>
      <c r="O216" s="54"/>
      <c r="P216" s="54"/>
      <c r="Q216" s="54"/>
    </row>
    <row r="217" spans="3:17" x14ac:dyDescent="0.25">
      <c r="C217" s="87"/>
      <c r="D217" s="88"/>
      <c r="E217" s="87"/>
      <c r="F217" s="54"/>
      <c r="G217" s="54"/>
      <c r="H217" s="54"/>
      <c r="I217" s="54"/>
      <c r="J217" s="54"/>
      <c r="K217" s="54"/>
      <c r="L217" s="54"/>
      <c r="M217" s="54"/>
      <c r="N217" s="54"/>
      <c r="O217" s="54"/>
      <c r="P217" s="54"/>
      <c r="Q217" s="54"/>
    </row>
    <row r="218" spans="3:17" x14ac:dyDescent="0.25">
      <c r="C218" s="87"/>
      <c r="D218" s="88"/>
      <c r="E218" s="87"/>
      <c r="F218" s="54"/>
      <c r="G218" s="54"/>
      <c r="H218" s="54"/>
      <c r="I218" s="54"/>
      <c r="J218" s="54"/>
      <c r="K218" s="54"/>
      <c r="L218" s="54"/>
      <c r="M218" s="54"/>
      <c r="N218" s="54"/>
      <c r="O218" s="54"/>
      <c r="P218" s="54"/>
      <c r="Q218" s="54"/>
    </row>
    <row r="219" spans="3:17" x14ac:dyDescent="0.25">
      <c r="C219" s="87"/>
      <c r="D219" s="88"/>
      <c r="E219" s="87"/>
      <c r="F219" s="54"/>
      <c r="G219" s="54"/>
      <c r="H219" s="54"/>
      <c r="I219" s="54"/>
      <c r="J219" s="54"/>
      <c r="K219" s="54"/>
      <c r="L219" s="54"/>
      <c r="M219" s="54"/>
      <c r="N219" s="54"/>
      <c r="O219" s="54"/>
      <c r="P219" s="54"/>
      <c r="Q219" s="54"/>
    </row>
    <row r="220" spans="3:17" x14ac:dyDescent="0.25">
      <c r="C220" s="87"/>
      <c r="D220" s="88"/>
      <c r="E220" s="87"/>
      <c r="F220" s="54"/>
      <c r="G220" s="54"/>
      <c r="H220" s="54"/>
      <c r="I220" s="54"/>
      <c r="J220" s="54"/>
      <c r="K220" s="54"/>
      <c r="L220" s="54"/>
      <c r="M220" s="54"/>
      <c r="N220" s="54"/>
      <c r="O220" s="54"/>
      <c r="P220" s="54"/>
      <c r="Q220" s="54"/>
    </row>
    <row r="221" spans="3:17" x14ac:dyDescent="0.25">
      <c r="C221" s="87"/>
      <c r="D221" s="88"/>
      <c r="E221" s="87"/>
      <c r="F221" s="54"/>
      <c r="G221" s="54"/>
      <c r="H221" s="54"/>
      <c r="I221" s="54"/>
      <c r="J221" s="54"/>
      <c r="K221" s="54"/>
      <c r="L221" s="54"/>
      <c r="M221" s="54"/>
      <c r="N221" s="54"/>
      <c r="O221" s="54"/>
      <c r="P221" s="54"/>
      <c r="Q221" s="54"/>
    </row>
    <row r="222" spans="3:17" x14ac:dyDescent="0.25">
      <c r="C222" s="87"/>
      <c r="D222" s="88"/>
      <c r="E222" s="87"/>
      <c r="F222" s="54"/>
      <c r="G222" s="54"/>
      <c r="H222" s="54"/>
      <c r="I222" s="54"/>
      <c r="J222" s="54"/>
      <c r="K222" s="54"/>
      <c r="L222" s="54"/>
      <c r="M222" s="54"/>
      <c r="N222" s="54"/>
      <c r="O222" s="54"/>
      <c r="P222" s="54"/>
      <c r="Q222" s="54"/>
    </row>
    <row r="223" spans="3:17" x14ac:dyDescent="0.25">
      <c r="C223" s="87"/>
      <c r="D223" s="88"/>
      <c r="E223" s="87"/>
      <c r="F223" s="54"/>
      <c r="G223" s="54"/>
      <c r="H223" s="54"/>
      <c r="I223" s="54"/>
      <c r="J223" s="54"/>
      <c r="K223" s="54"/>
      <c r="L223" s="54"/>
      <c r="M223" s="54"/>
      <c r="N223" s="54"/>
      <c r="O223" s="54"/>
      <c r="P223" s="54"/>
      <c r="Q223" s="54"/>
    </row>
    <row r="224" spans="3:17" x14ac:dyDescent="0.25">
      <c r="C224" s="87"/>
      <c r="D224" s="88"/>
      <c r="E224" s="87"/>
      <c r="F224" s="54"/>
      <c r="G224" s="54"/>
      <c r="H224" s="54"/>
      <c r="I224" s="54"/>
      <c r="J224" s="54"/>
      <c r="K224" s="54"/>
      <c r="L224" s="54"/>
      <c r="M224" s="54"/>
      <c r="N224" s="54"/>
      <c r="O224" s="54"/>
      <c r="P224" s="54"/>
      <c r="Q224" s="54"/>
    </row>
    <row r="225" spans="3:17" x14ac:dyDescent="0.25">
      <c r="C225" s="87"/>
      <c r="D225" s="88"/>
      <c r="E225" s="87"/>
      <c r="F225" s="54"/>
      <c r="G225" s="54"/>
      <c r="H225" s="54"/>
      <c r="I225" s="54"/>
      <c r="J225" s="54"/>
      <c r="K225" s="54"/>
      <c r="L225" s="54"/>
      <c r="M225" s="54"/>
      <c r="N225" s="54"/>
      <c r="O225" s="54"/>
      <c r="P225" s="54"/>
      <c r="Q225" s="54"/>
    </row>
    <row r="226" spans="3:17" x14ac:dyDescent="0.25">
      <c r="C226" s="87"/>
      <c r="D226" s="88"/>
      <c r="E226" s="87"/>
      <c r="F226" s="54"/>
      <c r="G226" s="54"/>
      <c r="H226" s="54"/>
      <c r="I226" s="54"/>
      <c r="J226" s="54"/>
      <c r="K226" s="54"/>
      <c r="L226" s="54"/>
      <c r="M226" s="54"/>
      <c r="N226" s="54"/>
      <c r="O226" s="54"/>
      <c r="P226" s="54"/>
      <c r="Q226" s="54"/>
    </row>
    <row r="227" spans="3:17" x14ac:dyDescent="0.25">
      <c r="C227" s="87"/>
      <c r="D227" s="88"/>
      <c r="E227" s="87"/>
      <c r="F227" s="54"/>
      <c r="G227" s="54"/>
      <c r="H227" s="54"/>
      <c r="I227" s="54"/>
      <c r="J227" s="54"/>
      <c r="K227" s="54"/>
      <c r="L227" s="54"/>
      <c r="M227" s="54"/>
      <c r="N227" s="54"/>
      <c r="O227" s="54"/>
      <c r="P227" s="54"/>
      <c r="Q227" s="54"/>
    </row>
    <row r="228" spans="3:17" x14ac:dyDescent="0.25">
      <c r="C228" s="87"/>
      <c r="D228" s="88"/>
      <c r="E228" s="87"/>
      <c r="F228" s="54"/>
      <c r="G228" s="54"/>
      <c r="H228" s="54"/>
      <c r="I228" s="54"/>
      <c r="J228" s="54"/>
      <c r="K228" s="54"/>
      <c r="L228" s="54"/>
      <c r="M228" s="54"/>
      <c r="N228" s="54"/>
      <c r="O228" s="54"/>
      <c r="P228" s="54"/>
      <c r="Q228" s="54"/>
    </row>
    <row r="229" spans="3:17" x14ac:dyDescent="0.25">
      <c r="C229" s="87"/>
      <c r="D229" s="88"/>
      <c r="E229" s="87"/>
      <c r="F229" s="54"/>
      <c r="G229" s="54"/>
      <c r="H229" s="54"/>
      <c r="I229" s="54"/>
      <c r="J229" s="54"/>
      <c r="K229" s="54"/>
      <c r="L229" s="54"/>
      <c r="M229" s="54"/>
      <c r="N229" s="54"/>
      <c r="O229" s="54"/>
      <c r="P229" s="54"/>
      <c r="Q229" s="54"/>
    </row>
    <row r="230" spans="3:17" x14ac:dyDescent="0.25">
      <c r="C230" s="87"/>
      <c r="D230" s="88"/>
      <c r="E230" s="87"/>
      <c r="F230" s="54"/>
      <c r="G230" s="54"/>
      <c r="H230" s="54"/>
      <c r="I230" s="54"/>
      <c r="J230" s="54"/>
      <c r="K230" s="54"/>
      <c r="L230" s="54"/>
      <c r="M230" s="54"/>
      <c r="N230" s="54"/>
      <c r="O230" s="54"/>
      <c r="P230" s="54"/>
      <c r="Q230" s="54"/>
    </row>
    <row r="231" spans="3:17" x14ac:dyDescent="0.25">
      <c r="C231" s="87"/>
      <c r="D231" s="88"/>
      <c r="E231" s="87"/>
      <c r="F231" s="54"/>
      <c r="G231" s="54"/>
      <c r="H231" s="54"/>
      <c r="I231" s="54"/>
      <c r="J231" s="54"/>
      <c r="K231" s="54"/>
      <c r="L231" s="54"/>
      <c r="M231" s="54"/>
      <c r="N231" s="54"/>
      <c r="O231" s="54"/>
      <c r="P231" s="54"/>
      <c r="Q231" s="54"/>
    </row>
    <row r="232" spans="3:17" x14ac:dyDescent="0.25">
      <c r="C232" s="87"/>
      <c r="D232" s="88"/>
      <c r="E232" s="87"/>
      <c r="F232" s="54"/>
      <c r="G232" s="54"/>
      <c r="H232" s="54"/>
      <c r="I232" s="54"/>
      <c r="J232" s="54"/>
      <c r="K232" s="54"/>
      <c r="L232" s="54"/>
      <c r="M232" s="54"/>
      <c r="N232" s="54"/>
      <c r="O232" s="54"/>
      <c r="P232" s="54"/>
      <c r="Q232" s="54"/>
    </row>
    <row r="233" spans="3:17" x14ac:dyDescent="0.25">
      <c r="C233" s="87"/>
      <c r="D233" s="88"/>
      <c r="E233" s="87"/>
      <c r="F233" s="54"/>
      <c r="G233" s="54"/>
      <c r="H233" s="54"/>
      <c r="I233" s="54"/>
      <c r="J233" s="54"/>
      <c r="K233" s="54"/>
      <c r="L233" s="54"/>
      <c r="M233" s="54"/>
      <c r="N233" s="54"/>
      <c r="O233" s="54"/>
      <c r="P233" s="54"/>
      <c r="Q233" s="54"/>
    </row>
    <row r="234" spans="3:17" x14ac:dyDescent="0.25">
      <c r="C234" s="87"/>
      <c r="D234" s="88"/>
      <c r="E234" s="87"/>
      <c r="F234" s="54"/>
      <c r="G234" s="54"/>
      <c r="H234" s="54"/>
      <c r="I234" s="54"/>
      <c r="J234" s="54"/>
      <c r="K234" s="54"/>
      <c r="L234" s="54"/>
      <c r="M234" s="54"/>
      <c r="N234" s="54"/>
      <c r="O234" s="54"/>
      <c r="P234" s="54"/>
      <c r="Q234" s="54"/>
    </row>
    <row r="235" spans="3:17" x14ac:dyDescent="0.25">
      <c r="C235" s="87"/>
      <c r="D235" s="88"/>
      <c r="E235" s="87"/>
      <c r="F235" s="54"/>
      <c r="G235" s="54"/>
      <c r="H235" s="54"/>
      <c r="I235" s="54"/>
      <c r="J235" s="54"/>
      <c r="K235" s="54"/>
      <c r="L235" s="54"/>
      <c r="M235" s="54"/>
      <c r="N235" s="54"/>
      <c r="O235" s="54"/>
      <c r="P235" s="54"/>
      <c r="Q235" s="54"/>
    </row>
    <row r="236" spans="3:17" x14ac:dyDescent="0.25">
      <c r="C236" s="87"/>
      <c r="D236" s="88"/>
      <c r="E236" s="87"/>
      <c r="F236" s="54"/>
      <c r="G236" s="54"/>
      <c r="H236" s="54"/>
      <c r="I236" s="54"/>
      <c r="J236" s="54"/>
      <c r="K236" s="54"/>
      <c r="L236" s="54"/>
      <c r="M236" s="54"/>
      <c r="N236" s="54"/>
      <c r="O236" s="54"/>
      <c r="P236" s="54"/>
      <c r="Q236" s="54"/>
    </row>
    <row r="237" spans="3:17" x14ac:dyDescent="0.25">
      <c r="C237" s="87"/>
      <c r="D237" s="88"/>
      <c r="E237" s="87"/>
      <c r="F237" s="54"/>
      <c r="G237" s="54"/>
      <c r="H237" s="54"/>
      <c r="I237" s="54"/>
      <c r="J237" s="54"/>
      <c r="K237" s="54"/>
      <c r="L237" s="54"/>
      <c r="M237" s="54"/>
      <c r="N237" s="54"/>
      <c r="O237" s="54"/>
      <c r="P237" s="54"/>
      <c r="Q237" s="54"/>
    </row>
    <row r="238" spans="3:17" x14ac:dyDescent="0.25">
      <c r="C238" s="87"/>
      <c r="D238" s="88"/>
      <c r="E238" s="87"/>
      <c r="F238" s="54"/>
      <c r="G238" s="54"/>
      <c r="H238" s="54"/>
      <c r="I238" s="54"/>
      <c r="J238" s="54"/>
      <c r="K238" s="54"/>
      <c r="L238" s="54"/>
      <c r="M238" s="54"/>
      <c r="N238" s="54"/>
      <c r="O238" s="54"/>
      <c r="P238" s="54"/>
      <c r="Q238" s="54"/>
    </row>
    <row r="239" spans="3:17" x14ac:dyDescent="0.25">
      <c r="C239" s="87"/>
      <c r="D239" s="88"/>
      <c r="E239" s="87"/>
      <c r="F239" s="54"/>
      <c r="G239" s="54"/>
      <c r="H239" s="54"/>
      <c r="I239" s="54"/>
      <c r="J239" s="54"/>
      <c r="K239" s="54"/>
      <c r="L239" s="54"/>
      <c r="M239" s="54"/>
      <c r="N239" s="54"/>
      <c r="O239" s="54"/>
      <c r="P239" s="54"/>
      <c r="Q239" s="54"/>
    </row>
    <row r="240" spans="3:17" x14ac:dyDescent="0.25">
      <c r="C240" s="87"/>
      <c r="D240" s="88"/>
      <c r="E240" s="87"/>
      <c r="F240" s="54"/>
      <c r="G240" s="54"/>
      <c r="H240" s="54"/>
      <c r="I240" s="54"/>
      <c r="J240" s="54"/>
      <c r="K240" s="54"/>
      <c r="L240" s="54"/>
      <c r="M240" s="54"/>
      <c r="N240" s="54"/>
      <c r="O240" s="54"/>
      <c r="P240" s="54"/>
      <c r="Q240" s="54"/>
    </row>
    <row r="241" spans="3:17" x14ac:dyDescent="0.25">
      <c r="C241" s="87"/>
      <c r="D241" s="88"/>
      <c r="E241" s="87"/>
      <c r="F241" s="54"/>
      <c r="G241" s="54"/>
      <c r="H241" s="54"/>
      <c r="I241" s="54"/>
      <c r="J241" s="54"/>
      <c r="K241" s="54"/>
      <c r="L241" s="54"/>
      <c r="M241" s="54"/>
      <c r="N241" s="54"/>
      <c r="O241" s="54"/>
      <c r="P241" s="54"/>
      <c r="Q241" s="54"/>
    </row>
    <row r="242" spans="3:17" x14ac:dyDescent="0.25">
      <c r="C242" s="87"/>
      <c r="D242" s="88"/>
      <c r="E242" s="87"/>
      <c r="F242" s="54"/>
      <c r="G242" s="54"/>
      <c r="H242" s="54"/>
      <c r="I242" s="54"/>
      <c r="J242" s="54"/>
      <c r="K242" s="54"/>
      <c r="L242" s="54"/>
      <c r="M242" s="54"/>
      <c r="N242" s="54"/>
      <c r="O242" s="54"/>
      <c r="P242" s="54"/>
      <c r="Q242" s="54"/>
    </row>
    <row r="243" spans="3:17" x14ac:dyDescent="0.25">
      <c r="C243" s="87"/>
      <c r="D243" s="88"/>
      <c r="E243" s="87"/>
      <c r="F243" s="54"/>
      <c r="G243" s="54"/>
      <c r="H243" s="54"/>
      <c r="I243" s="54"/>
      <c r="J243" s="54"/>
      <c r="K243" s="54"/>
      <c r="L243" s="54"/>
      <c r="M243" s="54"/>
      <c r="N243" s="54"/>
      <c r="O243" s="54"/>
      <c r="P243" s="54"/>
      <c r="Q243" s="54"/>
    </row>
    <row r="244" spans="3:17" x14ac:dyDescent="0.25">
      <c r="C244" s="87"/>
      <c r="D244" s="88"/>
      <c r="E244" s="87"/>
      <c r="F244" s="54"/>
      <c r="G244" s="54"/>
      <c r="H244" s="54"/>
      <c r="I244" s="54"/>
      <c r="J244" s="54"/>
      <c r="K244" s="54"/>
      <c r="L244" s="54"/>
      <c r="M244" s="54"/>
      <c r="N244" s="54"/>
      <c r="O244" s="54"/>
      <c r="P244" s="54"/>
      <c r="Q244" s="54"/>
    </row>
    <row r="245" spans="3:17" x14ac:dyDescent="0.25">
      <c r="C245" s="87"/>
      <c r="D245" s="88"/>
      <c r="E245" s="87"/>
      <c r="F245" s="54"/>
      <c r="G245" s="54"/>
      <c r="H245" s="54"/>
      <c r="I245" s="54"/>
      <c r="J245" s="54"/>
      <c r="K245" s="54"/>
      <c r="L245" s="54"/>
      <c r="M245" s="54"/>
      <c r="N245" s="54"/>
      <c r="O245" s="54"/>
      <c r="P245" s="54"/>
      <c r="Q245" s="54"/>
    </row>
    <row r="246" spans="3:17" x14ac:dyDescent="0.25">
      <c r="C246" s="87"/>
      <c r="D246" s="88"/>
      <c r="E246" s="87"/>
      <c r="F246" s="54"/>
      <c r="G246" s="54"/>
      <c r="H246" s="54"/>
      <c r="I246" s="54"/>
      <c r="J246" s="54"/>
      <c r="K246" s="54"/>
      <c r="L246" s="54"/>
      <c r="M246" s="54"/>
      <c r="N246" s="54"/>
      <c r="O246" s="54"/>
      <c r="P246" s="54"/>
      <c r="Q246" s="54"/>
    </row>
    <row r="247" spans="3:17" x14ac:dyDescent="0.25">
      <c r="C247" s="87"/>
      <c r="D247" s="88"/>
      <c r="E247" s="87"/>
      <c r="F247" s="54"/>
      <c r="G247" s="54"/>
      <c r="H247" s="54"/>
      <c r="I247" s="54"/>
      <c r="J247" s="54"/>
      <c r="K247" s="54"/>
      <c r="L247" s="54"/>
      <c r="M247" s="54"/>
      <c r="N247" s="54"/>
      <c r="O247" s="54"/>
      <c r="P247" s="54"/>
      <c r="Q247" s="54"/>
    </row>
    <row r="248" spans="3:17" x14ac:dyDescent="0.25">
      <c r="C248" s="87"/>
      <c r="D248" s="88"/>
      <c r="E248" s="87"/>
      <c r="F248" s="54"/>
      <c r="G248" s="54"/>
      <c r="H248" s="54"/>
      <c r="I248" s="54"/>
      <c r="J248" s="54"/>
      <c r="K248" s="54"/>
      <c r="L248" s="54"/>
      <c r="M248" s="54"/>
      <c r="N248" s="54"/>
      <c r="O248" s="54"/>
      <c r="P248" s="54"/>
      <c r="Q248" s="54"/>
    </row>
    <row r="249" spans="3:17" x14ac:dyDescent="0.25">
      <c r="C249" s="87"/>
      <c r="D249" s="88"/>
      <c r="E249" s="87"/>
      <c r="F249" s="54"/>
      <c r="G249" s="54"/>
      <c r="H249" s="54"/>
      <c r="I249" s="54"/>
      <c r="J249" s="54"/>
      <c r="K249" s="54"/>
      <c r="L249" s="54"/>
      <c r="M249" s="54"/>
      <c r="N249" s="54"/>
      <c r="O249" s="54"/>
      <c r="P249" s="54"/>
      <c r="Q249" s="54"/>
    </row>
    <row r="250" spans="3:17" x14ac:dyDescent="0.25">
      <c r="C250" s="87"/>
      <c r="D250" s="88"/>
      <c r="E250" s="87"/>
      <c r="F250" s="54"/>
      <c r="G250" s="54"/>
      <c r="H250" s="54"/>
      <c r="I250" s="54"/>
      <c r="J250" s="54"/>
      <c r="K250" s="54"/>
      <c r="L250" s="54"/>
      <c r="M250" s="54"/>
      <c r="N250" s="54"/>
      <c r="O250" s="54"/>
      <c r="P250" s="54"/>
      <c r="Q250" s="54"/>
    </row>
    <row r="251" spans="3:17" x14ac:dyDescent="0.25">
      <c r="C251" s="87"/>
      <c r="D251" s="88"/>
      <c r="E251" s="87"/>
      <c r="F251" s="54"/>
      <c r="G251" s="54"/>
      <c r="H251" s="54"/>
      <c r="I251" s="54"/>
      <c r="J251" s="54"/>
      <c r="K251" s="54"/>
      <c r="L251" s="54"/>
      <c r="M251" s="54"/>
      <c r="N251" s="54"/>
      <c r="O251" s="54"/>
      <c r="P251" s="54"/>
      <c r="Q251" s="54"/>
    </row>
    <row r="252" spans="3:17" x14ac:dyDescent="0.25">
      <c r="C252" s="87"/>
      <c r="D252" s="88"/>
      <c r="E252" s="87"/>
      <c r="F252" s="54"/>
      <c r="G252" s="54"/>
      <c r="H252" s="54"/>
      <c r="I252" s="54"/>
      <c r="J252" s="54"/>
      <c r="K252" s="54"/>
      <c r="L252" s="54"/>
      <c r="M252" s="54"/>
      <c r="N252" s="54"/>
      <c r="O252" s="54"/>
      <c r="P252" s="54"/>
      <c r="Q252" s="54"/>
    </row>
    <row r="253" spans="3:17" x14ac:dyDescent="0.25">
      <c r="C253" s="87"/>
      <c r="D253" s="88"/>
      <c r="E253" s="87"/>
      <c r="F253" s="54"/>
      <c r="G253" s="54"/>
      <c r="H253" s="54"/>
      <c r="I253" s="54"/>
      <c r="J253" s="54"/>
      <c r="K253" s="54"/>
      <c r="L253" s="54"/>
      <c r="M253" s="54"/>
      <c r="N253" s="54"/>
      <c r="O253" s="54"/>
      <c r="P253" s="54"/>
      <c r="Q253" s="54"/>
    </row>
    <row r="254" spans="3:17" x14ac:dyDescent="0.25">
      <c r="C254" s="87"/>
      <c r="D254" s="88"/>
      <c r="E254" s="87"/>
      <c r="F254" s="54"/>
      <c r="G254" s="54"/>
      <c r="H254" s="54"/>
      <c r="I254" s="54"/>
      <c r="J254" s="54"/>
      <c r="K254" s="54"/>
      <c r="L254" s="54"/>
      <c r="M254" s="54"/>
      <c r="N254" s="54"/>
      <c r="O254" s="54"/>
      <c r="P254" s="54"/>
      <c r="Q254" s="54"/>
    </row>
    <row r="255" spans="3:17" x14ac:dyDescent="0.25">
      <c r="C255" s="87"/>
      <c r="D255" s="88"/>
      <c r="E255" s="87"/>
      <c r="F255" s="54"/>
      <c r="G255" s="54"/>
      <c r="H255" s="54"/>
      <c r="I255" s="54"/>
      <c r="J255" s="54"/>
      <c r="K255" s="54"/>
      <c r="L255" s="54"/>
      <c r="M255" s="54"/>
      <c r="N255" s="54"/>
      <c r="O255" s="54"/>
      <c r="P255" s="54"/>
      <c r="Q255" s="54"/>
    </row>
    <row r="256" spans="3:17" x14ac:dyDescent="0.25">
      <c r="C256" s="87"/>
      <c r="D256" s="88"/>
      <c r="E256" s="87"/>
      <c r="F256" s="54"/>
      <c r="G256" s="54"/>
      <c r="H256" s="54"/>
      <c r="I256" s="54"/>
      <c r="J256" s="54"/>
      <c r="K256" s="54"/>
      <c r="L256" s="54"/>
      <c r="M256" s="54"/>
      <c r="N256" s="54"/>
      <c r="O256" s="54"/>
      <c r="P256" s="54"/>
      <c r="Q256" s="54"/>
    </row>
    <row r="257" spans="3:17" x14ac:dyDescent="0.25">
      <c r="C257" s="87"/>
      <c r="D257" s="88"/>
      <c r="E257" s="87"/>
      <c r="F257" s="54"/>
      <c r="G257" s="54"/>
      <c r="H257" s="54"/>
      <c r="I257" s="54"/>
      <c r="J257" s="54"/>
      <c r="K257" s="54"/>
      <c r="L257" s="54"/>
      <c r="M257" s="54"/>
      <c r="N257" s="54"/>
      <c r="O257" s="54"/>
      <c r="P257" s="54"/>
      <c r="Q257" s="54"/>
    </row>
    <row r="258" spans="3:17" x14ac:dyDescent="0.25">
      <c r="C258" s="87"/>
      <c r="D258" s="88"/>
      <c r="E258" s="87"/>
      <c r="F258" s="54"/>
      <c r="G258" s="54"/>
      <c r="H258" s="54"/>
      <c r="I258" s="54"/>
      <c r="J258" s="54"/>
      <c r="K258" s="54"/>
      <c r="L258" s="54"/>
      <c r="M258" s="54"/>
      <c r="N258" s="54"/>
      <c r="O258" s="54"/>
      <c r="P258" s="54"/>
      <c r="Q258" s="54"/>
    </row>
    <row r="259" spans="3:17" x14ac:dyDescent="0.25">
      <c r="C259" s="87"/>
      <c r="D259" s="88"/>
      <c r="E259" s="87"/>
      <c r="F259" s="54"/>
      <c r="G259" s="54"/>
      <c r="H259" s="54"/>
      <c r="I259" s="54"/>
      <c r="J259" s="54"/>
      <c r="K259" s="54"/>
      <c r="L259" s="54"/>
      <c r="M259" s="54"/>
      <c r="N259" s="54"/>
      <c r="O259" s="54"/>
      <c r="P259" s="54"/>
      <c r="Q259" s="54"/>
    </row>
    <row r="260" spans="3:17" x14ac:dyDescent="0.25">
      <c r="C260" s="87"/>
      <c r="D260" s="88"/>
      <c r="E260" s="87"/>
      <c r="F260" s="54"/>
      <c r="G260" s="54"/>
      <c r="H260" s="54"/>
      <c r="I260" s="54"/>
      <c r="J260" s="54"/>
      <c r="K260" s="54"/>
      <c r="L260" s="54"/>
      <c r="M260" s="54"/>
      <c r="N260" s="54"/>
      <c r="O260" s="54"/>
      <c r="P260" s="54"/>
      <c r="Q260" s="54"/>
    </row>
    <row r="261" spans="3:17" x14ac:dyDescent="0.25">
      <c r="C261" s="87"/>
      <c r="D261" s="88"/>
      <c r="E261" s="87"/>
      <c r="F261" s="54"/>
      <c r="G261" s="54"/>
      <c r="H261" s="54"/>
      <c r="I261" s="54"/>
      <c r="J261" s="54"/>
      <c r="K261" s="54"/>
      <c r="L261" s="54"/>
      <c r="M261" s="54"/>
      <c r="N261" s="54"/>
      <c r="O261" s="54"/>
      <c r="P261" s="54"/>
      <c r="Q261" s="54"/>
    </row>
    <row r="262" spans="3:17" x14ac:dyDescent="0.25">
      <c r="C262" s="87"/>
      <c r="D262" s="88"/>
      <c r="E262" s="87"/>
      <c r="F262" s="54"/>
      <c r="G262" s="54"/>
      <c r="H262" s="54"/>
      <c r="I262" s="54"/>
      <c r="J262" s="54"/>
      <c r="K262" s="54"/>
      <c r="L262" s="54"/>
      <c r="M262" s="54"/>
      <c r="N262" s="54"/>
      <c r="O262" s="54"/>
      <c r="P262" s="54"/>
      <c r="Q262" s="54"/>
    </row>
    <row r="263" spans="3:17" x14ac:dyDescent="0.25">
      <c r="C263" s="87"/>
      <c r="D263" s="88"/>
      <c r="E263" s="87"/>
      <c r="F263" s="54"/>
      <c r="G263" s="54"/>
      <c r="H263" s="54"/>
      <c r="I263" s="54"/>
      <c r="J263" s="54"/>
      <c r="K263" s="54"/>
      <c r="L263" s="54"/>
      <c r="M263" s="54"/>
      <c r="N263" s="54"/>
      <c r="O263" s="54"/>
      <c r="P263" s="54"/>
      <c r="Q263" s="54"/>
    </row>
    <row r="264" spans="3:17" x14ac:dyDescent="0.25">
      <c r="C264" s="87"/>
      <c r="D264" s="88"/>
      <c r="E264" s="87"/>
      <c r="F264" s="54"/>
      <c r="G264" s="54"/>
      <c r="H264" s="54"/>
      <c r="I264" s="54"/>
      <c r="J264" s="54"/>
      <c r="K264" s="54"/>
      <c r="L264" s="54"/>
      <c r="M264" s="54"/>
      <c r="N264" s="54"/>
      <c r="O264" s="54"/>
      <c r="P264" s="54"/>
      <c r="Q264" s="54"/>
    </row>
    <row r="265" spans="3:17" x14ac:dyDescent="0.25">
      <c r="C265" s="87"/>
      <c r="D265" s="88"/>
      <c r="E265" s="87"/>
      <c r="F265" s="54"/>
      <c r="G265" s="54"/>
      <c r="H265" s="54"/>
      <c r="I265" s="54"/>
      <c r="J265" s="54"/>
      <c r="K265" s="54"/>
      <c r="L265" s="54"/>
      <c r="M265" s="54"/>
      <c r="N265" s="54"/>
      <c r="O265" s="54"/>
      <c r="P265" s="54"/>
      <c r="Q265" s="54"/>
    </row>
    <row r="266" spans="3:17" x14ac:dyDescent="0.25">
      <c r="C266" s="87"/>
      <c r="D266" s="88"/>
      <c r="E266" s="87"/>
      <c r="F266" s="54"/>
      <c r="G266" s="54"/>
      <c r="H266" s="54"/>
      <c r="I266" s="54"/>
      <c r="J266" s="54"/>
      <c r="K266" s="54"/>
      <c r="L266" s="54"/>
      <c r="M266" s="54"/>
      <c r="N266" s="54"/>
      <c r="O266" s="54"/>
      <c r="P266" s="54"/>
      <c r="Q266" s="54"/>
    </row>
    <row r="267" spans="3:17" x14ac:dyDescent="0.25">
      <c r="C267" s="87"/>
      <c r="D267" s="88"/>
      <c r="E267" s="87"/>
      <c r="F267" s="54"/>
      <c r="G267" s="54"/>
      <c r="H267" s="54"/>
      <c r="I267" s="54"/>
      <c r="J267" s="54"/>
      <c r="K267" s="54"/>
      <c r="L267" s="54"/>
      <c r="M267" s="54"/>
      <c r="N267" s="54"/>
      <c r="O267" s="54"/>
      <c r="P267" s="54"/>
      <c r="Q267" s="54"/>
    </row>
    <row r="268" spans="3:17" x14ac:dyDescent="0.25">
      <c r="C268" s="87"/>
      <c r="D268" s="88"/>
      <c r="E268" s="87"/>
      <c r="F268" s="54"/>
      <c r="G268" s="54"/>
      <c r="H268" s="54"/>
      <c r="I268" s="54"/>
      <c r="J268" s="54"/>
      <c r="K268" s="54"/>
      <c r="L268" s="54"/>
      <c r="M268" s="54"/>
      <c r="N268" s="54"/>
      <c r="O268" s="54"/>
      <c r="P268" s="54"/>
      <c r="Q268" s="54"/>
    </row>
    <row r="269" spans="3:17" x14ac:dyDescent="0.25">
      <c r="C269" s="87"/>
      <c r="D269" s="88"/>
      <c r="E269" s="87"/>
      <c r="F269" s="54"/>
      <c r="G269" s="54"/>
      <c r="H269" s="54"/>
      <c r="I269" s="54"/>
      <c r="J269" s="54"/>
      <c r="K269" s="54"/>
      <c r="L269" s="54"/>
      <c r="M269" s="54"/>
      <c r="N269" s="54"/>
      <c r="O269" s="54"/>
      <c r="P269" s="54"/>
      <c r="Q269" s="54"/>
    </row>
    <row r="270" spans="3:17" x14ac:dyDescent="0.25">
      <c r="C270" s="87"/>
      <c r="D270" s="88"/>
      <c r="E270" s="87"/>
      <c r="F270" s="54"/>
      <c r="G270" s="54"/>
      <c r="H270" s="54"/>
      <c r="I270" s="54"/>
      <c r="J270" s="54"/>
      <c r="K270" s="54"/>
      <c r="L270" s="54"/>
      <c r="M270" s="54"/>
      <c r="N270" s="54"/>
      <c r="O270" s="54"/>
      <c r="P270" s="54"/>
      <c r="Q270" s="54"/>
    </row>
  </sheetData>
  <sheetProtection password="BD7E" sheet="1" objects="1" scenarios="1"/>
  <mergeCells count="28">
    <mergeCell ref="D30:G30"/>
    <mergeCell ref="B35:E35"/>
    <mergeCell ref="B36:C36"/>
    <mergeCell ref="B32:E32"/>
    <mergeCell ref="A112:O112"/>
    <mergeCell ref="B50:Q50"/>
    <mergeCell ref="B48:E48"/>
    <mergeCell ref="B42:C42"/>
    <mergeCell ref="B43:E43"/>
    <mergeCell ref="B44:E44"/>
    <mergeCell ref="B45:E45"/>
    <mergeCell ref="B46:E46"/>
    <mergeCell ref="B39:E39"/>
    <mergeCell ref="B38:E38"/>
    <mergeCell ref="B33:E33"/>
    <mergeCell ref="B34:E34"/>
    <mergeCell ref="B8:Q9"/>
    <mergeCell ref="H22:H23"/>
    <mergeCell ref="D22:E22"/>
    <mergeCell ref="F22:G22"/>
    <mergeCell ref="B14:D14"/>
    <mergeCell ref="B15:D15"/>
    <mergeCell ref="B16:D16"/>
    <mergeCell ref="B17:D17"/>
    <mergeCell ref="B18:D18"/>
    <mergeCell ref="B19:D19"/>
    <mergeCell ref="B22:B23"/>
    <mergeCell ref="C22:C23"/>
  </mergeCells>
  <phoneticPr fontId="6" type="noConversion"/>
  <dataValidations count="53">
    <dataValidation type="list" allowBlank="1" showInputMessage="1" showErrorMessage="1" sqref="F65:Q65">
      <formula1>"Platinum, Gold, Silver, Bronze"</formula1>
    </dataValidation>
    <dataValidation type="list" allowBlank="1" showInputMessage="1" showErrorMessage="1" sqref="F66:Q66">
      <formula1>"Network 1, Network 2, Network 3, Network 4"</formula1>
    </dataValidation>
    <dataValidation type="list" allowBlank="1" showInputMessage="1" showErrorMessage="1" sqref="F67:Q67">
      <formula1>"HMO, PPO, Indemnity, EPO, POS"</formula1>
    </dataValidation>
    <dataValidation type="list" allowBlank="1" showInputMessage="1" showErrorMessage="1" errorTitle="Value not valid:" error="Market is a required field. Please select a value from the drop-down." promptTitle="Required:" prompt="Select the applicable Market from the drop-down." sqref="J4">
      <formula1>"Individual,Small Group,Combined"</formula1>
    </dataValidation>
    <dataValidation type="list" allowBlank="1" showInputMessage="1" showErrorMessage="1" errorTitle="Value not valid:" error="State is a required field. Please select a value from the drop-down." promptTitle="Required:" prompt="Enter the State that has regulatory authority over the policies." sqref="J3">
      <formula1>StateList</formula1>
    </dataValidation>
    <dataValidation type="textLength" allowBlank="1" showInputMessage="1" showErrorMessage="1" errorTitle="Value not valid:" error="Company Legal Name is a required field. Please enter a value up to 100 characters." promptTitle="Required:" prompt="Enter the organization’s legal entity name. The name entered in this cell must be the name that is associated with the HIOS Issuer ID. Enter up to 100 characters." sqref="C3">
      <formula1>1</formula1>
      <formula2>100</formula2>
    </dataValidation>
    <dataValidation type="custom" allowBlank="1" showInputMessage="1" showErrorMessage="1" errorTitle="Value not valid:" error="HIOS Issuer ID is a required field. Please enter a 5 digit numeric value." promptTitle="Required:" prompt="Enter the HIOS ID assigned to the legal entity (5 digit numeric value)." sqref="C4">
      <formula1>AND(ISNUMBER(C4), C4&gt;0, LEN(C4) = 5)</formula1>
    </dataValidation>
    <dataValidation type="date" operator="greaterThan" allowBlank="1" showInputMessage="1" showErrorMessage="1" errorTitle="Value not valid:" error="Experience Period (Beginning Date) is a required field." promptTitle="Required:" prompt="Enter the date that is the beginning of the Experience Period in a MM/DD/YYYY format." sqref="D12">
      <formula1>29221</formula1>
    </dataValidation>
    <dataValidation type="custom" operator="greaterThanOrEqual" allowBlank="1" showInputMessage="1" showErrorMessage="1" errorTitle="Value not valid:" error="Allowed Claims is a required field. Please enter a positive numeric value, up to 2 decimal points." promptTitle="Required:" prompt="Enter the total Allowed Claims with dates of service during the experience period." sqref="E14">
      <formula1>AND(ISNUMBER(E14), E14&gt;=0,IF(ISNUMBER(SEARCH(".", E14)),LEN(E14)-SEARCH(".", E14)&lt;3,1))</formula1>
    </dataValidation>
    <dataValidation type="custom" operator="greaterThan" allowBlank="1" showInputMessage="1" showErrorMessage="1" errorTitle="Value not valid:" error="Reinsurance is a required field. Please enter a positive or negative numeric value up to 2 decimal points." promptTitle="Required:" prompt="Enter reinsurance claims reimbursements for claims incurred during the experience period." sqref="E15">
      <formula1>AND(ISNUMBER(E15),IF(ISNUMBER(SEARCH(".", E15)),LEN(E15)-SEARCH(".", E15)&lt;3,1))</formula1>
    </dataValidation>
    <dataValidation type="custom" operator="greaterThanOrEqual" allowBlank="1" showInputMessage="1" showErrorMessage="1" errorTitle="Value not valid:" error="Incurred Claims is a required field. Please enter a positive numeric value, up to 2 decimal points." promptTitle="Required:" prompt="Enter total claims incurred in the experience period." sqref="E16">
      <formula1>AND(ISNUMBER(E16), E16&gt;=0,IF(ISNUMBER(SEARCH(".", E16)),LEN(E16)-SEARCH(".", E16)&lt;3,1))</formula1>
    </dataValidation>
    <dataValidation type="custom" operator="greaterThanOrEqual" allowBlank="1" showInputMessage="1" showErrorMessage="1" errorTitle="Value not valid:" error="Experience Period Premium is a required field. Please enter a positive numeric value, up to 2 decimal points." promptTitle="Required:" prompt="Enter the Earned Premium, net of any MLR rebates, for the experience period." sqref="E18">
      <formula1>AND(ISNUMBER(E18), E18&gt;=0,IF(ISNUMBER(SEARCH(".", E18)),LEN(E18)-SEARCH(".", E18)&lt;3,1))</formula1>
    </dataValidation>
    <dataValidation allowBlank="1" showInputMessage="1" showErrorMessage="1" prompt="This field will be automatically populated based on the latest Effective Date entered on Worksheet 2." sqref="D5"/>
    <dataValidation type="custom" allowBlank="1" showInputMessage="1" showErrorMessage="1" errorTitle="Value not valid:" error="Risk Adjustment is a required field. Please enter a positive or negative numeric value, up to 2 decimal points." promptTitle="Required:" prompt="Enter the Risk Adjustment transfer amount for the experience period. Payments received from the program should be reflected as a positive amount, while charges assessed should be reflected as a negative amount." sqref="E17">
      <formula1>AND(ISNUMBER(E17),IF(ISNUMBER(SEARCH(".", E17)),LEN(E17)-SEARCH(".", E17)&lt;3,1))</formula1>
    </dataValidation>
    <dataValidation type="custom" allowBlank="1" showInputMessage="1" showErrorMessage="1" errorTitle="Value not valid:" error="Enter a positive numeric value, up to 2 decimal points." promptTitle="Required:" prompt="Enter the Experience Period Index Rate PMPM for Prescription Drug as a numeric value, up to 2 decimal points." sqref="C29">
      <formula1>AND(ISNUMBER(C29),C29&gt;=0,IF(ISNUMBER(SEARCH(".", C29)),LEN(C29)-SEARCH(".", C29)&lt;3,1))</formula1>
    </dataValidation>
    <dataValidation type="custom" allowBlank="1" showInputMessage="1" showErrorMessage="1" errorTitle="Value not valid:" error="Enter a positive numeric value, up to 3 decimal points ex: 1.003." promptTitle="Required:" prompt="Enter the Utilization - Year 2 Trend for Prescription Drug as a numeric value, up to 3 decimal points." sqref="G29">
      <formula1>AND(ISNUMBER(G29),G29&gt;=0,IF(ISNUMBER(SEARCH(".", G29)),LEN(G29)-SEARCH(".", G29)&lt;4,1))</formula1>
    </dataValidation>
    <dataValidation type="custom" allowBlank="1" showInputMessage="1" showErrorMessage="1" errorTitle="Value not valid:" error="Enter a positive numeric value, up to 3 decimal points ex: 1.003." promptTitle="Required:" prompt="Enter the Cost - Year 1 Trend for Prescription Drug as a numeric value, up to 3 decimal points." sqref="D29">
      <formula1>AND(ISNUMBER(D29),D29&gt;=0,IF(ISNUMBER(SEARCH(".", D29)),LEN(D29)-SEARCH(".", D29)&lt;4,1))</formula1>
    </dataValidation>
    <dataValidation type="custom" allowBlank="1" showInputMessage="1" showErrorMessage="1" errorTitle="Value not valid:" error="Enter a positive numeric value, up to 3 decimal points ex: 1.003." promptTitle="Required:" prompt="Enter the Cost - Year 2 Trend for Prescription Drug as a numeric value, up to 3 decimal points." sqref="F29">
      <formula1>AND(ISNUMBER(F29),F29&gt;=0,IF(ISNUMBER(SEARCH(".", F29)),LEN(F29)-SEARCH(".", F29)&lt;4,1))</formula1>
    </dataValidation>
    <dataValidation type="custom" allowBlank="1" showInputMessage="1" showErrorMessage="1" errorTitle="Value not valid:" error="Enter a positive numeric value, up to 3 decimal points ex: 1.003." promptTitle="Required:" prompt="Enter the Utilization - Year 1 Trend for Prescription Drug as a numeric value, up to 3 decimal points." sqref="E29">
      <formula1>AND(ISNUMBER(E29),E29&gt;=0,IF(ISNUMBER(SEARCH(".", E29)),LEN(E29)-SEARCH(".", E29)&lt;4,1))</formula1>
    </dataValidation>
    <dataValidation type="custom" allowBlank="1" showInputMessage="1" showErrorMessage="1" errorTitle="Value not valid:" error="Enter a numeric value greater than or equal to 0, up to 2 decimal points." promptTitle="Required:" prompt="Enter the Manual EHB Allowed Claims PMPM as a numeric value, up to 2 decimal points." sqref="F38">
      <formula1>AND(ISNUMBER(F38),F38&gt;=0,IF(ISNUMBER(SEARCH(".", F38)),LEN(F38)-SEARCH(".", F38)&lt;3,1))</formula1>
    </dataValidation>
    <dataValidation type="custom" allowBlank="1" showInputMessage="1" showErrorMessage="1" errorTitle="Value not valid:" error="Enter a percentage between 0 and 100 with up to 2 decimal points (ex: 3.03%)" promptTitle="Required:" prompt="Enter the Applied Credibility % to the trended EHB Allowed Claims pmpm as a percentage, up to 2 decimal points (ex: 3.03%)." sqref="F39">
      <formula1>AND(ISNUMBER(F39),F39&gt;=0,F39&lt;=1,IF(ISNUMBER(SEARCH(".", F39*100)),LEN(F39*100)-SEARCH(".", F39*100)&lt;3,1))</formula1>
    </dataValidation>
    <dataValidation type="custom" allowBlank="1" showInputMessage="1" showErrorMessage="1" errorTitle="Value not valid:" error="Enter a positive numeric value, up to 3 decimal points." promptTitle="Required:" prompt="Enter the Morbidity Adjustment of the covered population from the experience period to the projection period as a numeric value, up to 3 decimal points." sqref="F32">
      <formula1>AND(ISNUMBER(F32),F32&gt;=0,IF(ISNUMBER(SEARCH(".", F32)),LEN(F32)-SEARCH(".", F32)&lt;4,1))</formula1>
    </dataValidation>
    <dataValidation type="custom" allowBlank="1" showInputMessage="1" showErrorMessage="1" errorTitle="Value not valid:" error="Enter a positive numeric value, up to 3 decimal points." promptTitle="Required:" prompt="Enter Other as a positive numeric value, up to 3 decimal points." sqref="F35">
      <formula1>AND(ISNUMBER(F35),F35&gt;=0,IF(ISNUMBER(SEARCH(".", F35)),LEN(F35)-SEARCH(".", F35)&lt;4,1))</formula1>
    </dataValidation>
    <dataValidation type="custom" allowBlank="1" showInputMessage="1" showErrorMessage="1" errorTitle="Value not valid:" error="Enter a positive numeric value, up to 3 decimal points." promptTitle="Required:" prompt="Enter the Demographic Shift of the covered population from the experience period to the projection period as a numeric value, up to 3 decimal points." sqref="F33">
      <formula1>AND(ISNUMBER(F33),F33&gt;=0,IF(ISNUMBER(SEARCH(".", F33)),LEN(F33)-SEARCH(".", F33)&lt;4,1))</formula1>
    </dataValidation>
    <dataValidation type="custom" allowBlank="1" showInputMessage="1" showErrorMessage="1" errorTitle="Value not valid:" error="Enter a positive numeric value, up to 3 decimal points." promptTitle="Required:" prompt="Enter the Plan Design Changes as a numeric value, up to 3 decimal points." sqref="F34">
      <formula1>AND(ISNUMBER(F34),F34&gt;=0,IF(ISNUMBER(SEARCH(".", F34)),LEN(F34)-SEARCH(".", F34)&lt;4,1))</formula1>
    </dataValidation>
    <dataValidation type="custom" allowBlank="1" showInputMessage="1" showErrorMessage="1" errorTitle="Value not valid:" error="Enter a positive or negative numeric value, up to 2 decimal points." promptTitle="Required:" prompt="Enter the projected reinsurance recoverable for the projection period as a value, up to 2 decimal points." sqref="F43">
      <formula1>AND(ISNUMBER(F43),IF(ISNUMBER(SEARCH(".", F43)),LEN(F43)-SEARCH(".", F43)&lt;3,1))</formula1>
    </dataValidation>
    <dataValidation type="custom" allowBlank="1" showInputMessage="1" showErrorMessage="1" errorTitle="Value not valid:" error="Enter a positive or negative numeric value, up to 2 decimal points." promptTitle="Required:" prompt="Enter the projected Risk Adjustment Payment/Charge for the projection period as a positive or negative numeric value, up to 2 decimal points." sqref="F44">
      <formula1>AND(ISNUMBER(F44),IF(ISNUMBER(SEARCH(".", F44)),LEN(F44)-SEARCH(".", F44)&lt;3,1))</formula1>
    </dataValidation>
    <dataValidation type="custom" allowBlank="1" showInputMessage="1" showErrorMessage="1" errorTitle="Value not valid:" error="Enter a percentage, up to 2 decimal points." promptTitle="Required:" prompt="Enter the projected Exchange User Fees for the projection period as a percentage up to 2 decimal points." sqref="F45">
      <formula1>AND(ISNUMBER(F45),F45&gt;=0,F45&lt;=1,IF(ISNUMBER(SEARCH(".", F45*100)),LEN(F45*100)-SEARCH(".", F45*100)&lt;3,1))</formula1>
    </dataValidation>
    <dataValidation type="custom" allowBlank="1" showInputMessage="1" showErrorMessage="1" errorTitle="Value not valid:" error="Enter a positive numeric value, up to 2 decimal points." promptTitle="Required:" prompt="Enter the Experience Period Index Rate PMPM for Inpatient Hospital as a numeric value, up to 2 decimal points." sqref="C24">
      <formula1>AND(ISNUMBER(C24),C24&gt;=0,IF(ISNUMBER(SEARCH(".", C24)),LEN(C24)-SEARCH(".", C24)&lt;3,1))</formula1>
    </dataValidation>
    <dataValidation type="custom" allowBlank="1" showInputMessage="1" showErrorMessage="1" errorTitle="Value not valid:" error="Enter a positive numeric value, up to 2 decimal points." promptTitle="Required:" prompt="Enter the Experience Period Index Rate PMPM for Outpatient Hospital as a numeric value, up to 2 decimal points." sqref="C25">
      <formula1>AND(ISNUMBER(C25),C25&gt;=0,IF(ISNUMBER(SEARCH(".", C25)),LEN(C25)-SEARCH(".", C25)&lt;3,1))</formula1>
    </dataValidation>
    <dataValidation type="custom" allowBlank="1" showInputMessage="1" showErrorMessage="1" errorTitle="Value not valid:" error="Enter a positive numeric value, up to 2 decimal points." promptTitle="Required:" prompt="Enter the Experience Period Index Rate PMPM for Professional as a numeric value, up to 2 decimal points." sqref="C26">
      <formula1>AND(ISNUMBER(C26),C26&gt;=0,IF(ISNUMBER(SEARCH(".", C26)),LEN(C26)-SEARCH(".", C26)&lt;3,1))</formula1>
    </dataValidation>
    <dataValidation type="custom" allowBlank="1" showInputMessage="1" showErrorMessage="1" errorTitle="Value not valid:" error="Enter a positive numeric value, up to 2 decimal points." promptTitle="Required:" prompt="Enter the Experience Period Index Rate PMPM for Other Medical as a numeric value, up to 2 decimal points." sqref="C27">
      <formula1>AND(ISNUMBER(C27),C27&gt;=0,IF(ISNUMBER(SEARCH(".", C27)),LEN(C27)-SEARCH(".", C27)&lt;3,1))</formula1>
    </dataValidation>
    <dataValidation type="custom" allowBlank="1" showInputMessage="1" showErrorMessage="1" errorTitle="Value not valid:" error="Enter a positive numeric value, up to 2 decimal points." promptTitle="Required:" prompt="Enter the Experience Period Index Rate PMPM for Capitation as a numeric value, up to 2 decimal points." sqref="C28">
      <formula1>AND(ISNUMBER(C28),C28&gt;=0,IF(ISNUMBER(SEARCH(".", C28)),LEN(C28)-SEARCH(".", C28)&lt;3,1))</formula1>
    </dataValidation>
    <dataValidation type="custom" allowBlank="1" showInputMessage="1" showErrorMessage="1" errorTitle="Value not valid:" error="Enter a positive numeric value, up to 3 decimal points ex: 1.003." promptTitle="Required:" prompt="Enter the Cost - Year 1 Trend for Inpatient Hospital as a numeric value, up to 3 decimal points." sqref="D24">
      <formula1>AND(ISNUMBER(D24),D24&gt;=0,IF(ISNUMBER(SEARCH(".", D24)),LEN(D24)-SEARCH(".", D24)&lt;4,1))</formula1>
    </dataValidation>
    <dataValidation type="custom" allowBlank="1" showInputMessage="1" showErrorMessage="1" errorTitle="Value not valid:" error="Enter a positive numeric value, up to 3 decimal points ex: 1.003." promptTitle="Required:" prompt="Enter the Cost - Year 1 Trend for Outpatient Hospital as a numeric value, up to 3 decimal points." sqref="D25">
      <formula1>AND(ISNUMBER(D25),D25&gt;=0,IF(ISNUMBER(SEARCH(".", D25)),LEN(D25)-SEARCH(".", D25)&lt;4,1))</formula1>
    </dataValidation>
    <dataValidation type="custom" allowBlank="1" showInputMessage="1" showErrorMessage="1" errorTitle="Value not valid:" error="Enter a positive numeric value, up to 3 decimal points ex: 1.003." promptTitle="Required:" prompt="Enter the Cost - Year 1 Trend for Professional as a numeric value, up to 3 decimal points." sqref="D26">
      <formula1>AND(ISNUMBER(D26),D26&gt;=0,IF(ISNUMBER(SEARCH(".", D26)),LEN(D26)-SEARCH(".", D26)&lt;4,1))</formula1>
    </dataValidation>
    <dataValidation type="custom" allowBlank="1" showInputMessage="1" showErrorMessage="1" errorTitle="Value not valid:" error="Enter a positive numeric value, up to 3 decimal points ex: 1.003." promptTitle="Required:" prompt="Enter the Cost - Year 1 Trend for Other Medical as a numeric value, up to 3 decimal points." sqref="D27">
      <formula1>AND(ISNUMBER(D27),D27&gt;=0,IF(ISNUMBER(SEARCH(".", D27)),LEN(D27)-SEARCH(".", D27)&lt;4,1))</formula1>
    </dataValidation>
    <dataValidation type="custom" allowBlank="1" showInputMessage="1" showErrorMessage="1" errorTitle="Value not valid:" error="Enter a positive numeric value, up to 3 decimal points ex: 1.003." promptTitle="Required:" prompt="Enter the Cost - Year 1 Trend for Capitation as a numeric value, up to 3 decimal points." sqref="D28">
      <formula1>AND(ISNUMBER(D28),D28&gt;=0,IF(ISNUMBER(SEARCH(".", D28)),LEN(D28)-SEARCH(".", D28)&lt;4,1))</formula1>
    </dataValidation>
    <dataValidation type="custom" allowBlank="1" showInputMessage="1" showErrorMessage="1" errorTitle="Value not valid:" error="Enter a positive numeric value, up to 3 decimal points ex: 1.003." promptTitle="Required:" prompt="Enter the Utilization - Year 1 Trend for Inpatient Hospital as a numeric value, up to 3 decimal points." sqref="E24">
      <formula1>AND(ISNUMBER(E24),E24&gt;=0,IF(ISNUMBER(SEARCH(".", E24)),LEN(E24)-SEARCH(".", E24)&lt;4,1))</formula1>
    </dataValidation>
    <dataValidation type="custom" allowBlank="1" showInputMessage="1" showErrorMessage="1" errorTitle="Value not valid:" error="Enter a positive numeric value, up to 3 decimal points ex: 1.003." promptTitle="Required:" prompt="Enter the Utilization - Year 1 Trend for Outpatient Hospital as a numeric value, up to 3 decimal points." sqref="E25">
      <formula1>AND(ISNUMBER(E25),E25&gt;=0,IF(ISNUMBER(SEARCH(".", E25)),LEN(E25)-SEARCH(".", E25)&lt;4,1))</formula1>
    </dataValidation>
    <dataValidation type="custom" allowBlank="1" showInputMessage="1" showErrorMessage="1" errorTitle="Value not valid:" error="Enter a positive numeric value, up to 3 decimal points ex: 1.003." promptTitle="Required:" prompt="Enter the Utilization - Year 1 Trend for Professional as a numeric value, up to 3 decimal points." sqref="E26">
      <formula1>AND(ISNUMBER(E26),E26&gt;=0,IF(ISNUMBER(SEARCH(".", E26)),LEN(E26)-SEARCH(".", E26)&lt;4,1))</formula1>
    </dataValidation>
    <dataValidation type="custom" allowBlank="1" showInputMessage="1" showErrorMessage="1" errorTitle="Value not valid:" error="Enter a positive numeric value, up to 3 decimal points ex: 1.003." promptTitle="Required:" prompt="Enter the Utilization - Year 1 Trend for Other Medical as a numeric value, up to 3 decimal points." sqref="E27">
      <formula1>AND(ISNUMBER(E27),E27&gt;=0,IF(ISNUMBER(SEARCH(".", E27)),LEN(E27)-SEARCH(".", E27)&lt;4,1))</formula1>
    </dataValidation>
    <dataValidation type="custom" allowBlank="1" showInputMessage="1" showErrorMessage="1" errorTitle="Value not valid:" error="Enter a positive numeric value, up to 3 decimal points ex: 1.003." promptTitle="Required:" prompt="Enter the Utilization - Year 1 Trend for Capitation as a numeric value, up to 3 decimal points." sqref="E28">
      <formula1>AND(ISNUMBER(E28),E28&gt;=0,IF(ISNUMBER(SEARCH(".", E28)),LEN(E28)-SEARCH(".", E28)&lt;4,1))</formula1>
    </dataValidation>
    <dataValidation type="custom" allowBlank="1" showInputMessage="1" showErrorMessage="1" errorTitle="Value not valid:" error="Enter a positive numeric value, up to 3 decimal points ex: 1.003." promptTitle="Required:" prompt="Enter the Cost - Year 2 Trend for Inpatient Hospital as a numeric value, up to 3 decimal points." sqref="F24">
      <formula1>AND(ISNUMBER(F24),F24&gt;=0,IF(ISNUMBER(SEARCH(".", F24)),LEN(F24)-SEARCH(".", F24)&lt;4,1))</formula1>
    </dataValidation>
    <dataValidation type="custom" allowBlank="1" showInputMessage="1" showErrorMessage="1" errorTitle="Value not valid:" error="Enter a positive numeric value, up to 3 decimal points ex: 1.003." promptTitle="Required:" prompt="Enter the Cost - Year 2 Trend for Outpatient Hospital as a numeric value, up to 3 decimal points." sqref="F25">
      <formula1>AND(ISNUMBER(F25),F25&gt;=0,IF(ISNUMBER(SEARCH(".", F25)),LEN(F25)-SEARCH(".", F25)&lt;4,1))</formula1>
    </dataValidation>
    <dataValidation type="custom" allowBlank="1" showInputMessage="1" showErrorMessage="1" errorTitle="Value not valid:" error="Enter a positive numeric value, up to 3 decimal points ex: 1.003." promptTitle="Required:" prompt="Enter the Cost - Year 2 Trend for Professional as a numeric value, up to 3 decimal points." sqref="F26">
      <formula1>AND(ISNUMBER(F26),F26&gt;=0,IF(ISNUMBER(SEARCH(".", F26)),LEN(F26)-SEARCH(".", F26)&lt;4,1))</formula1>
    </dataValidation>
    <dataValidation type="custom" allowBlank="1" showInputMessage="1" showErrorMessage="1" errorTitle="Value not valid:" error="Enter a positive numeric value, up to 3 decimal points ex: 1.003." promptTitle="Required:" prompt="Enter the Cost - Year 2 Trend for Other Medical as a numeric value, up to 3 decimal points." sqref="F27">
      <formula1>AND(ISNUMBER(F27),F27&gt;=0,IF(ISNUMBER(SEARCH(".", F27)),LEN(F27)-SEARCH(".", F27)&lt;4,1))</formula1>
    </dataValidation>
    <dataValidation type="custom" allowBlank="1" showInputMessage="1" showErrorMessage="1" errorTitle="Value not valid:" error="Enter a positive numeric value, up to 3 decimal points ex: 1.003." promptTitle="Required:" prompt="Enter the Cost - Year 2 Trend for Capitation as a numeric value, up to 3 decimal points." sqref="F28">
      <formula1>AND(ISNUMBER(F28),F28&gt;=0,IF(ISNUMBER(SEARCH(".", F28)),LEN(F28)-SEARCH(".", F28)&lt;4,1))</formula1>
    </dataValidation>
    <dataValidation type="custom" allowBlank="1" showInputMessage="1" showErrorMessage="1" errorTitle="Value not valid:" error="Enter a positive numeric value, up to 3 decimal points ex: 1.003." promptTitle="Required:" prompt="Enter the Utilization - Year 2 Trend for Inpatient Hospital as a numeric value, up to 3 decimal points." sqref="G24">
      <formula1>AND(ISNUMBER(G24),G24&gt;=0,IF(ISNUMBER(SEARCH(".", G24)),LEN(G24)-SEARCH(".", G24)&lt;4,1))</formula1>
    </dataValidation>
    <dataValidation type="custom" allowBlank="1" showInputMessage="1" showErrorMessage="1" errorTitle="Value not valid:" error="Enter a positive numeric value, up to 3 decimal points ex: 1.003." promptTitle="Required:" prompt="Enter the Utilization - Year 2 Trend for Outpatient Hospital as a numeric value, up to 3 decimal points." sqref="G25">
      <formula1>AND(ISNUMBER(G25),G25&gt;=0,IF(ISNUMBER(SEARCH(".", G25)),LEN(G25)-SEARCH(".", G25)&lt;4,1))</formula1>
    </dataValidation>
    <dataValidation type="custom" allowBlank="1" showInputMessage="1" showErrorMessage="1" errorTitle="Value not valid:" error="Enter a positive numeric value, up to 3 decimal points ex: 1.003." promptTitle="Required:" prompt="Enter the Utilization - Year 2 Trend for Professional as a numeric value, up to 3 decimal points." sqref="G26">
      <formula1>AND(ISNUMBER(G26),G26&gt;=0,IF(ISNUMBER(SEARCH(".", G26)),LEN(G26)-SEARCH(".", G26)&lt;4,1))</formula1>
    </dataValidation>
    <dataValidation type="custom" allowBlank="1" showInputMessage="1" showErrorMessage="1" errorTitle="Value not valid:" error="Enter a positive numeric value, up to 3 decimal points ex: 1.003." promptTitle="Required:" prompt="Enter the Utilization - Year 2 Trend for Other Medical as a numeric value, up to 3 decimal points." sqref="G27">
      <formula1>AND(ISNUMBER(G27),G27&gt;=0,IF(ISNUMBER(SEARCH(".", G27)),LEN(G27)-SEARCH(".", G27)&lt;4,1))</formula1>
    </dataValidation>
    <dataValidation type="custom" allowBlank="1" showInputMessage="1" showErrorMessage="1" errorTitle="Value not valid:" error="Enter a positive numeric value, up to 3 decimal points ex: 1.003." promptTitle="Required:" prompt="Enter the Utilization - Year 2 Trend for Capitation as a numeric value, up to 3 decimal points." sqref="G28">
      <formula1>AND(ISNUMBER(G28),G28&gt;=0,IF(ISNUMBER(SEARCH(".", G28)),LEN(G28)-SEARCH(".", G28)&lt;4,1))</formula1>
    </dataValidation>
  </dataValidations>
  <printOptions headings="1"/>
  <pageMargins left="0.2" right="0.2" top="0.3" bottom="0.3" header="0.05" footer="0.05"/>
  <pageSetup scale="27" fitToHeight="2" orientation="landscape" r:id="rId1"/>
  <headerFooter>
    <oddFooter>&amp;C&amp;P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1" r:id="rId4" name="Button 17">
              <controlPr defaultSize="0" print="0" autoFill="0" autoPict="0" macro="[0]!AddNewProduct">
                <anchor moveWithCells="1" sizeWithCells="1">
                  <from>
                    <xdr:col>5</xdr:col>
                    <xdr:colOff>0</xdr:colOff>
                    <xdr:row>0</xdr:row>
                    <xdr:rowOff>0</xdr:rowOff>
                  </from>
                  <to>
                    <xdr:col>5</xdr:col>
                    <xdr:colOff>1038225</xdr:colOff>
                    <xdr:row>1</xdr:row>
                    <xdr:rowOff>57150</xdr:rowOff>
                  </to>
                </anchor>
              </controlPr>
            </control>
          </mc:Choice>
        </mc:AlternateContent>
        <mc:AlternateContent xmlns:mc="http://schemas.openxmlformats.org/markup-compatibility/2006">
          <mc:Choice Requires="x14">
            <control shapeId="1043" r:id="rId5" name="Button 19">
              <controlPr defaultSize="0" print="0" autoFill="0" autoPict="0" macro="[0]!Validate">
                <anchor moveWithCells="1" sizeWithCells="1">
                  <from>
                    <xdr:col>6</xdr:col>
                    <xdr:colOff>276225</xdr:colOff>
                    <xdr:row>0</xdr:row>
                    <xdr:rowOff>0</xdr:rowOff>
                  </from>
                  <to>
                    <xdr:col>6</xdr:col>
                    <xdr:colOff>1333500</xdr:colOff>
                    <xdr:row>1</xdr:row>
                    <xdr:rowOff>57150</xdr:rowOff>
                  </to>
                </anchor>
              </controlPr>
            </control>
          </mc:Choice>
        </mc:AlternateContent>
        <mc:AlternateContent xmlns:mc="http://schemas.openxmlformats.org/markup-compatibility/2006">
          <mc:Choice Requires="x14">
            <control shapeId="1044" r:id="rId6" name="Button 20">
              <controlPr defaultSize="0" print="0" autoFill="0" autoPict="0" macro="[0]!ValidateAndFinalize">
                <anchor moveWithCells="1" sizeWithCells="1">
                  <from>
                    <xdr:col>6</xdr:col>
                    <xdr:colOff>1381125</xdr:colOff>
                    <xdr:row>0</xdr:row>
                    <xdr:rowOff>0</xdr:rowOff>
                  </from>
                  <to>
                    <xdr:col>7</xdr:col>
                    <xdr:colOff>504825</xdr:colOff>
                    <xdr:row>1</xdr:row>
                    <xdr:rowOff>57150</xdr:rowOff>
                  </to>
                </anchor>
              </controlPr>
            </control>
          </mc:Choice>
        </mc:AlternateContent>
        <mc:AlternateContent xmlns:mc="http://schemas.openxmlformats.org/markup-compatibility/2006">
          <mc:Choice Requires="x14">
            <control shapeId="1045" r:id="rId7" name="Button 21">
              <controlPr defaultSize="0" print="0" autoFill="0" autoPict="0" macro="[0]!AddNewPlan">
                <anchor moveWithCells="1" sizeWithCells="1">
                  <from>
                    <xdr:col>5</xdr:col>
                    <xdr:colOff>1104900</xdr:colOff>
                    <xdr:row>0</xdr:row>
                    <xdr:rowOff>0</xdr:rowOff>
                  </from>
                  <to>
                    <xdr:col>6</xdr:col>
                    <xdr:colOff>209550</xdr:colOff>
                    <xdr:row>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V82"/>
  <sheetViews>
    <sheetView showGridLines="0" zoomScaleNormal="100" workbookViewId="0"/>
  </sheetViews>
  <sheetFormatPr defaultColWidth="8.85546875" defaultRowHeight="15" x14ac:dyDescent="0.25"/>
  <cols>
    <col min="1" max="1" width="17.7109375" style="99" customWidth="1"/>
    <col min="2" max="2" width="6.7109375" style="99" customWidth="1"/>
    <col min="3" max="3" width="41.7109375" style="99" customWidth="1"/>
    <col min="4" max="4" width="14.5703125" style="99" customWidth="1"/>
    <col min="5" max="59" width="15.7109375" style="28" customWidth="1"/>
    <col min="60" max="16384" width="8.85546875" style="28"/>
  </cols>
  <sheetData>
    <row r="1" spans="1:22" ht="18.600000000000001" customHeight="1" x14ac:dyDescent="0.3">
      <c r="A1" s="142" t="s">
        <v>219</v>
      </c>
      <c r="C1" s="17" t="s">
        <v>13</v>
      </c>
      <c r="D1" s="17"/>
      <c r="E1" s="36"/>
      <c r="F1" s="36"/>
      <c r="G1" s="36"/>
      <c r="H1" s="35"/>
      <c r="I1" s="37"/>
      <c r="J1" s="37"/>
      <c r="K1" s="37"/>
      <c r="L1" s="37"/>
      <c r="M1" s="37"/>
      <c r="N1" s="37"/>
      <c r="O1" s="37"/>
      <c r="P1" s="140" t="s">
        <v>223</v>
      </c>
      <c r="Q1" s="37"/>
      <c r="S1" s="37"/>
      <c r="T1" s="37"/>
      <c r="U1" s="37"/>
    </row>
    <row r="2" spans="1:22" ht="18.75" x14ac:dyDescent="0.3">
      <c r="C2" s="3"/>
      <c r="D2" s="3"/>
      <c r="E2" s="36"/>
      <c r="F2" s="36"/>
      <c r="G2" s="36"/>
      <c r="H2" s="35"/>
      <c r="I2" s="37"/>
      <c r="J2" s="37"/>
      <c r="K2" s="37"/>
      <c r="L2" s="37"/>
      <c r="M2" s="37"/>
      <c r="N2" s="37"/>
      <c r="O2" s="37"/>
      <c r="P2" s="140" t="s">
        <v>224</v>
      </c>
      <c r="Q2" s="37"/>
      <c r="S2" s="37"/>
      <c r="T2" s="37"/>
      <c r="U2" s="37"/>
    </row>
    <row r="3" spans="1:22" ht="18.75" x14ac:dyDescent="0.3">
      <c r="C3" s="138" t="s">
        <v>5</v>
      </c>
      <c r="D3" s="133" t="str">
        <f>IF('Wksh 1 - Market Experience'!C3&lt;&gt;"", 'Wksh 1 - Market Experience'!C3,"")</f>
        <v/>
      </c>
      <c r="F3" s="7"/>
      <c r="G3" s="7"/>
      <c r="J3" s="37"/>
      <c r="K3" s="37"/>
      <c r="N3" s="136" t="s">
        <v>7</v>
      </c>
      <c r="O3" s="145" t="str">
        <f>IF('Wksh 1 - Market Experience'!J3&lt;&gt;"",'Wksh 1 - Market Experience'!J3,"")</f>
        <v/>
      </c>
      <c r="P3" s="141" t="s">
        <v>225</v>
      </c>
    </row>
    <row r="4" spans="1:22" ht="18.75" x14ac:dyDescent="0.3">
      <c r="C4" s="139" t="s">
        <v>6</v>
      </c>
      <c r="D4" s="134" t="str">
        <f>IF('Wksh 1 - Market Experience'!C4&lt;&gt;"", 'Wksh 1 - Market Experience'!C4,"")</f>
        <v/>
      </c>
      <c r="F4" s="8"/>
      <c r="G4" s="8"/>
      <c r="J4" s="37"/>
      <c r="K4" s="37"/>
      <c r="N4" s="136" t="s">
        <v>9</v>
      </c>
      <c r="O4" s="145" t="str">
        <f>IF('Wksh 1 - Market Experience'!J4&lt;&gt;"",'Wksh 1 - Market Experience'!J4,"")</f>
        <v/>
      </c>
      <c r="P4" s="141" t="s">
        <v>226</v>
      </c>
    </row>
    <row r="5" spans="1:22" ht="15.75" x14ac:dyDescent="0.25">
      <c r="C5" s="138" t="s">
        <v>14</v>
      </c>
      <c r="D5" s="135" t="str">
        <f>IF('Wksh 1 - Market Experience'!C5&lt;&gt;"", 'Wksh 1 - Market Experience'!C5,"")</f>
        <v/>
      </c>
      <c r="F5" s="37"/>
      <c r="G5" s="37"/>
      <c r="H5" s="37"/>
      <c r="I5" s="37"/>
      <c r="J5" s="37"/>
      <c r="K5" s="37"/>
      <c r="L5" s="37"/>
    </row>
    <row r="6" spans="1:22" x14ac:dyDescent="0.25">
      <c r="C6" s="100"/>
      <c r="D6" s="100"/>
      <c r="E6" s="37"/>
      <c r="F6" s="37"/>
      <c r="G6" s="37"/>
      <c r="H6" s="38"/>
      <c r="I6" s="37"/>
      <c r="J6" s="37"/>
      <c r="K6" s="37"/>
      <c r="L6" s="37"/>
      <c r="M6" s="37"/>
      <c r="N6" s="37"/>
      <c r="O6" s="37"/>
      <c r="P6" s="37"/>
      <c r="Q6" s="37"/>
      <c r="R6" s="37"/>
      <c r="S6" s="37"/>
      <c r="T6" s="37"/>
      <c r="U6" s="37"/>
    </row>
    <row r="7" spans="1:22" x14ac:dyDescent="0.25">
      <c r="C7" s="313" t="s">
        <v>15</v>
      </c>
      <c r="D7" s="314"/>
      <c r="E7" s="314"/>
      <c r="F7" s="314"/>
      <c r="G7" s="314"/>
      <c r="H7" s="314"/>
      <c r="I7" s="314"/>
      <c r="J7" s="314"/>
      <c r="K7" s="314"/>
      <c r="L7" s="314"/>
      <c r="M7" s="314"/>
      <c r="N7" s="314"/>
      <c r="O7" s="314"/>
      <c r="P7" s="314"/>
      <c r="Q7" s="314"/>
      <c r="R7" s="314"/>
      <c r="S7" s="314"/>
      <c r="T7" s="314"/>
      <c r="U7" s="314"/>
      <c r="V7" s="315"/>
    </row>
    <row r="8" spans="1:22" x14ac:dyDescent="0.25">
      <c r="C8" s="316"/>
      <c r="D8" s="317"/>
      <c r="E8" s="317"/>
      <c r="F8" s="317"/>
      <c r="G8" s="317"/>
      <c r="H8" s="317"/>
      <c r="I8" s="317"/>
      <c r="J8" s="317"/>
      <c r="K8" s="317"/>
      <c r="L8" s="317"/>
      <c r="M8" s="317"/>
      <c r="N8" s="317"/>
      <c r="O8" s="317"/>
      <c r="P8" s="317"/>
      <c r="Q8" s="317"/>
      <c r="R8" s="317"/>
      <c r="S8" s="317"/>
      <c r="T8" s="317"/>
      <c r="U8" s="317"/>
      <c r="V8" s="318"/>
    </row>
    <row r="9" spans="1:22" x14ac:dyDescent="0.25">
      <c r="B9" s="99" t="s">
        <v>109</v>
      </c>
      <c r="C9" s="102" t="s">
        <v>77</v>
      </c>
      <c r="D9" s="102"/>
      <c r="E9" s="90"/>
      <c r="F9" s="90"/>
      <c r="G9" s="90"/>
      <c r="H9" s="91"/>
      <c r="I9" s="90"/>
      <c r="J9" s="90"/>
      <c r="K9" s="90"/>
      <c r="L9" s="90"/>
      <c r="M9" s="90"/>
      <c r="N9" s="90"/>
      <c r="O9" s="90"/>
      <c r="P9" s="90"/>
      <c r="Q9" s="90"/>
      <c r="R9" s="90"/>
      <c r="S9" s="90"/>
      <c r="T9" s="90"/>
      <c r="U9" s="92"/>
    </row>
    <row r="10" spans="1:22" x14ac:dyDescent="0.25">
      <c r="A10" s="28"/>
      <c r="B10" s="190" t="s">
        <v>162</v>
      </c>
      <c r="C10" s="219" t="s">
        <v>110</v>
      </c>
      <c r="D10" s="310"/>
    </row>
    <row r="11" spans="1:22" x14ac:dyDescent="0.25">
      <c r="A11" s="28"/>
      <c r="B11" s="190" t="s">
        <v>163</v>
      </c>
      <c r="C11" s="219" t="s">
        <v>111</v>
      </c>
      <c r="D11" s="311"/>
    </row>
    <row r="12" spans="1:22" x14ac:dyDescent="0.25">
      <c r="A12" s="28"/>
      <c r="B12" s="190" t="s">
        <v>164</v>
      </c>
      <c r="C12" s="219" t="s">
        <v>10</v>
      </c>
      <c r="D12" s="311"/>
    </row>
    <row r="13" spans="1:22" x14ac:dyDescent="0.25">
      <c r="A13" s="28"/>
      <c r="B13" s="193" t="s">
        <v>165</v>
      </c>
      <c r="C13" s="219" t="s">
        <v>112</v>
      </c>
      <c r="D13" s="311"/>
    </row>
    <row r="14" spans="1:22" x14ac:dyDescent="0.25">
      <c r="A14" s="28"/>
      <c r="B14" s="193" t="s">
        <v>166</v>
      </c>
      <c r="C14" s="219" t="s">
        <v>113</v>
      </c>
      <c r="D14" s="311"/>
    </row>
    <row r="15" spans="1:22" s="105" customFormat="1" x14ac:dyDescent="0.25">
      <c r="B15" s="193" t="s">
        <v>167</v>
      </c>
      <c r="C15" s="219" t="s">
        <v>26</v>
      </c>
      <c r="D15" s="311"/>
    </row>
    <row r="16" spans="1:22" x14ac:dyDescent="0.25">
      <c r="A16" s="28"/>
      <c r="B16" s="193" t="s">
        <v>168</v>
      </c>
      <c r="C16" s="219" t="s">
        <v>85</v>
      </c>
      <c r="D16" s="311"/>
    </row>
    <row r="17" spans="1:4" x14ac:dyDescent="0.25">
      <c r="A17" s="28"/>
      <c r="B17" s="193" t="s">
        <v>161</v>
      </c>
      <c r="C17" s="220" t="s">
        <v>114</v>
      </c>
      <c r="D17" s="311"/>
    </row>
    <row r="18" spans="1:4" x14ac:dyDescent="0.25">
      <c r="A18" s="28"/>
      <c r="B18" s="193" t="s">
        <v>160</v>
      </c>
      <c r="C18" s="219" t="s">
        <v>16</v>
      </c>
      <c r="D18" s="311"/>
    </row>
    <row r="19" spans="1:4" x14ac:dyDescent="0.25">
      <c r="A19" s="28"/>
      <c r="B19" s="193" t="s">
        <v>156</v>
      </c>
      <c r="C19" s="219" t="s">
        <v>25</v>
      </c>
      <c r="D19" s="311"/>
    </row>
    <row r="20" spans="1:4" x14ac:dyDescent="0.25">
      <c r="A20" s="28"/>
      <c r="B20" s="193" t="s">
        <v>157</v>
      </c>
      <c r="C20" s="221" t="s">
        <v>115</v>
      </c>
      <c r="D20" s="311"/>
    </row>
    <row r="21" spans="1:4" x14ac:dyDescent="0.25">
      <c r="A21" s="28"/>
      <c r="B21" s="193" t="s">
        <v>158</v>
      </c>
      <c r="C21" s="221" t="s">
        <v>89</v>
      </c>
      <c r="D21" s="311"/>
    </row>
    <row r="22" spans="1:4" x14ac:dyDescent="0.25">
      <c r="A22" s="28"/>
      <c r="B22" s="192" t="s">
        <v>159</v>
      </c>
      <c r="C22" s="222" t="s">
        <v>220</v>
      </c>
      <c r="D22" s="312"/>
    </row>
    <row r="23" spans="1:4" x14ac:dyDescent="0.25">
      <c r="A23" s="28"/>
      <c r="B23" s="28"/>
      <c r="C23" s="32"/>
      <c r="D23" s="28"/>
    </row>
    <row r="24" spans="1:4" x14ac:dyDescent="0.25">
      <c r="A24" s="104" t="s">
        <v>125</v>
      </c>
      <c r="B24" s="28"/>
      <c r="C24" s="29" t="s">
        <v>116</v>
      </c>
      <c r="D24" s="29"/>
    </row>
    <row r="25" spans="1:4" x14ac:dyDescent="0.25">
      <c r="A25" s="195"/>
      <c r="B25" s="193" t="s">
        <v>169</v>
      </c>
      <c r="C25" s="198" t="s">
        <v>112</v>
      </c>
      <c r="D25" s="196" t="s">
        <v>2</v>
      </c>
    </row>
    <row r="26" spans="1:4" x14ac:dyDescent="0.25">
      <c r="A26" s="197">
        <f>'Wksh 1 - Market Experience'!E14</f>
        <v>0</v>
      </c>
      <c r="B26" s="193" t="s">
        <v>170</v>
      </c>
      <c r="C26" s="267" t="s">
        <v>92</v>
      </c>
      <c r="D26" s="264">
        <f>SUM(E26:XFD26)</f>
        <v>0</v>
      </c>
    </row>
    <row r="27" spans="1:4" x14ac:dyDescent="0.25">
      <c r="A27" s="199">
        <f>'Wksh 1 - Market Experience'!E15</f>
        <v>0</v>
      </c>
      <c r="B27" s="193" t="s">
        <v>171</v>
      </c>
      <c r="C27" s="267" t="s">
        <v>93</v>
      </c>
      <c r="D27" s="264">
        <f>SUM(E27:XFD27)</f>
        <v>0</v>
      </c>
    </row>
    <row r="28" spans="1:4" x14ac:dyDescent="0.25">
      <c r="A28" s="200"/>
      <c r="B28" s="193" t="s">
        <v>172</v>
      </c>
      <c r="C28" s="191" t="s">
        <v>117</v>
      </c>
      <c r="D28" s="268">
        <f>SUM(E28:XFD28)</f>
        <v>0</v>
      </c>
    </row>
    <row r="29" spans="1:4" x14ac:dyDescent="0.25">
      <c r="A29" s="200"/>
      <c r="B29" s="193" t="s">
        <v>173</v>
      </c>
      <c r="C29" s="202" t="s">
        <v>118</v>
      </c>
      <c r="D29" s="268">
        <f>SUM(E29:XFD29)</f>
        <v>0</v>
      </c>
    </row>
    <row r="30" spans="1:4" x14ac:dyDescent="0.25">
      <c r="A30" s="199">
        <f>'Wksh 1 - Market Experience'!E16</f>
        <v>0</v>
      </c>
      <c r="B30" s="193" t="s">
        <v>174</v>
      </c>
      <c r="C30" s="191" t="s">
        <v>119</v>
      </c>
      <c r="D30" s="268">
        <f>D26-D27-D28-D29</f>
        <v>0</v>
      </c>
    </row>
    <row r="31" spans="1:4" x14ac:dyDescent="0.25">
      <c r="A31" s="199">
        <f>'Wksh 1 - Market Experience'!E17</f>
        <v>0</v>
      </c>
      <c r="B31" s="193" t="s">
        <v>175</v>
      </c>
      <c r="C31" s="202" t="s">
        <v>120</v>
      </c>
      <c r="D31" s="268">
        <f>SUM(E31:XFD31)</f>
        <v>0</v>
      </c>
    </row>
    <row r="32" spans="1:4" x14ac:dyDescent="0.25">
      <c r="A32" s="199">
        <f>'Wksh 1 - Market Experience'!E18</f>
        <v>0</v>
      </c>
      <c r="B32" s="193" t="s">
        <v>176</v>
      </c>
      <c r="C32" s="202" t="s">
        <v>121</v>
      </c>
      <c r="D32" s="268">
        <f>SUM(E32:XFD32)</f>
        <v>0</v>
      </c>
    </row>
    <row r="33" spans="1:8" x14ac:dyDescent="0.25">
      <c r="A33" s="203">
        <f>'Wksh 1 - Market Experience'!E19</f>
        <v>0</v>
      </c>
      <c r="B33" s="193" t="s">
        <v>177</v>
      </c>
      <c r="C33" s="202" t="s">
        <v>22</v>
      </c>
      <c r="D33" s="269">
        <f>SUM(E33:XFD33)</f>
        <v>0</v>
      </c>
    </row>
    <row r="34" spans="1:8" x14ac:dyDescent="0.25">
      <c r="A34" s="200"/>
      <c r="B34" s="193" t="s">
        <v>178</v>
      </c>
      <c r="C34" s="202" t="s">
        <v>122</v>
      </c>
      <c r="D34" s="269">
        <f>SUM(E34:XFD34)</f>
        <v>0</v>
      </c>
      <c r="F34" s="93"/>
      <c r="G34" s="93"/>
    </row>
    <row r="35" spans="1:8" x14ac:dyDescent="0.25">
      <c r="A35" s="195"/>
      <c r="B35" s="192" t="s">
        <v>179</v>
      </c>
      <c r="C35" s="182" t="s">
        <v>123</v>
      </c>
      <c r="D35" s="270" t="e">
        <f>SUMPRODUCT(E35:XFD35,E34:XFD34)/D34</f>
        <v>#DIV/0!</v>
      </c>
      <c r="F35" s="93"/>
      <c r="G35" s="30"/>
    </row>
    <row r="36" spans="1:8" x14ac:dyDescent="0.25">
      <c r="A36" s="195"/>
      <c r="B36" s="271" t="s">
        <v>180</v>
      </c>
      <c r="C36" s="272" t="s">
        <v>124</v>
      </c>
      <c r="D36" s="204" t="e">
        <f>D30/(D31+D32)</f>
        <v>#DIV/0!</v>
      </c>
    </row>
    <row r="37" spans="1:8" x14ac:dyDescent="0.25">
      <c r="A37" s="106"/>
      <c r="B37" s="28"/>
      <c r="C37" s="112" t="s">
        <v>126</v>
      </c>
      <c r="D37" s="31"/>
      <c r="F37" s="93"/>
      <c r="G37" s="93"/>
      <c r="H37" s="93"/>
    </row>
    <row r="38" spans="1:8" x14ac:dyDescent="0.25">
      <c r="A38" s="195"/>
      <c r="B38" s="193" t="s">
        <v>181</v>
      </c>
      <c r="C38" s="202" t="s">
        <v>92</v>
      </c>
      <c r="D38" s="210" t="e">
        <f>D26/D33</f>
        <v>#DIV/0!</v>
      </c>
    </row>
    <row r="39" spans="1:8" x14ac:dyDescent="0.25">
      <c r="A39" s="209"/>
      <c r="B39" s="193" t="s">
        <v>182</v>
      </c>
      <c r="C39" s="202" t="s">
        <v>93</v>
      </c>
      <c r="D39" s="126" t="e">
        <f>D27/D33</f>
        <v>#DIV/0!</v>
      </c>
    </row>
    <row r="40" spans="1:8" x14ac:dyDescent="0.25">
      <c r="A40" s="209"/>
      <c r="B40" s="193" t="s">
        <v>183</v>
      </c>
      <c r="C40" s="202" t="s">
        <v>117</v>
      </c>
      <c r="D40" s="126" t="e">
        <f>D28/D33</f>
        <v>#DIV/0!</v>
      </c>
    </row>
    <row r="41" spans="1:8" x14ac:dyDescent="0.25">
      <c r="A41" s="209"/>
      <c r="B41" s="193" t="s">
        <v>184</v>
      </c>
      <c r="C41" s="202" t="s">
        <v>118</v>
      </c>
      <c r="D41" s="126" t="e">
        <f>D29/D33</f>
        <v>#DIV/0!</v>
      </c>
    </row>
    <row r="42" spans="1:8" x14ac:dyDescent="0.25">
      <c r="A42" s="209"/>
      <c r="B42" s="193" t="s">
        <v>185</v>
      </c>
      <c r="C42" s="202" t="s">
        <v>119</v>
      </c>
      <c r="D42" s="126" t="e">
        <f>D30/D33</f>
        <v>#DIV/0!</v>
      </c>
    </row>
    <row r="43" spans="1:8" x14ac:dyDescent="0.25">
      <c r="A43" s="209"/>
      <c r="B43" s="193" t="s">
        <v>186</v>
      </c>
      <c r="C43" s="202" t="s">
        <v>120</v>
      </c>
      <c r="D43" s="126" t="e">
        <f>D31/D33</f>
        <v>#DIV/0!</v>
      </c>
    </row>
    <row r="44" spans="1:8" x14ac:dyDescent="0.25">
      <c r="A44" s="209"/>
      <c r="B44" s="192" t="s">
        <v>187</v>
      </c>
      <c r="C44" s="201" t="s">
        <v>121</v>
      </c>
      <c r="D44" s="126" t="e">
        <f>D32/D33</f>
        <v>#DIV/0!</v>
      </c>
    </row>
    <row r="46" spans="1:8" x14ac:dyDescent="0.25">
      <c r="C46" s="112" t="s">
        <v>127</v>
      </c>
    </row>
    <row r="47" spans="1:8" x14ac:dyDescent="0.25">
      <c r="B47" s="213" t="s">
        <v>188</v>
      </c>
      <c r="C47" s="214" t="s">
        <v>112</v>
      </c>
      <c r="D47" s="216"/>
    </row>
    <row r="48" spans="1:8" x14ac:dyDescent="0.25">
      <c r="B48" s="213" t="s">
        <v>189</v>
      </c>
      <c r="C48" s="214" t="s">
        <v>128</v>
      </c>
      <c r="D48" s="217"/>
    </row>
    <row r="49" spans="2:4" x14ac:dyDescent="0.25">
      <c r="B49" s="213" t="s">
        <v>190</v>
      </c>
      <c r="C49" s="214" t="s">
        <v>129</v>
      </c>
      <c r="D49" s="217"/>
    </row>
    <row r="50" spans="2:4" x14ac:dyDescent="0.25">
      <c r="B50" s="213" t="s">
        <v>191</v>
      </c>
      <c r="C50" s="214" t="s">
        <v>130</v>
      </c>
      <c r="D50" s="217"/>
    </row>
    <row r="51" spans="2:4" x14ac:dyDescent="0.25">
      <c r="B51" s="212" t="s">
        <v>192</v>
      </c>
      <c r="C51" s="215" t="s">
        <v>131</v>
      </c>
      <c r="D51" s="218"/>
    </row>
    <row r="52" spans="2:4" x14ac:dyDescent="0.25">
      <c r="C52" s="113" t="s">
        <v>140</v>
      </c>
    </row>
    <row r="53" spans="2:4" x14ac:dyDescent="0.25">
      <c r="B53" s="213" t="s">
        <v>193</v>
      </c>
      <c r="C53" s="225" t="s">
        <v>141</v>
      </c>
      <c r="D53" s="216"/>
    </row>
    <row r="54" spans="2:4" x14ac:dyDescent="0.25">
      <c r="B54" s="213" t="s">
        <v>194</v>
      </c>
      <c r="C54" s="225" t="s">
        <v>142</v>
      </c>
      <c r="D54" s="217"/>
    </row>
    <row r="55" spans="2:4" x14ac:dyDescent="0.25">
      <c r="B55" s="213" t="s">
        <v>195</v>
      </c>
      <c r="C55" s="225" t="s">
        <v>12</v>
      </c>
      <c r="D55" s="217"/>
    </row>
    <row r="56" spans="2:4" x14ac:dyDescent="0.25">
      <c r="B56" s="213" t="s">
        <v>196</v>
      </c>
      <c r="C56" s="214" t="s">
        <v>132</v>
      </c>
      <c r="D56" s="217"/>
    </row>
    <row r="57" spans="2:4" x14ac:dyDescent="0.25">
      <c r="B57" s="212" t="s">
        <v>197</v>
      </c>
      <c r="C57" s="226" t="s">
        <v>84</v>
      </c>
      <c r="D57" s="218"/>
    </row>
    <row r="59" spans="2:4" x14ac:dyDescent="0.25">
      <c r="B59" s="213" t="s">
        <v>198</v>
      </c>
      <c r="C59" s="202" t="s">
        <v>133</v>
      </c>
      <c r="D59" s="275"/>
    </row>
    <row r="60" spans="2:4" x14ac:dyDescent="0.25">
      <c r="B60" s="213" t="s">
        <v>199</v>
      </c>
      <c r="C60" s="202" t="s">
        <v>134</v>
      </c>
      <c r="D60" s="275"/>
    </row>
    <row r="61" spans="2:4" x14ac:dyDescent="0.25">
      <c r="B61" s="213" t="s">
        <v>200</v>
      </c>
      <c r="C61" s="202" t="s">
        <v>135</v>
      </c>
      <c r="D61" s="275"/>
    </row>
    <row r="62" spans="2:4" x14ac:dyDescent="0.25">
      <c r="B62" s="212" t="s">
        <v>201</v>
      </c>
      <c r="C62" s="224" t="s">
        <v>143</v>
      </c>
      <c r="D62" s="223"/>
    </row>
    <row r="64" spans="2:4" x14ac:dyDescent="0.25">
      <c r="B64" s="101"/>
      <c r="C64" s="112" t="s">
        <v>136</v>
      </c>
    </row>
    <row r="65" spans="2:4" x14ac:dyDescent="0.25">
      <c r="B65" s="213" t="s">
        <v>202</v>
      </c>
      <c r="C65" s="211" t="s">
        <v>112</v>
      </c>
      <c r="D65" s="227" t="s">
        <v>2</v>
      </c>
    </row>
    <row r="66" spans="2:4" x14ac:dyDescent="0.25">
      <c r="B66" s="213" t="s">
        <v>203</v>
      </c>
      <c r="C66" s="211" t="s">
        <v>92</v>
      </c>
      <c r="D66" s="205">
        <f>SUM(E66:XFD66)</f>
        <v>0</v>
      </c>
    </row>
    <row r="67" spans="2:4" x14ac:dyDescent="0.25">
      <c r="B67" s="213" t="s">
        <v>204</v>
      </c>
      <c r="C67" s="229" t="s">
        <v>93</v>
      </c>
      <c r="D67" s="205">
        <f>SUM(E67:XFD67)</f>
        <v>0</v>
      </c>
    </row>
    <row r="68" spans="2:4" x14ac:dyDescent="0.25">
      <c r="B68" s="213" t="s">
        <v>205</v>
      </c>
      <c r="C68" s="229" t="s">
        <v>117</v>
      </c>
      <c r="D68" s="205">
        <f>SUM(E68:XFD68)</f>
        <v>0</v>
      </c>
    </row>
    <row r="69" spans="2:4" x14ac:dyDescent="0.25">
      <c r="B69" s="213" t="s">
        <v>206</v>
      </c>
      <c r="C69" s="229" t="s">
        <v>118</v>
      </c>
      <c r="D69" s="205">
        <f>SUM(E69:XFD69)</f>
        <v>0</v>
      </c>
    </row>
    <row r="70" spans="2:4" x14ac:dyDescent="0.25">
      <c r="B70" s="213" t="s">
        <v>207</v>
      </c>
      <c r="C70" s="229" t="s">
        <v>119</v>
      </c>
      <c r="D70" s="205">
        <f>D66-D67-D68-D69</f>
        <v>0</v>
      </c>
    </row>
    <row r="71" spans="2:4" x14ac:dyDescent="0.25">
      <c r="B71" s="213" t="s">
        <v>208</v>
      </c>
      <c r="C71" s="229" t="s">
        <v>120</v>
      </c>
      <c r="D71" s="231">
        <f>SUM(E71:XFD71)</f>
        <v>0</v>
      </c>
    </row>
    <row r="72" spans="2:4" x14ac:dyDescent="0.25">
      <c r="B72" s="213" t="s">
        <v>209</v>
      </c>
      <c r="C72" s="229" t="s">
        <v>121</v>
      </c>
      <c r="D72" s="231">
        <f>SUM(E72:XFD72)</f>
        <v>0</v>
      </c>
    </row>
    <row r="73" spans="2:4" x14ac:dyDescent="0.25">
      <c r="B73" s="213" t="s">
        <v>210</v>
      </c>
      <c r="C73" s="229" t="s">
        <v>4</v>
      </c>
      <c r="D73" s="232">
        <f>SUM(E73:XFD73)</f>
        <v>0</v>
      </c>
    </row>
    <row r="74" spans="2:4" x14ac:dyDescent="0.25">
      <c r="B74" s="212" t="s">
        <v>211</v>
      </c>
      <c r="C74" s="228" t="s">
        <v>124</v>
      </c>
      <c r="D74" s="129" t="e">
        <f>D70/(D71+D72)</f>
        <v>#DIV/0!</v>
      </c>
    </row>
    <row r="75" spans="2:4" x14ac:dyDescent="0.25">
      <c r="B75" s="101"/>
      <c r="C75" s="114" t="s">
        <v>126</v>
      </c>
    </row>
    <row r="76" spans="2:4" x14ac:dyDescent="0.25">
      <c r="B76" s="213" t="s">
        <v>212</v>
      </c>
      <c r="C76" s="229" t="s">
        <v>92</v>
      </c>
      <c r="D76" s="233" t="e">
        <f>D66/D73</f>
        <v>#DIV/0!</v>
      </c>
    </row>
    <row r="77" spans="2:4" x14ac:dyDescent="0.25">
      <c r="B77" s="213" t="s">
        <v>213</v>
      </c>
      <c r="C77" s="229" t="s">
        <v>93</v>
      </c>
      <c r="D77" s="234" t="e">
        <f>D67/D73</f>
        <v>#DIV/0!</v>
      </c>
    </row>
    <row r="78" spans="2:4" x14ac:dyDescent="0.25">
      <c r="B78" s="213" t="s">
        <v>214</v>
      </c>
      <c r="C78" s="229" t="s">
        <v>117</v>
      </c>
      <c r="D78" s="233" t="e">
        <f>D68/D73</f>
        <v>#DIV/0!</v>
      </c>
    </row>
    <row r="79" spans="2:4" x14ac:dyDescent="0.25">
      <c r="B79" s="213" t="s">
        <v>215</v>
      </c>
      <c r="C79" s="229" t="s">
        <v>118</v>
      </c>
      <c r="D79" s="233" t="e">
        <f>D69/D73</f>
        <v>#DIV/0!</v>
      </c>
    </row>
    <row r="80" spans="2:4" x14ac:dyDescent="0.25">
      <c r="B80" s="213" t="s">
        <v>216</v>
      </c>
      <c r="C80" s="229" t="s">
        <v>119</v>
      </c>
      <c r="D80" s="233" t="e">
        <f>D70/D73</f>
        <v>#DIV/0!</v>
      </c>
    </row>
    <row r="81" spans="2:4" x14ac:dyDescent="0.25">
      <c r="B81" s="213" t="s">
        <v>217</v>
      </c>
      <c r="C81" s="229" t="s">
        <v>120</v>
      </c>
      <c r="D81" s="151" t="e">
        <f>D71/D73</f>
        <v>#DIV/0!</v>
      </c>
    </row>
    <row r="82" spans="2:4" x14ac:dyDescent="0.25">
      <c r="B82" s="212" t="s">
        <v>218</v>
      </c>
      <c r="C82" s="228" t="s">
        <v>121</v>
      </c>
      <c r="D82" s="151" t="e">
        <f>D72/D73</f>
        <v>#DIV/0!</v>
      </c>
    </row>
  </sheetData>
  <sheetProtection password="BD7E" sheet="1" objects="1" scenarios="1"/>
  <mergeCells count="2">
    <mergeCell ref="D10:D22"/>
    <mergeCell ref="C7:V8"/>
  </mergeCells>
  <dataValidations count="3">
    <dataValidation type="custom" allowBlank="1" showInputMessage="1" showErrorMessage="1" errorTitle="Value not valid:" error="Enter a numeric value greater than or equal to 0 with up to 4 decimal points." promptTitle="Required:" prompt="Enter the Age Calibration Factor as a numeric value greater than or equal to 0 with up to 4 decimal points." sqref="D59">
      <formula1>AND(ISNUMBER(D59),D59&gt;=0,IF(ISNUMBER(SEARCH(".", D59)),LEN(D59)-SEARCH(".", D59)&lt;5,1))</formula1>
    </dataValidation>
    <dataValidation type="custom" allowBlank="1" showInputMessage="1" showErrorMessage="1" errorTitle="Value not valid:" error="Enter a numeric value greater than or equal to 0 with up to 4 decimal points." promptTitle="Required:" prompt="Enter the Geographic Calibration Factor as a numeric value greater than or equal to 0 with up to 4 decimal points." sqref="D60">
      <formula1>AND(ISNUMBER(D60),D60&gt;=0,IF(ISNUMBER(SEARCH(".", D60)),LEN(D60)-SEARCH(".", D60)&lt;5,1))</formula1>
    </dataValidation>
    <dataValidation type="custom" allowBlank="1" showInputMessage="1" showErrorMessage="1" errorTitle="Value not valid:" error="Enter a numeric value greater than or equal to 0 with up to 4 decimal points." promptTitle="Required:" prompt="Enter the Tobacco Calibration Factor as a numeric value greater than or equal to 0 with up to 4 decimal points." sqref="D61">
      <formula1>AND(ISNUMBER(D61),D61&gt;=0,IF(ISNUMBER(SEARCH(".", D61)),LEN(D61)-SEARCH(".", D61)&lt;5,1))</formula1>
    </dataValidation>
  </dataValidations>
  <pageMargins left="0.7" right="0.7" top="0.75" bottom="0.75" header="0.3" footer="0.3"/>
  <pageSetup scale="33"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78" r:id="rId4" name="Button 30">
              <controlPr defaultSize="0" print="0" autoFill="0" autoPict="0" macro="[0]!AddNewProduct">
                <anchor moveWithCells="1" sizeWithCells="1">
                  <from>
                    <xdr:col>5</xdr:col>
                    <xdr:colOff>0</xdr:colOff>
                    <xdr:row>0</xdr:row>
                    <xdr:rowOff>0</xdr:rowOff>
                  </from>
                  <to>
                    <xdr:col>5</xdr:col>
                    <xdr:colOff>1038225</xdr:colOff>
                    <xdr:row>1</xdr:row>
                    <xdr:rowOff>47625</xdr:rowOff>
                  </to>
                </anchor>
              </controlPr>
            </control>
          </mc:Choice>
        </mc:AlternateContent>
        <mc:AlternateContent xmlns:mc="http://schemas.openxmlformats.org/markup-compatibility/2006">
          <mc:Choice Requires="x14">
            <control shapeId="2079" r:id="rId5" name="Button 31">
              <controlPr defaultSize="0" print="0" autoFill="0" autoPict="0" macro="[0]!Validate">
                <anchor moveWithCells="1" sizeWithCells="1">
                  <from>
                    <xdr:col>7</xdr:col>
                    <xdr:colOff>114300</xdr:colOff>
                    <xdr:row>0</xdr:row>
                    <xdr:rowOff>0</xdr:rowOff>
                  </from>
                  <to>
                    <xdr:col>8</xdr:col>
                    <xdr:colOff>104775</xdr:colOff>
                    <xdr:row>1</xdr:row>
                    <xdr:rowOff>47625</xdr:rowOff>
                  </to>
                </anchor>
              </controlPr>
            </control>
          </mc:Choice>
        </mc:AlternateContent>
        <mc:AlternateContent xmlns:mc="http://schemas.openxmlformats.org/markup-compatibility/2006">
          <mc:Choice Requires="x14">
            <control shapeId="2080" r:id="rId6" name="Button 32">
              <controlPr defaultSize="0" print="0" autoFill="0" autoPict="0" macro="[0]!ValidateAndFinalize">
                <anchor moveWithCells="1" sizeWithCells="1">
                  <from>
                    <xdr:col>8</xdr:col>
                    <xdr:colOff>171450</xdr:colOff>
                    <xdr:row>0</xdr:row>
                    <xdr:rowOff>0</xdr:rowOff>
                  </from>
                  <to>
                    <xdr:col>9</xdr:col>
                    <xdr:colOff>161925</xdr:colOff>
                    <xdr:row>1</xdr:row>
                    <xdr:rowOff>47625</xdr:rowOff>
                  </to>
                </anchor>
              </controlPr>
            </control>
          </mc:Choice>
        </mc:AlternateContent>
        <mc:AlternateContent xmlns:mc="http://schemas.openxmlformats.org/markup-compatibility/2006">
          <mc:Choice Requires="x14">
            <control shapeId="2083" r:id="rId7" name="Button 35">
              <controlPr defaultSize="0" print="0" autoFill="0" autoPict="0" macro="[0]!AddNewPlan">
                <anchor moveWithCells="1" sizeWithCells="1">
                  <from>
                    <xdr:col>6</xdr:col>
                    <xdr:colOff>57150</xdr:colOff>
                    <xdr:row>0</xdr:row>
                    <xdr:rowOff>0</xdr:rowOff>
                  </from>
                  <to>
                    <xdr:col>7</xdr:col>
                    <xdr:colOff>47625</xdr:colOff>
                    <xdr:row>1</xdr:row>
                    <xdr:rowOff>47625</xdr:rowOff>
                  </to>
                </anchor>
              </controlPr>
            </control>
          </mc:Choice>
        </mc:AlternateContent>
        <mc:AlternateContent xmlns:mc="http://schemas.openxmlformats.org/markup-compatibility/2006">
          <mc:Choice Requires="x14">
            <control shapeId="2084" r:id="rId8" name="Button 36">
              <controlPr defaultSize="0" print="0" autoFill="0" autoPict="0" macro="[0]!RemoveProduct">
                <anchor moveWithCells="1" sizeWithCells="1">
                  <from>
                    <xdr:col>9</xdr:col>
                    <xdr:colOff>209550</xdr:colOff>
                    <xdr:row>0</xdr:row>
                    <xdr:rowOff>0</xdr:rowOff>
                  </from>
                  <to>
                    <xdr:col>10</xdr:col>
                    <xdr:colOff>200025</xdr:colOff>
                    <xdr:row>1</xdr:row>
                    <xdr:rowOff>47625</xdr:rowOff>
                  </to>
                </anchor>
              </controlPr>
            </control>
          </mc:Choice>
        </mc:AlternateContent>
        <mc:AlternateContent xmlns:mc="http://schemas.openxmlformats.org/markup-compatibility/2006">
          <mc:Choice Requires="x14">
            <control shapeId="2085" r:id="rId9" name="Button 37">
              <controlPr defaultSize="0" print="0" autoFill="0" autoPict="0" macro="[0]!RemovePlan">
                <anchor moveWithCells="1" sizeWithCells="1">
                  <from>
                    <xdr:col>9</xdr:col>
                    <xdr:colOff>209550</xdr:colOff>
                    <xdr:row>0</xdr:row>
                    <xdr:rowOff>0</xdr:rowOff>
                  </from>
                  <to>
                    <xdr:col>10</xdr:col>
                    <xdr:colOff>190500</xdr:colOff>
                    <xdr:row>1</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C5"/>
  <sheetViews>
    <sheetView workbookViewId="0"/>
  </sheetViews>
  <sheetFormatPr defaultRowHeight="15" x14ac:dyDescent="0.25"/>
  <cols>
    <col min="1" max="1" width="28.7109375" style="127" customWidth="1"/>
    <col min="2" max="2" width="28.7109375" style="131" customWidth="1"/>
  </cols>
  <sheetData>
    <row r="1" spans="1:3" ht="15.75" x14ac:dyDescent="0.25">
      <c r="A1" s="117" t="s">
        <v>137</v>
      </c>
      <c r="B1"/>
      <c r="C1" s="144" t="s">
        <v>227</v>
      </c>
    </row>
    <row r="2" spans="1:3" x14ac:dyDescent="0.25">
      <c r="A2" s="142" t="s">
        <v>222</v>
      </c>
      <c r="B2"/>
      <c r="C2" s="144" t="s">
        <v>228</v>
      </c>
    </row>
    <row r="3" spans="1:3" x14ac:dyDescent="0.25">
      <c r="A3"/>
      <c r="B3"/>
      <c r="C3" s="144" t="s">
        <v>225</v>
      </c>
    </row>
    <row r="4" spans="1:3" s="103" customFormat="1" x14ac:dyDescent="0.25">
      <c r="C4" s="144" t="s">
        <v>226</v>
      </c>
    </row>
    <row r="5" spans="1:3" x14ac:dyDescent="0.25">
      <c r="A5" s="115" t="s">
        <v>138</v>
      </c>
      <c r="B5" s="116" t="s">
        <v>139</v>
      </c>
      <c r="C5" s="144"/>
    </row>
  </sheetData>
  <sheetProtection password="BD7E" sheet="1" objects="1" scenarios="1"/>
  <dataValidations count="2">
    <dataValidation type="list" allowBlank="1" showInputMessage="1" showErrorMessage="1" errorTitle="Value not valid:" error="Select a Rating Area value from the list." promptTitle="Required:" prompt="Select a Rating Area from the list." sqref="A6:A1048576">
      <formula1>RatingAreas</formula1>
    </dataValidation>
    <dataValidation type="custom" allowBlank="1" showInputMessage="1" showErrorMessage="1" errorTitle="Value not valid:" error="Rating Factor must be a numeric value, up to 4 decimal points." promptTitle="Required:" prompt="Enter the Rating Factor as a numeric value, up to 4 decimal points." sqref="B6:B1048576">
      <formula1>AND(ISNUMBER(B6),B6&gt;=0,IF(ISNUMBER(SEARCH(".", B6)),LEN(B6)-SEARCH(".", B6)&lt;5,1))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Button 1">
              <controlPr defaultSize="0" print="0" autoFill="0" autoPict="0" macro="[0]!Validate">
                <anchor moveWithCells="1" sizeWithCells="1">
                  <from>
                    <xdr:col>0</xdr:col>
                    <xdr:colOff>1438275</xdr:colOff>
                    <xdr:row>1</xdr:row>
                    <xdr:rowOff>57150</xdr:rowOff>
                  </from>
                  <to>
                    <xdr:col>1</xdr:col>
                    <xdr:colOff>561975</xdr:colOff>
                    <xdr:row>2</xdr:row>
                    <xdr:rowOff>133350</xdr:rowOff>
                  </to>
                </anchor>
              </controlPr>
            </control>
          </mc:Choice>
        </mc:AlternateContent>
        <mc:AlternateContent xmlns:mc="http://schemas.openxmlformats.org/markup-compatibility/2006">
          <mc:Choice Requires="x14">
            <control shapeId="5122" r:id="rId4" name="Button 2">
              <controlPr defaultSize="0" print="0" autoFill="0" autoPict="0" macro="[0]!ValidateAndFinalize">
                <anchor moveWithCells="1" sizeWithCells="1">
                  <from>
                    <xdr:col>1</xdr:col>
                    <xdr:colOff>609600</xdr:colOff>
                    <xdr:row>1</xdr:row>
                    <xdr:rowOff>57150</xdr:rowOff>
                  </from>
                  <to>
                    <xdr:col>1</xdr:col>
                    <xdr:colOff>1647825</xdr:colOff>
                    <xdr:row>2</xdr:row>
                    <xdr:rowOff>133350</xdr:rowOff>
                  </to>
                </anchor>
              </controlPr>
            </control>
          </mc:Choice>
        </mc:AlternateContent>
        <mc:AlternateContent xmlns:mc="http://schemas.openxmlformats.org/markup-compatibility/2006">
          <mc:Choice Requires="x14">
            <control shapeId="5123" r:id="rId5" name="Button 3">
              <controlPr defaultSize="0" print="0" autoFill="0" autoPict="0" macro="[0]!CreateRatingAreas">
                <anchor moveWithCells="1" sizeWithCells="1">
                  <from>
                    <xdr:col>0</xdr:col>
                    <xdr:colOff>47625</xdr:colOff>
                    <xdr:row>1</xdr:row>
                    <xdr:rowOff>57150</xdr:rowOff>
                  </from>
                  <to>
                    <xdr:col>0</xdr:col>
                    <xdr:colOff>1390650</xdr:colOff>
                    <xdr:row>2</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05"/>
  <sheetViews>
    <sheetView showGridLines="0" topLeftCell="A3" zoomScaleNormal="100" workbookViewId="0">
      <selection activeCell="A3" sqref="A3"/>
    </sheetView>
  </sheetViews>
  <sheetFormatPr defaultRowHeight="15" x14ac:dyDescent="0.25"/>
  <cols>
    <col min="1" max="1" width="18.140625" bestFit="1" customWidth="1"/>
    <col min="2" max="2" width="7.5703125" customWidth="1"/>
    <col min="3" max="3" width="43.85546875" customWidth="1"/>
    <col min="4" max="4" width="14.5703125" customWidth="1"/>
    <col min="5" max="5" width="15" customWidth="1"/>
    <col min="6" max="6" width="12.140625" customWidth="1"/>
    <col min="7" max="7" width="14.85546875" bestFit="1" customWidth="1"/>
    <col min="8" max="8" width="14.28515625" bestFit="1" customWidth="1"/>
    <col min="9" max="9" width="13.5703125" customWidth="1"/>
    <col min="10" max="10" width="12.5703125" customWidth="1"/>
    <col min="11" max="11" width="13.5703125" customWidth="1"/>
    <col min="12" max="12" width="14.28515625" bestFit="1" customWidth="1"/>
    <col min="13" max="13" width="14.28515625" customWidth="1"/>
    <col min="14" max="14" width="13.140625" customWidth="1"/>
    <col min="15" max="15" width="13.28515625" bestFit="1" customWidth="1"/>
    <col min="16" max="16" width="11.5703125" bestFit="1" customWidth="1"/>
    <col min="17" max="17" width="13.28515625" bestFit="1" customWidth="1"/>
    <col min="18" max="18" width="11.5703125" bestFit="1" customWidth="1"/>
    <col min="19" max="19" width="11.5703125" customWidth="1"/>
    <col min="20" max="20" width="11.5703125" bestFit="1" customWidth="1"/>
    <col min="21" max="22" width="13.28515625" bestFit="1" customWidth="1"/>
    <col min="23" max="23" width="13.85546875" customWidth="1"/>
    <col min="24" max="24" width="15.28515625" customWidth="1"/>
    <col min="25" max="25" width="13.85546875" customWidth="1"/>
  </cols>
  <sheetData>
    <row r="1" spans="1:23" ht="18.75" x14ac:dyDescent="0.3">
      <c r="C1" s="17" t="s">
        <v>13</v>
      </c>
      <c r="D1" s="17"/>
      <c r="E1" s="3"/>
      <c r="F1" s="3"/>
      <c r="G1" s="3"/>
      <c r="H1" s="3"/>
      <c r="I1" s="4"/>
      <c r="J1" s="1"/>
      <c r="K1" s="1"/>
      <c r="L1" s="1"/>
      <c r="M1" s="1"/>
      <c r="N1" s="1"/>
      <c r="O1" s="1"/>
      <c r="P1" s="1"/>
      <c r="Q1" s="1"/>
      <c r="R1" s="1"/>
      <c r="S1" s="1"/>
      <c r="T1" s="1"/>
      <c r="U1" s="1"/>
      <c r="V1" s="1"/>
    </row>
    <row r="2" spans="1:23" ht="18.75" x14ac:dyDescent="0.3">
      <c r="C2" s="3"/>
      <c r="D2" s="3"/>
      <c r="E2" s="3"/>
      <c r="F2" s="3"/>
      <c r="G2" s="3"/>
      <c r="H2" s="3"/>
      <c r="I2" s="4"/>
      <c r="J2" s="1"/>
      <c r="K2" s="1"/>
      <c r="L2" s="1"/>
      <c r="M2" s="1"/>
      <c r="N2" s="1"/>
      <c r="O2" s="1"/>
      <c r="P2" s="1"/>
      <c r="Q2" s="1"/>
      <c r="R2" s="1"/>
      <c r="S2" s="1"/>
      <c r="T2" s="1"/>
      <c r="U2" s="1"/>
      <c r="V2" s="1"/>
    </row>
    <row r="3" spans="1:23" ht="18.75" x14ac:dyDescent="0.3">
      <c r="C3" s="7" t="s">
        <v>5</v>
      </c>
      <c r="D3" s="3" t="str">
        <f>IF('Wksh 1 - Market Experience'!C3&lt;&gt;"", 'Wksh 1 - Market Experience'!C3,"")</f>
        <v/>
      </c>
      <c r="F3" s="3"/>
      <c r="G3" s="24"/>
      <c r="J3" s="1"/>
      <c r="K3" s="1"/>
      <c r="N3" s="7" t="s">
        <v>7</v>
      </c>
      <c r="O3" s="110" t="str">
        <f>IF('Wksh 1 - Market Experience'!J3="","",'Wksh 1 - Market Experience'!J3)</f>
        <v/>
      </c>
      <c r="P3" s="1"/>
    </row>
    <row r="4" spans="1:23" ht="18.75" x14ac:dyDescent="0.3">
      <c r="C4" s="8" t="s">
        <v>6</v>
      </c>
      <c r="D4" s="4" t="str">
        <f>IF('Wksh 1 - Market Experience'!C4&lt;&gt;"", 'Wksh 1 - Market Experience'!C4,"")</f>
        <v/>
      </c>
      <c r="F4" s="3"/>
      <c r="G4" s="96"/>
      <c r="J4" s="1"/>
      <c r="K4" s="1"/>
      <c r="N4" s="7" t="s">
        <v>9</v>
      </c>
      <c r="O4" s="110" t="str">
        <f>IF('Wksh 1 - Market Experience'!J4="","",'Wksh 1 - Market Experience'!J4)</f>
        <v/>
      </c>
      <c r="P4" s="1"/>
    </row>
    <row r="5" spans="1:23" ht="18.75" x14ac:dyDescent="0.3">
      <c r="C5" s="7" t="s">
        <v>14</v>
      </c>
      <c r="D5" s="123" t="str">
        <f>IF('Wksh 1 - Market Experience'!D5&lt;&gt;"", 'Wksh 1 - Market Experience'!D5,"")</f>
        <v/>
      </c>
      <c r="F5" s="3"/>
      <c r="G5" s="319"/>
      <c r="H5" s="319"/>
      <c r="I5" s="320"/>
      <c r="J5" s="1"/>
      <c r="K5" s="1"/>
      <c r="L5" s="1"/>
      <c r="M5" s="1"/>
      <c r="N5" s="1"/>
      <c r="O5" s="1"/>
      <c r="P5" s="1"/>
      <c r="Q5" s="1"/>
      <c r="R5" s="1"/>
      <c r="S5" s="1"/>
      <c r="T5" s="1"/>
      <c r="U5" s="1"/>
      <c r="V5" s="1"/>
    </row>
    <row r="6" spans="1:23" x14ac:dyDescent="0.25">
      <c r="C6" s="1"/>
      <c r="D6" s="1"/>
      <c r="E6" s="1"/>
      <c r="F6" s="1"/>
      <c r="G6" s="1"/>
      <c r="H6" s="1"/>
      <c r="I6" s="2"/>
      <c r="J6" s="1"/>
      <c r="K6" s="1"/>
      <c r="L6" s="1"/>
      <c r="M6" s="1"/>
      <c r="N6" s="1"/>
      <c r="O6" s="1"/>
      <c r="P6" s="1"/>
      <c r="Q6" s="1"/>
      <c r="R6" s="1"/>
      <c r="S6" s="1"/>
      <c r="T6" s="1"/>
      <c r="U6" s="1"/>
      <c r="V6" s="1"/>
    </row>
    <row r="7" spans="1:23" x14ac:dyDescent="0.25">
      <c r="C7" s="16" t="s">
        <v>15</v>
      </c>
      <c r="D7" s="26"/>
      <c r="E7" s="9"/>
      <c r="F7" s="9"/>
      <c r="G7" s="9"/>
      <c r="H7" s="9"/>
      <c r="I7" s="10"/>
      <c r="J7" s="9"/>
      <c r="K7" s="9"/>
      <c r="L7" s="9"/>
      <c r="M7" s="9"/>
      <c r="N7" s="9"/>
      <c r="O7" s="9"/>
      <c r="P7" s="9"/>
      <c r="Q7" s="9"/>
      <c r="R7" s="9"/>
      <c r="S7" s="9"/>
      <c r="T7" s="9"/>
      <c r="U7" s="9"/>
      <c r="V7" s="9"/>
      <c r="W7" s="11"/>
    </row>
    <row r="8" spans="1:23" x14ac:dyDescent="0.25">
      <c r="C8" s="12"/>
      <c r="D8" s="13"/>
      <c r="E8" s="13"/>
      <c r="F8" s="13"/>
      <c r="G8" s="13"/>
      <c r="H8" s="13"/>
      <c r="I8" s="14"/>
      <c r="J8" s="13"/>
      <c r="K8" s="13"/>
      <c r="L8" s="13"/>
      <c r="M8" s="13"/>
      <c r="N8" s="13"/>
      <c r="O8" s="13"/>
      <c r="P8" s="13"/>
      <c r="Q8" s="13"/>
      <c r="R8" s="13"/>
      <c r="S8" s="13"/>
      <c r="T8" s="13"/>
      <c r="U8" s="13"/>
      <c r="V8" s="13"/>
      <c r="W8" s="15"/>
    </row>
    <row r="9" spans="1:23" x14ac:dyDescent="0.25">
      <c r="B9" s="118" t="s">
        <v>109</v>
      </c>
      <c r="C9" s="22" t="s">
        <v>77</v>
      </c>
      <c r="D9" s="22"/>
      <c r="E9" s="20"/>
      <c r="F9" s="20"/>
      <c r="G9" s="20"/>
      <c r="H9" s="20"/>
      <c r="I9" s="21"/>
      <c r="J9" s="20"/>
      <c r="K9" s="20"/>
      <c r="L9" s="20"/>
      <c r="M9" s="20"/>
      <c r="N9" s="20"/>
      <c r="O9" s="20"/>
      <c r="P9" s="20"/>
      <c r="Q9" s="20"/>
      <c r="R9" s="20"/>
      <c r="S9" s="20"/>
      <c r="T9" s="20"/>
      <c r="U9" s="20"/>
      <c r="V9" s="18"/>
    </row>
    <row r="10" spans="1:23" x14ac:dyDescent="0.25">
      <c r="A10" s="105"/>
      <c r="B10" s="190" t="s">
        <v>162</v>
      </c>
      <c r="C10" s="191" t="s">
        <v>110</v>
      </c>
      <c r="D10" s="321"/>
      <c r="E10" s="235"/>
      <c r="F10" s="103"/>
      <c r="G10" s="103"/>
      <c r="H10" s="103"/>
      <c r="I10" s="98"/>
      <c r="J10" s="98"/>
      <c r="K10" s="98"/>
      <c r="L10" s="94" t="s">
        <v>27</v>
      </c>
      <c r="M10" s="98" t="s">
        <v>86</v>
      </c>
      <c r="N10" s="98" t="s">
        <v>146</v>
      </c>
      <c r="O10" s="98" t="s">
        <v>152</v>
      </c>
    </row>
    <row r="11" spans="1:23" x14ac:dyDescent="0.25">
      <c r="A11" s="105"/>
      <c r="B11" s="190" t="s">
        <v>163</v>
      </c>
      <c r="C11" s="191" t="s">
        <v>111</v>
      </c>
      <c r="D11" s="322"/>
      <c r="E11" s="235"/>
      <c r="F11" s="103"/>
      <c r="G11" s="103"/>
      <c r="H11" s="103"/>
      <c r="I11" s="98"/>
      <c r="J11" s="98"/>
      <c r="K11" s="98"/>
      <c r="L11" s="94" t="s">
        <v>28</v>
      </c>
      <c r="M11" s="98" t="s">
        <v>87</v>
      </c>
      <c r="N11" s="98" t="s">
        <v>147</v>
      </c>
      <c r="O11" s="98" t="s">
        <v>153</v>
      </c>
    </row>
    <row r="12" spans="1:23" x14ac:dyDescent="0.25">
      <c r="A12" s="105"/>
      <c r="B12" s="190" t="s">
        <v>164</v>
      </c>
      <c r="C12" s="191" t="s">
        <v>10</v>
      </c>
      <c r="D12" s="322"/>
      <c r="E12" s="237"/>
      <c r="F12" s="103"/>
      <c r="G12" s="103"/>
      <c r="H12" s="103"/>
      <c r="I12" s="98"/>
      <c r="J12" s="98"/>
      <c r="K12" s="98"/>
      <c r="L12" s="94" t="s">
        <v>29</v>
      </c>
      <c r="M12" s="98" t="s">
        <v>88</v>
      </c>
      <c r="N12" s="98" t="s">
        <v>148</v>
      </c>
    </row>
    <row r="13" spans="1:23" x14ac:dyDescent="0.25">
      <c r="A13" s="105"/>
      <c r="B13" s="193" t="s">
        <v>165</v>
      </c>
      <c r="C13" s="191" t="s">
        <v>112</v>
      </c>
      <c r="D13" s="322"/>
      <c r="E13" s="238"/>
      <c r="F13" s="103"/>
      <c r="G13" s="103"/>
      <c r="H13" s="103"/>
      <c r="I13" s="98"/>
      <c r="J13" s="103"/>
      <c r="K13" s="98"/>
      <c r="L13" s="94" t="s">
        <v>30</v>
      </c>
      <c r="M13" s="103"/>
      <c r="N13" s="98" t="s">
        <v>149</v>
      </c>
    </row>
    <row r="14" spans="1:23" x14ac:dyDescent="0.25">
      <c r="A14" s="105"/>
      <c r="B14" s="193" t="s">
        <v>166</v>
      </c>
      <c r="C14" s="191" t="s">
        <v>113</v>
      </c>
      <c r="D14" s="322"/>
      <c r="E14" s="239"/>
      <c r="F14" s="103"/>
      <c r="G14" s="103"/>
      <c r="H14" s="103"/>
      <c r="I14" s="103"/>
      <c r="J14" s="103"/>
      <c r="K14" s="98"/>
      <c r="L14" s="94" t="s">
        <v>31</v>
      </c>
      <c r="M14" s="103"/>
      <c r="N14" s="98" t="s">
        <v>150</v>
      </c>
    </row>
    <row r="15" spans="1:23" s="103" customFormat="1" x14ac:dyDescent="0.25">
      <c r="A15" s="105"/>
      <c r="B15" s="193" t="s">
        <v>167</v>
      </c>
      <c r="C15" s="191" t="s">
        <v>26</v>
      </c>
      <c r="D15" s="322"/>
      <c r="E15" s="240"/>
      <c r="K15" s="98"/>
      <c r="L15" s="94" t="s">
        <v>32</v>
      </c>
      <c r="N15" s="98" t="s">
        <v>151</v>
      </c>
    </row>
    <row r="16" spans="1:23" x14ac:dyDescent="0.25">
      <c r="A16" s="105"/>
      <c r="B16" s="193" t="s">
        <v>168</v>
      </c>
      <c r="C16" s="191" t="s">
        <v>85</v>
      </c>
      <c r="D16" s="322"/>
      <c r="E16" s="237"/>
      <c r="F16" s="103"/>
      <c r="G16" s="103"/>
      <c r="H16" s="103"/>
      <c r="I16" s="103"/>
      <c r="J16" s="103"/>
      <c r="K16" s="103"/>
      <c r="L16" s="94" t="s">
        <v>33</v>
      </c>
      <c r="M16" s="103"/>
      <c r="N16" s="103"/>
    </row>
    <row r="17" spans="1:13" x14ac:dyDescent="0.25">
      <c r="A17" s="105"/>
      <c r="B17" s="193" t="s">
        <v>161</v>
      </c>
      <c r="C17" s="191" t="s">
        <v>114</v>
      </c>
      <c r="D17" s="322"/>
      <c r="E17" s="241"/>
      <c r="F17" s="103"/>
      <c r="G17" s="103"/>
      <c r="H17" s="103"/>
      <c r="I17" s="103"/>
      <c r="J17" s="103"/>
      <c r="K17" s="103"/>
      <c r="L17" s="94" t="s">
        <v>35</v>
      </c>
      <c r="M17" s="103"/>
    </row>
    <row r="18" spans="1:13" x14ac:dyDescent="0.25">
      <c r="A18" s="105"/>
      <c r="B18" s="193" t="s">
        <v>160</v>
      </c>
      <c r="C18" s="191" t="s">
        <v>16</v>
      </c>
      <c r="D18" s="322"/>
      <c r="E18" s="242"/>
      <c r="F18" s="103"/>
      <c r="G18" s="103"/>
      <c r="H18" s="103"/>
      <c r="I18" s="103"/>
      <c r="J18" s="103"/>
      <c r="K18" s="103"/>
      <c r="L18" s="95" t="s">
        <v>34</v>
      </c>
      <c r="M18" s="103"/>
    </row>
    <row r="19" spans="1:13" x14ac:dyDescent="0.25">
      <c r="A19" s="105"/>
      <c r="B19" s="193" t="s">
        <v>156</v>
      </c>
      <c r="C19" s="191" t="s">
        <v>25</v>
      </c>
      <c r="D19" s="322"/>
      <c r="E19" s="243"/>
      <c r="F19" s="103"/>
      <c r="G19" s="103"/>
      <c r="H19" s="103"/>
      <c r="I19" s="103"/>
      <c r="J19" s="103"/>
      <c r="K19" s="103"/>
      <c r="L19" s="94" t="s">
        <v>36</v>
      </c>
      <c r="M19" s="103"/>
    </row>
    <row r="20" spans="1:13" x14ac:dyDescent="0.25">
      <c r="A20" s="105"/>
      <c r="B20" s="193" t="s">
        <v>157</v>
      </c>
      <c r="C20" s="191" t="s">
        <v>115</v>
      </c>
      <c r="D20" s="322"/>
      <c r="E20" s="244"/>
      <c r="F20" s="103"/>
      <c r="G20" s="103"/>
      <c r="H20" s="103"/>
      <c r="I20" s="103"/>
      <c r="J20" s="103"/>
      <c r="K20" s="103"/>
      <c r="L20" s="94" t="s">
        <v>37</v>
      </c>
      <c r="M20" s="103"/>
    </row>
    <row r="21" spans="1:13" x14ac:dyDescent="0.25">
      <c r="A21" s="105"/>
      <c r="B21" s="193" t="s">
        <v>158</v>
      </c>
      <c r="C21" s="191" t="s">
        <v>89</v>
      </c>
      <c r="D21" s="322"/>
      <c r="E21" s="236"/>
      <c r="F21" s="103"/>
      <c r="G21" s="103"/>
      <c r="H21" s="103"/>
      <c r="I21" s="103"/>
      <c r="J21" s="103"/>
      <c r="K21" s="103"/>
      <c r="L21" s="94" t="s">
        <v>38</v>
      </c>
      <c r="M21" s="103"/>
    </row>
    <row r="22" spans="1:13" x14ac:dyDescent="0.25">
      <c r="A22" s="105"/>
      <c r="B22" s="192" t="s">
        <v>159</v>
      </c>
      <c r="C22" s="182" t="s">
        <v>220</v>
      </c>
      <c r="D22" s="323"/>
      <c r="E22" s="236"/>
      <c r="F22" s="103"/>
      <c r="G22" s="103"/>
      <c r="H22" s="103"/>
      <c r="I22" s="103"/>
      <c r="J22" s="103"/>
      <c r="K22" s="103"/>
      <c r="L22" s="94" t="s">
        <v>39</v>
      </c>
      <c r="M22" s="103"/>
    </row>
    <row r="23" spans="1:13" x14ac:dyDescent="0.25">
      <c r="A23" s="105"/>
      <c r="B23" s="105"/>
      <c r="C23" s="107"/>
      <c r="D23" s="105"/>
      <c r="E23" s="108"/>
      <c r="L23" s="94" t="s">
        <v>40</v>
      </c>
      <c r="M23" s="103"/>
    </row>
    <row r="24" spans="1:13" ht="18.75" x14ac:dyDescent="0.3">
      <c r="A24" s="7"/>
      <c r="B24" s="118"/>
      <c r="C24" s="119" t="s">
        <v>116</v>
      </c>
      <c r="D24" s="39"/>
      <c r="E24" s="18"/>
      <c r="L24" s="94" t="s">
        <v>41</v>
      </c>
      <c r="M24" s="103"/>
    </row>
    <row r="25" spans="1:13" ht="18.75" x14ac:dyDescent="0.3">
      <c r="A25" s="7"/>
      <c r="B25" s="193" t="s">
        <v>169</v>
      </c>
      <c r="C25" s="246" t="s">
        <v>112</v>
      </c>
      <c r="D25" s="245" t="s">
        <v>2</v>
      </c>
      <c r="E25" s="130" t="str">
        <f>IF(E13&lt;&gt;"",E13,"")</f>
        <v/>
      </c>
      <c r="H25" s="99"/>
      <c r="L25" s="94" t="s">
        <v>42</v>
      </c>
      <c r="M25" s="103"/>
    </row>
    <row r="26" spans="1:13" ht="18.75" x14ac:dyDescent="0.3">
      <c r="A26" s="7"/>
      <c r="B26" s="193" t="s">
        <v>170</v>
      </c>
      <c r="C26" s="194" t="s">
        <v>92</v>
      </c>
      <c r="D26" s="205">
        <f>SUM(E26:XFD26)</f>
        <v>0</v>
      </c>
      <c r="E26" s="249"/>
      <c r="J26" s="99"/>
      <c r="K26" s="99"/>
      <c r="L26" s="94" t="s">
        <v>43</v>
      </c>
      <c r="M26" s="103"/>
    </row>
    <row r="27" spans="1:13" ht="18.75" x14ac:dyDescent="0.3">
      <c r="A27" s="7"/>
      <c r="B27" s="193" t="s">
        <v>171</v>
      </c>
      <c r="C27" s="229" t="s">
        <v>93</v>
      </c>
      <c r="D27" s="205">
        <f>SUM(E27:XFD27)</f>
        <v>0</v>
      </c>
      <c r="E27" s="250"/>
      <c r="G27" s="99"/>
      <c r="L27" s="94" t="s">
        <v>44</v>
      </c>
      <c r="M27" s="103"/>
    </row>
    <row r="28" spans="1:13" s="99" customFormat="1" ht="18.75" x14ac:dyDescent="0.3">
      <c r="A28" s="7"/>
      <c r="B28" s="193" t="s">
        <v>172</v>
      </c>
      <c r="C28" s="229" t="s">
        <v>117</v>
      </c>
      <c r="D28" s="206">
        <f>SUM(E28:XFD28)</f>
        <v>0</v>
      </c>
      <c r="E28" s="249"/>
      <c r="G28"/>
      <c r="H28"/>
      <c r="J28"/>
      <c r="K28"/>
      <c r="L28" s="94" t="s">
        <v>45</v>
      </c>
      <c r="M28" s="103"/>
    </row>
    <row r="29" spans="1:13" ht="18.75" x14ac:dyDescent="0.3">
      <c r="A29" s="7"/>
      <c r="B29" s="193" t="s">
        <v>173</v>
      </c>
      <c r="C29" s="229" t="s">
        <v>118</v>
      </c>
      <c r="D29" s="206">
        <f>SUM(E29:XFD29)</f>
        <v>0</v>
      </c>
      <c r="E29" s="249"/>
      <c r="L29" s="94" t="s">
        <v>46</v>
      </c>
      <c r="M29" s="103"/>
    </row>
    <row r="30" spans="1:13" ht="18.75" x14ac:dyDescent="0.3">
      <c r="A30" s="7"/>
      <c r="B30" s="193" t="s">
        <v>174</v>
      </c>
      <c r="C30" s="229" t="s">
        <v>119</v>
      </c>
      <c r="D30" s="206">
        <f>D26-D27-D28-D29</f>
        <v>0</v>
      </c>
      <c r="E30" s="285">
        <f>E26-E27-E28-E29</f>
        <v>0</v>
      </c>
      <c r="L30" s="94" t="s">
        <v>47</v>
      </c>
      <c r="M30" s="103"/>
    </row>
    <row r="31" spans="1:13" ht="18.75" x14ac:dyDescent="0.3">
      <c r="A31" s="7"/>
      <c r="B31" s="193" t="s">
        <v>175</v>
      </c>
      <c r="C31" s="248" t="s">
        <v>120</v>
      </c>
      <c r="D31" s="206">
        <f>SUM(E31:XFD31)</f>
        <v>0</v>
      </c>
      <c r="E31" s="249"/>
      <c r="L31" s="94" t="s">
        <v>48</v>
      </c>
      <c r="M31" s="103"/>
    </row>
    <row r="32" spans="1:13" ht="18.75" x14ac:dyDescent="0.3">
      <c r="A32" s="7"/>
      <c r="B32" s="193" t="s">
        <v>176</v>
      </c>
      <c r="C32" s="248" t="s">
        <v>121</v>
      </c>
      <c r="D32" s="206">
        <f>SUM(E32:XFD32)</f>
        <v>0</v>
      </c>
      <c r="E32" s="249"/>
      <c r="L32" s="94" t="s">
        <v>49</v>
      </c>
      <c r="M32" s="103"/>
    </row>
    <row r="33" spans="1:13" ht="18.75" x14ac:dyDescent="0.3">
      <c r="A33" s="7"/>
      <c r="B33" s="193" t="s">
        <v>177</v>
      </c>
      <c r="C33" s="248" t="s">
        <v>22</v>
      </c>
      <c r="D33" s="207">
        <f>SUM(E33:XFD33)</f>
        <v>0</v>
      </c>
      <c r="E33" s="286"/>
      <c r="L33" s="94" t="s">
        <v>50</v>
      </c>
      <c r="M33" s="103"/>
    </row>
    <row r="34" spans="1:13" ht="18.75" x14ac:dyDescent="0.3">
      <c r="A34" s="7"/>
      <c r="B34" s="193" t="s">
        <v>178</v>
      </c>
      <c r="C34" s="248" t="s">
        <v>122</v>
      </c>
      <c r="D34" s="207">
        <f>SUM(E34:XFD34)</f>
        <v>0</v>
      </c>
      <c r="E34" s="286"/>
      <c r="L34" s="94" t="s">
        <v>51</v>
      </c>
      <c r="M34" s="103"/>
    </row>
    <row r="35" spans="1:13" ht="18.75" x14ac:dyDescent="0.3">
      <c r="A35" s="7"/>
      <c r="B35" s="193" t="s">
        <v>179</v>
      </c>
      <c r="C35" s="248" t="s">
        <v>123</v>
      </c>
      <c r="D35" s="208" t="e">
        <f>SUMPRODUCT(E35:XFD35,E34:XFD34)/D34</f>
        <v>#DIV/0!</v>
      </c>
      <c r="E35" s="251"/>
      <c r="L35" s="94" t="s">
        <v>52</v>
      </c>
      <c r="M35" s="103"/>
    </row>
    <row r="36" spans="1:13" ht="18.75" x14ac:dyDescent="0.3">
      <c r="A36" s="7"/>
      <c r="B36" s="192" t="s">
        <v>180</v>
      </c>
      <c r="C36" s="247" t="s">
        <v>124</v>
      </c>
      <c r="D36" s="128" t="e">
        <f>D30/(D31+D32)</f>
        <v>#DIV/0!</v>
      </c>
      <c r="E36" s="128" t="e">
        <f>E30/(E31+E32)</f>
        <v>#DIV/0!</v>
      </c>
      <c r="L36" s="94" t="s">
        <v>53</v>
      </c>
      <c r="M36" s="103"/>
    </row>
    <row r="37" spans="1:13" ht="18.75" x14ac:dyDescent="0.3">
      <c r="A37" s="7"/>
      <c r="B37" s="118"/>
      <c r="C37" s="120" t="s">
        <v>126</v>
      </c>
      <c r="D37" s="7"/>
      <c r="L37" s="94" t="s">
        <v>54</v>
      </c>
      <c r="M37" s="103"/>
    </row>
    <row r="38" spans="1:13" ht="18.75" x14ac:dyDescent="0.3">
      <c r="A38" s="7"/>
      <c r="B38" s="193" t="s">
        <v>181</v>
      </c>
      <c r="C38" s="229" t="s">
        <v>92</v>
      </c>
      <c r="D38" s="210" t="e">
        <f>D26/D33</f>
        <v>#DIV/0!</v>
      </c>
      <c r="E38" s="210" t="e">
        <f>E26/E33</f>
        <v>#DIV/0!</v>
      </c>
      <c r="L38" s="94" t="s">
        <v>55</v>
      </c>
      <c r="M38" s="103"/>
    </row>
    <row r="39" spans="1:13" ht="18.75" x14ac:dyDescent="0.3">
      <c r="A39" s="7"/>
      <c r="B39" s="193" t="s">
        <v>182</v>
      </c>
      <c r="C39" s="229" t="s">
        <v>93</v>
      </c>
      <c r="D39" s="126" t="e">
        <f>D27/D33</f>
        <v>#DIV/0!</v>
      </c>
      <c r="E39" s="126" t="e">
        <f>E27/E33</f>
        <v>#DIV/0!</v>
      </c>
      <c r="L39" s="94" t="s">
        <v>56</v>
      </c>
      <c r="M39" s="103"/>
    </row>
    <row r="40" spans="1:13" ht="18.75" x14ac:dyDescent="0.3">
      <c r="A40" s="7"/>
      <c r="B40" s="193" t="s">
        <v>183</v>
      </c>
      <c r="C40" s="229" t="s">
        <v>117</v>
      </c>
      <c r="D40" s="126" t="e">
        <f>D28/D33</f>
        <v>#DIV/0!</v>
      </c>
      <c r="E40" s="126" t="e">
        <f>E28/E33</f>
        <v>#DIV/0!</v>
      </c>
      <c r="L40" s="94" t="s">
        <v>57</v>
      </c>
      <c r="M40" s="103"/>
    </row>
    <row r="41" spans="1:13" ht="18.75" x14ac:dyDescent="0.3">
      <c r="A41" s="7"/>
      <c r="B41" s="193" t="s">
        <v>184</v>
      </c>
      <c r="C41" s="229" t="s">
        <v>118</v>
      </c>
      <c r="D41" s="126" t="e">
        <f>D29/D33</f>
        <v>#DIV/0!</v>
      </c>
      <c r="E41" s="126" t="e">
        <f>E29/E33</f>
        <v>#DIV/0!</v>
      </c>
      <c r="L41" s="94" t="s">
        <v>58</v>
      </c>
      <c r="M41" s="103"/>
    </row>
    <row r="42" spans="1:13" ht="18.75" x14ac:dyDescent="0.3">
      <c r="A42" s="7"/>
      <c r="B42" s="193" t="s">
        <v>185</v>
      </c>
      <c r="C42" s="229" t="s">
        <v>119</v>
      </c>
      <c r="D42" s="126" t="e">
        <f>D30/D33</f>
        <v>#DIV/0!</v>
      </c>
      <c r="E42" s="126" t="e">
        <f>E30/E33</f>
        <v>#DIV/0!</v>
      </c>
      <c r="L42" s="94" t="s">
        <v>59</v>
      </c>
      <c r="M42" s="103"/>
    </row>
    <row r="43" spans="1:13" ht="18.75" x14ac:dyDescent="0.3">
      <c r="A43" s="7"/>
      <c r="B43" s="193" t="s">
        <v>186</v>
      </c>
      <c r="C43" s="248" t="s">
        <v>120</v>
      </c>
      <c r="D43" s="126" t="e">
        <f>D31/D33</f>
        <v>#DIV/0!</v>
      </c>
      <c r="E43" s="126" t="e">
        <f>E31/E33</f>
        <v>#DIV/0!</v>
      </c>
      <c r="G43" s="6"/>
      <c r="L43" s="94" t="s">
        <v>60</v>
      </c>
      <c r="M43" s="103"/>
    </row>
    <row r="44" spans="1:13" ht="18.75" x14ac:dyDescent="0.3">
      <c r="A44" s="7"/>
      <c r="B44" s="192" t="s">
        <v>187</v>
      </c>
      <c r="C44" s="247" t="s">
        <v>121</v>
      </c>
      <c r="D44" s="126" t="e">
        <f>D32/D33</f>
        <v>#DIV/0!</v>
      </c>
      <c r="E44" s="126" t="e">
        <f>E32/E33</f>
        <v>#DIV/0!</v>
      </c>
      <c r="G44" s="6"/>
      <c r="H44" s="6"/>
      <c r="L44" s="94" t="s">
        <v>61</v>
      </c>
      <c r="M44" s="103"/>
    </row>
    <row r="45" spans="1:13" ht="18.75" x14ac:dyDescent="0.3">
      <c r="A45" s="7"/>
      <c r="B45" s="118"/>
      <c r="C45" s="7"/>
      <c r="D45" s="7"/>
      <c r="L45" s="94" t="s">
        <v>62</v>
      </c>
      <c r="M45" s="103"/>
    </row>
    <row r="46" spans="1:13" ht="18.75" x14ac:dyDescent="0.3">
      <c r="A46" s="7"/>
      <c r="B46" s="103"/>
      <c r="C46" s="114" t="s">
        <v>127</v>
      </c>
      <c r="D46" s="7"/>
      <c r="G46" s="6"/>
      <c r="H46" s="23"/>
      <c r="L46" s="94" t="s">
        <v>63</v>
      </c>
      <c r="M46" s="103"/>
    </row>
    <row r="47" spans="1:13" ht="18.75" x14ac:dyDescent="0.3">
      <c r="A47" s="7"/>
      <c r="B47" s="213" t="s">
        <v>188</v>
      </c>
      <c r="C47" s="252" t="s">
        <v>112</v>
      </c>
      <c r="D47" s="324"/>
      <c r="E47" s="255" t="str">
        <f>IF(E13&lt;&gt;"",E13,"")</f>
        <v/>
      </c>
      <c r="L47" s="94" t="s">
        <v>64</v>
      </c>
      <c r="M47" s="103"/>
    </row>
    <row r="48" spans="1:13" ht="18.75" x14ac:dyDescent="0.3">
      <c r="A48" s="7"/>
      <c r="B48" s="213" t="s">
        <v>189</v>
      </c>
      <c r="C48" s="252" t="s">
        <v>128</v>
      </c>
      <c r="D48" s="325"/>
      <c r="E48" s="256">
        <f>'Wksh 1 - Market Experience'!F46</f>
        <v>0</v>
      </c>
      <c r="L48" s="94" t="s">
        <v>65</v>
      </c>
      <c r="M48" s="103"/>
    </row>
    <row r="49" spans="1:13" ht="18.75" x14ac:dyDescent="0.3">
      <c r="A49" s="7"/>
      <c r="B49" s="213" t="s">
        <v>190</v>
      </c>
      <c r="C49" s="253" t="s">
        <v>129</v>
      </c>
      <c r="D49" s="325"/>
      <c r="E49" s="257"/>
      <c r="L49" s="94" t="s">
        <v>66</v>
      </c>
      <c r="M49" s="103"/>
    </row>
    <row r="50" spans="1:13" ht="18.75" x14ac:dyDescent="0.3">
      <c r="A50" s="7"/>
      <c r="B50" s="213" t="s">
        <v>191</v>
      </c>
      <c r="C50" s="253" t="s">
        <v>130</v>
      </c>
      <c r="D50" s="325"/>
      <c r="E50" s="257"/>
      <c r="L50" s="94" t="s">
        <v>67</v>
      </c>
      <c r="M50" s="103"/>
    </row>
    <row r="51" spans="1:13" ht="18.75" x14ac:dyDescent="0.3">
      <c r="A51" s="7"/>
      <c r="B51" s="212" t="s">
        <v>192</v>
      </c>
      <c r="C51" s="254" t="s">
        <v>131</v>
      </c>
      <c r="D51" s="326"/>
      <c r="E51" s="257"/>
      <c r="L51" s="94" t="s">
        <v>68</v>
      </c>
      <c r="M51" s="103"/>
    </row>
    <row r="52" spans="1:13" ht="18.75" x14ac:dyDescent="0.3">
      <c r="A52" s="7"/>
      <c r="B52" s="103"/>
      <c r="C52" s="121" t="s">
        <v>140</v>
      </c>
      <c r="D52" s="7"/>
      <c r="F52" s="5"/>
      <c r="L52" s="94" t="s">
        <v>69</v>
      </c>
      <c r="M52" s="103"/>
    </row>
    <row r="53" spans="1:13" ht="18.75" x14ac:dyDescent="0.3">
      <c r="A53" s="7"/>
      <c r="B53" s="213" t="s">
        <v>193</v>
      </c>
      <c r="C53" s="225" t="s">
        <v>141</v>
      </c>
      <c r="D53" s="324"/>
      <c r="E53" s="260"/>
      <c r="F53" s="19"/>
      <c r="L53" s="94" t="s">
        <v>70</v>
      </c>
      <c r="M53" s="103"/>
    </row>
    <row r="54" spans="1:13" ht="18.75" x14ac:dyDescent="0.3">
      <c r="A54" s="7"/>
      <c r="B54" s="213" t="s">
        <v>194</v>
      </c>
      <c r="C54" s="225" t="s">
        <v>142</v>
      </c>
      <c r="D54" s="325"/>
      <c r="E54" s="260"/>
      <c r="F54" s="19"/>
      <c r="L54" s="94" t="s">
        <v>71</v>
      </c>
      <c r="M54" s="103"/>
    </row>
    <row r="55" spans="1:13" ht="18.75" x14ac:dyDescent="0.3">
      <c r="A55" s="7"/>
      <c r="B55" s="213" t="s">
        <v>195</v>
      </c>
      <c r="C55" s="225" t="s">
        <v>12</v>
      </c>
      <c r="D55" s="325"/>
      <c r="E55" s="260"/>
      <c r="F55" s="19"/>
      <c r="L55" s="94" t="s">
        <v>72</v>
      </c>
      <c r="M55" s="103"/>
    </row>
    <row r="56" spans="1:13" ht="18.75" x14ac:dyDescent="0.3">
      <c r="A56" s="7"/>
      <c r="B56" s="213" t="s">
        <v>196</v>
      </c>
      <c r="C56" s="253" t="s">
        <v>132</v>
      </c>
      <c r="D56" s="325"/>
      <c r="E56" s="257"/>
      <c r="F56" s="19"/>
      <c r="L56" s="94" t="s">
        <v>73</v>
      </c>
      <c r="M56" s="103"/>
    </row>
    <row r="57" spans="1:13" ht="18.75" x14ac:dyDescent="0.3">
      <c r="A57" s="7"/>
      <c r="B57" s="212" t="s">
        <v>197</v>
      </c>
      <c r="C57" s="258" t="s">
        <v>84</v>
      </c>
      <c r="D57" s="326"/>
      <c r="E57" s="259">
        <f>($E$48*PRODUCT(E49:E51)*E56)/(1-SUM(E53:E55))</f>
        <v>0</v>
      </c>
      <c r="F57" s="19"/>
      <c r="L57" s="94" t="s">
        <v>74</v>
      </c>
      <c r="M57" s="103"/>
    </row>
    <row r="58" spans="1:13" ht="17.25" customHeight="1" x14ac:dyDescent="0.3">
      <c r="A58" s="7"/>
      <c r="B58" s="103"/>
      <c r="C58" s="7"/>
      <c r="D58" s="7"/>
      <c r="F58" s="19"/>
      <c r="L58" s="94" t="s">
        <v>75</v>
      </c>
      <c r="M58" s="103"/>
    </row>
    <row r="59" spans="1:13" ht="18.75" x14ac:dyDescent="0.3">
      <c r="A59" s="7"/>
      <c r="B59" s="213" t="s">
        <v>198</v>
      </c>
      <c r="C59" s="262" t="s">
        <v>133</v>
      </c>
      <c r="D59" s="276"/>
      <c r="E59" s="273" t="str">
        <f>IF(D59&lt;&gt;"", D59, "")</f>
        <v/>
      </c>
      <c r="F59" s="19"/>
      <c r="L59" s="94" t="s">
        <v>8</v>
      </c>
      <c r="M59" s="103"/>
    </row>
    <row r="60" spans="1:13" ht="18.75" x14ac:dyDescent="0.3">
      <c r="A60" s="7"/>
      <c r="B60" s="213" t="s">
        <v>199</v>
      </c>
      <c r="C60" s="262" t="s">
        <v>134</v>
      </c>
      <c r="D60" s="276"/>
      <c r="E60" s="273" t="str">
        <f>IF(D60&lt;&gt;"", D60, "")</f>
        <v/>
      </c>
      <c r="F60" s="19"/>
      <c r="L60" s="94" t="s">
        <v>76</v>
      </c>
      <c r="M60" s="103"/>
    </row>
    <row r="61" spans="1:13" ht="18.75" x14ac:dyDescent="0.3">
      <c r="A61" s="7"/>
      <c r="B61" s="213" t="s">
        <v>200</v>
      </c>
      <c r="C61" s="262" t="s">
        <v>135</v>
      </c>
      <c r="D61" s="276"/>
      <c r="E61" s="273" t="str">
        <f>IF(D61&lt;&gt;"", D61, "")</f>
        <v/>
      </c>
      <c r="F61" s="19"/>
      <c r="L61" s="109" t="s">
        <v>79</v>
      </c>
      <c r="M61" s="103"/>
    </row>
    <row r="62" spans="1:13" x14ac:dyDescent="0.25">
      <c r="B62" s="212" t="s">
        <v>201</v>
      </c>
      <c r="C62" s="258" t="s">
        <v>143</v>
      </c>
      <c r="D62" s="263"/>
      <c r="E62" s="259">
        <f>E57*(PRODUCT($E$59:$E$61))</f>
        <v>0</v>
      </c>
      <c r="F62" s="19"/>
      <c r="L62" s="109" t="s">
        <v>80</v>
      </c>
      <c r="M62" s="103"/>
    </row>
    <row r="63" spans="1:13" ht="18.75" x14ac:dyDescent="0.3">
      <c r="B63" s="118"/>
      <c r="C63" s="7"/>
      <c r="D63" s="7"/>
      <c r="F63" s="19"/>
      <c r="L63" s="109" t="s">
        <v>81</v>
      </c>
      <c r="M63" s="103"/>
    </row>
    <row r="64" spans="1:13" ht="18.75" x14ac:dyDescent="0.3">
      <c r="B64" s="101"/>
      <c r="C64" s="122" t="s">
        <v>136</v>
      </c>
      <c r="D64" s="7"/>
      <c r="F64" s="19"/>
      <c r="L64" s="109" t="s">
        <v>82</v>
      </c>
      <c r="M64" s="103"/>
    </row>
    <row r="65" spans="2:13" x14ac:dyDescent="0.25">
      <c r="B65" s="213" t="s">
        <v>202</v>
      </c>
      <c r="C65" s="261" t="s">
        <v>112</v>
      </c>
      <c r="D65" s="227" t="s">
        <v>2</v>
      </c>
      <c r="E65" s="130" t="str">
        <f>IF(E13&lt;&gt;"",E13,"")</f>
        <v/>
      </c>
      <c r="F65" s="19"/>
      <c r="L65" s="109" t="s">
        <v>83</v>
      </c>
      <c r="M65" s="103"/>
    </row>
    <row r="66" spans="2:13" x14ac:dyDescent="0.25">
      <c r="B66" s="213" t="s">
        <v>203</v>
      </c>
      <c r="C66" s="229" t="s">
        <v>92</v>
      </c>
      <c r="D66" s="264">
        <f>SUM(E66:XFD66)</f>
        <v>0</v>
      </c>
      <c r="E66" s="249"/>
      <c r="F66" s="19"/>
      <c r="M66" s="103"/>
    </row>
    <row r="67" spans="2:13" x14ac:dyDescent="0.25">
      <c r="B67" s="213" t="s">
        <v>204</v>
      </c>
      <c r="C67" s="229" t="s">
        <v>93</v>
      </c>
      <c r="D67" s="264">
        <f>SUM(E67:XFD67)</f>
        <v>0</v>
      </c>
      <c r="E67" s="249"/>
      <c r="F67" s="19"/>
    </row>
    <row r="68" spans="2:13" x14ac:dyDescent="0.25">
      <c r="B68" s="213" t="s">
        <v>205</v>
      </c>
      <c r="C68" s="229" t="s">
        <v>117</v>
      </c>
      <c r="D68" s="264">
        <f>SUM(E68:XFD68)</f>
        <v>0</v>
      </c>
      <c r="E68" s="249"/>
      <c r="F68" s="19"/>
    </row>
    <row r="69" spans="2:13" x14ac:dyDescent="0.25">
      <c r="B69" s="213" t="s">
        <v>206</v>
      </c>
      <c r="C69" s="229" t="s">
        <v>118</v>
      </c>
      <c r="D69" s="264">
        <f>SUM(E69:XFD69)</f>
        <v>0</v>
      </c>
      <c r="E69" s="249"/>
      <c r="F69" s="19"/>
    </row>
    <row r="70" spans="2:13" x14ac:dyDescent="0.25">
      <c r="B70" s="213" t="s">
        <v>207</v>
      </c>
      <c r="C70" s="229" t="s">
        <v>119</v>
      </c>
      <c r="D70" s="264">
        <f>D66-D67-D68-D69</f>
        <v>0</v>
      </c>
      <c r="E70" s="205">
        <f>E66-E67-E68-E69</f>
        <v>0</v>
      </c>
      <c r="F70" s="19"/>
    </row>
    <row r="71" spans="2:13" x14ac:dyDescent="0.25">
      <c r="B71" s="213" t="s">
        <v>208</v>
      </c>
      <c r="C71" s="248" t="s">
        <v>120</v>
      </c>
      <c r="D71" s="265">
        <f>SUM(E71:XFD71)</f>
        <v>0</v>
      </c>
      <c r="E71" s="249"/>
      <c r="F71" s="19"/>
    </row>
    <row r="72" spans="2:13" x14ac:dyDescent="0.25">
      <c r="B72" s="213" t="s">
        <v>209</v>
      </c>
      <c r="C72" s="248" t="s">
        <v>121</v>
      </c>
      <c r="D72" s="265">
        <f>SUM(E72:XFD72)</f>
        <v>0</v>
      </c>
      <c r="E72" s="249"/>
      <c r="F72" s="19"/>
    </row>
    <row r="73" spans="2:13" x14ac:dyDescent="0.25">
      <c r="B73" s="213" t="s">
        <v>210</v>
      </c>
      <c r="C73" s="248" t="s">
        <v>4</v>
      </c>
      <c r="D73" s="266">
        <f>SUM(E73:XFD73)</f>
        <v>0</v>
      </c>
      <c r="E73" s="286"/>
      <c r="F73" s="19"/>
    </row>
    <row r="74" spans="2:13" x14ac:dyDescent="0.25">
      <c r="B74" s="212" t="s">
        <v>211</v>
      </c>
      <c r="C74" s="247" t="s">
        <v>124</v>
      </c>
      <c r="D74" s="230" t="e">
        <f>D70/(D71+D72)</f>
        <v>#DIV/0!</v>
      </c>
      <c r="E74" s="129" t="e">
        <f>E70/(E71+E72)</f>
        <v>#DIV/0!</v>
      </c>
      <c r="F74" s="19"/>
    </row>
    <row r="75" spans="2:13" ht="18.75" x14ac:dyDescent="0.3">
      <c r="B75" s="101"/>
      <c r="C75" s="120" t="s">
        <v>126</v>
      </c>
      <c r="D75" s="7"/>
      <c r="F75" s="19"/>
    </row>
    <row r="76" spans="2:13" x14ac:dyDescent="0.25">
      <c r="B76" s="213" t="s">
        <v>212</v>
      </c>
      <c r="C76" s="229" t="s">
        <v>92</v>
      </c>
      <c r="D76" s="233" t="e">
        <f>D66/D73</f>
        <v>#DIV/0!</v>
      </c>
      <c r="E76" s="233" t="e">
        <f>E66/E73</f>
        <v>#DIV/0!</v>
      </c>
      <c r="F76" s="19"/>
    </row>
    <row r="77" spans="2:13" x14ac:dyDescent="0.25">
      <c r="B77" s="213" t="s">
        <v>213</v>
      </c>
      <c r="C77" s="229" t="s">
        <v>93</v>
      </c>
      <c r="D77" s="234" t="e">
        <f>D67/D73</f>
        <v>#DIV/0!</v>
      </c>
      <c r="E77" s="234" t="e">
        <f>E67/E73</f>
        <v>#DIV/0!</v>
      </c>
      <c r="F77" s="19"/>
    </row>
    <row r="78" spans="2:13" x14ac:dyDescent="0.25">
      <c r="B78" s="213" t="s">
        <v>214</v>
      </c>
      <c r="C78" s="229" t="s">
        <v>117</v>
      </c>
      <c r="D78" s="233" t="e">
        <f>D68/D73</f>
        <v>#DIV/0!</v>
      </c>
      <c r="E78" s="233" t="e">
        <f>E68/E73</f>
        <v>#DIV/0!</v>
      </c>
      <c r="F78" s="19"/>
    </row>
    <row r="79" spans="2:13" x14ac:dyDescent="0.25">
      <c r="B79" s="213" t="s">
        <v>215</v>
      </c>
      <c r="C79" s="229" t="s">
        <v>118</v>
      </c>
      <c r="D79" s="233" t="e">
        <f>D69/D73</f>
        <v>#DIV/0!</v>
      </c>
      <c r="E79" s="233" t="e">
        <f>E69/E73</f>
        <v>#DIV/0!</v>
      </c>
      <c r="F79" s="19"/>
    </row>
    <row r="80" spans="2:13" x14ac:dyDescent="0.25">
      <c r="B80" s="213" t="s">
        <v>216</v>
      </c>
      <c r="C80" s="194" t="s">
        <v>119</v>
      </c>
      <c r="D80" s="233" t="e">
        <f>D70/D73</f>
        <v>#DIV/0!</v>
      </c>
      <c r="E80" s="233" t="e">
        <f>E70/E73</f>
        <v>#DIV/0!</v>
      </c>
      <c r="F80" s="19"/>
    </row>
    <row r="81" spans="2:6" x14ac:dyDescent="0.25">
      <c r="B81" s="213" t="s">
        <v>217</v>
      </c>
      <c r="C81" s="191" t="s">
        <v>120</v>
      </c>
      <c r="D81" s="151" t="e">
        <f>D71/D73</f>
        <v>#DIV/0!</v>
      </c>
      <c r="E81" s="151" t="e">
        <f>E71/E73</f>
        <v>#DIV/0!</v>
      </c>
      <c r="F81" s="19"/>
    </row>
    <row r="82" spans="2:6" x14ac:dyDescent="0.25">
      <c r="B82" s="212" t="s">
        <v>218</v>
      </c>
      <c r="C82" s="182" t="s">
        <v>121</v>
      </c>
      <c r="D82" s="151" t="e">
        <f>D72/D73</f>
        <v>#DIV/0!</v>
      </c>
      <c r="E82" s="151" t="e">
        <f>E72/E73</f>
        <v>#DIV/0!</v>
      </c>
      <c r="F82" s="19"/>
    </row>
    <row r="83" spans="2:6" x14ac:dyDescent="0.25">
      <c r="F83" s="19"/>
    </row>
    <row r="84" spans="2:6" x14ac:dyDescent="0.25">
      <c r="F84" s="19"/>
    </row>
    <row r="85" spans="2:6" ht="14.45" customHeight="1" x14ac:dyDescent="0.25">
      <c r="F85" s="19"/>
    </row>
    <row r="86" spans="2:6" ht="30.75" customHeight="1" x14ac:dyDescent="0.25">
      <c r="F86" s="19"/>
    </row>
    <row r="87" spans="2:6" x14ac:dyDescent="0.25">
      <c r="F87" s="19"/>
    </row>
    <row r="88" spans="2:6" x14ac:dyDescent="0.25">
      <c r="F88" s="19"/>
    </row>
    <row r="89" spans="2:6" x14ac:dyDescent="0.25">
      <c r="F89" s="19"/>
    </row>
    <row r="90" spans="2:6" x14ac:dyDescent="0.25">
      <c r="F90" s="19"/>
    </row>
    <row r="91" spans="2:6" ht="30.75" customHeight="1" x14ac:dyDescent="0.25">
      <c r="F91" s="19"/>
    </row>
    <row r="92" spans="2:6" ht="17.25" customHeight="1" x14ac:dyDescent="0.25">
      <c r="F92" s="19"/>
    </row>
    <row r="93" spans="2:6" ht="17.25" customHeight="1" x14ac:dyDescent="0.25">
      <c r="F93" s="19"/>
    </row>
    <row r="94" spans="2:6" ht="17.25" customHeight="1" x14ac:dyDescent="0.25">
      <c r="F94" s="19"/>
    </row>
    <row r="95" spans="2:6" ht="17.25" customHeight="1" x14ac:dyDescent="0.25">
      <c r="F95" s="19"/>
    </row>
    <row r="96" spans="2:6" x14ac:dyDescent="0.25">
      <c r="F96" s="19"/>
    </row>
    <row r="97" spans="6:15" x14ac:dyDescent="0.25">
      <c r="F97" s="19"/>
      <c r="H97" s="25"/>
      <c r="I97" s="25"/>
      <c r="J97" s="27"/>
    </row>
    <row r="98" spans="6:15" x14ac:dyDescent="0.25">
      <c r="F98" s="19"/>
      <c r="J98" s="27"/>
    </row>
    <row r="99" spans="6:15" x14ac:dyDescent="0.25">
      <c r="F99" s="19"/>
      <c r="G99" s="25"/>
      <c r="J99" s="27"/>
    </row>
    <row r="100" spans="6:15" x14ac:dyDescent="0.25">
      <c r="F100" s="25"/>
    </row>
    <row r="101" spans="6:15" x14ac:dyDescent="0.25">
      <c r="H101" s="23"/>
      <c r="O101" s="27"/>
    </row>
    <row r="102" spans="6:15" x14ac:dyDescent="0.25">
      <c r="H102" s="23"/>
      <c r="O102" s="27"/>
    </row>
    <row r="103" spans="6:15" x14ac:dyDescent="0.25">
      <c r="G103" s="6"/>
      <c r="O103" s="27"/>
    </row>
    <row r="104" spans="6:15" x14ac:dyDescent="0.25">
      <c r="G104" s="6"/>
      <c r="H104" s="25"/>
    </row>
    <row r="105" spans="6:15" x14ac:dyDescent="0.25">
      <c r="H105" s="27"/>
      <c r="I105" s="27"/>
    </row>
  </sheetData>
  <sheetProtection password="BD7E" sheet="1" objects="1" scenarios="1"/>
  <mergeCells count="4">
    <mergeCell ref="G5:I5"/>
    <mergeCell ref="D10:D22"/>
    <mergeCell ref="D47:D51"/>
    <mergeCell ref="D53:D57"/>
  </mergeCells>
  <dataValidations xWindow="631" yWindow="471" count="38">
    <dataValidation type="list" allowBlank="1" showInputMessage="1" showErrorMessage="1" errorTitle="Value not valid:" error="Select a value from the list." promptTitle="Required:" prompt="Select the Plan Type for the designated plan." sqref="E17">
      <formula1>"HMO, PPO, Indemnity, EPO, POS"</formula1>
    </dataValidation>
    <dataValidation type="textLength" allowBlank="1" showInputMessage="1" showErrorMessage="1" errorTitle="Value not valid:" error="Enter text up to 100 characters." promptTitle="Required:" prompt="The name for the product. A product is a discrete package of health insurance coverage benefits, offered using a particular product type (HMO, PPO, etc.), that an issuer offers in a state. (Enter text up to 100 characters.)" sqref="E10">
      <formula1>0</formula1>
      <formula2>100</formula2>
    </dataValidation>
    <dataValidation type="textLength" allowBlank="1" showInputMessage="1" showErrorMessage="1" errorTitle="Value not valid:" error="Please enter a 10 digit string (5-digit Issuer ID + 2 letter State Abbr + 3-digits)" promptTitle="Required:" prompt="Enter a valid Product ID. Please enter a 10 digit string (5-digit Issuer ID + 2 letter State Abbr + 3-digits)." sqref="E11">
      <formula1>10</formula1>
      <formula2>10</formula2>
    </dataValidation>
    <dataValidation type="list" operator="greaterThan" allowBlank="1" showInputMessage="1" showErrorMessage="1" errorTitle="Value not valid:" error="Select a value from the list." promptTitle="Required:" prompt="Select the Metal for the designated plan." sqref="E14">
      <formula1>MetalLevels</formula1>
    </dataValidation>
    <dataValidation type="textLength" allowBlank="1" showInputMessage="1" showErrorMessage="1" errorTitle="Value not valid:" error="Enter text up to 100 characters." promptTitle="Required:" prompt="Enter the Plan Name used when referring to the specific set of benefits and cost sharing values. Please enter text up to 100 characters." sqref="E12">
      <formula1>1</formula1>
      <formula2>100</formula2>
    </dataValidation>
    <dataValidation type="textLength" operator="equal" allowBlank="1" showInputMessage="1" showErrorMessage="1" errorTitle="Value not valid:" error="Please enter a 14 digit string (5-digit Issuer ID + 2-letter State Abbr + 7 digits)" promptTitle="Required:" prompt="Enter a unique Plan ID for this plan. Please enter a 14 digit string (5-digit Issuer ID + 2-letter State Abbr + 7 digits)." sqref="E13">
      <formula1>14</formula1>
    </dataValidation>
    <dataValidation type="list" operator="greaterThan" allowBlank="1" showInputMessage="1" showErrorMessage="1" errorTitle="Value not valid:" error="Select a value from the list." promptTitle="Required:" prompt="Select the Plan Category for the designated plan." sqref="E16">
      <formula1>CategoryList</formula1>
    </dataValidation>
    <dataValidation type="custom" allowBlank="1" showInputMessage="1" showErrorMessage="1" errorTitle="Value not valid:" error="Enter a numeric value less than 1, up to 3 decimal points." promptTitle="Required:" prompt="Enter the AV Metal Value for the designated plan as a numeric value between 0 and 1, with up to 3 decimal points." sqref="E15">
      <formula1>AND(ISNUMBER(E15),E15&gt;=0,E15&lt;1,IF(ISNUMBER(SEARCH(".", E15)),LEN(E15)-SEARCH(".", E15)&lt;4,1))</formula1>
    </dataValidation>
    <dataValidation type="list" allowBlank="1" showInputMessage="1" showErrorMessage="1" errorTitle="Value not valid:" error="Select a value from the list." promptTitle="Required:" prompt="Select Yes or No to indicate whether the plan will be offered via the State-Based or Federally Facilitated Exchange or SHOP, regardless of whether it will also be offered in the outside market." sqref="E18">
      <formula1>YesNo</formula1>
    </dataValidation>
    <dataValidation type="date" operator="greaterThan" allowBlank="1" showInputMessage="1" showErrorMessage="1" errorTitle="Value not valid:" error="Effective Date of Proposed Rates is a required field." promptTitle="Required:" prompt="Enter the effective date of the proposed rate change being submitted in a MM/DD/YYYY format." sqref="E19">
      <formula1>40179</formula1>
    </dataValidation>
    <dataValidation type="custom" allowBlank="1" showInputMessage="1" showErrorMessage="1" errorTitle="Value not valid:" error="Enter a percentage with up to 2 decimal points." promptTitle="Required:" prompt="Enter the average change in premium rates over the twelve month period prior to the effective date for the plan as a percentage with up to 2 decimal points (ex: 3.03%)." sqref="E20">
      <formula1>AND(ISNUMBER(E20),E20&lt;=1,IF(ISNUMBER(SEARCH(".", E20*100)),LEN(E20*100)-SEARCH(".", E20*100)&lt;3,1))</formula1>
    </dataValidation>
    <dataValidation type="custom" allowBlank="1" showInputMessage="1" showErrorMessage="1" errorTitle="Value not valid:" error="Enter a dollar value." promptTitle="Required:" prompt="Enter the total allowed claims for the benefit plan with service dates within the experience period as a dollar value." sqref="E26">
      <formula1>AND(ISNUMBER(E26),IF(ISNUMBER(SEARCH(".", E26)),LEN(E26)-SEARCH(".", E26)&lt;3,1))</formula1>
    </dataValidation>
    <dataValidation type="custom" allowBlank="1" showInputMessage="1" showErrorMessage="1" errorTitle="Value not valid:" error="Enter a positive or negative dollar amount." promptTitle="Required:" prompt="Enter Reinsurance for the benefit plan with service dates within the experience period as a dollar value." sqref="E27">
      <formula1>AND(ISNUMBER(E27),IF(ISNUMBER(SEARCH(".", E27)),LEN(E27)-SEARCH(".", E27)&lt;3,1))</formula1>
    </dataValidation>
    <dataValidation type="custom" allowBlank="1" showInputMessage="1" showErrorMessage="1" errorTitle="Value not valid:" error="Enter a positive or negative dollar amount." promptTitle="Required:" prompt="Enter the Member Cost Sharing for the benefit plan with service dates within the experience period as a dollar value." sqref="E28">
      <formula1>AND(ISNUMBER(E28),IF(ISNUMBER(SEARCH(".", E28)),LEN(E28)-SEARCH(".", E28)&lt;3,1))</formula1>
    </dataValidation>
    <dataValidation type="custom" allowBlank="1" showInputMessage="1" showErrorMessage="1" errorTitle="Value not valid:" error="Enter a positive or negative dollar amount." promptTitle="Required:" prompt="Enter the Cost Sharing Reduction for the benefit plan with service dates within the experience period as a dollar value." sqref="E29">
      <formula1>AND(ISNUMBER(E29),IF(ISNUMBER(SEARCH(".", E29)),LEN(E29)-SEARCH(".", E29)&lt;3,1))</formula1>
    </dataValidation>
    <dataValidation type="custom" allowBlank="1" showInputMessage="1" showErrorMessage="1" errorTitle="Value not valid:" error="Enter a positive or negative dollar amount." promptTitle="Required:" prompt="Enter the Incurred Claims for the benefit plan with service dates within the experience period as a dollar value." sqref="E30">
      <formula1>AND(ISNUMBER(E30),IF(ISNUMBER(SEARCH(".", E30)),LEN(E30)-SEARCH(".", E30)&lt;3,1))</formula1>
    </dataValidation>
    <dataValidation type="custom" allowBlank="1" showInputMessage="1" showErrorMessage="1" errorTitle="Value not Valid:" error="Enter a positive or negative dollar amount." promptTitle="Required:" prompt="Enter the Risk Adjustment Transfer Amount for the benefit plan with service dates within the experience period as a dollar value." sqref="E31">
      <formula1>AND(ISNUMBER(E31),IF(ISNUMBER(SEARCH(".", E31)),LEN(E31)-SEARCH(".", E31)&lt;3,1))</formula1>
    </dataValidation>
    <dataValidation type="custom" allowBlank="1" showInputMessage="1" showErrorMessage="1" errorTitle="Value not valid:" error="Enter a dollar amount greater than or equal to 0." promptTitle="Required:" prompt="Enter the Premium for each plan during the experience period as a dollar amount greater than or equal to 0." sqref="E32">
      <formula1>AND(ISNUMBER(E32),E32&gt;=0,IF(ISNUMBER(SEARCH(".", E32)),LEN(E32)-SEARCH(".", E32)&lt;3,1))</formula1>
    </dataValidation>
    <dataValidation type="whole" operator="greaterThanOrEqual" allowBlank="1" showInputMessage="1" showErrorMessage="1" errorTitle="Value not valid:" error="Enter a whole number value greater than or equal to 0." promptTitle="Required:" prompt="Enter the member months during the experience period, as a whole number value greater than or equal to 0." sqref="E33">
      <formula1>0</formula1>
    </dataValidation>
    <dataValidation type="whole" operator="greaterThanOrEqual" allowBlank="1" showInputMessage="1" showErrorMessage="1" errorTitle="Value not valid:" error="Enter a whole number value greater than or equal to 0." promptTitle="Required:" prompt="Enter the Current Enrollment as a whole number value greater than or equal to 0." sqref="E34">
      <formula1>0</formula1>
    </dataValidation>
    <dataValidation type="custom" allowBlank="1" showInputMessage="1" showErrorMessage="1" errorTitle="Value not valid:" error="Enter a dollar amount greater than or equal to 0." promptTitle="Required:" prompt="Enter the Current Premium PMPM as a dollar amount greater than or equal to 0." sqref="E35">
      <formula1>AND(ISNUMBER(E35),E35&gt;=0,IF(ISNUMBER(SEARCH(".", E35)),LEN(E35)-SEARCH(".", E35)&lt;3,1))</formula1>
    </dataValidation>
    <dataValidation type="custom" allowBlank="1" showInputMessage="1" showErrorMessage="1" errorTitle="Value not valid:" error="Enter a numeric value with up to 4 decimal points." promptTitle="Required:" prompt="Enter the AV Cost Sharing Design of Plan as a numeric value up to 4 decimal points." sqref="E49">
      <formula1>AND(ISNUMBER(E49),E49&gt;=0,IF(ISNUMBER(SEARCH(".", E49)),LEN(E49)-SEARCH(".", E49)&lt;5,1))</formula1>
    </dataValidation>
    <dataValidation type="custom" allowBlank="1" showInputMessage="1" showErrorMessage="1" errorTitle="Value not valid:" error="Enter a numeric value with up to 4 decimal points." promptTitle="Required:" prompt="Enter the Provider Network Adjustment as a numeric value up to 4 decimal points." sqref="E50">
      <formula1>AND(ISNUMBER(E50),E50&gt;=0,IF(ISNUMBER(SEARCH(".", E50)),LEN(E50)-SEARCH(".", E50)&lt;5,1))</formula1>
    </dataValidation>
    <dataValidation type="custom" allowBlank="1" showInputMessage="1" showErrorMessage="1" errorTitle="Value not valid:" error="Enter a numeric value up to 4 decimal points." promptTitle="Required:" prompt="Enter the Benefits in Addition to EHB as a numeric value up to 4 decimal points." sqref="E51">
      <formula1>AND(ISNUMBER(E51),E51&gt;=0,IF(ISNUMBER(SEARCH(".", E51)),LEN(E51)-SEARCH(".", E51)&lt;5,1))</formula1>
    </dataValidation>
    <dataValidation type="custom" allowBlank="1" showInputMessage="1" showErrorMessage="1" errorTitle="Value not valid:" error="Enter a percentage with up to 2 decimal points (ex: 3.03%)." promptTitle="Required:" prompt="Enter the Administrative Expense as a percentage up to 2 decimal points (ex: 3.03%)." sqref="E53">
      <formula1>AND(ISNUMBER(E53),E53&gt;=0,E53&lt;=1,IF(ISNUMBER(SEARCH(".", E53*100)),LEN(E53*100)-SEARCH(".", E53*100)&lt;3,1))</formula1>
    </dataValidation>
    <dataValidation type="custom" allowBlank="1" showInputMessage="1" showErrorMessage="1" errorTitle="Value not valid:" error="Enter a percentage with up to 2 decimal points (ex: 3.03%)." promptTitle="Required:" prompt="Enter the Taxes and Fees as a percentage up to 2 decimal points (ex: 3.03%)." sqref="E54">
      <formula1>AND(ISNUMBER(E54),E54&gt;=0,E54&lt;=1,IF(ISNUMBER(SEARCH(".", E54*100)),LEN(E54*100)-SEARCH(".", E54*100)&lt;3,1))</formula1>
    </dataValidation>
    <dataValidation type="custom" allowBlank="1" showInputMessage="1" showErrorMessage="1" errorTitle="Value not valid:" error="Enter a percentage with up to 2 decimal points (ex: 3.03%)." promptTitle="Required:" prompt="Enter the Profit and Risk Load as a percentage up to 2 decimal points (ex: 3.03%)." sqref="E55">
      <formula1>AND(ISNUMBER(E55),E55&gt;=0,E55&lt;=1,IF(ISNUMBER(SEARCH(".", E55*100)),LEN(E55*100)-SEARCH(".", E55*100)&lt;3,1))</formula1>
    </dataValidation>
    <dataValidation type="custom" allowBlank="1" showInputMessage="1" showErrorMessage="1" errorTitle="Value not valid:" error="Enter a numeric value greater than or equal to 0 with up to 4 decimal points." promptTitle="Required:" prompt="Enter the Catastrophic Adjustment for each plan as a numeric value greater than or equal to 0 with up to 4 decimal points." sqref="E56">
      <formula1>AND(ISNUMBER(E56),E56&gt;=0,IF(ISNUMBER(SEARCH(".", E56)),LEN(E56)-SEARCH(".", E56)&lt;5,1))</formula1>
    </dataValidation>
    <dataValidation type="custom" allowBlank="1" showInputMessage="1" showErrorMessage="1" errorTitle="Value not valid:" error="Enter a dollar value." promptTitle="Required:" prompt="Enter the total allowed claims for the benefit plan for the projection period as a dollar value." sqref="E66">
      <formula1>AND(ISNUMBER(E66),IF(ISNUMBER(SEARCH(".", E66)),LEN(E66)-SEARCH(".", E66)&lt;3,1))</formula1>
    </dataValidation>
    <dataValidation type="custom" allowBlank="1" showInputMessage="1" showErrorMessage="1" errorTitle="Value not valid:" error="Enter a positive or negative dollar amount." promptTitle="Required:" prompt="Enter the Reinsurance for the benefit plan for the projection period as a dollar value." sqref="E67">
      <formula1>AND(ISNUMBER(E67),IF(ISNUMBER(SEARCH(".", E67)),LEN(E67)-SEARCH(".", E67)&lt;3,1))</formula1>
    </dataValidation>
    <dataValidation type="custom" allowBlank="1" showInputMessage="1" showErrorMessage="1" errorTitle="Value not valid:" error="Enter a positive or negative dollar amount." promptTitle="Required:" prompt="Enter the Member Cost Sharing for the benefit plan for the projection period as a dollar value." sqref="E68">
      <formula1>AND(ISNUMBER(E68),IF(ISNUMBER(SEARCH(".", E68)),LEN(E68)-SEARCH(".", E68)&lt;3,1))</formula1>
    </dataValidation>
    <dataValidation type="custom" allowBlank="1" showInputMessage="1" showErrorMessage="1" errorTitle="Value not valid:" error="Enter a positive or negative dollar amount." promptTitle="Required:" prompt="Enter the Cost Sharing Reduction for the benefit plan for the projection period as a dollar value." sqref="E69">
      <formula1>AND(ISNUMBER(E69),IF(ISNUMBER(SEARCH(".", E69)),LEN(E69)-SEARCH(".", E69)&lt;3,1))</formula1>
    </dataValidation>
    <dataValidation type="custom" allowBlank="1" showInputMessage="1" showErrorMessage="1" errorTitle="Value not valid:" error="Enter a positive or negative dollar amount." promptTitle="Required:" prompt="Enter the Risk Adjustment Transfer Amount for the benefit plan for the projection period as a dollar value." sqref="E71">
      <formula1>AND(ISNUMBER(E71),IF(ISNUMBER(SEARCH(".", E71)),LEN(E71)-SEARCH(".", E71)&lt;3,1))</formula1>
    </dataValidation>
    <dataValidation type="custom" allowBlank="1" showInputMessage="1" showErrorMessage="1" errorTitle="Value not valid:" error="Enter a dollar amount greater than or equal to 0." promptTitle="Required:" prompt="Enter the Premium for each plan for the projection period as a dollar amount greater than or equal to 0." sqref="E72">
      <formula1>AND(ISNUMBER(E72),E72&gt;=0,IF(ISNUMBER(SEARCH(".", E72)),LEN(E72)-SEARCH(".", E72)&lt;3,1))</formula1>
    </dataValidation>
    <dataValidation type="whole" operator="greaterThanOrEqual" allowBlank="1" showInputMessage="1" showErrorMessage="1" errorTitle="Value not valid:" error="Enter a whole number value greater than or equal to 0." promptTitle="Required:" prompt="Enter the member months for the projection period as a whole number value greater than or equal to 0." sqref="E73">
      <formula1>0</formula1>
    </dataValidation>
    <dataValidation type="custom" allowBlank="1" showInputMessage="1" showErrorMessage="1" errorTitle="Value not valid:" error="Enter a numeric value greater than or equal to 0 with up to 4 decimal points." promptTitle="Required:" prompt="Enter the Age Calibration Factor as a numeric value greater than or equal to 0 with up to 4 decimal points." sqref="D59">
      <formula1>AND(ISNUMBER(D59),D59&gt;=0,IF(ISNUMBER(SEARCH(".", D59)),LEN(D59)-SEARCH(".", D59)&lt;5,1))</formula1>
    </dataValidation>
    <dataValidation type="custom" allowBlank="1" showInputMessage="1" showErrorMessage="1" errorTitle="Value not valid:" error="Enter a numeric value greater than or equal to 0 with up to 4 decimal points." promptTitle="Required:" prompt="Enter the Geographic Calibration Factor as a numeric value greater than or equal to 0 with up to 4 decimal points." sqref="D60">
      <formula1>AND(ISNUMBER(D60),D60&gt;=0,IF(ISNUMBER(SEARCH(".", D60)),LEN(D60)-SEARCH(".", D60)&lt;5,1))</formula1>
    </dataValidation>
    <dataValidation type="custom" allowBlank="1" showInputMessage="1" showErrorMessage="1" errorTitle="Value not valid:" error="Enter a numeric value greater than or equal to 0 with up to 4 decimal points." promptTitle="Required:" prompt="Enter the Tobacco Calibration Factor as a numeric value greater than or equal to 0 with up to 4 decimal points." sqref="D61">
      <formula1>AND(ISNUMBER(D61),D61&gt;=0,IF(ISNUMBER(SEARCH(".", D61)),LEN(D61)-SEARCH(".", D61)&lt;5,1))</formula1>
    </dataValidation>
  </dataValidations>
  <pageMargins left="0.7" right="0.7" top="0.75" bottom="0.75" header="0.3" footer="0.3"/>
  <pageSetup scale="36"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9CEDA8A49605344818C4A18FB39001A" ma:contentTypeVersion="14" ma:contentTypeDescription="Create a new document." ma:contentTypeScope="" ma:versionID="52a4d08bcc4aa3618cf972e496d6860a">
  <xsd:schema xmlns:xsd="http://www.w3.org/2001/XMLSchema" xmlns:xs="http://www.w3.org/2001/XMLSchema" xmlns:p="http://schemas.microsoft.com/office/2006/metadata/properties" xmlns:ns1="http://schemas.microsoft.com/sharepoint/v3" xmlns:ns2="280e8d07-9461-4c4e-895a-3eca43e3694b" xmlns:ns3="9c6a2b74-e026-42b8-a021-582d892bcfcc" xmlns:ns4="23122ce3-e390-4335-9b15-d6b7a376e4c4" targetNamespace="http://schemas.microsoft.com/office/2006/metadata/properties" ma:root="true" ma:fieldsID="cc88cbb0c41ec1ea309648b828308b4d" ns1:_="" ns2:_="" ns3:_="" ns4:_="">
    <xsd:import namespace="http://schemas.microsoft.com/sharepoint/v3"/>
    <xsd:import namespace="280e8d07-9461-4c4e-895a-3eca43e3694b"/>
    <xsd:import namespace="9c6a2b74-e026-42b8-a021-582d892bcfcc"/>
    <xsd:import namespace="23122ce3-e390-4335-9b15-d6b7a376e4c4"/>
    <xsd:element name="properties">
      <xsd:complexType>
        <xsd:sequence>
          <xsd:element name="documentManagement">
            <xsd:complexType>
              <xsd:all>
                <xsd:element ref="ns1:PublishingStartDate" minOccurs="0"/>
                <xsd:element ref="ns1:PublishingExpirationDate" minOccurs="0"/>
                <xsd:element ref="ns2:SharedWithUsers"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0e8d07-9461-4c4e-895a-3eca43e3694b"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6a2b74-e026-42b8-a021-582d892bcfcc" elementFormDefault="qualified">
    <xsd:import namespace="http://schemas.microsoft.com/office/2006/documentManagement/types"/>
    <xsd:import namespace="http://schemas.microsoft.com/office/infopath/2007/PartnerControls"/>
    <xsd:element name="SharedWithDetails" ma:index="11" nillable="true" ma:displayName="Shared With Details" ma:description="" ma:internalName="SharedWithDetails" ma:readOnly="true">
      <xsd:simpleType>
        <xsd:restriction base="dms:Note">
          <xsd:maxLength value="255"/>
        </xsd:restriction>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element name="LastSharedByTime" ma:index="1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3122ce3-e390-4335-9b15-d6b7a376e4c4"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7" nillable="true" ma:displayName="MediaServiceAutoTags" ma:description=""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991CC8-281C-4FAF-B4FD-6BD068FB5821}">
  <ds:schemaRefs>
    <ds:schemaRef ds:uri="http://schemas.microsoft.com/office/2006/metadata/longProperties"/>
  </ds:schemaRefs>
</ds:datastoreItem>
</file>

<file path=customXml/itemProps2.xml><?xml version="1.0" encoding="utf-8"?>
<ds:datastoreItem xmlns:ds="http://schemas.openxmlformats.org/officeDocument/2006/customXml" ds:itemID="{B2B381E5-0FF6-4BCA-B6C5-7880D89364CE}">
  <ds:schemaRefs>
    <ds:schemaRef ds:uri="http://schemas.microsoft.com/sharepoint/v3/contenttype/forms"/>
  </ds:schemaRefs>
</ds:datastoreItem>
</file>

<file path=customXml/itemProps3.xml><?xml version="1.0" encoding="utf-8"?>
<ds:datastoreItem xmlns:ds="http://schemas.openxmlformats.org/officeDocument/2006/customXml" ds:itemID="{8BA26A6A-6337-4ED7-A649-960EFD22D054}">
  <ds:schemaRefs>
    <ds:schemaRef ds:uri="280e8d07-9461-4c4e-895a-3eca43e3694b"/>
    <ds:schemaRef ds:uri="http://schemas.microsoft.com/sharepoint/v3"/>
    <ds:schemaRef ds:uri="http://purl.org/dc/elements/1.1/"/>
    <ds:schemaRef ds:uri="http://schemas.openxmlformats.org/package/2006/metadata/core-properties"/>
    <ds:schemaRef ds:uri="http://schemas.microsoft.com/office/infopath/2007/PartnerControls"/>
    <ds:schemaRef ds:uri="http://purl.org/dc/terms/"/>
    <ds:schemaRef ds:uri="23122ce3-e390-4335-9b15-d6b7a376e4c4"/>
    <ds:schemaRef ds:uri="9c6a2b74-e026-42b8-a021-582d892bcfcc"/>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EA7DCC18-B10E-480E-940A-44BC9D714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0e8d07-9461-4c4e-895a-3eca43e3694b"/>
    <ds:schemaRef ds:uri="9c6a2b74-e026-42b8-a021-582d892bcfcc"/>
    <ds:schemaRef ds:uri="23122ce3-e390-4335-9b15-d6b7a376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Wksh 1 - Market Experience</vt:lpstr>
      <vt:lpstr>Wksh 2 - Plan Product Info</vt:lpstr>
      <vt:lpstr>Wksh 3 - Rating Areas</vt:lpstr>
      <vt:lpstr>CategoryList</vt:lpstr>
      <vt:lpstr>DataEntryBlock</vt:lpstr>
      <vt:lpstr>FormulaBlock</vt:lpstr>
      <vt:lpstr>MetalLevels</vt:lpstr>
      <vt:lpstr>RatingAreas</vt:lpstr>
      <vt:lpstr>StateList</vt:lpstr>
      <vt:lpstr>YesNo</vt:lpstr>
    </vt:vector>
  </TitlesOfParts>
  <Company>LMI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ECP Network Adequacy Template</dc:title>
  <dc:subject>ECP Network Template</dc:subject>
  <dc:creator>Accenture Federal Services</dc:creator>
  <cp:keywords>Template, ECP, Network, Adequacy</cp:keywords>
  <cp:lastModifiedBy>LISA CUOZZO</cp:lastModifiedBy>
  <dcterms:created xsi:type="dcterms:W3CDTF">2013-12-09T20:12:41Z</dcterms:created>
  <dcterms:modified xsi:type="dcterms:W3CDTF">2019-05-01T18:17:19Z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0x010100C9CEDA8A49605344818C4A18FB39001A</vt:lpwstr>
  </property>
</Properties>
</file>