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AAD\PAAD WORKGROUPS\QCB\ICB Packages\2019-2020 Packages\OMB 0584-0299, 380-1 SupStatement\Submission\"/>
    </mc:Choice>
  </mc:AlternateContent>
  <bookViews>
    <workbookView xWindow="0" yWindow="0" windowWidth="28800" windowHeight="14100"/>
  </bookViews>
  <sheets>
    <sheet name="Reporting Recordkeeping Burden" sheetId="1" r:id="rId1"/>
    <sheet name="Annualized Costs to Respondents" sheetId="2" r:id="rId2"/>
    <sheet name="Annualized Costs to Gov'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C11" i="3"/>
  <c r="E6" i="3"/>
  <c r="E5" i="3"/>
  <c r="F10" i="3"/>
  <c r="D9" i="3"/>
  <c r="D8" i="3"/>
  <c r="D7" i="3"/>
  <c r="E7" i="3" s="1"/>
  <c r="F6" i="3"/>
  <c r="F4" i="3"/>
  <c r="E9" i="2"/>
  <c r="D9" i="2"/>
  <c r="B8" i="2"/>
  <c r="C8" i="2"/>
  <c r="E8" i="2"/>
  <c r="E7" i="2"/>
  <c r="E5" i="2"/>
  <c r="F9" i="3" l="1"/>
  <c r="E9" i="3"/>
  <c r="D11" i="3"/>
  <c r="F7" i="3"/>
  <c r="E8" i="3"/>
  <c r="E11" i="3" s="1"/>
  <c r="F5" i="3"/>
  <c r="F11" i="3" l="1"/>
  <c r="F8" i="3"/>
  <c r="H16" i="1" l="1"/>
  <c r="H6" i="1"/>
  <c r="E16" i="1"/>
  <c r="E6" i="1"/>
  <c r="D8" i="2" l="1"/>
  <c r="H19" i="1"/>
  <c r="G19" i="1"/>
  <c r="E19" i="1"/>
</calcChain>
</file>

<file path=xl/comments1.xml><?xml version="1.0" encoding="utf-8"?>
<comments xmlns="http://schemas.openxmlformats.org/spreadsheetml/2006/main">
  <authors>
    <author>Ragland-Greene, Rachelle - FNS</author>
  </authors>
  <commentList>
    <comment ref="B3" authorId="0" shape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update annualized cost to respondents with fringe benefits and see edited table in SS.</t>
        </r>
      </text>
    </comment>
  </commentList>
</comments>
</file>

<file path=xl/sharedStrings.xml><?xml version="1.0" encoding="utf-8"?>
<sst xmlns="http://schemas.openxmlformats.org/spreadsheetml/2006/main" count="62" uniqueCount="50">
  <si>
    <t>Reporting Burden for Individuals/Households FNS 380-1, OMB 0584-0299</t>
  </si>
  <si>
    <t>Description of Activity</t>
  </si>
  <si>
    <t>No. of Respondents</t>
  </si>
  <si>
    <t>Est. No. of Responses per Respondent</t>
  </si>
  <si>
    <t>No. Hours per Response</t>
  </si>
  <si>
    <t>FNS-380-1</t>
  </si>
  <si>
    <t xml:space="preserve">275.12(f)  </t>
  </si>
  <si>
    <t>Reporting of Review Findings</t>
  </si>
  <si>
    <t>Recordkeeping Burden for Individuals/Households FNS 380-1, OMB 0584-0299</t>
  </si>
  <si>
    <t>No. of Record keepers</t>
  </si>
  <si>
    <t>Est. No. of Records per Record keeper</t>
  </si>
  <si>
    <t xml:space="preserve">Record Retention </t>
  </si>
  <si>
    <t>Grand Total Reporting and Recordkeeping Burden</t>
  </si>
  <si>
    <t>Form Number</t>
  </si>
  <si>
    <t>Reg. Section</t>
  </si>
  <si>
    <t>Est. Total Annual Responses</t>
  </si>
  <si>
    <t>Est. Total Burden Hours</t>
  </si>
  <si>
    <t xml:space="preserve">No. Hours per Record to be Maintained </t>
  </si>
  <si>
    <t>Type of Respondents</t>
  </si>
  <si>
    <t>Average Time Per Response</t>
  </si>
  <si>
    <t>Reporting Burden</t>
  </si>
  <si>
    <t>State Agencies</t>
  </si>
  <si>
    <t>Recordkeeping Burden</t>
  </si>
  <si>
    <t>Grand Total Reporting &amp; Recordkeeping Burden – Annualized Costs</t>
  </si>
  <si>
    <t>Number of Active Sample Cases Per Annum</t>
  </si>
  <si>
    <t>50 % Hourly Wage Rate</t>
  </si>
  <si>
    <t>Total Respondent Cost</t>
  </si>
  <si>
    <t>Estimates of Annualized Cost to Federal Government</t>
  </si>
  <si>
    <t xml:space="preserve"> Reporting Burden </t>
  </si>
  <si>
    <t>Record Keeping Burden</t>
  </si>
  <si>
    <t>FNS 380-1, OMB 0584-0299</t>
  </si>
  <si>
    <r>
      <t>Estimates of Annualized Cost to Respondents</t>
    </r>
    <r>
      <rPr>
        <i/>
        <sz val="12"/>
        <color theme="1"/>
        <rFont val="Times New Roman"/>
        <family val="1"/>
      </rPr>
      <t xml:space="preserve"> </t>
    </r>
  </si>
  <si>
    <t>Total With Fringe Benefits</t>
  </si>
  <si>
    <t>Reporting and Recordkeeping Cost for FNS 380, OMB 0584-0074</t>
  </si>
  <si>
    <t>Activities</t>
  </si>
  <si>
    <t>Hours Spent on Collection</t>
  </si>
  <si>
    <t>Costs or Hourly Wage Rage</t>
  </si>
  <si>
    <t>Total Cost</t>
  </si>
  <si>
    <t>Fringe Benefits Cost for Staff (0.33)</t>
  </si>
  <si>
    <t>Overall Base Cost w/ Fringe Benefits for Staff</t>
  </si>
  <si>
    <t>1.  Printing Cost</t>
  </si>
  <si>
    <t>N/A</t>
  </si>
  <si>
    <t>2.  50% Reimbursement Cost to States for reporting &amp; recordkeeping administrative cost</t>
  </si>
  <si>
    <t>3.  2 Regional Federal Staff (GS 12 Step 6)</t>
  </si>
  <si>
    <t>4a .Program Analyst GS 12 Step 6 Estimates of Annualized Cost to Federal Government for drafting, reviewing &amp; approving ICR</t>
  </si>
  <si>
    <t>4b. Program Branch Chief Estimates of Annualized Cost to Federal Government for drafting, reviewing &amp; approving ICR</t>
  </si>
  <si>
    <t>4c. Program Division Director Estimates of Annualized Cost to Federal Government for drafting, reviewing &amp; approving ICR</t>
  </si>
  <si>
    <t>5. Automated System Cost (includes fringe benefits in fixed rate Contractor Monitoring)</t>
  </si>
  <si>
    <t>Grand Total Cost to Government</t>
  </si>
  <si>
    <t>APPENDIX F- OMB 0584-0299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</si>
</sst>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#,##0.000"/>
    <numFmt numFmtId="165" formatCode="#,##0.0000"/>
    <numFmt numFmtId="166" formatCode="0.0000"/>
    <numFmt numFmtId="167" formatCode="&quot;$&quot;#,##0.0000_);[Red]\(&quot;$&quot;#,##0.0000\)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167" fontId="3" fillId="0" borderId="33" xfId="0" applyNumberFormat="1" applyFont="1" applyBorder="1" applyAlignment="1">
      <alignment horizontal="center" vertical="center" wrapText="1"/>
    </xf>
    <xf numFmtId="8" fontId="3" fillId="0" borderId="33" xfId="0" applyNumberFormat="1" applyFont="1" applyBorder="1" applyAlignment="1">
      <alignment horizontal="center" vertical="center" wrapText="1"/>
    </xf>
    <xf numFmtId="166" fontId="3" fillId="0" borderId="33" xfId="0" applyNumberFormat="1" applyFont="1" applyBorder="1" applyAlignment="1">
      <alignment horizontal="center" vertical="center" wrapText="1"/>
    </xf>
    <xf numFmtId="0" fontId="7" fillId="2" borderId="33" xfId="0" applyFont="1" applyFill="1" applyBorder="1" applyAlignment="1">
      <alignment vertical="center" wrapText="1"/>
    </xf>
    <xf numFmtId="3" fontId="7" fillId="2" borderId="33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4" fontId="7" fillId="2" borderId="33" xfId="0" applyNumberFormat="1" applyFont="1" applyFill="1" applyBorder="1" applyAlignment="1">
      <alignment horizontal="center" vertical="center" wrapText="1"/>
    </xf>
    <xf numFmtId="168" fontId="11" fillId="0" borderId="33" xfId="0" applyNumberFormat="1" applyFont="1" applyBorder="1" applyAlignment="1"/>
    <xf numFmtId="168" fontId="7" fillId="2" borderId="33" xfId="0" applyNumberFormat="1" applyFont="1" applyFill="1" applyBorder="1" applyAlignment="1">
      <alignment horizontal="center"/>
    </xf>
    <xf numFmtId="0" fontId="6" fillId="0" borderId="34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vertical="center" wrapText="1"/>
    </xf>
    <xf numFmtId="0" fontId="14" fillId="0" borderId="25" xfId="0" applyNumberFormat="1" applyFont="1" applyFill="1" applyBorder="1" applyAlignment="1">
      <alignment vertical="center" wrapText="1"/>
    </xf>
    <xf numFmtId="168" fontId="14" fillId="0" borderId="25" xfId="0" applyNumberFormat="1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14" fillId="0" borderId="31" xfId="0" applyNumberFormat="1" applyFont="1" applyFill="1" applyBorder="1" applyAlignment="1">
      <alignment vertical="center" wrapText="1"/>
    </xf>
    <xf numFmtId="168" fontId="14" fillId="0" borderId="31" xfId="0" applyNumberFormat="1" applyFont="1" applyFill="1" applyBorder="1" applyAlignment="1">
      <alignment vertical="center" wrapText="1"/>
    </xf>
    <xf numFmtId="168" fontId="7" fillId="2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32" xfId="0" applyFont="1" applyBorder="1"/>
    <xf numFmtId="0" fontId="13" fillId="0" borderId="37" xfId="0" applyFont="1" applyBorder="1"/>
    <xf numFmtId="0" fontId="13" fillId="0" borderId="38" xfId="0" applyFont="1" applyBorder="1"/>
    <xf numFmtId="0" fontId="8" fillId="2" borderId="15" xfId="0" applyFont="1" applyFill="1" applyBorder="1" applyAlignment="1">
      <alignment horizontal="center" vertical="center" wrapText="1"/>
    </xf>
    <xf numFmtId="2" fontId="8" fillId="2" borderId="15" xfId="1" applyNumberFormat="1" applyFont="1" applyFill="1" applyBorder="1" applyAlignment="1">
      <alignment horizontal="center" vertical="center" wrapText="1"/>
    </xf>
    <xf numFmtId="1" fontId="8" fillId="2" borderId="15" xfId="1" applyNumberFormat="1" applyFont="1" applyFill="1" applyBorder="1" applyAlignment="1">
      <alignment horizontal="center" vertical="center" wrapText="1"/>
    </xf>
    <xf numFmtId="2" fontId="8" fillId="2" borderId="16" xfId="1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2" borderId="22" xfId="0" applyFont="1" applyFill="1" applyBorder="1" applyAlignment="1">
      <alignment vertical="center" wrapText="1"/>
    </xf>
    <xf numFmtId="0" fontId="15" fillId="2" borderId="31" xfId="0" applyNumberFormat="1" applyFont="1" applyFill="1" applyBorder="1" applyAlignment="1">
      <alignment vertical="center" wrapText="1"/>
    </xf>
    <xf numFmtId="168" fontId="15" fillId="2" borderId="31" xfId="0" applyNumberFormat="1" applyFont="1" applyFill="1" applyBorder="1" applyAlignment="1">
      <alignment vertical="center" wrapText="1"/>
    </xf>
    <xf numFmtId="168" fontId="7" fillId="2" borderId="31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30" xfId="0" applyNumberFormat="1" applyFont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3" fillId="0" borderId="19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29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/>
    </xf>
    <xf numFmtId="0" fontId="17" fillId="0" borderId="3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J5" sqref="J5"/>
    </sheetView>
  </sheetViews>
  <sheetFormatPr defaultRowHeight="14.4" x14ac:dyDescent="0.3"/>
  <cols>
    <col min="1" max="2" width="10.77734375" customWidth="1"/>
    <col min="3" max="3" width="16.21875" customWidth="1"/>
    <col min="4" max="5" width="10.77734375" customWidth="1"/>
    <col min="6" max="6" width="13.44140625" customWidth="1"/>
    <col min="7" max="7" width="12.21875" customWidth="1"/>
    <col min="8" max="8" width="14.109375" customWidth="1"/>
  </cols>
  <sheetData>
    <row r="1" spans="1:8" ht="24" thickBot="1" x14ac:dyDescent="0.5">
      <c r="B1" s="91" t="s">
        <v>49</v>
      </c>
      <c r="C1" s="90"/>
      <c r="D1" s="90"/>
      <c r="E1" s="90"/>
      <c r="F1" s="90"/>
      <c r="G1" s="90"/>
    </row>
    <row r="2" spans="1:8" ht="15.6" x14ac:dyDescent="0.3">
      <c r="A2" s="73" t="s">
        <v>28</v>
      </c>
      <c r="B2" s="74"/>
      <c r="C2" s="74"/>
      <c r="D2" s="74"/>
      <c r="E2" s="74"/>
      <c r="F2" s="74"/>
      <c r="G2" s="74"/>
      <c r="H2" s="75"/>
    </row>
    <row r="3" spans="1:8" ht="16.2" thickBot="1" x14ac:dyDescent="0.35">
      <c r="A3" s="35"/>
      <c r="B3" s="36"/>
      <c r="C3" s="36"/>
      <c r="D3" s="36"/>
      <c r="E3" s="36"/>
      <c r="F3" s="36"/>
      <c r="G3" s="36"/>
      <c r="H3" s="37"/>
    </row>
    <row r="4" spans="1:8" ht="15.75" customHeight="1" thickBot="1" x14ac:dyDescent="0.35">
      <c r="A4" s="77" t="s">
        <v>0</v>
      </c>
      <c r="B4" s="78"/>
      <c r="C4" s="78"/>
      <c r="D4" s="78"/>
      <c r="E4" s="78"/>
      <c r="F4" s="78"/>
      <c r="G4" s="78"/>
      <c r="H4" s="79"/>
    </row>
    <row r="5" spans="1:8" ht="94.2" thickBot="1" x14ac:dyDescent="0.35">
      <c r="A5" s="3" t="s">
        <v>13</v>
      </c>
      <c r="B5" s="4" t="s">
        <v>14</v>
      </c>
      <c r="C5" s="4" t="s">
        <v>1</v>
      </c>
      <c r="D5" s="4" t="s">
        <v>2</v>
      </c>
      <c r="E5" s="4" t="s">
        <v>3</v>
      </c>
      <c r="F5" s="4" t="s">
        <v>15</v>
      </c>
      <c r="G5" s="4" t="s">
        <v>4</v>
      </c>
      <c r="H5" s="5" t="s">
        <v>16</v>
      </c>
    </row>
    <row r="6" spans="1:8" x14ac:dyDescent="0.3">
      <c r="A6" s="64" t="s">
        <v>5</v>
      </c>
      <c r="B6" s="76" t="s">
        <v>6</v>
      </c>
      <c r="C6" s="66" t="s">
        <v>7</v>
      </c>
      <c r="D6" s="66">
        <v>53</v>
      </c>
      <c r="E6" s="68">
        <f>SUM(F6/D6)</f>
        <v>858.43396226415098</v>
      </c>
      <c r="F6" s="70">
        <v>45497</v>
      </c>
      <c r="G6" s="66">
        <v>1.056</v>
      </c>
      <c r="H6" s="44">
        <f>SUM(F6*G6)</f>
        <v>48044.832000000002</v>
      </c>
    </row>
    <row r="7" spans="1:8" x14ac:dyDescent="0.3">
      <c r="A7" s="64"/>
      <c r="B7" s="66"/>
      <c r="C7" s="66"/>
      <c r="D7" s="66"/>
      <c r="E7" s="68"/>
      <c r="F7" s="70"/>
      <c r="G7" s="66"/>
      <c r="H7" s="44"/>
    </row>
    <row r="8" spans="1:8" x14ac:dyDescent="0.3">
      <c r="A8" s="64"/>
      <c r="B8" s="66"/>
      <c r="C8" s="66"/>
      <c r="D8" s="66"/>
      <c r="E8" s="68"/>
      <c r="F8" s="70"/>
      <c r="G8" s="66"/>
      <c r="H8" s="44"/>
    </row>
    <row r="9" spans="1:8" x14ac:dyDescent="0.3">
      <c r="A9" s="64"/>
      <c r="B9" s="66"/>
      <c r="C9" s="66"/>
      <c r="D9" s="66"/>
      <c r="E9" s="68"/>
      <c r="F9" s="70"/>
      <c r="G9" s="66"/>
      <c r="H9" s="44"/>
    </row>
    <row r="10" spans="1:8" ht="15" thickBot="1" x14ac:dyDescent="0.35">
      <c r="A10" s="65"/>
      <c r="B10" s="67"/>
      <c r="C10" s="67"/>
      <c r="D10" s="67"/>
      <c r="E10" s="69"/>
      <c r="F10" s="71"/>
      <c r="G10" s="67"/>
      <c r="H10" s="45"/>
    </row>
    <row r="11" spans="1:8" ht="16.2" thickBot="1" x14ac:dyDescent="0.35">
      <c r="A11" s="27"/>
      <c r="B11" s="27"/>
      <c r="C11" s="27"/>
      <c r="D11" s="27"/>
      <c r="E11" s="27"/>
      <c r="F11" s="27"/>
      <c r="G11" s="27"/>
      <c r="H11" s="27"/>
    </row>
    <row r="12" spans="1:8" ht="15.6" x14ac:dyDescent="0.3">
      <c r="A12" s="72" t="s">
        <v>29</v>
      </c>
      <c r="B12" s="72"/>
      <c r="C12" s="72"/>
      <c r="D12" s="72"/>
      <c r="E12" s="72"/>
      <c r="F12" s="72"/>
      <c r="G12" s="72"/>
      <c r="H12" s="72"/>
    </row>
    <row r="13" spans="1:8" ht="15.6" x14ac:dyDescent="0.3">
      <c r="A13" s="29"/>
      <c r="B13" s="28"/>
      <c r="C13" s="28"/>
      <c r="D13" s="28"/>
      <c r="E13" s="28"/>
      <c r="F13" s="28"/>
      <c r="G13" s="28"/>
      <c r="H13" s="30"/>
    </row>
    <row r="14" spans="1:8" ht="15.75" customHeight="1" thickBot="1" x14ac:dyDescent="0.35">
      <c r="A14" s="46" t="s">
        <v>8</v>
      </c>
      <c r="B14" s="47"/>
      <c r="C14" s="47"/>
      <c r="D14" s="47"/>
      <c r="E14" s="47"/>
      <c r="F14" s="47"/>
      <c r="G14" s="47"/>
      <c r="H14" s="48"/>
    </row>
    <row r="15" spans="1:8" ht="94.2" thickBot="1" x14ac:dyDescent="0.35">
      <c r="A15" s="3" t="s">
        <v>13</v>
      </c>
      <c r="B15" s="4" t="s">
        <v>14</v>
      </c>
      <c r="C15" s="4" t="s">
        <v>1</v>
      </c>
      <c r="D15" s="4" t="s">
        <v>9</v>
      </c>
      <c r="E15" s="4" t="s">
        <v>10</v>
      </c>
      <c r="F15" s="4" t="s">
        <v>15</v>
      </c>
      <c r="G15" s="4" t="s">
        <v>17</v>
      </c>
      <c r="H15" s="5" t="s">
        <v>16</v>
      </c>
    </row>
    <row r="16" spans="1:8" ht="15" customHeight="1" x14ac:dyDescent="0.3">
      <c r="A16" s="49" t="s">
        <v>5</v>
      </c>
      <c r="B16" s="52">
        <v>275.39999999999998</v>
      </c>
      <c r="C16" s="52" t="s">
        <v>11</v>
      </c>
      <c r="D16" s="52">
        <v>53</v>
      </c>
      <c r="E16" s="55">
        <f>SUM(F16/D16)</f>
        <v>858.43396226415098</v>
      </c>
      <c r="F16" s="58">
        <v>45497</v>
      </c>
      <c r="G16" s="52">
        <v>2.3599999999999999E-2</v>
      </c>
      <c r="H16" s="61">
        <f>SUM(F16*G16)</f>
        <v>1073.7292</v>
      </c>
    </row>
    <row r="17" spans="1:8" ht="15" customHeight="1" x14ac:dyDescent="0.3">
      <c r="A17" s="50"/>
      <c r="B17" s="53"/>
      <c r="C17" s="53"/>
      <c r="D17" s="53"/>
      <c r="E17" s="56"/>
      <c r="F17" s="59"/>
      <c r="G17" s="53"/>
      <c r="H17" s="62"/>
    </row>
    <row r="18" spans="1:8" ht="15" customHeight="1" x14ac:dyDescent="0.3">
      <c r="A18" s="51"/>
      <c r="B18" s="54"/>
      <c r="C18" s="54"/>
      <c r="D18" s="54"/>
      <c r="E18" s="57"/>
      <c r="F18" s="60"/>
      <c r="G18" s="54"/>
      <c r="H18" s="63"/>
    </row>
    <row r="19" spans="1:8" ht="60.6" customHeight="1" thickBot="1" x14ac:dyDescent="0.35">
      <c r="A19" s="42" t="s">
        <v>12</v>
      </c>
      <c r="B19" s="43"/>
      <c r="C19" s="31"/>
      <c r="D19" s="31">
        <v>53</v>
      </c>
      <c r="E19" s="32">
        <f>E6+E16</f>
        <v>1716.867924528302</v>
      </c>
      <c r="F19" s="33">
        <f>F6+F16</f>
        <v>90994</v>
      </c>
      <c r="G19" s="31">
        <f>G6+G16</f>
        <v>1.0796000000000001</v>
      </c>
      <c r="H19" s="34">
        <f>H6+H16</f>
        <v>49118.561200000004</v>
      </c>
    </row>
    <row r="21" spans="1:8" ht="15" customHeight="1" x14ac:dyDescent="0.3">
      <c r="A21" s="1"/>
    </row>
  </sheetData>
  <mergeCells count="22">
    <mergeCell ref="B1:G1"/>
    <mergeCell ref="A2:H2"/>
    <mergeCell ref="B6:B10"/>
    <mergeCell ref="B16:B18"/>
    <mergeCell ref="C16:C18"/>
    <mergeCell ref="A4:H4"/>
    <mergeCell ref="A19:B19"/>
    <mergeCell ref="H6:H10"/>
    <mergeCell ref="A14:H14"/>
    <mergeCell ref="A16:A18"/>
    <mergeCell ref="D16:D18"/>
    <mergeCell ref="E16:E18"/>
    <mergeCell ref="F16:F18"/>
    <mergeCell ref="G16:G18"/>
    <mergeCell ref="H16:H18"/>
    <mergeCell ref="A6:A10"/>
    <mergeCell ref="C6:C10"/>
    <mergeCell ref="D6:D10"/>
    <mergeCell ref="E6:E10"/>
    <mergeCell ref="F6:F10"/>
    <mergeCell ref="G6:G10"/>
    <mergeCell ref="A12:H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D9" sqref="D9"/>
    </sheetView>
  </sheetViews>
  <sheetFormatPr defaultRowHeight="14.4" x14ac:dyDescent="0.3"/>
  <cols>
    <col min="1" max="1" width="25.6640625" customWidth="1"/>
    <col min="2" max="4" width="18.77734375" customWidth="1"/>
    <col min="5" max="5" width="22.77734375" customWidth="1"/>
  </cols>
  <sheetData>
    <row r="1" spans="1:5" s="2" customFormat="1" ht="16.2" thickBot="1" x14ac:dyDescent="0.35">
      <c r="A1" s="81" t="s">
        <v>31</v>
      </c>
      <c r="B1" s="81"/>
      <c r="C1" s="81"/>
      <c r="D1" s="81"/>
      <c r="E1" s="81"/>
    </row>
    <row r="2" spans="1:5" s="2" customFormat="1" ht="21" customHeight="1" thickBot="1" x14ac:dyDescent="0.35">
      <c r="A2" s="83" t="s">
        <v>30</v>
      </c>
      <c r="B2" s="83"/>
      <c r="C2" s="83"/>
      <c r="D2" s="83"/>
      <c r="E2" s="83"/>
    </row>
    <row r="3" spans="1:5" s="2" customFormat="1" ht="70.2" customHeight="1" thickBot="1" x14ac:dyDescent="0.35">
      <c r="A3" s="6" t="s">
        <v>18</v>
      </c>
      <c r="B3" s="6" t="s">
        <v>24</v>
      </c>
      <c r="C3" s="6" t="s">
        <v>19</v>
      </c>
      <c r="D3" s="6" t="s">
        <v>25</v>
      </c>
      <c r="E3" s="6" t="s">
        <v>26</v>
      </c>
    </row>
    <row r="4" spans="1:5" s="2" customFormat="1" ht="17.399999999999999" customHeight="1" thickBot="1" x14ac:dyDescent="0.35">
      <c r="A4" s="82" t="s">
        <v>20</v>
      </c>
      <c r="B4" s="82"/>
      <c r="C4" s="82"/>
      <c r="D4" s="82"/>
      <c r="E4" s="82"/>
    </row>
    <row r="5" spans="1:5" s="2" customFormat="1" ht="14.4" customHeight="1" thickBot="1" x14ac:dyDescent="0.35">
      <c r="A5" s="7" t="s">
        <v>21</v>
      </c>
      <c r="B5" s="8">
        <v>45497</v>
      </c>
      <c r="C5" s="7">
        <v>1.056</v>
      </c>
      <c r="D5" s="9">
        <v>11.895</v>
      </c>
      <c r="E5" s="10">
        <f>SUM(B5*C5*D5)</f>
        <v>571493.27664000005</v>
      </c>
    </row>
    <row r="6" spans="1:5" s="2" customFormat="1" ht="16.2" thickBot="1" x14ac:dyDescent="0.35">
      <c r="A6" s="82" t="s">
        <v>22</v>
      </c>
      <c r="B6" s="82"/>
      <c r="C6" s="82"/>
      <c r="D6" s="82"/>
      <c r="E6" s="82"/>
    </row>
    <row r="7" spans="1:5" s="2" customFormat="1" ht="15" customHeight="1" thickBot="1" x14ac:dyDescent="0.35">
      <c r="A7" s="7" t="s">
        <v>21</v>
      </c>
      <c r="B7" s="8">
        <v>45497</v>
      </c>
      <c r="C7" s="7">
        <v>2.3599999999999999E-2</v>
      </c>
      <c r="D7" s="11">
        <v>11.895</v>
      </c>
      <c r="E7" s="9">
        <f>SUM(B7*C7*D7)</f>
        <v>12772.008834</v>
      </c>
    </row>
    <row r="8" spans="1:5" s="2" customFormat="1" ht="91.5" customHeight="1" thickBot="1" x14ac:dyDescent="0.35">
      <c r="A8" s="12" t="s">
        <v>23</v>
      </c>
      <c r="B8" s="13">
        <f>SUM(B7,B5)</f>
        <v>90994</v>
      </c>
      <c r="C8" s="14">
        <f>SUM(C7,C5)</f>
        <v>1.0796000000000001</v>
      </c>
      <c r="D8" s="15">
        <f>D7+D5</f>
        <v>23.79</v>
      </c>
      <c r="E8" s="26">
        <f>SUM(E5,E7)</f>
        <v>584265.28547400003</v>
      </c>
    </row>
    <row r="9" spans="1:5" ht="18" customHeight="1" thickBot="1" x14ac:dyDescent="0.35">
      <c r="A9" s="80" t="s">
        <v>32</v>
      </c>
      <c r="B9" s="80"/>
      <c r="C9" s="80"/>
      <c r="D9" s="16">
        <f>SUM(E8*0.33)</f>
        <v>192807.54420642002</v>
      </c>
      <c r="E9" s="17">
        <f>SUM(D9,E8)</f>
        <v>777072.82968041999</v>
      </c>
    </row>
    <row r="12" spans="1:5" ht="17.399999999999999" customHeight="1" x14ac:dyDescent="0.3"/>
    <row r="13" spans="1:5" ht="17.399999999999999" customHeight="1" x14ac:dyDescent="0.3"/>
  </sheetData>
  <mergeCells count="5">
    <mergeCell ref="A9:C9"/>
    <mergeCell ref="A1:E1"/>
    <mergeCell ref="A6:E6"/>
    <mergeCell ref="A4:E4"/>
    <mergeCell ref="A2:E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I7" sqref="I7"/>
    </sheetView>
  </sheetViews>
  <sheetFormatPr defaultColWidth="8.88671875" defaultRowHeight="14.4" x14ac:dyDescent="0.3"/>
  <cols>
    <col min="1" max="1" width="41.44140625" style="2" customWidth="1"/>
    <col min="2" max="2" width="13.6640625" style="2" customWidth="1"/>
    <col min="3" max="3" width="12.33203125" style="2" customWidth="1"/>
    <col min="4" max="4" width="13.21875" style="2" customWidth="1"/>
    <col min="5" max="5" width="13.109375" style="2" customWidth="1"/>
    <col min="6" max="6" width="16.6640625" style="2" customWidth="1"/>
    <col min="7" max="16384" width="8.88671875" style="2"/>
  </cols>
  <sheetData>
    <row r="1" spans="1:6" ht="16.2" thickBot="1" x14ac:dyDescent="0.35">
      <c r="A1" s="84" t="s">
        <v>27</v>
      </c>
      <c r="B1" s="85"/>
      <c r="C1" s="85"/>
      <c r="D1" s="85"/>
      <c r="E1" s="85"/>
      <c r="F1" s="86"/>
    </row>
    <row r="2" spans="1:6" ht="16.2" thickBot="1" x14ac:dyDescent="0.35">
      <c r="A2" s="87" t="s">
        <v>33</v>
      </c>
      <c r="B2" s="88"/>
      <c r="C2" s="88"/>
      <c r="D2" s="88"/>
      <c r="E2" s="88"/>
      <c r="F2" s="89"/>
    </row>
    <row r="3" spans="1:6" ht="79.8" customHeight="1" thickBot="1" x14ac:dyDescent="0.35">
      <c r="A3" s="18" t="s">
        <v>34</v>
      </c>
      <c r="B3" s="19" t="s">
        <v>35</v>
      </c>
      <c r="C3" s="19" t="s">
        <v>36</v>
      </c>
      <c r="D3" s="19" t="s">
        <v>37</v>
      </c>
      <c r="E3" s="19" t="s">
        <v>38</v>
      </c>
      <c r="F3" s="19" t="s">
        <v>39</v>
      </c>
    </row>
    <row r="4" spans="1:6" ht="16.2" thickBot="1" x14ac:dyDescent="0.35">
      <c r="A4" s="20" t="s">
        <v>40</v>
      </c>
      <c r="B4" s="21" t="s">
        <v>41</v>
      </c>
      <c r="C4" s="22">
        <v>2000</v>
      </c>
      <c r="D4" s="22">
        <v>2000</v>
      </c>
      <c r="E4" s="22" t="s">
        <v>41</v>
      </c>
      <c r="F4" s="22">
        <f>SUM(D4,E4)</f>
        <v>2000</v>
      </c>
    </row>
    <row r="5" spans="1:6" ht="47.4" thickBot="1" x14ac:dyDescent="0.35">
      <c r="A5" s="23" t="s">
        <v>42</v>
      </c>
      <c r="B5" s="24" t="s">
        <v>41</v>
      </c>
      <c r="C5" s="25">
        <v>584265.29</v>
      </c>
      <c r="D5" s="22">
        <v>584265.29</v>
      </c>
      <c r="E5" s="25">
        <f>SUM(D5*0.33)</f>
        <v>192807.54570000002</v>
      </c>
      <c r="F5" s="22">
        <f t="shared" ref="F5:F10" si="0">SUM(D5,E5)</f>
        <v>777072.83570000005</v>
      </c>
    </row>
    <row r="6" spans="1:6" ht="16.2" thickBot="1" x14ac:dyDescent="0.35">
      <c r="A6" s="23" t="s">
        <v>43</v>
      </c>
      <c r="B6" s="24" t="s">
        <v>41</v>
      </c>
      <c r="C6" s="25">
        <v>194600</v>
      </c>
      <c r="D6" s="22">
        <v>194600</v>
      </c>
      <c r="E6" s="25">
        <f t="shared" ref="E6:E9" si="1">SUM(D6*0.33)</f>
        <v>64218</v>
      </c>
      <c r="F6" s="22">
        <f t="shared" si="0"/>
        <v>258818</v>
      </c>
    </row>
    <row r="7" spans="1:6" ht="47.4" thickBot="1" x14ac:dyDescent="0.35">
      <c r="A7" s="23" t="s">
        <v>44</v>
      </c>
      <c r="B7" s="24">
        <v>80</v>
      </c>
      <c r="C7" s="25">
        <v>46.62</v>
      </c>
      <c r="D7" s="22">
        <f t="shared" ref="D7:D9" si="2">SUM(B7*C7)</f>
        <v>3729.6</v>
      </c>
      <c r="E7" s="25">
        <f t="shared" si="1"/>
        <v>1230.768</v>
      </c>
      <c r="F7" s="22">
        <f t="shared" si="0"/>
        <v>4960.3680000000004</v>
      </c>
    </row>
    <row r="8" spans="1:6" ht="47.4" thickBot="1" x14ac:dyDescent="0.35">
      <c r="A8" s="23" t="s">
        <v>45</v>
      </c>
      <c r="B8" s="24">
        <v>10</v>
      </c>
      <c r="C8" s="25">
        <v>56.15</v>
      </c>
      <c r="D8" s="22">
        <f t="shared" si="2"/>
        <v>561.5</v>
      </c>
      <c r="E8" s="25">
        <f t="shared" si="1"/>
        <v>185.29500000000002</v>
      </c>
      <c r="F8" s="22">
        <f t="shared" si="0"/>
        <v>746.79500000000007</v>
      </c>
    </row>
    <row r="9" spans="1:6" ht="47.4" thickBot="1" x14ac:dyDescent="0.35">
      <c r="A9" s="23" t="s">
        <v>46</v>
      </c>
      <c r="B9" s="24">
        <v>5</v>
      </c>
      <c r="C9" s="25">
        <v>66.05</v>
      </c>
      <c r="D9" s="22">
        <f t="shared" si="2"/>
        <v>330.25</v>
      </c>
      <c r="E9" s="25">
        <f t="shared" si="1"/>
        <v>108.9825</v>
      </c>
      <c r="F9" s="22">
        <f t="shared" si="0"/>
        <v>439.23250000000002</v>
      </c>
    </row>
    <row r="10" spans="1:6" ht="31.8" thickBot="1" x14ac:dyDescent="0.35">
      <c r="A10" s="23" t="s">
        <v>47</v>
      </c>
      <c r="B10" s="24" t="s">
        <v>41</v>
      </c>
      <c r="C10" s="25">
        <v>180000</v>
      </c>
      <c r="D10" s="22">
        <v>180000</v>
      </c>
      <c r="E10" s="25" t="s">
        <v>41</v>
      </c>
      <c r="F10" s="22">
        <f t="shared" si="0"/>
        <v>180000</v>
      </c>
    </row>
    <row r="11" spans="1:6" ht="16.2" thickBot="1" x14ac:dyDescent="0.35">
      <c r="A11" s="38" t="s">
        <v>48</v>
      </c>
      <c r="B11" s="39"/>
      <c r="C11" s="40">
        <f>SUM(C4:C10)</f>
        <v>961034.1100000001</v>
      </c>
      <c r="D11" s="40">
        <f>SUM(D4:D10)</f>
        <v>965486.64</v>
      </c>
      <c r="E11" s="40">
        <f>SUM(E4:E10)</f>
        <v>258550.59120000005</v>
      </c>
      <c r="F11" s="41">
        <f>SUM(F4:F10)</f>
        <v>1224037.2312000003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Reporting Recordkeeping Burden</vt:lpstr>
      <vt:lpstr>Annualized Costs to Respondents</vt:lpstr>
      <vt:lpstr>Annualized Costs to Gov't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Denwiddie, Evelyn - FNS</dc:creator>
  <cp:lastModifiedBy>Wilkinson, Tiffany - FNS</cp:lastModifiedBy>
  <dcterms:created xsi:type="dcterms:W3CDTF">2019-09-25T15:28:09Z</dcterms:created>
  <dcterms:modified xsi:type="dcterms:W3CDTF">2020-02-03T15:45:21Z</dcterms:modified>
</cp:coreProperties>
</file>