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n.Levine\Desktop\Supporting Statements\0572-0130\"/>
    </mc:Choice>
  </mc:AlternateContent>
  <bookViews>
    <workbookView xWindow="0" yWindow="0" windowWidth="19296" windowHeight="7896"/>
  </bookViews>
  <sheets>
    <sheet name="Sheet1" sheetId="1" r:id="rId1"/>
  </sheets>
  <definedNames>
    <definedName name="_xlnm.Print_Area" localSheetId="0">Sheet1!$A$1:$G$37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F13" i="1"/>
  <c r="G13" i="1" s="1"/>
  <c r="F12" i="1"/>
  <c r="G12" i="1" s="1"/>
  <c r="F11" i="1"/>
  <c r="G11" i="1" s="1"/>
  <c r="F10" i="1"/>
  <c r="G10" i="1" s="1"/>
  <c r="G15" i="1" l="1"/>
  <c r="D20" i="1" s="1"/>
  <c r="F29" i="1"/>
  <c r="F28" i="1"/>
  <c r="F27" i="1"/>
  <c r="F26" i="1"/>
  <c r="F6" i="1"/>
  <c r="F5" i="1"/>
  <c r="F4" i="1"/>
  <c r="F3" i="1"/>
  <c r="G28" i="1" l="1"/>
  <c r="G27" i="1"/>
  <c r="G26" i="1"/>
  <c r="C31" i="1"/>
  <c r="G29" i="1"/>
  <c r="G31" i="1" l="1"/>
  <c r="D34" i="1" s="1"/>
  <c r="E34" i="1" s="1"/>
  <c r="G34" i="1" s="1"/>
  <c r="C8" i="1"/>
  <c r="G6" i="1"/>
  <c r="G5" i="1"/>
  <c r="G4" i="1"/>
  <c r="G3" i="1"/>
  <c r="G8" i="1" l="1"/>
  <c r="E20" i="1" l="1"/>
  <c r="G20" i="1" s="1"/>
  <c r="D19" i="1"/>
  <c r="E19" i="1" s="1"/>
  <c r="G19" i="1" s="1"/>
  <c r="G36" i="1" l="1"/>
  <c r="G37" i="1" s="1"/>
</calcChain>
</file>

<file path=xl/sharedStrings.xml><?xml version="1.0" encoding="utf-8"?>
<sst xmlns="http://schemas.openxmlformats.org/spreadsheetml/2006/main" count="62" uniqueCount="28">
  <si>
    <t>Title</t>
  </si>
  <si>
    <t>Mean Hourly Wage</t>
  </si>
  <si>
    <t>17-2070</t>
  </si>
  <si>
    <t>13-2051</t>
  </si>
  <si>
    <t>23-1011</t>
  </si>
  <si>
    <t>43-5061</t>
  </si>
  <si>
    <t>Engineer</t>
  </si>
  <si>
    <t>Acc't / Business</t>
  </si>
  <si>
    <t>Legal</t>
  </si>
  <si>
    <t>Clerical/General</t>
  </si>
  <si>
    <t>Percentage of Time</t>
  </si>
  <si>
    <t>DOL Classification</t>
  </si>
  <si>
    <t>Portion Per Hour</t>
  </si>
  <si>
    <t>Total for 1 Hour on Application and PNF</t>
  </si>
  <si>
    <t>Total for 1 Hour on Loan Documents</t>
  </si>
  <si>
    <t>Application</t>
  </si>
  <si>
    <t>Hours</t>
  </si>
  <si>
    <t>Hourly Cost</t>
  </si>
  <si>
    <t>Unit Cost</t>
  </si>
  <si>
    <t>Quantity of Units</t>
  </si>
  <si>
    <t>Total Cost</t>
  </si>
  <si>
    <t>PNF Response</t>
  </si>
  <si>
    <t>Loan Documentation</t>
  </si>
  <si>
    <t xml:space="preserve"> </t>
  </si>
  <si>
    <t>Benefits percentage of total compensation</t>
  </si>
  <si>
    <t>Cost per Respondent</t>
  </si>
  <si>
    <t>Loaded Mean Total Hourly Compensation</t>
  </si>
  <si>
    <t>Total for 1 Hour on PNF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</si>
</sst>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22" workbookViewId="0">
      <selection activeCell="E15" sqref="E15"/>
    </sheetView>
  </sheetViews>
  <sheetFormatPr defaultRowHeight="14.4" x14ac:dyDescent="0.3"/>
  <cols>
    <col min="1" max="1" width="12.88671875" style="5" customWidth="1"/>
    <col min="2" max="2" width="17.77734375" customWidth="1"/>
    <col min="3" max="3" width="10.44140625" customWidth="1"/>
    <col min="4" max="4" width="13.44140625" customWidth="1"/>
    <col min="5" max="5" width="12.44140625" customWidth="1"/>
    <col min="6" max="6" width="16.21875" customWidth="1"/>
    <col min="7" max="7" width="13.44140625" customWidth="1"/>
  </cols>
  <sheetData>
    <row r="1" spans="1:7" s="1" customFormat="1" ht="57.6" x14ac:dyDescent="0.3">
      <c r="A1" s="1" t="s">
        <v>11</v>
      </c>
      <c r="B1" s="1" t="s">
        <v>0</v>
      </c>
      <c r="C1" s="1" t="s">
        <v>10</v>
      </c>
      <c r="D1" s="1" t="s">
        <v>24</v>
      </c>
      <c r="E1" s="1" t="s">
        <v>1</v>
      </c>
      <c r="F1" s="1" t="s">
        <v>26</v>
      </c>
      <c r="G1" s="1" t="s">
        <v>12</v>
      </c>
    </row>
    <row r="3" spans="1:7" x14ac:dyDescent="0.3">
      <c r="A3" s="5" t="s">
        <v>2</v>
      </c>
      <c r="B3" t="s">
        <v>6</v>
      </c>
      <c r="C3" s="2">
        <v>0.45</v>
      </c>
      <c r="D3" s="3">
        <v>0.317</v>
      </c>
      <c r="E3" s="4">
        <v>49.31</v>
      </c>
      <c r="F3" s="4">
        <f>E3/(1-D3)</f>
        <v>72.196193265007324</v>
      </c>
      <c r="G3" s="4">
        <f>F3*C3</f>
        <v>32.488286969253295</v>
      </c>
    </row>
    <row r="4" spans="1:7" x14ac:dyDescent="0.3">
      <c r="A4" s="5" t="s">
        <v>3</v>
      </c>
      <c r="B4" t="s">
        <v>7</v>
      </c>
      <c r="C4" s="2">
        <v>0.25</v>
      </c>
      <c r="D4" s="3">
        <v>0.317</v>
      </c>
      <c r="E4" s="4">
        <v>47.8</v>
      </c>
      <c r="F4" s="4">
        <f>E4/(1-D4)</f>
        <v>69.985358711566604</v>
      </c>
      <c r="G4" s="4">
        <f>F4*C4</f>
        <v>17.496339677891651</v>
      </c>
    </row>
    <row r="5" spans="1:7" x14ac:dyDescent="0.3">
      <c r="A5" s="5" t="s">
        <v>4</v>
      </c>
      <c r="B5" t="s">
        <v>8</v>
      </c>
      <c r="C5" s="2">
        <v>0.1</v>
      </c>
      <c r="D5" s="3">
        <v>0.317</v>
      </c>
      <c r="E5" s="4">
        <v>68.22</v>
      </c>
      <c r="F5" s="4">
        <f>E5/(1-D5)</f>
        <v>99.882869692532935</v>
      </c>
      <c r="G5" s="4">
        <f>F5*C5</f>
        <v>9.988286969253295</v>
      </c>
    </row>
    <row r="6" spans="1:7" x14ac:dyDescent="0.3">
      <c r="A6" s="5" t="s">
        <v>5</v>
      </c>
      <c r="B6" t="s">
        <v>9</v>
      </c>
      <c r="C6" s="2">
        <v>0.2</v>
      </c>
      <c r="D6" s="3">
        <v>0.317</v>
      </c>
      <c r="E6" s="4">
        <v>23.57</v>
      </c>
      <c r="F6" s="4">
        <f>E6/(1-D6)</f>
        <v>34.509516837481698</v>
      </c>
      <c r="G6" s="4">
        <f>F6*C6</f>
        <v>6.9019033674963399</v>
      </c>
    </row>
    <row r="8" spans="1:7" ht="57.6" x14ac:dyDescent="0.3">
      <c r="A8" s="5" t="s">
        <v>13</v>
      </c>
      <c r="C8" s="2">
        <f>SUM(C3:C7)</f>
        <v>1</v>
      </c>
      <c r="G8" s="4">
        <f>SUM(G3:G7)</f>
        <v>66.87481698389459</v>
      </c>
    </row>
    <row r="9" spans="1:7" x14ac:dyDescent="0.3">
      <c r="C9" s="2"/>
      <c r="G9" s="4"/>
    </row>
    <row r="10" spans="1:7" x14ac:dyDescent="0.3">
      <c r="A10" s="5" t="s">
        <v>2</v>
      </c>
      <c r="B10" t="s">
        <v>6</v>
      </c>
      <c r="C10" s="2">
        <v>0.3</v>
      </c>
      <c r="D10" s="3">
        <v>0.317</v>
      </c>
      <c r="E10" s="4">
        <v>49.31</v>
      </c>
      <c r="F10" s="4">
        <f>E10/(1-D10)</f>
        <v>72.196193265007324</v>
      </c>
      <c r="G10" s="4">
        <f>F10*C10</f>
        <v>21.658857979502198</v>
      </c>
    </row>
    <row r="11" spans="1:7" x14ac:dyDescent="0.3">
      <c r="A11" s="5" t="s">
        <v>3</v>
      </c>
      <c r="B11" t="s">
        <v>7</v>
      </c>
      <c r="C11" s="2">
        <v>0.3</v>
      </c>
      <c r="D11" s="3">
        <v>0.317</v>
      </c>
      <c r="E11" s="4">
        <v>47.8</v>
      </c>
      <c r="F11" s="4">
        <f>E11/(1-D11)</f>
        <v>69.985358711566604</v>
      </c>
      <c r="G11" s="4">
        <f>F11*C11</f>
        <v>20.995607613469982</v>
      </c>
    </row>
    <row r="12" spans="1:7" x14ac:dyDescent="0.3">
      <c r="A12" s="5" t="s">
        <v>4</v>
      </c>
      <c r="B12" t="s">
        <v>8</v>
      </c>
      <c r="C12" s="2">
        <v>0.15</v>
      </c>
      <c r="D12" s="3">
        <v>0.317</v>
      </c>
      <c r="E12" s="4">
        <v>68.22</v>
      </c>
      <c r="F12" s="4">
        <f>E12/(1-D12)</f>
        <v>99.882869692532935</v>
      </c>
      <c r="G12" s="4">
        <f>F12*C12</f>
        <v>14.982430453879939</v>
      </c>
    </row>
    <row r="13" spans="1:7" x14ac:dyDescent="0.3">
      <c r="A13" s="5" t="s">
        <v>5</v>
      </c>
      <c r="B13" t="s">
        <v>9</v>
      </c>
      <c r="C13" s="2">
        <v>0.25</v>
      </c>
      <c r="D13" s="3">
        <v>0.317</v>
      </c>
      <c r="E13" s="4">
        <v>23.57</v>
      </c>
      <c r="F13" s="4">
        <f>E13/(1-D13)</f>
        <v>34.509516837481698</v>
      </c>
      <c r="G13" s="4">
        <f>F13*C13</f>
        <v>8.6273792093704245</v>
      </c>
    </row>
    <row r="14" spans="1:7" x14ac:dyDescent="0.3">
      <c r="C14" s="2"/>
      <c r="G14" s="4"/>
    </row>
    <row r="15" spans="1:7" ht="28.8" x14ac:dyDescent="0.3">
      <c r="A15" s="5" t="s">
        <v>27</v>
      </c>
      <c r="C15" s="2">
        <f>SUM(C10:C14)</f>
        <v>1</v>
      </c>
      <c r="G15" s="4">
        <f>SUM(G10:G14)</f>
        <v>66.264275256222533</v>
      </c>
    </row>
    <row r="16" spans="1:7" x14ac:dyDescent="0.3">
      <c r="C16" s="2"/>
      <c r="G16" s="4"/>
    </row>
    <row r="17" spans="1:7" x14ac:dyDescent="0.3">
      <c r="C17" s="2"/>
      <c r="G17" s="4"/>
    </row>
    <row r="18" spans="1:7" x14ac:dyDescent="0.3">
      <c r="C18" s="2" t="s">
        <v>16</v>
      </c>
      <c r="D18" t="s">
        <v>17</v>
      </c>
      <c r="E18" t="s">
        <v>18</v>
      </c>
      <c r="F18" t="s">
        <v>19</v>
      </c>
      <c r="G18" s="4" t="s">
        <v>20</v>
      </c>
    </row>
    <row r="19" spans="1:7" x14ac:dyDescent="0.3">
      <c r="B19" t="s">
        <v>15</v>
      </c>
      <c r="C19" s="6">
        <v>400</v>
      </c>
      <c r="D19" s="4">
        <f>$G$8</f>
        <v>66.87481698389459</v>
      </c>
      <c r="E19" s="4">
        <f>D19*C19</f>
        <v>26749.926793557835</v>
      </c>
      <c r="F19">
        <v>18</v>
      </c>
      <c r="G19" s="4">
        <f>F19*E19</f>
        <v>481498.68228404102</v>
      </c>
    </row>
    <row r="20" spans="1:7" x14ac:dyDescent="0.3">
      <c r="B20" t="s">
        <v>21</v>
      </c>
      <c r="C20" s="6">
        <v>1.5</v>
      </c>
      <c r="D20" s="4">
        <f>$G$15</f>
        <v>66.264275256222533</v>
      </c>
      <c r="E20" s="4">
        <f>D20*C20</f>
        <v>99.396412884333799</v>
      </c>
      <c r="F20">
        <v>54</v>
      </c>
      <c r="G20" s="4">
        <f>F20*E20</f>
        <v>5367.4062957540255</v>
      </c>
    </row>
    <row r="21" spans="1:7" x14ac:dyDescent="0.3">
      <c r="C21" s="2"/>
      <c r="G21" s="4"/>
    </row>
    <row r="24" spans="1:7" ht="57.6" x14ac:dyDescent="0.3">
      <c r="A24" s="1" t="s">
        <v>11</v>
      </c>
      <c r="B24" s="1" t="s">
        <v>0</v>
      </c>
      <c r="C24" s="1" t="s">
        <v>10</v>
      </c>
      <c r="D24" s="1" t="s">
        <v>24</v>
      </c>
      <c r="E24" s="1" t="s">
        <v>1</v>
      </c>
      <c r="F24" s="1" t="s">
        <v>26</v>
      </c>
      <c r="G24" s="1" t="s">
        <v>12</v>
      </c>
    </row>
    <row r="26" spans="1:7" x14ac:dyDescent="0.3">
      <c r="A26" s="5" t="s">
        <v>2</v>
      </c>
      <c r="B26" t="s">
        <v>6</v>
      </c>
      <c r="C26" s="2">
        <v>0</v>
      </c>
      <c r="D26" s="3">
        <v>0.317</v>
      </c>
      <c r="E26" s="4">
        <v>49.31</v>
      </c>
      <c r="F26" s="4">
        <f>E26/(1-D26)</f>
        <v>72.196193265007324</v>
      </c>
      <c r="G26" s="4">
        <f>F26*C26</f>
        <v>0</v>
      </c>
    </row>
    <row r="27" spans="1:7" x14ac:dyDescent="0.3">
      <c r="A27" s="5" t="s">
        <v>3</v>
      </c>
      <c r="B27" t="s">
        <v>7</v>
      </c>
      <c r="C27" s="2">
        <v>0.2</v>
      </c>
      <c r="D27" s="3">
        <v>0.317</v>
      </c>
      <c r="E27" s="4">
        <v>47.8</v>
      </c>
      <c r="F27" s="4">
        <f>E27/(1-D27)</f>
        <v>69.985358711566604</v>
      </c>
      <c r="G27" s="4">
        <f>F27*C27</f>
        <v>13.997071742313322</v>
      </c>
    </row>
    <row r="28" spans="1:7" x14ac:dyDescent="0.3">
      <c r="A28" s="5" t="s">
        <v>4</v>
      </c>
      <c r="B28" t="s">
        <v>8</v>
      </c>
      <c r="C28" s="2">
        <v>0.6</v>
      </c>
      <c r="D28" s="3">
        <v>0.317</v>
      </c>
      <c r="E28" s="4">
        <v>68.22</v>
      </c>
      <c r="F28" s="4">
        <f>E28/(1-D28)</f>
        <v>99.882869692532935</v>
      </c>
      <c r="G28" s="4">
        <f>F28*C28</f>
        <v>59.929721815519756</v>
      </c>
    </row>
    <row r="29" spans="1:7" x14ac:dyDescent="0.3">
      <c r="A29" s="5" t="s">
        <v>5</v>
      </c>
      <c r="B29" t="s">
        <v>9</v>
      </c>
      <c r="C29" s="2">
        <v>0.2</v>
      </c>
      <c r="D29" s="3">
        <v>0.317</v>
      </c>
      <c r="E29" s="4">
        <v>23.57</v>
      </c>
      <c r="F29" s="4">
        <f>E29/(1-D29)</f>
        <v>34.509516837481698</v>
      </c>
      <c r="G29" s="4">
        <f>F29*C29</f>
        <v>6.9019033674963399</v>
      </c>
    </row>
    <row r="31" spans="1:7" ht="43.2" x14ac:dyDescent="0.3">
      <c r="A31" s="5" t="s">
        <v>14</v>
      </c>
      <c r="C31" s="2">
        <f>SUM(C26:C30)</f>
        <v>1</v>
      </c>
      <c r="G31" s="4">
        <f>SUM(G26:G30)</f>
        <v>80.828696925329425</v>
      </c>
    </row>
    <row r="33" spans="2:7" x14ac:dyDescent="0.3">
      <c r="C33" s="2" t="s">
        <v>16</v>
      </c>
      <c r="D33" t="s">
        <v>17</v>
      </c>
      <c r="E33" t="s">
        <v>18</v>
      </c>
      <c r="F33" t="s">
        <v>19</v>
      </c>
      <c r="G33" s="4" t="s">
        <v>20</v>
      </c>
    </row>
    <row r="34" spans="2:7" x14ac:dyDescent="0.3">
      <c r="B34" t="s">
        <v>22</v>
      </c>
      <c r="C34" s="6">
        <v>24</v>
      </c>
      <c r="D34" s="4">
        <f>$G$31</f>
        <v>80.828696925329425</v>
      </c>
      <c r="E34" s="4">
        <f>D34*C34</f>
        <v>1939.8887262079061</v>
      </c>
      <c r="F34">
        <v>1</v>
      </c>
      <c r="G34" s="4">
        <f>F34*E34</f>
        <v>1939.8887262079061</v>
      </c>
    </row>
    <row r="35" spans="2:7" x14ac:dyDescent="0.3">
      <c r="B35" t="s">
        <v>23</v>
      </c>
      <c r="C35" s="6" t="s">
        <v>23</v>
      </c>
      <c r="D35" s="4" t="s">
        <v>23</v>
      </c>
      <c r="E35" s="4" t="s">
        <v>23</v>
      </c>
      <c r="F35" t="s">
        <v>23</v>
      </c>
      <c r="G35" s="4" t="s">
        <v>23</v>
      </c>
    </row>
    <row r="36" spans="2:7" x14ac:dyDescent="0.3">
      <c r="F36" t="s">
        <v>20</v>
      </c>
      <c r="G36" s="4">
        <f>SUM(G19,G20,G34)</f>
        <v>488805.97730600293</v>
      </c>
    </row>
    <row r="37" spans="2:7" ht="28.8" x14ac:dyDescent="0.3">
      <c r="F37" s="5" t="s">
        <v>25</v>
      </c>
      <c r="G37" s="4">
        <f>G36/18</f>
        <v>27155.887628111275</v>
      </c>
    </row>
  </sheetData>
  <pageMargins left="0.7" right="0.7" top="0.75" bottom="0.75" header="0.3" footer="0.3"/>
  <pageSetup scale="94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Levine, Steven - RD, Washington, DC</dc:creator>
  <cp:lastModifiedBy>Levine, Steven - RD, Washington, DC</cp:lastModifiedBy>
  <cp:lastPrinted>2018-08-16T15:34:01Z</cp:lastPrinted>
  <dcterms:created xsi:type="dcterms:W3CDTF">2018-08-15T15:55:25Z</dcterms:created>
  <dcterms:modified xsi:type="dcterms:W3CDTF">2018-12-17T16:14:00Z</dcterms:modified>
</cp:coreProperties>
</file>