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6.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752" yWindow="396" windowWidth="13848" windowHeight="13092" activeTab="2"/>
  </bookViews>
  <sheets>
    <sheet name="Note" sheetId="13" r:id="rId1"/>
    <sheet name="Block A" sheetId="15" r:id="rId2"/>
    <sheet name="Block B" sheetId="2" r:id="rId3"/>
    <sheet name="Block C" sheetId="3" r:id="rId4"/>
    <sheet name="Block D " sheetId="18" r:id="rId5"/>
    <sheet name="Block E &amp; F" sheetId="7" r:id="rId6"/>
    <sheet name="Data" sheetId="12" state="hidden" r:id="rId7"/>
  </sheets>
  <externalReferences>
    <externalReference r:id="rId8"/>
    <externalReference r:id="rId9"/>
  </externalReferences>
  <definedNames>
    <definedName name="_ftn1" localSheetId="1">'[1]Block B'!#REF!</definedName>
    <definedName name="_ftnref1" localSheetId="1">'[1]Block B'!#REF!</definedName>
    <definedName name="_xlnm.Print_Area" localSheetId="1">'Block A'!$A$1:$O$65</definedName>
    <definedName name="_xlnm.Print_Area" localSheetId="2">'Block B'!$A$1:$N$31</definedName>
    <definedName name="_xlnm.Print_Area" localSheetId="4">'Block D '!$A$1:$J$102</definedName>
    <definedName name="_xlnm.Print_Area" localSheetId="5">'Block E &amp; F'!$A$1:$J$80</definedName>
    <definedName name="Time_to_comp_GED" localSheetId="1">'Block A'!$J$54:$J$57</definedName>
    <definedName name="Time_to_comp_GED" localSheetId="4">#REF!</definedName>
    <definedName name="Time_to_comp_GED">#REF!</definedName>
  </definedNames>
  <calcPr calcId="145621"/>
</workbook>
</file>

<file path=xl/calcChain.xml><?xml version="1.0" encoding="utf-8"?>
<calcChain xmlns="http://schemas.openxmlformats.org/spreadsheetml/2006/main">
  <c r="H2" i="18" l="1"/>
  <c r="C2" i="18"/>
  <c r="C1" i="18"/>
  <c r="J39" i="15" l="1"/>
  <c r="K54" i="15" l="1"/>
  <c r="L54" i="15"/>
  <c r="M54" i="15"/>
  <c r="N54" i="15"/>
  <c r="K27" i="15"/>
  <c r="L27" i="15"/>
  <c r="M27" i="15"/>
  <c r="N27" i="15"/>
  <c r="K21" i="15"/>
  <c r="L21" i="15"/>
  <c r="M21" i="15"/>
  <c r="N21" i="15"/>
  <c r="J54" i="15"/>
  <c r="J58" i="15" s="1"/>
  <c r="J15" i="15"/>
  <c r="J27" i="15"/>
  <c r="J21" i="15"/>
  <c r="G63" i="15" l="1"/>
  <c r="M34" i="15"/>
  <c r="F63" i="15"/>
  <c r="L34" i="15"/>
  <c r="H63" i="15"/>
  <c r="N34" i="15"/>
  <c r="E63" i="15"/>
  <c r="K34" i="15"/>
  <c r="D63" i="15"/>
  <c r="J34" i="15"/>
  <c r="F28" i="7" l="1"/>
  <c r="F33" i="7" s="1"/>
  <c r="H32" i="7" l="1"/>
  <c r="H30" i="7"/>
  <c r="I28" i="7"/>
  <c r="I31" i="7" s="1"/>
  <c r="H21" i="7"/>
  <c r="H22" i="7"/>
  <c r="H23" i="7"/>
  <c r="H24" i="7"/>
  <c r="H25" i="7"/>
  <c r="H26" i="7"/>
  <c r="H27" i="7"/>
  <c r="H20" i="7"/>
  <c r="G28" i="7"/>
  <c r="G33" i="7" s="1"/>
  <c r="H28" i="7" l="1"/>
  <c r="I29" i="7" s="1"/>
  <c r="K39" i="15"/>
  <c r="D64" i="15"/>
  <c r="L39" i="15"/>
  <c r="M39" i="15"/>
  <c r="N39" i="15"/>
  <c r="I33" i="7" l="1"/>
  <c r="H33" i="7"/>
  <c r="I34" i="7" l="1"/>
  <c r="K15" i="15"/>
  <c r="L15" i="15"/>
  <c r="M15" i="15"/>
  <c r="N15" i="15"/>
  <c r="H65" i="15" l="1"/>
  <c r="G65" i="15"/>
  <c r="F65" i="15"/>
  <c r="E65" i="15"/>
  <c r="D65" i="15"/>
  <c r="H64" i="15"/>
  <c r="G64" i="15"/>
  <c r="F64" i="15"/>
  <c r="E64" i="15"/>
  <c r="X11" i="12" l="1"/>
  <c r="X9" i="12"/>
  <c r="X7" i="12"/>
  <c r="X5" i="12"/>
  <c r="G34" i="7"/>
  <c r="DV3" i="12" l="1"/>
  <c r="DT11" i="12"/>
  <c r="DT9" i="12"/>
  <c r="DT7" i="12"/>
  <c r="DT5" i="12"/>
  <c r="DT3" i="12"/>
  <c r="DS11" i="12"/>
  <c r="DS9" i="12"/>
  <c r="DS7" i="12"/>
  <c r="DS3" i="12"/>
  <c r="DQ11" i="12"/>
  <c r="DP11" i="12"/>
  <c r="DO11" i="12"/>
  <c r="DN11" i="12"/>
  <c r="DM11" i="12"/>
  <c r="DL11" i="12"/>
  <c r="DK11" i="12"/>
  <c r="DJ11" i="12"/>
  <c r="DQ9" i="12"/>
  <c r="DP9" i="12"/>
  <c r="DO9" i="12"/>
  <c r="DN9" i="12"/>
  <c r="DM9" i="12"/>
  <c r="DL9" i="12"/>
  <c r="DK9" i="12"/>
  <c r="DJ9" i="12"/>
  <c r="DQ7" i="12"/>
  <c r="DP7" i="12"/>
  <c r="DO7" i="12"/>
  <c r="DN7" i="12"/>
  <c r="DM7" i="12"/>
  <c r="DL7" i="12"/>
  <c r="DK7" i="12"/>
  <c r="DJ7" i="12"/>
  <c r="DM5" i="12"/>
  <c r="DL5" i="12"/>
  <c r="DK5" i="12"/>
  <c r="DJ5" i="12"/>
  <c r="DS5" i="12"/>
  <c r="DQ5" i="12"/>
  <c r="DP5" i="12"/>
  <c r="DO5" i="12"/>
  <c r="DN5" i="12"/>
  <c r="DQ3" i="12"/>
  <c r="DP3" i="12"/>
  <c r="DO3" i="12"/>
  <c r="DN3" i="12"/>
  <c r="DM3" i="12"/>
  <c r="DL3" i="12"/>
  <c r="DK3" i="12"/>
  <c r="DJ3" i="12"/>
  <c r="DR4" i="12" l="1"/>
  <c r="DR8" i="12"/>
  <c r="DR10" i="12"/>
  <c r="DR12" i="12"/>
  <c r="DR6" i="12"/>
  <c r="AU3" i="12"/>
  <c r="N1" i="12" l="1"/>
  <c r="O1" i="12"/>
  <c r="P1" i="12"/>
  <c r="Q1" i="12"/>
  <c r="R1" i="12"/>
  <c r="I11" i="12" l="1"/>
  <c r="I9" i="12"/>
  <c r="I7" i="12"/>
  <c r="I5" i="12"/>
  <c r="I3" i="12"/>
  <c r="DR11" i="12" l="1"/>
  <c r="DU12" i="12" s="1"/>
  <c r="DR5" i="12"/>
  <c r="DU6" i="12" s="1"/>
  <c r="DR3" i="12"/>
  <c r="DU4" i="12" s="1"/>
  <c r="DR9" i="12"/>
  <c r="DU10" i="12" s="1"/>
  <c r="DR7" i="12"/>
  <c r="DU8" i="12" s="1"/>
  <c r="DH11" i="12"/>
  <c r="DH9" i="12"/>
  <c r="DH7" i="12"/>
  <c r="DH5" i="12"/>
  <c r="DH3" i="12"/>
  <c r="DG11" i="12"/>
  <c r="DG9" i="12"/>
  <c r="DG7" i="12"/>
  <c r="DG5" i="12"/>
  <c r="DG3" i="12"/>
  <c r="DU7" i="12" l="1"/>
  <c r="DU5" i="12"/>
  <c r="DU11" i="12"/>
  <c r="DU3" i="12"/>
  <c r="DU9" i="12"/>
  <c r="DE11" i="12"/>
  <c r="DE9" i="12"/>
  <c r="DE7" i="12"/>
  <c r="DE5" i="12"/>
  <c r="DE3" i="12"/>
  <c r="DD11" i="12"/>
  <c r="DD9" i="12"/>
  <c r="DD7" i="12"/>
  <c r="DD5" i="12"/>
  <c r="DD3" i="12"/>
  <c r="DC11" i="12"/>
  <c r="DC9" i="12"/>
  <c r="DC7" i="12"/>
  <c r="DC5" i="12"/>
  <c r="DC3" i="12"/>
  <c r="DB11" i="12"/>
  <c r="DB9" i="12"/>
  <c r="DB7" i="12"/>
  <c r="DB5" i="12"/>
  <c r="DB3" i="12"/>
  <c r="DA11" i="12"/>
  <c r="DA9" i="12"/>
  <c r="DA7" i="12"/>
  <c r="DA5" i="12"/>
  <c r="DA3" i="12"/>
  <c r="CZ11" i="12"/>
  <c r="CZ9" i="12"/>
  <c r="CZ7" i="12"/>
  <c r="CZ5" i="12"/>
  <c r="CZ3" i="12"/>
  <c r="CY11" i="12"/>
  <c r="CY9" i="12"/>
  <c r="CY7" i="12"/>
  <c r="CY5" i="12"/>
  <c r="CY3" i="12"/>
  <c r="CX11" i="12"/>
  <c r="CX9" i="12"/>
  <c r="CX7" i="12"/>
  <c r="CX5" i="12"/>
  <c r="CX3" i="12"/>
  <c r="CK11" i="12"/>
  <c r="CK9" i="12"/>
  <c r="CK7" i="12"/>
  <c r="CK5" i="12"/>
  <c r="CK3" i="12"/>
  <c r="CJ11" i="12"/>
  <c r="CJ9" i="12"/>
  <c r="CJ7" i="12"/>
  <c r="CJ5" i="12"/>
  <c r="CJ3" i="12"/>
  <c r="CI11" i="12"/>
  <c r="CI9" i="12"/>
  <c r="CI7" i="12"/>
  <c r="CI5" i="12"/>
  <c r="CI3" i="12"/>
  <c r="CH11" i="12"/>
  <c r="CH9" i="12"/>
  <c r="CH7" i="12"/>
  <c r="CH5" i="12"/>
  <c r="CH3" i="12"/>
  <c r="CG11" i="12"/>
  <c r="CG9" i="12"/>
  <c r="CG7" i="12"/>
  <c r="CG5" i="12"/>
  <c r="CG3" i="12"/>
  <c r="BY3" i="12"/>
  <c r="CB11" i="12"/>
  <c r="CB9" i="12"/>
  <c r="CB7" i="12"/>
  <c r="CB5" i="12"/>
  <c r="CB3" i="12"/>
  <c r="CA11" i="12"/>
  <c r="CA9" i="12"/>
  <c r="CA7" i="12"/>
  <c r="CA5" i="12"/>
  <c r="CA3" i="12"/>
  <c r="BZ11" i="12"/>
  <c r="BZ9" i="12"/>
  <c r="BZ7" i="12"/>
  <c r="BZ5" i="12"/>
  <c r="BZ3" i="12"/>
  <c r="BY11" i="12"/>
  <c r="BY9" i="12"/>
  <c r="BY7" i="12"/>
  <c r="BY5" i="12"/>
  <c r="BX3" i="12"/>
  <c r="BX11" i="12"/>
  <c r="BX9" i="12"/>
  <c r="BX7" i="12"/>
  <c r="BX5" i="12"/>
  <c r="DF4" i="12" l="1"/>
  <c r="ED7" i="12"/>
  <c r="ED9" i="12"/>
  <c r="ED5" i="12"/>
  <c r="ED11" i="12"/>
  <c r="ED3" i="12"/>
  <c r="DF8" i="12"/>
  <c r="DF12" i="12"/>
  <c r="DF6" i="12"/>
  <c r="DF10" i="12"/>
  <c r="EG5" i="12" l="1"/>
  <c r="EG9" i="12"/>
  <c r="EG7" i="12"/>
  <c r="EG11" i="12"/>
  <c r="EG3" i="12"/>
  <c r="DF7" i="12"/>
  <c r="DI8" i="12" s="1"/>
  <c r="DF5" i="12"/>
  <c r="DI6" i="12" s="1"/>
  <c r="DF11" i="12"/>
  <c r="DI12" i="12" s="1"/>
  <c r="DF3" i="12"/>
  <c r="DI4" i="12" s="1"/>
  <c r="DF9" i="12"/>
  <c r="DI10" i="12" s="1"/>
  <c r="CT5" i="12"/>
  <c r="CT11" i="12"/>
  <c r="CT3" i="12"/>
  <c r="CT9" i="12"/>
  <c r="CT7" i="12"/>
  <c r="D11" i="12"/>
  <c r="D9" i="12"/>
  <c r="D7" i="12"/>
  <c r="D5" i="12"/>
  <c r="C11" i="12"/>
  <c r="C9" i="12"/>
  <c r="C7" i="12"/>
  <c r="C3" i="12"/>
  <c r="C5" i="12"/>
  <c r="D3" i="12"/>
  <c r="D2" i="12"/>
  <c r="C2" i="12"/>
  <c r="CW11" i="12" l="1"/>
  <c r="CW9" i="12"/>
  <c r="CW7" i="12"/>
  <c r="CW5" i="12"/>
  <c r="CW3" i="12"/>
  <c r="DI5" i="12"/>
  <c r="DI11" i="12"/>
  <c r="DI3" i="12"/>
  <c r="DI9" i="12"/>
  <c r="DI7" i="12"/>
  <c r="C2" i="3"/>
  <c r="I2" i="7"/>
  <c r="C2" i="7"/>
  <c r="C1" i="7"/>
  <c r="I2" i="3"/>
  <c r="C1" i="3"/>
  <c r="K2" i="2"/>
  <c r="C2" i="2"/>
  <c r="C1" i="2"/>
  <c r="BL11" i="12"/>
  <c r="BL9" i="12"/>
  <c r="BL7" i="12"/>
  <c r="BL5" i="12"/>
  <c r="BL3" i="12"/>
  <c r="BH11" i="12" l="1"/>
  <c r="BH9" i="12"/>
  <c r="BH7" i="12"/>
  <c r="BH5" i="12"/>
  <c r="BH3" i="12"/>
  <c r="BG11" i="12"/>
  <c r="BG9" i="12"/>
  <c r="BG7" i="12"/>
  <c r="BG5" i="12"/>
  <c r="BG3" i="12"/>
  <c r="BF11" i="12"/>
  <c r="BF9" i="12"/>
  <c r="BF7" i="12"/>
  <c r="BF5" i="12"/>
  <c r="BF3" i="12"/>
  <c r="BI3" i="12"/>
  <c r="BK3" i="12" l="1"/>
  <c r="BJ3" i="12"/>
  <c r="BB3" i="12"/>
  <c r="AA1" i="12" l="1"/>
  <c r="Z1" i="12"/>
  <c r="Y1" i="12"/>
  <c r="X1" i="12"/>
  <c r="W1" i="12"/>
  <c r="V1" i="12"/>
  <c r="U1" i="12"/>
  <c r="T1" i="12"/>
  <c r="S1" i="12"/>
  <c r="J1" i="12"/>
  <c r="H1" i="12"/>
  <c r="G1" i="12"/>
  <c r="F1" i="12"/>
  <c r="E1" i="12"/>
  <c r="W11" i="12"/>
  <c r="V11" i="12"/>
  <c r="U11" i="12"/>
  <c r="T11" i="12"/>
  <c r="S11" i="12"/>
  <c r="R11" i="12"/>
  <c r="Q11" i="12"/>
  <c r="O11" i="12"/>
  <c r="N11" i="12"/>
  <c r="J11" i="12"/>
  <c r="H11" i="12"/>
  <c r="F11" i="12"/>
  <c r="AY12" i="12" s="1"/>
  <c r="E11" i="12"/>
  <c r="B11" i="12"/>
  <c r="W9" i="12"/>
  <c r="V9" i="12"/>
  <c r="U9" i="12"/>
  <c r="T9" i="12"/>
  <c r="S9" i="12"/>
  <c r="R9" i="12"/>
  <c r="Q9" i="12"/>
  <c r="O9" i="12"/>
  <c r="N9" i="12"/>
  <c r="J9" i="12"/>
  <c r="H9" i="12"/>
  <c r="F9" i="12"/>
  <c r="AY10" i="12" s="1"/>
  <c r="E9" i="12"/>
  <c r="B9" i="12"/>
  <c r="W7" i="12"/>
  <c r="V7" i="12"/>
  <c r="U7" i="12"/>
  <c r="T7" i="12"/>
  <c r="S7" i="12"/>
  <c r="R7" i="12"/>
  <c r="Q7" i="12"/>
  <c r="O7" i="12"/>
  <c r="N7" i="12"/>
  <c r="J7" i="12"/>
  <c r="H7" i="12"/>
  <c r="F7" i="12"/>
  <c r="AY8" i="12" s="1"/>
  <c r="E7" i="12"/>
  <c r="B7" i="12"/>
  <c r="W5" i="12"/>
  <c r="V5" i="12"/>
  <c r="U5" i="12"/>
  <c r="T5" i="12"/>
  <c r="S5" i="12"/>
  <c r="R5" i="12"/>
  <c r="Q5" i="12"/>
  <c r="O5" i="12"/>
  <c r="N5" i="12"/>
  <c r="J5" i="12"/>
  <c r="F5" i="12"/>
  <c r="AY6" i="12" s="1"/>
  <c r="E5" i="12"/>
  <c r="B5" i="12"/>
  <c r="B3" i="12"/>
  <c r="X3" i="12"/>
  <c r="W3" i="12"/>
  <c r="V3" i="12"/>
  <c r="U3" i="12"/>
  <c r="T3" i="12"/>
  <c r="S3" i="12"/>
  <c r="R3" i="12"/>
  <c r="Q3" i="12"/>
  <c r="O3" i="12"/>
  <c r="N3" i="12"/>
  <c r="J3" i="12"/>
  <c r="H3" i="12"/>
  <c r="F3" i="12"/>
  <c r="AY4" i="12" s="1"/>
  <c r="E3" i="12"/>
  <c r="AA11" i="12"/>
  <c r="AA9" i="12"/>
  <c r="AA7" i="12"/>
  <c r="AA5" i="12"/>
  <c r="AA3" i="12"/>
  <c r="Y3" i="12"/>
  <c r="N58" i="15"/>
  <c r="M58" i="15"/>
  <c r="L58" i="15"/>
  <c r="K58" i="15"/>
  <c r="Z9" i="12"/>
  <c r="P7" i="12"/>
  <c r="AB7" i="12" s="1"/>
  <c r="Z5" i="12"/>
  <c r="Y5" i="12"/>
  <c r="Y11" i="12"/>
  <c r="Y9" i="12"/>
  <c r="Y7" i="12"/>
  <c r="G3" i="12"/>
  <c r="Z3" i="12" l="1"/>
  <c r="Z11" i="12"/>
  <c r="P5" i="12"/>
  <c r="AB5" i="12" s="1"/>
  <c r="P9" i="12"/>
  <c r="AB9" i="12" s="1"/>
  <c r="Z7" i="12"/>
  <c r="P11" i="12"/>
  <c r="AB11" i="12" s="1"/>
  <c r="P3" i="12"/>
  <c r="AB3" i="12" s="1"/>
  <c r="H5" i="12"/>
  <c r="G11" i="12"/>
  <c r="G9" i="12"/>
  <c r="G7" i="12"/>
  <c r="G5" i="12"/>
  <c r="BX1" i="12" l="1"/>
  <c r="CE1" i="12"/>
  <c r="CC1" i="12"/>
  <c r="BW1" i="12"/>
  <c r="BV1" i="12"/>
  <c r="BU1" i="12"/>
  <c r="BT1" i="12"/>
  <c r="BQ1" i="12"/>
  <c r="BP1" i="12"/>
  <c r="BO1" i="12"/>
  <c r="BN1" i="12"/>
  <c r="BM1" i="12"/>
  <c r="BI1" i="12"/>
  <c r="BF1" i="12"/>
  <c r="BC1" i="12"/>
  <c r="BA1" i="12"/>
  <c r="AZ1" i="12"/>
  <c r="AY1" i="12"/>
  <c r="AX1" i="12"/>
  <c r="AW1" i="12"/>
  <c r="AV1" i="12"/>
  <c r="AU1" i="12"/>
  <c r="AT1" i="12"/>
  <c r="AS1" i="12"/>
  <c r="AR1" i="12"/>
  <c r="AQ1" i="12"/>
  <c r="AP1" i="12"/>
  <c r="AO1" i="12"/>
  <c r="AN1" i="12"/>
  <c r="AM1" i="12"/>
  <c r="AL1" i="12"/>
  <c r="AK1" i="12"/>
  <c r="AJ1" i="12"/>
  <c r="AI1" i="12"/>
  <c r="AH1" i="12"/>
  <c r="AG1" i="12"/>
  <c r="AF1" i="12"/>
  <c r="AE1" i="12"/>
  <c r="AD1" i="12"/>
  <c r="AC1" i="12"/>
  <c r="CF11" i="12" l="1"/>
  <c r="CF9" i="12"/>
  <c r="CF7" i="12"/>
  <c r="CF5" i="12"/>
  <c r="CF3" i="12"/>
  <c r="CD11" i="12"/>
  <c r="CD9" i="12"/>
  <c r="CD7" i="12"/>
  <c r="CD5" i="12"/>
  <c r="CD3" i="12"/>
  <c r="BW11" i="12"/>
  <c r="BW9" i="12"/>
  <c r="BW7" i="12"/>
  <c r="BW3" i="12"/>
  <c r="BW5" i="12"/>
  <c r="BV11" i="12"/>
  <c r="BV9" i="12"/>
  <c r="BV7" i="12"/>
  <c r="BV5" i="12"/>
  <c r="BV3" i="12"/>
  <c r="BS11" i="12"/>
  <c r="BS9" i="12"/>
  <c r="BS7" i="12"/>
  <c r="BS5" i="12"/>
  <c r="BS3" i="12"/>
  <c r="BR11" i="12"/>
  <c r="BR9" i="12"/>
  <c r="BR7" i="12"/>
  <c r="BR5" i="12"/>
  <c r="BR3" i="12"/>
  <c r="BQ11" i="12"/>
  <c r="BQ9" i="12"/>
  <c r="BQ7" i="12"/>
  <c r="BQ5" i="12"/>
  <c r="BQ3" i="12"/>
  <c r="BK11" i="12"/>
  <c r="BK9" i="12"/>
  <c r="BK7" i="12"/>
  <c r="BK5" i="12"/>
  <c r="BJ11" i="12"/>
  <c r="BJ9" i="12"/>
  <c r="BJ7" i="12"/>
  <c r="BJ5" i="12"/>
  <c r="BI11" i="12"/>
  <c r="BI9" i="12"/>
  <c r="BI7" i="12"/>
  <c r="BI5" i="12"/>
  <c r="BE11" i="12"/>
  <c r="BE9" i="12"/>
  <c r="BE7" i="12"/>
  <c r="BE5" i="12"/>
  <c r="BE3" i="12"/>
  <c r="BD11" i="12"/>
  <c r="BD9" i="12"/>
  <c r="BD7" i="12"/>
  <c r="BD5" i="12"/>
  <c r="BD3" i="12"/>
  <c r="BC11" i="12"/>
  <c r="BC9" i="12"/>
  <c r="BC7" i="12"/>
  <c r="BC5" i="12"/>
  <c r="BC3" i="12"/>
  <c r="BB11" i="12"/>
  <c r="BB9" i="12"/>
  <c r="BB7" i="12"/>
  <c r="BB5" i="12"/>
  <c r="BA11" i="12"/>
  <c r="BA9" i="12"/>
  <c r="BA7" i="12"/>
  <c r="BA5" i="12"/>
  <c r="BA3" i="12"/>
  <c r="EF11" i="12" l="1"/>
  <c r="EF9" i="12"/>
  <c r="EF7" i="12"/>
  <c r="EF5" i="12"/>
  <c r="EF3" i="12"/>
  <c r="EE11" i="12"/>
  <c r="EG12" i="12" s="1"/>
  <c r="EE9" i="12"/>
  <c r="EE7" i="12"/>
  <c r="EE5" i="12"/>
  <c r="EE3" i="12"/>
  <c r="EG4" i="12" s="1"/>
  <c r="EC11" i="12"/>
  <c r="EC9" i="12"/>
  <c r="EC7" i="12"/>
  <c r="EC5" i="12"/>
  <c r="EC3" i="12"/>
  <c r="EB11" i="12"/>
  <c r="EB9" i="12"/>
  <c r="EB7" i="12"/>
  <c r="EB5" i="12"/>
  <c r="EB3" i="12"/>
  <c r="EA11" i="12"/>
  <c r="EA9" i="12"/>
  <c r="EA7" i="12"/>
  <c r="EA5" i="12"/>
  <c r="EA3" i="12"/>
  <c r="DZ11" i="12"/>
  <c r="DZ9" i="12"/>
  <c r="DZ7" i="12"/>
  <c r="DZ5" i="12"/>
  <c r="DZ3" i="12"/>
  <c r="DY11" i="12"/>
  <c r="DY9" i="12"/>
  <c r="DY7" i="12"/>
  <c r="DY5" i="12"/>
  <c r="DY3" i="12"/>
  <c r="DX11" i="12"/>
  <c r="DX9" i="12"/>
  <c r="DX7" i="12"/>
  <c r="DX5" i="12"/>
  <c r="DX3" i="12"/>
  <c r="DW11" i="12"/>
  <c r="DW9" i="12"/>
  <c r="DW7" i="12"/>
  <c r="DW5" i="12"/>
  <c r="DW3" i="12"/>
  <c r="DV11" i="12"/>
  <c r="DV9" i="12"/>
  <c r="DV7" i="12"/>
  <c r="DV5" i="12"/>
  <c r="CV11" i="12"/>
  <c r="CV9" i="12"/>
  <c r="CV7" i="12"/>
  <c r="CV5" i="12"/>
  <c r="CV3" i="12"/>
  <c r="CU11" i="12"/>
  <c r="CU9" i="12"/>
  <c r="CU7" i="12"/>
  <c r="CU5" i="12"/>
  <c r="CU3" i="12"/>
  <c r="CS11" i="12"/>
  <c r="CS9" i="12"/>
  <c r="CS7" i="12"/>
  <c r="CS5" i="12"/>
  <c r="CS3" i="12"/>
  <c r="CR11" i="12"/>
  <c r="CR9" i="12"/>
  <c r="CR7" i="12"/>
  <c r="CR5" i="12"/>
  <c r="CR3" i="12"/>
  <c r="CQ11" i="12"/>
  <c r="CQ9" i="12"/>
  <c r="CQ7" i="12"/>
  <c r="CQ5" i="12"/>
  <c r="CQ3" i="12"/>
  <c r="CP11" i="12"/>
  <c r="CP9" i="12"/>
  <c r="CP7" i="12"/>
  <c r="CP5" i="12"/>
  <c r="CP3" i="12"/>
  <c r="CO11" i="12"/>
  <c r="CO9" i="12"/>
  <c r="CO7" i="12"/>
  <c r="CO5" i="12"/>
  <c r="CO3" i="12"/>
  <c r="CN11" i="12"/>
  <c r="CN9" i="12"/>
  <c r="CN7" i="12"/>
  <c r="CN5" i="12"/>
  <c r="CN3" i="12"/>
  <c r="CM11" i="12"/>
  <c r="CM9" i="12"/>
  <c r="CM7" i="12"/>
  <c r="CM5" i="12"/>
  <c r="CM3" i="12"/>
  <c r="CL11" i="12"/>
  <c r="CL9" i="12"/>
  <c r="CL7" i="12"/>
  <c r="CL5" i="12"/>
  <c r="CL3" i="12"/>
  <c r="AJ11" i="12"/>
  <c r="AJ9" i="12"/>
  <c r="AJ7" i="12"/>
  <c r="AJ5" i="12"/>
  <c r="AJ3" i="12"/>
  <c r="AI11" i="12"/>
  <c r="AI9" i="12"/>
  <c r="AI7" i="12"/>
  <c r="AI5" i="12"/>
  <c r="AI3" i="12"/>
  <c r="EG8" i="12" l="1"/>
  <c r="ED8" i="12"/>
  <c r="EG10" i="12"/>
  <c r="ED10" i="12"/>
  <c r="ED12" i="12"/>
  <c r="ED6" i="12"/>
  <c r="ED4" i="12"/>
  <c r="EG6" i="12"/>
  <c r="CW4" i="12"/>
  <c r="CW12" i="12"/>
  <c r="CW8" i="12"/>
  <c r="CT4" i="12"/>
  <c r="CT12" i="12"/>
  <c r="CT6" i="12"/>
  <c r="CW6" i="12"/>
  <c r="CW10" i="12"/>
  <c r="CT8" i="12"/>
  <c r="CT10" i="12"/>
  <c r="CE11" i="12"/>
  <c r="CE9" i="12"/>
  <c r="CE7" i="12"/>
  <c r="CE5" i="12"/>
  <c r="CE3" i="12"/>
  <c r="CC11" i="12"/>
  <c r="CC9" i="12"/>
  <c r="CC7" i="12"/>
  <c r="CC5" i="12"/>
  <c r="CC3" i="12"/>
  <c r="BU11" i="12"/>
  <c r="BU9" i="12"/>
  <c r="BU7" i="12"/>
  <c r="BU5" i="12"/>
  <c r="BU3" i="12"/>
  <c r="BT11" i="12"/>
  <c r="BT9" i="12"/>
  <c r="BT7" i="12"/>
  <c r="BT5" i="12"/>
  <c r="BT3" i="12"/>
  <c r="BP11" i="12"/>
  <c r="BP9" i="12"/>
  <c r="BP7" i="12"/>
  <c r="BP5" i="12"/>
  <c r="BP3" i="12"/>
  <c r="BO11" i="12"/>
  <c r="BO9" i="12"/>
  <c r="BO7" i="12"/>
  <c r="BO5" i="12"/>
  <c r="BO3" i="12"/>
  <c r="BN11" i="12"/>
  <c r="BN9" i="12"/>
  <c r="BN7" i="12"/>
  <c r="BN5" i="12"/>
  <c r="BN3" i="12"/>
  <c r="BM11" i="12"/>
  <c r="BM9" i="12"/>
  <c r="BM7" i="12"/>
  <c r="BM5" i="12"/>
  <c r="BM3" i="12"/>
  <c r="AZ11" i="12"/>
  <c r="AZ9" i="12"/>
  <c r="AZ7" i="12"/>
  <c r="AZ5" i="12"/>
  <c r="AZ3" i="12"/>
  <c r="AY11" i="12"/>
  <c r="AY9" i="12"/>
  <c r="AY7" i="12"/>
  <c r="AY5" i="12"/>
  <c r="AY3" i="12"/>
  <c r="AW11" i="12"/>
  <c r="AW9" i="12"/>
  <c r="AW7" i="12"/>
  <c r="AW5" i="12"/>
  <c r="AW3" i="12"/>
  <c r="AU11" i="12"/>
  <c r="AU9" i="12"/>
  <c r="AU7" i="12"/>
  <c r="AU5" i="12"/>
  <c r="AT11" i="12"/>
  <c r="AT9" i="12"/>
  <c r="AT7" i="12"/>
  <c r="AT5" i="12"/>
  <c r="AT3" i="12"/>
  <c r="AS11" i="12"/>
  <c r="AS9" i="12"/>
  <c r="AS7" i="12"/>
  <c r="AS5" i="12"/>
  <c r="AS3" i="12"/>
  <c r="AR11" i="12"/>
  <c r="AR9" i="12"/>
  <c r="AR7" i="12"/>
  <c r="AR5" i="12"/>
  <c r="AR3" i="12"/>
  <c r="AQ11" i="12"/>
  <c r="AQ9" i="12"/>
  <c r="AQ7" i="12"/>
  <c r="AQ5" i="12"/>
  <c r="AQ3" i="12"/>
  <c r="AP11" i="12"/>
  <c r="AP9" i="12"/>
  <c r="AP7" i="12"/>
  <c r="AP5" i="12"/>
  <c r="AP3" i="12"/>
  <c r="AO11" i="12"/>
  <c r="AO9" i="12"/>
  <c r="AO7" i="12"/>
  <c r="AO5" i="12"/>
  <c r="AO3" i="12"/>
  <c r="AN11" i="12"/>
  <c r="AN9" i="12"/>
  <c r="AN7" i="12"/>
  <c r="AN5" i="12"/>
  <c r="AN3" i="12"/>
  <c r="AM11" i="12"/>
  <c r="AM9" i="12"/>
  <c r="AM7" i="12"/>
  <c r="AM5" i="12"/>
  <c r="AM3" i="12"/>
  <c r="AL11" i="12"/>
  <c r="AL9" i="12"/>
  <c r="AL7" i="12"/>
  <c r="AL5" i="12"/>
  <c r="AL3" i="12"/>
  <c r="AK11" i="12"/>
  <c r="AK9" i="12"/>
  <c r="AK7" i="12"/>
  <c r="AK5" i="12"/>
  <c r="AK3" i="12"/>
  <c r="AH11" i="12"/>
  <c r="AH9" i="12"/>
  <c r="AH7" i="12"/>
  <c r="AH5" i="12"/>
  <c r="AH3" i="12"/>
  <c r="AG11" i="12"/>
  <c r="AG9" i="12"/>
  <c r="AG7" i="12"/>
  <c r="AG5" i="12"/>
  <c r="AG3" i="12"/>
  <c r="AF11" i="12"/>
  <c r="AF9" i="12"/>
  <c r="AF7" i="12"/>
  <c r="AF5" i="12"/>
  <c r="AF3" i="12"/>
  <c r="AE11" i="12"/>
  <c r="AE9" i="12"/>
  <c r="AE7" i="12"/>
  <c r="AE5" i="12"/>
  <c r="AE3" i="12"/>
  <c r="AD11" i="12"/>
  <c r="AD9" i="12"/>
  <c r="AD7" i="12"/>
  <c r="AD5" i="12"/>
  <c r="AD3" i="12"/>
  <c r="AC11" i="12"/>
  <c r="AC9" i="12"/>
  <c r="AC7" i="12"/>
  <c r="AC5" i="12"/>
  <c r="AC3" i="12"/>
  <c r="AZ10" i="12" l="1"/>
  <c r="AZ8" i="12"/>
  <c r="AZ6" i="12"/>
  <c r="AZ4" i="12"/>
  <c r="AZ12" i="12"/>
  <c r="AV5" i="12"/>
  <c r="AX5" i="12" l="1"/>
  <c r="AX7" i="12"/>
  <c r="AX9" i="12"/>
  <c r="AX11" i="12"/>
  <c r="AX3" i="12"/>
  <c r="AV3" i="12"/>
  <c r="AV11" i="12" l="1"/>
  <c r="AV9" i="12"/>
  <c r="AV7" i="12"/>
</calcChain>
</file>

<file path=xl/comments1.xml><?xml version="1.0" encoding="utf-8"?>
<comments xmlns="http://schemas.openxmlformats.org/spreadsheetml/2006/main">
  <authors>
    <author>U.S. Department of Education</author>
  </authors>
  <commentList>
    <comment ref="CT4" authorId="0">
      <text>
        <r>
          <rPr>
            <b/>
            <sz val="9"/>
            <color indexed="81"/>
            <rFont val="Tahoma"/>
            <family val="2"/>
          </rPr>
          <t>Reconciling what grantees entered on the "Block E2" by sum function again</t>
        </r>
      </text>
    </comment>
    <comment ref="CW4" authorId="0">
      <text>
        <r>
          <rPr>
            <b/>
            <sz val="9"/>
            <color indexed="81"/>
            <rFont val="Tahoma"/>
            <family val="2"/>
          </rPr>
          <t>Reconciling what grantees entered on the "Block E2"</t>
        </r>
      </text>
    </comment>
    <comment ref="DF4" authorId="0">
      <text>
        <r>
          <rPr>
            <b/>
            <sz val="9"/>
            <color indexed="81"/>
            <rFont val="Tahoma"/>
            <family val="2"/>
          </rPr>
          <t>Reconciling what grantees entered on the "Block E2"</t>
        </r>
      </text>
    </comment>
    <comment ref="DI4" authorId="0">
      <text>
        <r>
          <rPr>
            <b/>
            <sz val="9"/>
            <color indexed="81"/>
            <rFont val="Tahoma"/>
            <family val="2"/>
          </rPr>
          <t>Reconciling what grantees entered on the "Block E2"</t>
        </r>
      </text>
    </comment>
    <comment ref="DR4" authorId="0">
      <text>
        <r>
          <rPr>
            <b/>
            <sz val="9"/>
            <color indexed="81"/>
            <rFont val="Tahoma"/>
            <family val="2"/>
          </rPr>
          <t>Reconciling what grantees entered on the "Block E2"</t>
        </r>
      </text>
    </comment>
    <comment ref="DU4" authorId="0">
      <text>
        <r>
          <rPr>
            <b/>
            <sz val="9"/>
            <color indexed="81"/>
            <rFont val="Tahoma"/>
            <family val="2"/>
          </rPr>
          <t>Reconciling what grantees entered on the "Block E2"</t>
        </r>
      </text>
    </comment>
    <comment ref="ED4" authorId="0">
      <text>
        <r>
          <rPr>
            <b/>
            <sz val="9"/>
            <color indexed="81"/>
            <rFont val="Tahoma"/>
            <family val="2"/>
          </rPr>
          <t>Reconciling what grantees entered on the "Block E2"</t>
        </r>
      </text>
    </comment>
    <comment ref="EG4" authorId="0">
      <text>
        <r>
          <rPr>
            <b/>
            <sz val="9"/>
            <color indexed="81"/>
            <rFont val="Tahoma"/>
            <family val="2"/>
          </rPr>
          <t>Reconciling what grantees entered on the "Block E2"</t>
        </r>
      </text>
    </comment>
    <comment ref="CT6" authorId="0">
      <text>
        <r>
          <rPr>
            <b/>
            <sz val="9"/>
            <color indexed="81"/>
            <rFont val="Tahoma"/>
            <family val="2"/>
          </rPr>
          <t>Reconciling what grantees entered on the "Block E2" by sum function again</t>
        </r>
      </text>
    </comment>
    <comment ref="CW6" authorId="0">
      <text>
        <r>
          <rPr>
            <b/>
            <sz val="9"/>
            <color indexed="81"/>
            <rFont val="Tahoma"/>
            <family val="2"/>
          </rPr>
          <t>Reconciling what grantees entered on the "Block E2"</t>
        </r>
      </text>
    </comment>
    <comment ref="DF6" authorId="0">
      <text>
        <r>
          <rPr>
            <b/>
            <sz val="9"/>
            <color indexed="81"/>
            <rFont val="Tahoma"/>
            <family val="2"/>
          </rPr>
          <t>Reconciling what grantees entered on the "Block E2"</t>
        </r>
      </text>
    </comment>
    <comment ref="DI6" authorId="0">
      <text>
        <r>
          <rPr>
            <b/>
            <sz val="9"/>
            <color indexed="81"/>
            <rFont val="Tahoma"/>
            <family val="2"/>
          </rPr>
          <t>Reconciling what grantees entered on the "Block E2"</t>
        </r>
      </text>
    </comment>
    <comment ref="DR6" authorId="0">
      <text>
        <r>
          <rPr>
            <b/>
            <sz val="9"/>
            <color indexed="81"/>
            <rFont val="Tahoma"/>
            <family val="2"/>
          </rPr>
          <t>Reconciling what grantees entered on the "Block E2"</t>
        </r>
      </text>
    </comment>
    <comment ref="DU6" authorId="0">
      <text>
        <r>
          <rPr>
            <b/>
            <sz val="9"/>
            <color indexed="81"/>
            <rFont val="Tahoma"/>
            <family val="2"/>
          </rPr>
          <t>Reconciling what grantees entered on the "Block E2"</t>
        </r>
      </text>
    </comment>
    <comment ref="ED6" authorId="0">
      <text>
        <r>
          <rPr>
            <b/>
            <sz val="9"/>
            <color indexed="81"/>
            <rFont val="Tahoma"/>
            <family val="2"/>
          </rPr>
          <t>Reconciling what grantees entered on the "Block E2"</t>
        </r>
      </text>
    </comment>
    <comment ref="EG6" authorId="0">
      <text>
        <r>
          <rPr>
            <b/>
            <sz val="9"/>
            <color indexed="81"/>
            <rFont val="Tahoma"/>
            <family val="2"/>
          </rPr>
          <t>Reconciling what grantees entered on the "Block E2"</t>
        </r>
      </text>
    </comment>
    <comment ref="CT8" authorId="0">
      <text>
        <r>
          <rPr>
            <b/>
            <sz val="9"/>
            <color indexed="81"/>
            <rFont val="Tahoma"/>
            <family val="2"/>
          </rPr>
          <t>Reconciling what grantees entered on the "Block E2" by sum function again</t>
        </r>
      </text>
    </comment>
    <comment ref="CW8" authorId="0">
      <text>
        <r>
          <rPr>
            <b/>
            <sz val="9"/>
            <color indexed="81"/>
            <rFont val="Tahoma"/>
            <family val="2"/>
          </rPr>
          <t>Reconciling what grantees entered on the "Block E2"</t>
        </r>
      </text>
    </comment>
    <comment ref="DF8" authorId="0">
      <text>
        <r>
          <rPr>
            <b/>
            <sz val="9"/>
            <color indexed="81"/>
            <rFont val="Tahoma"/>
            <family val="2"/>
          </rPr>
          <t>Reconciling what grantees entered on the "Block E2"</t>
        </r>
      </text>
    </comment>
    <comment ref="DI8" authorId="0">
      <text>
        <r>
          <rPr>
            <b/>
            <sz val="9"/>
            <color indexed="81"/>
            <rFont val="Tahoma"/>
            <family val="2"/>
          </rPr>
          <t>Reconciling what grantees entered on the "Block E2"</t>
        </r>
      </text>
    </comment>
    <comment ref="DR8" authorId="0">
      <text>
        <r>
          <rPr>
            <b/>
            <sz val="9"/>
            <color indexed="81"/>
            <rFont val="Tahoma"/>
            <family val="2"/>
          </rPr>
          <t>Reconciling what grantees entered on the "Block E2"</t>
        </r>
      </text>
    </comment>
    <comment ref="DU8" authorId="0">
      <text>
        <r>
          <rPr>
            <b/>
            <sz val="9"/>
            <color indexed="81"/>
            <rFont val="Tahoma"/>
            <family val="2"/>
          </rPr>
          <t>Reconciling what grantees entered on the "Block E2"</t>
        </r>
      </text>
    </comment>
    <comment ref="ED8" authorId="0">
      <text>
        <r>
          <rPr>
            <b/>
            <sz val="9"/>
            <color indexed="81"/>
            <rFont val="Tahoma"/>
            <family val="2"/>
          </rPr>
          <t>Reconciling what grantees entered on the "Block E2"</t>
        </r>
      </text>
    </comment>
    <comment ref="EG8" authorId="0">
      <text>
        <r>
          <rPr>
            <b/>
            <sz val="9"/>
            <color indexed="81"/>
            <rFont val="Tahoma"/>
            <family val="2"/>
          </rPr>
          <t>Reconciling what grantees entered on the "Block E2"</t>
        </r>
      </text>
    </comment>
    <comment ref="CT10" authorId="0">
      <text>
        <r>
          <rPr>
            <b/>
            <sz val="9"/>
            <color indexed="81"/>
            <rFont val="Tahoma"/>
            <family val="2"/>
          </rPr>
          <t>Reconciling what grantees entered on the "Block E2" by sum function again</t>
        </r>
      </text>
    </comment>
    <comment ref="CW10" authorId="0">
      <text>
        <r>
          <rPr>
            <b/>
            <sz val="9"/>
            <color indexed="81"/>
            <rFont val="Tahoma"/>
            <family val="2"/>
          </rPr>
          <t>Reconciling what grantees entered on the "Block E2"</t>
        </r>
      </text>
    </comment>
    <comment ref="DF10" authorId="0">
      <text>
        <r>
          <rPr>
            <b/>
            <sz val="9"/>
            <color indexed="81"/>
            <rFont val="Tahoma"/>
            <family val="2"/>
          </rPr>
          <t>Reconciling what grantees entered on the "Block E2"</t>
        </r>
      </text>
    </comment>
    <comment ref="DI10" authorId="0">
      <text>
        <r>
          <rPr>
            <b/>
            <sz val="9"/>
            <color indexed="81"/>
            <rFont val="Tahoma"/>
            <family val="2"/>
          </rPr>
          <t>Reconciling what grantees entered on the "Block E2"</t>
        </r>
      </text>
    </comment>
    <comment ref="DR10" authorId="0">
      <text>
        <r>
          <rPr>
            <b/>
            <sz val="9"/>
            <color indexed="81"/>
            <rFont val="Tahoma"/>
            <family val="2"/>
          </rPr>
          <t>Reconciling what grantees entered on the "Block E2"</t>
        </r>
      </text>
    </comment>
    <comment ref="DU10" authorId="0">
      <text>
        <r>
          <rPr>
            <b/>
            <sz val="9"/>
            <color indexed="81"/>
            <rFont val="Tahoma"/>
            <family val="2"/>
          </rPr>
          <t>Reconciling what grantees entered on the "Block E2"</t>
        </r>
      </text>
    </comment>
    <comment ref="ED10" authorId="0">
      <text>
        <r>
          <rPr>
            <b/>
            <sz val="9"/>
            <color indexed="81"/>
            <rFont val="Tahoma"/>
            <family val="2"/>
          </rPr>
          <t>Reconciling what grantees entered on the "Block E2"</t>
        </r>
      </text>
    </comment>
    <comment ref="EG10" authorId="0">
      <text>
        <r>
          <rPr>
            <b/>
            <sz val="9"/>
            <color indexed="81"/>
            <rFont val="Tahoma"/>
            <family val="2"/>
          </rPr>
          <t>Reconciling what grantees entered on the "Block E2"</t>
        </r>
      </text>
    </comment>
    <comment ref="CT12" authorId="0">
      <text>
        <r>
          <rPr>
            <b/>
            <sz val="9"/>
            <color indexed="81"/>
            <rFont val="Tahoma"/>
            <family val="2"/>
          </rPr>
          <t>Reconciling what grantees entered on the "Block E2" by sum function again</t>
        </r>
      </text>
    </comment>
    <comment ref="CW12" authorId="0">
      <text>
        <r>
          <rPr>
            <b/>
            <sz val="9"/>
            <color indexed="81"/>
            <rFont val="Tahoma"/>
            <family val="2"/>
          </rPr>
          <t>Reconciling what grantees entered on the "Block E2"</t>
        </r>
      </text>
    </comment>
    <comment ref="DF12" authorId="0">
      <text>
        <r>
          <rPr>
            <b/>
            <sz val="9"/>
            <color indexed="81"/>
            <rFont val="Tahoma"/>
            <family val="2"/>
          </rPr>
          <t>Reconciling what grantees entered on the "Block E2"</t>
        </r>
      </text>
    </comment>
    <comment ref="DI12" authorId="0">
      <text>
        <r>
          <rPr>
            <b/>
            <sz val="9"/>
            <color indexed="81"/>
            <rFont val="Tahoma"/>
            <family val="2"/>
          </rPr>
          <t>Reconciling what grantees entered on the "Block E2"</t>
        </r>
      </text>
    </comment>
    <comment ref="DR12" authorId="0">
      <text>
        <r>
          <rPr>
            <b/>
            <sz val="9"/>
            <color indexed="81"/>
            <rFont val="Tahoma"/>
            <family val="2"/>
          </rPr>
          <t>Reconciling what grantees entered on the "Block E2"</t>
        </r>
      </text>
    </comment>
    <comment ref="DU12" authorId="0">
      <text>
        <r>
          <rPr>
            <b/>
            <sz val="9"/>
            <color indexed="81"/>
            <rFont val="Tahoma"/>
            <family val="2"/>
          </rPr>
          <t>Reconciling what grantees entered on the "Block E2"</t>
        </r>
      </text>
    </comment>
    <comment ref="ED12" authorId="0">
      <text>
        <r>
          <rPr>
            <b/>
            <sz val="9"/>
            <color indexed="81"/>
            <rFont val="Tahoma"/>
            <family val="2"/>
          </rPr>
          <t>Reconciling what grantees entered on the "Block E2"</t>
        </r>
      </text>
    </comment>
    <comment ref="EG12" authorId="0">
      <text>
        <r>
          <rPr>
            <b/>
            <sz val="9"/>
            <color indexed="81"/>
            <rFont val="Tahoma"/>
            <family val="2"/>
          </rPr>
          <t>Reconciling what grantees entered on the "Block E2"</t>
        </r>
      </text>
    </comment>
  </commentList>
</comments>
</file>

<file path=xl/sharedStrings.xml><?xml version="1.0" encoding="utf-8"?>
<sst xmlns="http://schemas.openxmlformats.org/spreadsheetml/2006/main" count="448" uniqueCount="337">
  <si>
    <t>High School Equivalency Program</t>
  </si>
  <si>
    <t>U.S. Department of Education</t>
  </si>
  <si>
    <t>A.</t>
  </si>
  <si>
    <t>HEP Project Statistics and Reporting for GPRA</t>
  </si>
  <si>
    <t>Reporting Block, Item A1</t>
  </si>
  <si>
    <t>A1.</t>
  </si>
  <si>
    <t xml:space="preserve">Number of students served during the reporting period.  </t>
  </si>
  <si>
    <r>
      <t xml:space="preserve">Number served who were </t>
    </r>
    <r>
      <rPr>
        <b/>
        <sz val="10"/>
        <color theme="1"/>
        <rFont val="Times New Roman"/>
        <family val="1"/>
      </rPr>
      <t>new participants</t>
    </r>
    <r>
      <rPr>
        <sz val="10"/>
        <color theme="1"/>
        <rFont val="Times New Roman"/>
        <family val="1"/>
      </rPr>
      <t xml:space="preserve"> (first year in HEP) (subset of A1b)</t>
    </r>
  </si>
  <si>
    <r>
      <t>Number served who were</t>
    </r>
    <r>
      <rPr>
        <b/>
        <sz val="10"/>
        <color theme="1"/>
        <rFont val="Times New Roman"/>
        <family val="1"/>
      </rPr>
      <t xml:space="preserve"> returning participants</t>
    </r>
    <r>
      <rPr>
        <sz val="10"/>
        <color theme="1"/>
        <rFont val="Times New Roman"/>
        <family val="1"/>
      </rPr>
      <t xml:space="preserve">  (subset of A1b)</t>
    </r>
  </si>
  <si>
    <t>Y1</t>
  </si>
  <si>
    <t>Y2</t>
  </si>
  <si>
    <t>Y3</t>
  </si>
  <si>
    <t>Y4</t>
  </si>
  <si>
    <t>Y5</t>
  </si>
  <si>
    <t>a.</t>
  </si>
  <si>
    <t>b.</t>
  </si>
  <si>
    <t>Reporting Block, Item A2</t>
  </si>
  <si>
    <t>A2.</t>
  </si>
  <si>
    <t xml:space="preserve"> Status at the end of the reporting period.  </t>
  </si>
  <si>
    <t>(Note: A2a-c should sum to equal the number reported in A1b(no. served)).</t>
  </si>
  <si>
    <t>c.</t>
  </si>
  <si>
    <t>Reporting Block, Item A3</t>
  </si>
  <si>
    <t>A3.</t>
  </si>
  <si>
    <t xml:space="preserve">were enrolled in instructional services in the current reporting period  but did not yet achieve </t>
  </si>
  <si>
    <t>instructional services)</t>
  </si>
  <si>
    <t>programs, upgraded employment, or the military (count each participant only once for this</t>
  </si>
  <si>
    <t>for this row for an unduplicated count).  (This amount should not be greater than the amount</t>
  </si>
  <si>
    <t>A4.</t>
  </si>
  <si>
    <t>equal the number reported in A2a.)</t>
  </si>
  <si>
    <t>Reporting Block, Item A4</t>
  </si>
  <si>
    <t>Reporting Block, Item A5</t>
  </si>
  <si>
    <t>A5.</t>
  </si>
  <si>
    <r>
      <t xml:space="preserve">in A2a above, and should equal the sum of A3a 1-3) </t>
    </r>
    <r>
      <rPr>
        <b/>
        <sz val="9"/>
        <color theme="1"/>
        <rFont val="Times New Roman"/>
        <family val="1"/>
      </rPr>
      <t>(Obj. 2 National Target: 80%) (GPRA 2</t>
    </r>
    <r>
      <rPr>
        <sz val="9"/>
        <color theme="1"/>
        <rFont val="Times New Roman"/>
        <family val="1"/>
      </rPr>
      <t>)</t>
    </r>
  </si>
  <si>
    <t>GPRA Measure 1</t>
  </si>
  <si>
    <t>Success efficiency ratio</t>
  </si>
  <si>
    <t>Your data input accuracy result</t>
  </si>
  <si>
    <t>B.</t>
  </si>
  <si>
    <t>HEP Project Student Participant Information</t>
  </si>
  <si>
    <t>Reporting Block, Item B1</t>
  </si>
  <si>
    <t>B1</t>
  </si>
  <si>
    <t>Total number of students receiving the following types of services: ₂</t>
  </si>
  <si>
    <r>
      <t xml:space="preserve">Please indicate </t>
    </r>
    <r>
      <rPr>
        <b/>
        <sz val="10"/>
        <color theme="1"/>
        <rFont val="Times New Roman"/>
        <family val="1"/>
      </rPr>
      <t>the number of students</t>
    </r>
    <r>
      <rPr>
        <sz val="10"/>
        <color theme="1"/>
        <rFont val="Times New Roman"/>
        <family val="1"/>
      </rPr>
      <t xml:space="preserve"> receiving instructional support services.  </t>
    </r>
  </si>
  <si>
    <t xml:space="preserve">Tutoring </t>
  </si>
  <si>
    <t xml:space="preserve">Counseling or guidance services </t>
  </si>
  <si>
    <t>d.</t>
  </si>
  <si>
    <t>C.</t>
  </si>
  <si>
    <t>HEP Project Services Information</t>
  </si>
  <si>
    <t>Reporting Block, Item C1</t>
  </si>
  <si>
    <t>C1.</t>
  </si>
  <si>
    <t>Project Model Characteristics during the Reporting Period</t>
  </si>
  <si>
    <t xml:space="preserve">Report the number of commuter students. (A commuter student is a student </t>
  </si>
  <si>
    <t>who does not live in IHE-funded housing.)</t>
  </si>
  <si>
    <t>Report the number of residential students. (A residential student is a student</t>
  </si>
  <si>
    <t>who lives in IHE-funded housing.)</t>
  </si>
  <si>
    <t>In what languages are project services provided? (Check all that apply.)</t>
  </si>
  <si>
    <t>Project Student Assessment Information Related to this Reporting Period</t>
  </si>
  <si>
    <t>Other</t>
  </si>
  <si>
    <t>_________________</t>
  </si>
  <si>
    <t>Budget Categories</t>
  </si>
  <si>
    <t>Fringe Benefit</t>
  </si>
  <si>
    <t>Travel</t>
  </si>
  <si>
    <t>Equipment</t>
  </si>
  <si>
    <t>Supplies</t>
  </si>
  <si>
    <t>Contractual</t>
  </si>
  <si>
    <t>Construction</t>
  </si>
  <si>
    <t>Total Direct Costs (lines 1-8)</t>
  </si>
  <si>
    <t>Training Stipends</t>
  </si>
  <si>
    <t>Total Amounts (lines 9-11)</t>
  </si>
  <si>
    <t>E.</t>
  </si>
  <si>
    <t>HEP Project Budget Information (see instructions)</t>
  </si>
  <si>
    <t>1)</t>
  </si>
  <si>
    <t>A1a</t>
  </si>
  <si>
    <t>A1b</t>
  </si>
  <si>
    <t>A1b1</t>
  </si>
  <si>
    <t>A1b2</t>
  </si>
  <si>
    <t>A2a</t>
  </si>
  <si>
    <t>A2b</t>
  </si>
  <si>
    <t>A2c</t>
  </si>
  <si>
    <t>A3a</t>
  </si>
  <si>
    <t>A3a1</t>
  </si>
  <si>
    <t>A3a2</t>
  </si>
  <si>
    <t>A3a3</t>
  </si>
  <si>
    <t>A4a</t>
  </si>
  <si>
    <t>A5a</t>
  </si>
  <si>
    <t>A5b</t>
  </si>
  <si>
    <t>A5c</t>
  </si>
  <si>
    <t>B1a</t>
  </si>
  <si>
    <t>B1b</t>
  </si>
  <si>
    <t>B1c1</t>
  </si>
  <si>
    <t>B1c2</t>
  </si>
  <si>
    <t>B1c3</t>
  </si>
  <si>
    <t>B1c4</t>
  </si>
  <si>
    <t>B1c5</t>
  </si>
  <si>
    <t>B1c6</t>
  </si>
  <si>
    <t>B1c7</t>
  </si>
  <si>
    <t>B1c8</t>
  </si>
  <si>
    <t>B1c9</t>
  </si>
  <si>
    <t>B1c9a</t>
  </si>
  <si>
    <t>B1c9b</t>
  </si>
  <si>
    <t>B1c9c</t>
  </si>
  <si>
    <t>B1c9d</t>
  </si>
  <si>
    <t>B1c9e</t>
  </si>
  <si>
    <t>B1c10</t>
  </si>
  <si>
    <t>B1c11</t>
  </si>
  <si>
    <t>B2a</t>
  </si>
  <si>
    <t>B2b</t>
  </si>
  <si>
    <t>B2c</t>
  </si>
  <si>
    <t>B2d</t>
  </si>
  <si>
    <t>C1a</t>
  </si>
  <si>
    <t>C1b</t>
  </si>
  <si>
    <t>C2a</t>
  </si>
  <si>
    <t>C2b</t>
  </si>
  <si>
    <t>C2c</t>
  </si>
  <si>
    <t>C2d</t>
  </si>
  <si>
    <t>C3b</t>
  </si>
  <si>
    <t>C3c</t>
  </si>
  <si>
    <t>C4a</t>
  </si>
  <si>
    <t>C4a1</t>
  </si>
  <si>
    <t xml:space="preserve">Sections of Annual Performance Report  </t>
  </si>
  <si>
    <t>Sections</t>
  </si>
  <si>
    <t>Reporting File</t>
  </si>
  <si>
    <t>Cover Sheet</t>
  </si>
  <si>
    <t>Block A</t>
  </si>
  <si>
    <t>Block B</t>
  </si>
  <si>
    <t>Block C</t>
  </si>
  <si>
    <t>Block D</t>
  </si>
  <si>
    <t>Block E</t>
  </si>
  <si>
    <t>Block F</t>
  </si>
  <si>
    <t>Year</t>
  </si>
  <si>
    <t>E2a1</t>
  </si>
  <si>
    <t>E2a2</t>
  </si>
  <si>
    <t>E2b2</t>
  </si>
  <si>
    <t>E2b1</t>
  </si>
  <si>
    <t>E2a3</t>
  </si>
  <si>
    <t>E2a4</t>
  </si>
  <si>
    <t>E2a5</t>
  </si>
  <si>
    <t>E2a6</t>
  </si>
  <si>
    <t>E2a7</t>
  </si>
  <si>
    <t>E2a8</t>
  </si>
  <si>
    <t>E2a9</t>
  </si>
  <si>
    <t>E2a10</t>
  </si>
  <si>
    <t>E2a11</t>
  </si>
  <si>
    <t>E2a12</t>
  </si>
  <si>
    <t>E2b3</t>
  </si>
  <si>
    <t>E2b4</t>
  </si>
  <si>
    <t>E2b5</t>
  </si>
  <si>
    <t>E2b6</t>
  </si>
  <si>
    <t>E2b7</t>
  </si>
  <si>
    <t>E2b8</t>
  </si>
  <si>
    <t>E2b9</t>
  </si>
  <si>
    <t>E2b10</t>
  </si>
  <si>
    <t>E2b11</t>
  </si>
  <si>
    <t>E2b12</t>
  </si>
  <si>
    <t>Budget Awarded</t>
  </si>
  <si>
    <t>GPRA1</t>
  </si>
  <si>
    <t>GPRA2</t>
  </si>
  <si>
    <t>Success Efficiency</t>
  </si>
  <si>
    <t>Blue</t>
  </si>
  <si>
    <t>Interpretation</t>
  </si>
  <si>
    <t>Yellow</t>
  </si>
  <si>
    <t>Green</t>
  </si>
  <si>
    <t>Check Box</t>
  </si>
  <si>
    <t>Enter Text</t>
  </si>
  <si>
    <t>Highlighted Color</t>
  </si>
  <si>
    <t>Type</t>
  </si>
  <si>
    <t>Numerical</t>
  </si>
  <si>
    <t>Note: Remember to keep budget line items consistent.  For example, if you categorized student textbooks in</t>
  </si>
  <si>
    <t xml:space="preserve">the Stipend line item in your revised budget, payments for student textbooks must be categorized in the </t>
  </si>
  <si>
    <t>Stipend line item in the Actual Expenditures column.</t>
  </si>
  <si>
    <t>Enter Numerical</t>
  </si>
  <si>
    <r>
      <t>C1c</t>
    </r>
    <r>
      <rPr>
        <b/>
        <sz val="10"/>
        <color theme="1"/>
        <rFont val="Calibri"/>
        <family val="2"/>
        <scheme val="minor"/>
      </rPr>
      <t xml:space="preserve">  Structured</t>
    </r>
  </si>
  <si>
    <r>
      <t xml:space="preserve">C1c  </t>
    </r>
    <r>
      <rPr>
        <b/>
        <sz val="10"/>
        <color theme="1"/>
        <rFont val="Calibri"/>
        <family val="2"/>
        <scheme val="minor"/>
      </rPr>
      <t>Open</t>
    </r>
  </si>
  <si>
    <r>
      <t>C1d</t>
    </r>
    <r>
      <rPr>
        <b/>
        <sz val="10"/>
        <color theme="1"/>
        <rFont val="Calibri"/>
        <family val="2"/>
        <scheme val="minor"/>
      </rPr>
      <t xml:space="preserve">  English </t>
    </r>
  </si>
  <si>
    <r>
      <t>C1d</t>
    </r>
    <r>
      <rPr>
        <b/>
        <sz val="10"/>
        <color theme="1"/>
        <rFont val="Calibri"/>
        <family val="2"/>
        <scheme val="minor"/>
      </rPr>
      <t xml:space="preserve">  Spanish </t>
    </r>
  </si>
  <si>
    <r>
      <t>C1d</t>
    </r>
    <r>
      <rPr>
        <b/>
        <sz val="10"/>
        <color theme="1"/>
        <rFont val="Calibri"/>
        <family val="2"/>
        <scheme val="minor"/>
      </rPr>
      <t xml:space="preserve">  Other</t>
    </r>
  </si>
  <si>
    <r>
      <t>C1f</t>
    </r>
    <r>
      <rPr>
        <b/>
        <sz val="10"/>
        <color theme="1"/>
        <rFont val="Calibri"/>
        <family val="2"/>
        <scheme val="minor"/>
      </rPr>
      <t xml:space="preserve">  Quarter</t>
    </r>
  </si>
  <si>
    <r>
      <t>C1f</t>
    </r>
    <r>
      <rPr>
        <b/>
        <sz val="10"/>
        <color theme="1"/>
        <rFont val="Calibri"/>
        <family val="2"/>
        <scheme val="minor"/>
      </rPr>
      <t xml:space="preserve">  Trimester</t>
    </r>
  </si>
  <si>
    <r>
      <t>C1f</t>
    </r>
    <r>
      <rPr>
        <b/>
        <sz val="10"/>
        <color theme="1"/>
        <rFont val="Calibri"/>
        <family val="2"/>
        <scheme val="minor"/>
      </rPr>
      <t xml:space="preserve">  Semester</t>
    </r>
  </si>
  <si>
    <r>
      <t>C3a</t>
    </r>
    <r>
      <rPr>
        <b/>
        <sz val="10"/>
        <color theme="1"/>
        <rFont val="Calibri"/>
        <family val="2"/>
        <scheme val="minor"/>
      </rPr>
      <t xml:space="preserve">  Weekly</t>
    </r>
  </si>
  <si>
    <r>
      <t>C3a</t>
    </r>
    <r>
      <rPr>
        <b/>
        <sz val="10"/>
        <color theme="1"/>
        <rFont val="Calibri"/>
        <family val="2"/>
        <scheme val="minor"/>
      </rPr>
      <t xml:space="preserve">  Daily</t>
    </r>
  </si>
  <si>
    <r>
      <t>C3a</t>
    </r>
    <r>
      <rPr>
        <b/>
        <sz val="10"/>
        <color theme="1"/>
        <rFont val="Calibri"/>
        <family val="2"/>
        <scheme val="minor"/>
      </rPr>
      <t xml:space="preserve">  Monthly</t>
    </r>
  </si>
  <si>
    <r>
      <t>C4a2</t>
    </r>
    <r>
      <rPr>
        <b/>
        <sz val="10"/>
        <color theme="1"/>
        <rFont val="Calibri"/>
        <family val="2"/>
        <scheme val="minor"/>
      </rPr>
      <t xml:space="preserve">         Other</t>
    </r>
  </si>
  <si>
    <r>
      <t>C4a2</t>
    </r>
    <r>
      <rPr>
        <b/>
        <sz val="10"/>
        <color theme="1"/>
        <rFont val="Calibri"/>
        <family val="2"/>
        <scheme val="minor"/>
      </rPr>
      <t xml:space="preserve">         TABE</t>
    </r>
  </si>
  <si>
    <r>
      <t>C4a3</t>
    </r>
    <r>
      <rPr>
        <b/>
        <sz val="10"/>
        <color theme="1"/>
        <rFont val="Calibri"/>
        <family val="2"/>
        <scheme val="minor"/>
      </rPr>
      <t xml:space="preserve">         Math (in English)</t>
    </r>
  </si>
  <si>
    <r>
      <t>C4a3</t>
    </r>
    <r>
      <rPr>
        <b/>
        <sz val="10"/>
        <color theme="1"/>
        <rFont val="Calibri"/>
        <family val="2"/>
        <scheme val="minor"/>
      </rPr>
      <t xml:space="preserve">         Math (in Spanish)</t>
    </r>
  </si>
  <si>
    <r>
      <t>C4a4</t>
    </r>
    <r>
      <rPr>
        <b/>
        <sz val="10"/>
        <color theme="1"/>
        <rFont val="Calibri"/>
        <family val="2"/>
        <scheme val="minor"/>
      </rPr>
      <t xml:space="preserve">         Reading (in Spanish)</t>
    </r>
  </si>
  <si>
    <r>
      <t>C4a4</t>
    </r>
    <r>
      <rPr>
        <b/>
        <sz val="10"/>
        <color theme="1"/>
        <rFont val="Calibri"/>
        <family val="2"/>
        <scheme val="minor"/>
      </rPr>
      <t xml:space="preserve">         Reading (in English</t>
    </r>
  </si>
  <si>
    <r>
      <t xml:space="preserve">C1e                   </t>
    </r>
    <r>
      <rPr>
        <b/>
        <sz val="10"/>
        <color theme="1"/>
        <rFont val="Calibri"/>
        <family val="2"/>
        <scheme val="minor"/>
      </rPr>
      <t>4 yr</t>
    </r>
  </si>
  <si>
    <r>
      <t>C1e</t>
    </r>
    <r>
      <rPr>
        <b/>
        <sz val="10"/>
        <color theme="1"/>
        <rFont val="Calibri"/>
        <family val="2"/>
        <scheme val="minor"/>
      </rPr>
      <t xml:space="preserve">              2yr</t>
    </r>
  </si>
  <si>
    <r>
      <t>C1e</t>
    </r>
    <r>
      <rPr>
        <b/>
        <sz val="10"/>
        <color theme="1"/>
        <rFont val="Calibri"/>
        <family val="2"/>
        <scheme val="minor"/>
      </rPr>
      <t xml:space="preserve">     Non-Profit</t>
    </r>
  </si>
  <si>
    <t>Performance Calculation Table</t>
  </si>
  <si>
    <t>Annual Award Amount</t>
  </si>
  <si>
    <t>Text/Signature</t>
  </si>
  <si>
    <t>GPRA Measure 2</t>
  </si>
  <si>
    <t>Placement of HSE attainers (from question A2a above) from the current reporting period by</t>
  </si>
  <si>
    <t>Follow-up on HSE attainers from the reporting period.</t>
  </si>
  <si>
    <t>Number of HSE attainers you were able to track for follow-up data</t>
  </si>
  <si>
    <t>Time to completion for HSE attainers from question A2a above.  (Note: A5a-c should sum to</t>
  </si>
  <si>
    <t>Total HSE instruction hours received by HSE attainers.</t>
  </si>
  <si>
    <t>Total HSE instruction hours received by all HEP HSE enrolled students.₁</t>
  </si>
  <si>
    <t>MS Excel</t>
  </si>
  <si>
    <t>MS Word</t>
  </si>
  <si>
    <t>PDF</t>
  </si>
  <si>
    <t>Submitted As</t>
  </si>
  <si>
    <t>Submitted To</t>
  </si>
  <si>
    <r>
      <t xml:space="preserve">Number </t>
    </r>
    <r>
      <rPr>
        <b/>
        <sz val="10"/>
        <color theme="1"/>
        <rFont val="Times New Roman"/>
        <family val="1"/>
      </rPr>
      <t>funded</t>
    </r>
    <r>
      <rPr>
        <sz val="10"/>
        <color theme="1"/>
        <rFont val="Times New Roman"/>
        <family val="1"/>
      </rPr>
      <t xml:space="preserve"> to be served</t>
    </r>
  </si>
  <si>
    <r>
      <t xml:space="preserve">Number </t>
    </r>
    <r>
      <rPr>
        <b/>
        <sz val="10"/>
        <color theme="1"/>
        <rFont val="Times New Roman"/>
        <family val="1"/>
      </rPr>
      <t>served</t>
    </r>
    <r>
      <rPr>
        <sz val="10"/>
        <color theme="1"/>
        <rFont val="Times New Roman"/>
        <family val="1"/>
      </rPr>
      <t xml:space="preserve"> in HEP HSE instruction (note: A1b1 + A1b2 should sum to equal A1b)</t>
    </r>
  </si>
  <si>
    <r>
      <t>C1f</t>
    </r>
    <r>
      <rPr>
        <b/>
        <sz val="10"/>
        <color theme="1"/>
        <rFont val="Calibri"/>
        <family val="2"/>
        <scheme val="minor"/>
      </rPr>
      <t xml:space="preserve">                  N/A</t>
    </r>
  </si>
  <si>
    <t>PR Number:</t>
  </si>
  <si>
    <t>Grant Year:</t>
  </si>
  <si>
    <t>Reporting Period:</t>
  </si>
  <si>
    <t>Personnel</t>
  </si>
  <si>
    <r>
      <t xml:space="preserve">Number of HSE </t>
    </r>
    <r>
      <rPr>
        <b/>
        <sz val="10"/>
        <color theme="1"/>
        <rFont val="Times New Roman"/>
        <family val="1"/>
      </rPr>
      <t>attainers</t>
    </r>
    <r>
      <rPr>
        <sz val="10"/>
        <color theme="1"/>
        <rFont val="Times New Roman"/>
        <family val="1"/>
      </rPr>
      <t>. (Obj. 1 National Target: 69%) (GPRA 1)</t>
    </r>
  </si>
  <si>
    <r>
      <t xml:space="preserve">Number of </t>
    </r>
    <r>
      <rPr>
        <b/>
        <sz val="10"/>
        <color theme="1"/>
        <rFont val="Times New Roman"/>
        <family val="1"/>
      </rPr>
      <t>withdrawals</t>
    </r>
  </si>
  <si>
    <r>
      <t xml:space="preserve">Number of </t>
    </r>
    <r>
      <rPr>
        <b/>
        <sz val="10"/>
        <color theme="1"/>
        <rFont val="Times New Roman"/>
        <family val="1"/>
      </rPr>
      <t>persisters</t>
    </r>
    <r>
      <rPr>
        <sz val="10"/>
        <color theme="1"/>
        <rFont val="Times New Roman"/>
        <family val="1"/>
      </rPr>
      <t xml:space="preserve"> (came back to continue in the subsequent budget period; persisters</t>
    </r>
  </si>
  <si>
    <r>
      <t>Number of HSE attainers who</t>
    </r>
    <r>
      <rPr>
        <b/>
        <sz val="10"/>
        <color theme="1"/>
        <rFont val="Times New Roman"/>
        <family val="1"/>
      </rPr>
      <t xml:space="preserve"> entered postsecondary</t>
    </r>
    <r>
      <rPr>
        <sz val="10"/>
        <color theme="1"/>
        <rFont val="Times New Roman"/>
        <family val="1"/>
      </rPr>
      <t xml:space="preserve"> education or </t>
    </r>
    <r>
      <rPr>
        <b/>
        <sz val="10"/>
        <color theme="1"/>
        <rFont val="Times New Roman"/>
        <family val="1"/>
      </rPr>
      <t>training</t>
    </r>
    <r>
      <rPr>
        <sz val="10"/>
        <color theme="1"/>
        <rFont val="Times New Roman"/>
        <family val="1"/>
      </rPr>
      <t xml:space="preserve"> programs</t>
    </r>
  </si>
  <si>
    <r>
      <t xml:space="preserve">Number of HSE attainers who </t>
    </r>
    <r>
      <rPr>
        <b/>
        <sz val="10"/>
        <color theme="1"/>
        <rFont val="Times New Roman"/>
        <family val="1"/>
      </rPr>
      <t>obtained upgraded employment</t>
    </r>
  </si>
  <si>
    <r>
      <t xml:space="preserve">Number of HSE attainers who </t>
    </r>
    <r>
      <rPr>
        <b/>
        <sz val="10"/>
        <color theme="1"/>
        <rFont val="Times New Roman"/>
        <family val="1"/>
      </rPr>
      <t>entered</t>
    </r>
    <r>
      <rPr>
        <sz val="10"/>
        <color theme="1"/>
        <rFont val="Times New Roman"/>
        <family val="1"/>
      </rPr>
      <t xml:space="preserve"> the </t>
    </r>
    <r>
      <rPr>
        <b/>
        <sz val="10"/>
        <color theme="1"/>
        <rFont val="Times New Roman"/>
        <family val="1"/>
      </rPr>
      <t>military</t>
    </r>
  </si>
  <si>
    <r>
      <t xml:space="preserve">Unduplicated number of HSE </t>
    </r>
    <r>
      <rPr>
        <b/>
        <sz val="10"/>
        <color theme="1"/>
        <rFont val="Times New Roman"/>
        <family val="1"/>
      </rPr>
      <t>attainers</t>
    </r>
    <r>
      <rPr>
        <sz val="10"/>
        <color theme="1"/>
        <rFont val="Times New Roman"/>
        <family val="1"/>
      </rPr>
      <t xml:space="preserve"> who </t>
    </r>
    <r>
      <rPr>
        <b/>
        <sz val="10"/>
        <color theme="1"/>
        <rFont val="Times New Roman"/>
        <family val="1"/>
      </rPr>
      <t>entered</t>
    </r>
    <r>
      <rPr>
        <sz val="10"/>
        <color theme="1"/>
        <rFont val="Times New Roman"/>
        <family val="1"/>
      </rPr>
      <t xml:space="preserve"> postsecondary education or training</t>
    </r>
  </si>
  <si>
    <t>periods of your project</t>
  </si>
  <si>
    <t>Color Coding for Convenience</t>
  </si>
  <si>
    <t>Grantee Name:</t>
  </si>
  <si>
    <t>Annual Performance Report and Final Performance Report</t>
  </si>
  <si>
    <t>Data Form</t>
  </si>
  <si>
    <r>
      <t>Number of HSE attainers who got their HSE</t>
    </r>
    <r>
      <rPr>
        <b/>
        <sz val="10"/>
        <color theme="1"/>
        <rFont val="Times New Roman"/>
        <family val="1"/>
      </rPr>
      <t xml:space="preserve"> within one </t>
    </r>
    <r>
      <rPr>
        <sz val="10"/>
        <color theme="1"/>
        <rFont val="Times New Roman"/>
        <family val="1"/>
      </rPr>
      <t>reporting period of your project</t>
    </r>
  </si>
  <si>
    <r>
      <t>Number of HSE attainers who got their HSE after</t>
    </r>
    <r>
      <rPr>
        <b/>
        <sz val="10"/>
        <color theme="1"/>
        <rFont val="Times New Roman"/>
        <family val="1"/>
      </rPr>
      <t xml:space="preserve"> more than one</t>
    </r>
    <r>
      <rPr>
        <sz val="10"/>
        <color theme="1"/>
        <rFont val="Times New Roman"/>
        <family val="1"/>
      </rPr>
      <t>, but within two reporting</t>
    </r>
  </si>
  <si>
    <r>
      <t>Number of HSE attainers who got their HSE after</t>
    </r>
    <r>
      <rPr>
        <b/>
        <sz val="10"/>
        <color theme="1"/>
        <rFont val="Times New Roman"/>
        <family val="1"/>
      </rPr>
      <t xml:space="preserve"> more than two</t>
    </r>
    <r>
      <rPr>
        <sz val="10"/>
        <color theme="1"/>
        <rFont val="Times New Roman"/>
        <family val="1"/>
      </rPr>
      <t xml:space="preserve"> reporting periods                               of your project</t>
    </r>
  </si>
  <si>
    <t xml:space="preserve">a HSE and have returned by APR due date of the subsequent budget period to continue </t>
  </si>
  <si>
    <t xml:space="preserve"> APR due date</t>
  </si>
  <si>
    <t>Indirect Costs</t>
  </si>
  <si>
    <t>Which HSE assessment(s) does your project use?</t>
  </si>
  <si>
    <r>
      <t>C4a2</t>
    </r>
    <r>
      <rPr>
        <b/>
        <sz val="10"/>
        <color theme="1"/>
        <rFont val="Calibri"/>
        <family val="2"/>
        <scheme val="minor"/>
      </rPr>
      <t xml:space="preserve">         CASAS</t>
    </r>
  </si>
  <si>
    <r>
      <t>C4a2</t>
    </r>
    <r>
      <rPr>
        <b/>
        <sz val="10"/>
        <color theme="1"/>
        <rFont val="Calibri"/>
        <family val="2"/>
        <scheme val="minor"/>
      </rPr>
      <t xml:space="preserve">         GAIN</t>
    </r>
  </si>
  <si>
    <r>
      <t>C4a2</t>
    </r>
    <r>
      <rPr>
        <b/>
        <sz val="10"/>
        <color theme="1"/>
        <rFont val="Calibri"/>
        <family val="2"/>
        <scheme val="minor"/>
      </rPr>
      <t xml:space="preserve">                  Steck-Vaughn OPT</t>
    </r>
  </si>
  <si>
    <r>
      <t>C4b2</t>
    </r>
    <r>
      <rPr>
        <b/>
        <sz val="10"/>
        <color theme="1"/>
        <rFont val="Calibri"/>
        <family val="2"/>
        <scheme val="minor"/>
      </rPr>
      <t xml:space="preserve">               GED® 2002 Series</t>
    </r>
  </si>
  <si>
    <r>
      <t>C4b2</t>
    </r>
    <r>
      <rPr>
        <b/>
        <sz val="10"/>
        <color theme="1"/>
        <rFont val="Calibri"/>
        <family val="2"/>
        <scheme val="minor"/>
      </rPr>
      <t xml:space="preserve">               GED® 2014 Series</t>
    </r>
  </si>
  <si>
    <r>
      <t>C4b2</t>
    </r>
    <r>
      <rPr>
        <b/>
        <sz val="10"/>
        <color theme="1"/>
        <rFont val="Calibri"/>
        <family val="2"/>
        <scheme val="minor"/>
      </rPr>
      <t xml:space="preserve">               HiSET®</t>
    </r>
  </si>
  <si>
    <r>
      <t>C4b2</t>
    </r>
    <r>
      <rPr>
        <b/>
        <sz val="10"/>
        <color theme="1"/>
        <rFont val="Calibri"/>
        <family val="2"/>
        <scheme val="minor"/>
      </rPr>
      <t xml:space="preserve">               TASC®</t>
    </r>
  </si>
  <si>
    <r>
      <t>C4b2</t>
    </r>
    <r>
      <rPr>
        <b/>
        <sz val="10"/>
        <color theme="1"/>
        <rFont val="Calibri"/>
        <family val="2"/>
        <scheme val="minor"/>
      </rPr>
      <t xml:space="preserve">               Other®</t>
    </r>
  </si>
  <si>
    <t>Personnel  (Carryover)</t>
  </si>
  <si>
    <t>Fringe Benefit  (Carryover)</t>
  </si>
  <si>
    <t>Travel  (Carryover)</t>
  </si>
  <si>
    <t>Equipment  (Carryover)</t>
  </si>
  <si>
    <t>Supplies  (Carryover)</t>
  </si>
  <si>
    <t>Contractual  (Carryover)</t>
  </si>
  <si>
    <t>Construction  (Carryover)</t>
  </si>
  <si>
    <t>Other  (Carryover)</t>
  </si>
  <si>
    <t>Total Direct Costs (lines 1-8)  (Carryover)</t>
  </si>
  <si>
    <t>Indirect Costs  (Carryover)</t>
  </si>
  <si>
    <t>Training Stipends  (Carryover)</t>
  </si>
  <si>
    <t>Total Amounts (lines 9-11)  (Carryover)</t>
  </si>
  <si>
    <t>Reporting Block, Item A6</t>
  </si>
  <si>
    <t>(a) Carryover from Previous Budget Period</t>
  </si>
  <si>
    <t>(b) Recommended Amount</t>
  </si>
  <si>
    <t>(d) Actual Expenditure Amounts</t>
  </si>
  <si>
    <t>Proposed Expenditures</t>
  </si>
  <si>
    <t>Actual  Expenditures</t>
  </si>
  <si>
    <t xml:space="preserve">Report in column (a) carryover funds in their correct category amounts from the previous budget period,  </t>
  </si>
  <si>
    <t>(c) Total Approved, Revised Budget Amounts</t>
  </si>
  <si>
    <t>and by adding the previous year's carryover in column (a) with the recommended amount in column (b), in each budget category, and</t>
  </si>
  <si>
    <t>in column (b) the recommended funds, by budget category, for the current budget period,</t>
  </si>
  <si>
    <t xml:space="preserve">in column (d), your project’s actual expenditures for this reporting period. </t>
  </si>
  <si>
    <t>Number of HSE attainers who passed the HSE assessment in  the English Language.</t>
  </si>
  <si>
    <t>Number of HSE attainers who passed the HSE assessment in  the Spanish Language.</t>
  </si>
  <si>
    <t>Number of HSE attainers who passed the HSE assessment in a language other than English or Spanish.</t>
  </si>
  <si>
    <t>A1b3</t>
  </si>
  <si>
    <r>
      <t xml:space="preserve">Serv. during 2013-14 and 2014-15 b. p. and not served in the 2015-16 b. p, and became </t>
    </r>
    <r>
      <rPr>
        <b/>
        <sz val="10"/>
        <color rgb="FFFF0000"/>
        <rFont val="Times New Roman"/>
        <family val="1"/>
      </rPr>
      <t>attainers due to the GED scoring change</t>
    </r>
    <r>
      <rPr>
        <sz val="10"/>
        <color rgb="FFFF0000"/>
        <rFont val="Times New Roman"/>
        <family val="1"/>
      </rPr>
      <t>, in the 2015-16 budget period.</t>
    </r>
  </si>
  <si>
    <t>A1a1</t>
  </si>
  <si>
    <t>A2a2</t>
  </si>
  <si>
    <t>A2a3</t>
  </si>
  <si>
    <t>Number of HSE attainers who passed the HSE assessment in  the English Language</t>
  </si>
  <si>
    <t>Number of HSE attainers who passed the HSE assessment in  the Spanish Language</t>
  </si>
  <si>
    <t>Number of HSE attainers who passed the HSE assessment in a language other than English or Spanish</t>
  </si>
  <si>
    <t>E2c1</t>
  </si>
  <si>
    <t>E2c2</t>
  </si>
  <si>
    <t>E2c3</t>
  </si>
  <si>
    <t>E2c4</t>
  </si>
  <si>
    <t>E2c5</t>
  </si>
  <si>
    <t>E2c6</t>
  </si>
  <si>
    <t>E2c7</t>
  </si>
  <si>
    <t>E2c8</t>
  </si>
  <si>
    <t>E2c9</t>
  </si>
  <si>
    <t>E2c10</t>
  </si>
  <si>
    <t>E2c11</t>
  </si>
  <si>
    <t>E2c12</t>
  </si>
  <si>
    <t>E2d1</t>
  </si>
  <si>
    <t>E2d2</t>
  </si>
  <si>
    <t>E2d3</t>
  </si>
  <si>
    <t>E2d4</t>
  </si>
  <si>
    <t>E2d5</t>
  </si>
  <si>
    <t>E2d6</t>
  </si>
  <si>
    <t>E2d7</t>
  </si>
  <si>
    <t>E2d8</t>
  </si>
  <si>
    <t>E2d9</t>
  </si>
  <si>
    <t>E2d10</t>
  </si>
  <si>
    <t>E2d11</t>
  </si>
  <si>
    <t>E2d12</t>
  </si>
  <si>
    <t>Attainers who continued post secondary education (Efficiency)</t>
  </si>
  <si>
    <t>Attainers Success Efficiency</t>
  </si>
  <si>
    <t>Write here</t>
  </si>
  <si>
    <t>Write Here….</t>
  </si>
  <si>
    <t>Number of HSE attainers who were new participants.</t>
  </si>
  <si>
    <t>Number of HSE attainers who were returning participants.</t>
  </si>
  <si>
    <t>Number of withdrawals who were new participants.</t>
  </si>
  <si>
    <t>Number of withdrawals who were returning participants.</t>
  </si>
  <si>
    <t>Current Performance Period</t>
  </si>
  <si>
    <t>07/01/2017 - 06/30/2018</t>
  </si>
  <si>
    <t>D.</t>
  </si>
  <si>
    <t>CAMP Project Goals and Objectives</t>
  </si>
  <si>
    <t>Project Performnce Objective Information</t>
  </si>
  <si>
    <t>Section 1. Provide the Project Objective, perforamnce measure (Target and Actual Perforamnce Data) and explain the outcome (Include Qualitative Data, Data resulting from experimental Design, and Data Collection Information) (maximum 2500 words)</t>
  </si>
  <si>
    <t>Please insert the row in each green box, if you need more space.</t>
  </si>
  <si>
    <r>
      <rPr>
        <b/>
        <sz val="11"/>
        <color theme="1"/>
        <rFont val="Times New Roman"/>
        <family val="1"/>
      </rPr>
      <t>Section 2: Final Performance Report Only</t>
    </r>
    <r>
      <rPr>
        <sz val="11"/>
        <color theme="1"/>
        <rFont val="Calibri"/>
        <family val="2"/>
        <scheme val="minor"/>
      </rPr>
      <t xml:space="preserve"> (This information covers the entire project period, or five years.) (maximum 2500 words).</t>
    </r>
  </si>
  <si>
    <t>Grantees must answer each of the questions below: </t>
  </si>
  <si>
    <t>1. Utilizing the evaluation results, draw conclusions about the success of the project and/or its impact.  Describe any unanticipated outcomes or benefits from the project and any barriers that may have been encountered.</t>
  </si>
  <si>
    <t>2. What would you recommend as advice to other educators that are interested in your project?  How did the original project ideas change as a result of conducting the project?</t>
  </si>
  <si>
    <t>3. If applicable, describe your plans for continuing the project (sustainability; capacity building) and/or disseminating the project results.</t>
  </si>
  <si>
    <r>
      <t>Other Educational or Supportive Services, including mentoring or coaching, college transition services, work training services, transportation, child care, and job placement services.</t>
    </r>
    <r>
      <rPr>
        <sz val="8"/>
        <color theme="1"/>
        <rFont val="Times New Roman"/>
        <family val="1"/>
      </rPr>
      <t> </t>
    </r>
  </si>
  <si>
    <t>Financial support (Please indicate the number of students receiving financial support)</t>
  </si>
  <si>
    <t>Educational and supportive services, and financial support received by HEP HSE enrolled students during the reporting period.</t>
  </si>
  <si>
    <t>e. Other financial support, including tuition, books and materials.</t>
  </si>
  <si>
    <t xml:space="preserve"> </t>
  </si>
  <si>
    <t>a. Room and board</t>
  </si>
  <si>
    <t>b. Stipends</t>
  </si>
  <si>
    <t xml:space="preserve">Provide an explanation if you did not expend funds at the expected rate during the reporting  period. </t>
  </si>
  <si>
    <t>F.</t>
  </si>
  <si>
    <t xml:space="preserve">Additional Information (see instructions) </t>
  </si>
  <si>
    <t>Note: Do not include requests for budget revisions, supplemental funding or changes to your application’s activities in this performance report.  See Section F of the APR Instructions for details on the type of information you may provide below.</t>
  </si>
  <si>
    <t>E</t>
  </si>
  <si>
    <t>Report section E in the following Table and in the space below</t>
  </si>
  <si>
    <t xml:space="preserve">Please send FINAL versions of ALL these sections (2 files in total) as attachments to OME in ONE email </t>
  </si>
  <si>
    <t>Numerical/Text</t>
  </si>
  <si>
    <t>C2.</t>
  </si>
  <si>
    <t xml:space="preserve">Reporting Block, Item C2  </t>
  </si>
  <si>
    <t xml:space="preserve">Instructional Support Services </t>
  </si>
  <si>
    <t>Is this project in a four-year or two-year educational institution, or in a non-profit organization?</t>
  </si>
  <si>
    <t xml:space="preserve">in column (c), the total revised budget amounts (using  your approved, revised budget as in your ED524B Form),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</si>
</sst>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_);[Red]\(0\)"/>
    <numFmt numFmtId="165" formatCode="&quot;$&quot;#,##0"/>
    <numFmt numFmtId="166" formatCode="&quot;$&quot;#,##0.00"/>
  </numFmts>
  <fonts count="31" x14ac:knownFonts="1">
    <font>
      <sz val="11"/>
      <color theme="1"/>
      <name val="Calibri"/>
      <family val="2"/>
      <scheme val="minor"/>
    </font>
    <font>
      <b/>
      <sz val="12"/>
      <color theme="1"/>
      <name val="Times New Roman"/>
      <family val="1"/>
    </font>
    <font>
      <b/>
      <sz val="11"/>
      <color theme="1"/>
      <name val="Times New Roman"/>
      <family val="1"/>
    </font>
    <font>
      <sz val="10"/>
      <color theme="1"/>
      <name val="Times New Roman"/>
      <family val="1"/>
    </font>
    <font>
      <sz val="10"/>
      <color theme="1"/>
      <name val="Calibri"/>
      <family val="2"/>
      <scheme val="minor"/>
    </font>
    <font>
      <i/>
      <sz val="10"/>
      <color theme="1"/>
      <name val="Times New Roman"/>
      <family val="1"/>
    </font>
    <font>
      <b/>
      <sz val="10"/>
      <color theme="1"/>
      <name val="Times New Roman"/>
      <family val="1"/>
    </font>
    <font>
      <sz val="11"/>
      <color theme="1"/>
      <name val="Times New Roman"/>
      <family val="1"/>
    </font>
    <font>
      <b/>
      <sz val="9"/>
      <color theme="1"/>
      <name val="Times New Roman"/>
      <family val="1"/>
    </font>
    <font>
      <sz val="9"/>
      <color theme="1"/>
      <name val="Times New Roman"/>
      <family val="1"/>
    </font>
    <font>
      <b/>
      <i/>
      <sz val="10"/>
      <color theme="1"/>
      <name val="Times New Roman"/>
      <family val="1"/>
    </font>
    <font>
      <b/>
      <sz val="10"/>
      <color theme="1"/>
      <name val="Calibri"/>
      <family val="2"/>
      <scheme val="minor"/>
    </font>
    <font>
      <sz val="11"/>
      <color theme="1"/>
      <name val="Calibri"/>
      <family val="2"/>
    </font>
    <font>
      <sz val="8"/>
      <color rgb="FF000000"/>
      <name val="Tahoma"/>
      <family val="2"/>
    </font>
    <font>
      <b/>
      <sz val="14"/>
      <color theme="1"/>
      <name val="Calibri"/>
      <family val="2"/>
      <scheme val="minor"/>
    </font>
    <font>
      <b/>
      <u/>
      <sz val="10"/>
      <color theme="1"/>
      <name val="Times New Roman"/>
      <family val="1"/>
    </font>
    <font>
      <b/>
      <sz val="11"/>
      <color theme="0"/>
      <name val="Calibri"/>
      <family val="2"/>
      <scheme val="minor"/>
    </font>
    <font>
      <b/>
      <sz val="11"/>
      <color theme="1"/>
      <name val="Calibri"/>
      <family val="2"/>
      <scheme val="minor"/>
    </font>
    <font>
      <b/>
      <sz val="9"/>
      <color indexed="81"/>
      <name val="Tahoma"/>
      <family val="2"/>
    </font>
    <font>
      <b/>
      <u/>
      <sz val="8"/>
      <color theme="1"/>
      <name val="Times New Roman"/>
      <family val="1"/>
    </font>
    <font>
      <b/>
      <u/>
      <sz val="8"/>
      <color theme="1"/>
      <name val="Calibri"/>
      <family val="2"/>
      <scheme val="minor"/>
    </font>
    <font>
      <b/>
      <sz val="8"/>
      <color theme="1"/>
      <name val="Times New Roman"/>
      <family val="1"/>
    </font>
    <font>
      <sz val="10"/>
      <color theme="0"/>
      <name val="Calibri"/>
      <family val="2"/>
      <scheme val="minor"/>
    </font>
    <font>
      <b/>
      <sz val="10"/>
      <color theme="0"/>
      <name val="Calibri"/>
      <family val="2"/>
      <scheme val="minor"/>
    </font>
    <font>
      <sz val="11"/>
      <color rgb="FF000000"/>
      <name val="Times New Roman"/>
      <family val="1"/>
    </font>
    <font>
      <sz val="11"/>
      <color rgb="FFFF0000"/>
      <name val="Calibri"/>
      <family val="2"/>
      <scheme val="minor"/>
    </font>
    <font>
      <b/>
      <sz val="14"/>
      <color rgb="FFFF0000"/>
      <name val="Calibri"/>
      <family val="2"/>
      <scheme val="minor"/>
    </font>
    <font>
      <sz val="10"/>
      <color rgb="FFFF0000"/>
      <name val="Times New Roman"/>
      <family val="1"/>
    </font>
    <font>
      <b/>
      <sz val="10"/>
      <color rgb="FFFF0000"/>
      <name val="Times New Roman"/>
      <family val="1"/>
    </font>
    <font>
      <sz val="11"/>
      <color theme="1"/>
      <name val="Calibri"/>
      <family val="2"/>
      <scheme val="minor"/>
    </font>
    <font>
      <sz val="8"/>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66FFFF"/>
        <bgColor indexed="64"/>
      </patternFill>
    </fill>
    <fill>
      <patternFill patternType="solid">
        <fgColor rgb="FFFFFFCC"/>
        <bgColor indexed="64"/>
      </patternFill>
    </fill>
    <fill>
      <patternFill patternType="solid">
        <fgColor rgb="FF66FF66"/>
        <bgColor indexed="64"/>
      </patternFill>
    </fill>
    <fill>
      <patternFill patternType="solid">
        <fgColor rgb="FFFFCCFF"/>
        <bgColor indexed="64"/>
      </patternFill>
    </fill>
    <fill>
      <patternFill patternType="solid">
        <fgColor rgb="FF002060"/>
        <bgColor indexed="64"/>
      </patternFill>
    </fill>
    <fill>
      <patternFill patternType="solid">
        <fgColor rgb="FFFFFF99"/>
        <bgColor indexed="64"/>
      </patternFill>
    </fill>
    <fill>
      <patternFill patternType="solid">
        <fgColor rgb="FFB9EDFF"/>
        <bgColor indexed="64"/>
      </patternFill>
    </fill>
    <fill>
      <patternFill patternType="solid">
        <fgColor rgb="FFC4FFA7"/>
        <bgColor indexed="64"/>
      </patternFill>
    </fill>
    <fill>
      <patternFill patternType="solid">
        <fgColor rgb="FFFF66CC"/>
        <bgColor indexed="64"/>
      </patternFill>
    </fill>
    <fill>
      <patternFill patternType="solid">
        <fgColor theme="3"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dotted">
        <color auto="1"/>
      </left>
      <right style="dotted">
        <color auto="1"/>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hair">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29" fillId="0" borderId="0" applyFont="0" applyFill="0" applyBorder="0" applyAlignment="0" applyProtection="0"/>
  </cellStyleXfs>
  <cellXfs count="335">
    <xf numFmtId="0" fontId="0" fillId="0" borderId="0" xfId="0"/>
    <xf numFmtId="0" fontId="1" fillId="0" borderId="0" xfId="0" applyFont="1" applyAlignment="1">
      <alignment horizontal="left" vertical="center"/>
    </xf>
    <xf numFmtId="0" fontId="2" fillId="0" borderId="0" xfId="0" applyFont="1"/>
    <xf numFmtId="0" fontId="2" fillId="0" borderId="0" xfId="0" applyFont="1" applyAlignment="1">
      <alignment vertical="center"/>
    </xf>
    <xf numFmtId="0" fontId="0" fillId="0" borderId="1" xfId="0" applyBorder="1"/>
    <xf numFmtId="0" fontId="3" fillId="0" borderId="2" xfId="0" applyFont="1" applyBorder="1"/>
    <xf numFmtId="0" fontId="0" fillId="0" borderId="3" xfId="0" applyBorder="1"/>
    <xf numFmtId="0" fontId="0" fillId="0" borderId="4" xfId="0" applyBorder="1"/>
    <xf numFmtId="0" fontId="3" fillId="0" borderId="5" xfId="0" applyFont="1" applyBorder="1"/>
    <xf numFmtId="0" fontId="0" fillId="0" borderId="6" xfId="0" applyBorder="1"/>
    <xf numFmtId="0" fontId="0" fillId="0" borderId="7" xfId="0" applyBorder="1"/>
    <xf numFmtId="0" fontId="3" fillId="0" borderId="8" xfId="0" applyFont="1" applyBorder="1"/>
    <xf numFmtId="0" fontId="0" fillId="0" borderId="0" xfId="0" applyBorder="1"/>
    <xf numFmtId="0" fontId="0" fillId="0" borderId="9" xfId="0" applyBorder="1"/>
    <xf numFmtId="0" fontId="3" fillId="0" borderId="10" xfId="0" applyFont="1" applyBorder="1"/>
    <xf numFmtId="0" fontId="0" fillId="0" borderId="11" xfId="0" applyBorder="1"/>
    <xf numFmtId="0" fontId="0" fillId="0" borderId="12" xfId="0" applyBorder="1"/>
    <xf numFmtId="0" fontId="3" fillId="0" borderId="3" xfId="0" applyFont="1" applyBorder="1"/>
    <xf numFmtId="0" fontId="3" fillId="0" borderId="6" xfId="0" applyFont="1" applyBorder="1"/>
    <xf numFmtId="0" fontId="2" fillId="0" borderId="0" xfId="0" applyFont="1" applyAlignment="1">
      <alignment horizontal="left" vertical="center"/>
    </xf>
    <xf numFmtId="0" fontId="0" fillId="0" borderId="14" xfId="0" applyBorder="1"/>
    <xf numFmtId="0" fontId="0" fillId="0" borderId="13" xfId="0" applyBorder="1"/>
    <xf numFmtId="0" fontId="0" fillId="0" borderId="15" xfId="0" applyBorder="1"/>
    <xf numFmtId="0" fontId="0" fillId="0" borderId="5" xfId="0" applyBorder="1"/>
    <xf numFmtId="0" fontId="0" fillId="0" borderId="10" xfId="0" applyBorder="1"/>
    <xf numFmtId="0" fontId="5" fillId="0" borderId="10" xfId="0" applyFont="1" applyBorder="1"/>
    <xf numFmtId="0" fontId="4" fillId="0" borderId="0" xfId="0" applyFont="1"/>
    <xf numFmtId="0" fontId="3" fillId="0" borderId="0" xfId="0" applyFont="1" applyBorder="1"/>
    <xf numFmtId="0" fontId="10" fillId="0" borderId="8" xfId="0" applyFont="1" applyBorder="1" applyAlignment="1">
      <alignment vertical="center"/>
    </xf>
    <xf numFmtId="0" fontId="0" fillId="0" borderId="2" xfId="0" applyBorder="1"/>
    <xf numFmtId="0" fontId="12" fillId="0" borderId="0" xfId="0" applyFont="1" applyAlignment="1">
      <alignment horizontal="center"/>
    </xf>
    <xf numFmtId="0" fontId="0" fillId="0" borderId="0" xfId="0" applyAlignment="1">
      <alignment horizontal="center"/>
    </xf>
    <xf numFmtId="0" fontId="0" fillId="0" borderId="6" xfId="0" applyBorder="1" applyAlignment="1"/>
    <xf numFmtId="0" fontId="0" fillId="0" borderId="7" xfId="0" applyBorder="1" applyAlignment="1"/>
    <xf numFmtId="0" fontId="3" fillId="0" borderId="1" xfId="0" applyFont="1" applyBorder="1"/>
    <xf numFmtId="0" fontId="3" fillId="0" borderId="11" xfId="0" applyFont="1" applyBorder="1"/>
    <xf numFmtId="0" fontId="2" fillId="0" borderId="10" xfId="0" applyFont="1" applyBorder="1" applyAlignment="1">
      <alignment horizontal="left" vertical="center"/>
    </xf>
    <xf numFmtId="0" fontId="3" fillId="0" borderId="13" xfId="0" applyFont="1" applyBorder="1"/>
    <xf numFmtId="0" fontId="0" fillId="3" borderId="5" xfId="0" applyFill="1" applyBorder="1"/>
    <xf numFmtId="0" fontId="0" fillId="3" borderId="6" xfId="0" applyFill="1" applyBorder="1"/>
    <xf numFmtId="0" fontId="0" fillId="3" borderId="8" xfId="0" applyFill="1" applyBorder="1"/>
    <xf numFmtId="0" fontId="0" fillId="3" borderId="0" xfId="0" applyFill="1" applyBorder="1"/>
    <xf numFmtId="0" fontId="0" fillId="3" borderId="10" xfId="0" applyFill="1" applyBorder="1"/>
    <xf numFmtId="0" fontId="0" fillId="3" borderId="11" xfId="0" applyFill="1" applyBorder="1"/>
    <xf numFmtId="0" fontId="0" fillId="0" borderId="0" xfId="0" applyProtection="1">
      <protection hidden="1"/>
    </xf>
    <xf numFmtId="0" fontId="0" fillId="0" borderId="1" xfId="0" applyBorder="1" applyAlignment="1">
      <alignment horizontal="center"/>
    </xf>
    <xf numFmtId="0" fontId="0" fillId="0" borderId="0" xfId="0" applyProtection="1">
      <protection locked="0"/>
    </xf>
    <xf numFmtId="0" fontId="0" fillId="0" borderId="0" xfId="0" applyProtection="1"/>
    <xf numFmtId="0" fontId="3" fillId="2" borderId="0" xfId="0" applyFont="1" applyFill="1"/>
    <xf numFmtId="0" fontId="14" fillId="5" borderId="1" xfId="0" applyFont="1" applyFill="1" applyBorder="1"/>
    <xf numFmtId="0" fontId="0" fillId="5" borderId="1" xfId="0" applyFill="1" applyBorder="1" applyAlignment="1" applyProtection="1">
      <alignment horizontal="center"/>
      <protection hidden="1"/>
    </xf>
    <xf numFmtId="0" fontId="14" fillId="6" borderId="1" xfId="0" applyFont="1" applyFill="1" applyBorder="1"/>
    <xf numFmtId="0" fontId="0" fillId="6" borderId="1" xfId="0" applyFill="1" applyBorder="1" applyAlignment="1" applyProtection="1">
      <alignment horizontal="center"/>
      <protection hidden="1"/>
    </xf>
    <xf numFmtId="0" fontId="0" fillId="6" borderId="1" xfId="0" quotePrefix="1" applyFill="1" applyBorder="1" applyAlignment="1" applyProtection="1">
      <alignment horizontal="center"/>
      <protection hidden="1"/>
    </xf>
    <xf numFmtId="0" fontId="3" fillId="5" borderId="1" xfId="0" applyFont="1" applyFill="1" applyBorder="1" applyAlignment="1">
      <alignment horizontal="center" vertical="center" textRotation="90" wrapText="1"/>
    </xf>
    <xf numFmtId="0" fontId="6" fillId="5" borderId="1" xfId="0" applyFont="1" applyFill="1" applyBorder="1" applyAlignment="1">
      <alignment horizontal="center" wrapText="1"/>
    </xf>
    <xf numFmtId="3" fontId="0" fillId="5" borderId="1" xfId="0" applyNumberFormat="1" applyFill="1" applyBorder="1" applyAlignment="1" applyProtection="1">
      <alignment horizontal="center"/>
      <protection hidden="1"/>
    </xf>
    <xf numFmtId="9" fontId="0" fillId="5" borderId="1" xfId="0" applyNumberFormat="1" applyFill="1" applyBorder="1" applyAlignment="1" applyProtection="1">
      <alignment horizontal="center"/>
      <protection hidden="1"/>
    </xf>
    <xf numFmtId="0" fontId="15" fillId="2" borderId="16" xfId="0" applyFont="1" applyFill="1" applyBorder="1" applyAlignment="1">
      <alignment horizontal="center" vertical="center"/>
    </xf>
    <xf numFmtId="0" fontId="3" fillId="2" borderId="0" xfId="0" applyFont="1" applyFill="1" applyAlignment="1">
      <alignment vertical="center"/>
    </xf>
    <xf numFmtId="0" fontId="14" fillId="4" borderId="1" xfId="0" applyFont="1" applyFill="1" applyBorder="1"/>
    <xf numFmtId="0" fontId="14" fillId="4" borderId="1" xfId="0" applyFont="1" applyFill="1" applyBorder="1" applyAlignment="1">
      <alignment wrapText="1"/>
    </xf>
    <xf numFmtId="0" fontId="0" fillId="4" borderId="1" xfId="0" applyFill="1" applyBorder="1" applyAlignment="1" applyProtection="1">
      <alignment horizontal="center"/>
      <protection hidden="1"/>
    </xf>
    <xf numFmtId="0" fontId="3" fillId="6" borderId="1" xfId="0" applyFont="1" applyFill="1" applyBorder="1" applyAlignment="1">
      <alignment horizontal="center" vertical="center" textRotation="90" wrapText="1"/>
    </xf>
    <xf numFmtId="0" fontId="0" fillId="0" borderId="0" xfId="0" applyAlignment="1" applyProtection="1">
      <alignment horizontal="center"/>
      <protection hidden="1"/>
    </xf>
    <xf numFmtId="0" fontId="3" fillId="4" borderId="1" xfId="0" applyFont="1" applyFill="1" applyBorder="1" applyAlignment="1">
      <alignment horizontal="center" vertical="center" textRotation="90" wrapText="1"/>
    </xf>
    <xf numFmtId="0" fontId="16" fillId="8" borderId="0" xfId="0" applyFont="1" applyFill="1" applyAlignment="1">
      <alignment horizontal="center"/>
    </xf>
    <xf numFmtId="0" fontId="0" fillId="9" borderId="2" xfId="0" applyFill="1" applyBorder="1" applyAlignment="1" applyProtection="1">
      <alignment wrapText="1"/>
    </xf>
    <xf numFmtId="0" fontId="0" fillId="9" borderId="4" xfId="0" applyFill="1" applyBorder="1" applyAlignment="1" applyProtection="1">
      <alignment wrapText="1"/>
    </xf>
    <xf numFmtId="0" fontId="3" fillId="9" borderId="10" xfId="0" applyFont="1" applyFill="1" applyBorder="1"/>
    <xf numFmtId="0" fontId="0" fillId="9" borderId="12" xfId="0" applyFill="1" applyBorder="1"/>
    <xf numFmtId="0" fontId="0" fillId="0" borderId="3" xfId="0" applyFont="1" applyBorder="1"/>
    <xf numFmtId="0" fontId="0" fillId="0" borderId="4" xfId="0" applyFont="1" applyBorder="1"/>
    <xf numFmtId="0" fontId="0" fillId="0" borderId="1" xfId="0" applyFont="1" applyBorder="1" applyAlignment="1">
      <alignment horizontal="center"/>
    </xf>
    <xf numFmtId="0" fontId="0" fillId="0" borderId="1" xfId="0" applyFont="1" applyBorder="1"/>
    <xf numFmtId="0" fontId="0" fillId="0" borderId="6" xfId="0" applyFont="1" applyBorder="1"/>
    <xf numFmtId="0" fontId="0" fillId="0" borderId="7" xfId="0" applyFont="1" applyBorder="1"/>
    <xf numFmtId="0" fontId="0" fillId="2" borderId="1" xfId="0" applyFont="1" applyFill="1" applyBorder="1" applyAlignment="1" applyProtection="1">
      <alignment horizontal="center"/>
      <protection hidden="1"/>
    </xf>
    <xf numFmtId="0" fontId="0" fillId="0" borderId="11" xfId="0" applyFont="1" applyBorder="1"/>
    <xf numFmtId="0" fontId="0" fillId="0" borderId="12" xfId="0" applyFont="1" applyBorder="1"/>
    <xf numFmtId="0" fontId="0" fillId="0" borderId="0" xfId="0" applyFont="1"/>
    <xf numFmtId="0" fontId="0" fillId="0" borderId="0" xfId="0" applyFont="1" applyBorder="1"/>
    <xf numFmtId="0" fontId="0" fillId="0" borderId="9" xfId="0" applyFont="1" applyBorder="1"/>
    <xf numFmtId="0" fontId="0" fillId="0" borderId="5" xfId="0" applyFont="1" applyBorder="1"/>
    <xf numFmtId="0" fontId="0" fillId="0" borderId="13" xfId="0" applyFont="1" applyBorder="1"/>
    <xf numFmtId="0" fontId="0" fillId="0" borderId="15" xfId="0" applyFont="1" applyBorder="1"/>
    <xf numFmtId="0" fontId="0" fillId="0" borderId="14" xfId="0" applyFont="1" applyBorder="1"/>
    <xf numFmtId="0" fontId="0" fillId="0" borderId="10" xfId="0" applyFont="1" applyFill="1" applyBorder="1"/>
    <xf numFmtId="0" fontId="0" fillId="0" borderId="1" xfId="0" applyFont="1" applyBorder="1" applyProtection="1">
      <protection hidden="1"/>
    </xf>
    <xf numFmtId="0" fontId="0" fillId="0" borderId="13" xfId="0" applyFont="1" applyBorder="1" applyAlignment="1">
      <alignment horizontal="center"/>
    </xf>
    <xf numFmtId="0" fontId="0" fillId="0" borderId="5" xfId="0" applyFont="1" applyFill="1" applyBorder="1"/>
    <xf numFmtId="0" fontId="0" fillId="0" borderId="10" xfId="0" applyFont="1" applyBorder="1"/>
    <xf numFmtId="0" fontId="0" fillId="0" borderId="0" xfId="0" applyFont="1" applyFill="1" applyBorder="1"/>
    <xf numFmtId="164" fontId="0" fillId="0" borderId="0" xfId="0" applyNumberFormat="1" applyFont="1" applyBorder="1" applyAlignment="1" applyProtection="1">
      <alignment horizontal="center" vertical="center"/>
      <protection hidden="1"/>
    </xf>
    <xf numFmtId="0" fontId="3" fillId="10" borderId="16" xfId="0" applyFont="1" applyFill="1" applyBorder="1" applyAlignment="1">
      <alignment horizontal="center" vertical="center"/>
    </xf>
    <xf numFmtId="0" fontId="3" fillId="9" borderId="16" xfId="0" applyFont="1" applyFill="1" applyBorder="1" applyAlignment="1">
      <alignment horizontal="center" vertical="center"/>
    </xf>
    <xf numFmtId="0" fontId="3" fillId="11" borderId="16" xfId="0" applyFont="1" applyFill="1" applyBorder="1" applyAlignment="1">
      <alignment horizontal="center" vertical="center"/>
    </xf>
    <xf numFmtId="0" fontId="2" fillId="0" borderId="0" xfId="0" applyFont="1" applyAlignment="1" applyProtection="1">
      <alignment horizontal="left" vertical="center"/>
      <protection locked="0"/>
    </xf>
    <xf numFmtId="0" fontId="2" fillId="0" borderId="0" xfId="0" applyFont="1" applyProtection="1">
      <protection locked="0"/>
    </xf>
    <xf numFmtId="0" fontId="0" fillId="0" borderId="0" xfId="0" applyAlignment="1" applyProtection="1">
      <alignment horizontal="center"/>
      <protection locked="0"/>
    </xf>
    <xf numFmtId="0" fontId="7" fillId="2" borderId="0" xfId="0" applyFont="1" applyFill="1" applyProtection="1">
      <protection locked="0"/>
    </xf>
    <xf numFmtId="0" fontId="0" fillId="2" borderId="0" xfId="0" applyFill="1" applyProtection="1">
      <protection locked="0"/>
    </xf>
    <xf numFmtId="0" fontId="7" fillId="0" borderId="0" xfId="0" applyFont="1" applyBorder="1" applyAlignment="1" applyProtection="1">
      <alignment horizontal="left" vertical="top"/>
      <protection locked="0"/>
    </xf>
    <xf numFmtId="0" fontId="7" fillId="2" borderId="0" xfId="0" applyFont="1" applyFill="1" applyBorder="1" applyAlignment="1" applyProtection="1">
      <alignment horizontal="left" vertical="top"/>
      <protection locked="0"/>
    </xf>
    <xf numFmtId="0" fontId="7" fillId="0" borderId="0" xfId="0" applyFont="1" applyProtection="1">
      <protection locked="0"/>
    </xf>
    <xf numFmtId="0" fontId="3" fillId="0" borderId="1" xfId="0" applyFont="1" applyBorder="1" applyAlignment="1" applyProtection="1">
      <alignment horizontal="center"/>
      <protection locked="0"/>
    </xf>
    <xf numFmtId="0" fontId="3" fillId="0" borderId="2" xfId="0" applyFont="1" applyBorder="1" applyProtection="1">
      <protection locked="0"/>
    </xf>
    <xf numFmtId="0" fontId="3" fillId="0" borderId="3" xfId="0" applyFont="1" applyBorder="1" applyProtection="1">
      <protection locked="0"/>
    </xf>
    <xf numFmtId="0" fontId="3" fillId="0" borderId="19" xfId="0" applyFont="1" applyBorder="1" applyAlignment="1" applyProtection="1">
      <alignment horizontal="center"/>
      <protection locked="0"/>
    </xf>
    <xf numFmtId="0" fontId="3" fillId="0" borderId="0" xfId="0" applyFont="1" applyAlignment="1">
      <alignment horizontal="left" vertical="center"/>
    </xf>
    <xf numFmtId="0" fontId="7" fillId="0" borderId="0" xfId="0" applyFont="1"/>
    <xf numFmtId="0" fontId="7" fillId="0" borderId="0" xfId="0" applyFont="1" applyAlignment="1">
      <alignment horizontal="center" vertical="center"/>
    </xf>
    <xf numFmtId="0" fontId="0" fillId="0" borderId="0" xfId="0" applyBorder="1" applyAlignment="1">
      <alignment vertical="top"/>
    </xf>
    <xf numFmtId="0" fontId="0" fillId="0" borderId="0" xfId="0" applyBorder="1" applyAlignment="1">
      <alignment horizontal="left" vertical="top"/>
    </xf>
    <xf numFmtId="0" fontId="2" fillId="2" borderId="0" xfId="0" applyNumberFormat="1" applyFont="1" applyFill="1" applyAlignment="1">
      <alignment horizontal="centerContinuous" vertical="center" wrapText="1"/>
    </xf>
    <xf numFmtId="0" fontId="3" fillId="2" borderId="0" xfId="0" applyNumberFormat="1" applyFont="1" applyFill="1" applyAlignment="1">
      <alignment horizontal="centerContinuous" wrapText="1"/>
    </xf>
    <xf numFmtId="0" fontId="3" fillId="2" borderId="0" xfId="0" applyNumberFormat="1" applyFont="1" applyFill="1" applyAlignment="1">
      <alignment horizontal="centerContinuous"/>
    </xf>
    <xf numFmtId="0" fontId="17" fillId="0" borderId="0" xfId="0" applyFont="1"/>
    <xf numFmtId="0" fontId="19" fillId="11" borderId="0" xfId="0" applyFont="1" applyFill="1" applyBorder="1" applyProtection="1">
      <protection locked="0"/>
    </xf>
    <xf numFmtId="0" fontId="20" fillId="11" borderId="0" xfId="0" quotePrefix="1" applyFont="1" applyFill="1" applyBorder="1" applyProtection="1">
      <protection locked="0"/>
    </xf>
    <xf numFmtId="0" fontId="20" fillId="11" borderId="0" xfId="0" applyFont="1" applyFill="1" applyBorder="1" applyProtection="1">
      <protection locked="0"/>
    </xf>
    <xf numFmtId="0" fontId="21" fillId="11" borderId="0" xfId="0" applyFont="1" applyFill="1" applyBorder="1" applyProtection="1">
      <protection locked="0"/>
    </xf>
    <xf numFmtId="0" fontId="21" fillId="0" borderId="0" xfId="0" applyFont="1" applyAlignment="1">
      <alignment horizontal="right" vertical="center"/>
    </xf>
    <xf numFmtId="0" fontId="17" fillId="9" borderId="0" xfId="0" applyFont="1" applyFill="1"/>
    <xf numFmtId="0" fontId="20" fillId="2" borderId="0" xfId="0" applyFont="1" applyFill="1" applyBorder="1" applyProtection="1">
      <protection locked="0"/>
    </xf>
    <xf numFmtId="0" fontId="21" fillId="0" borderId="0" xfId="0" applyFont="1" applyAlignment="1">
      <alignment horizontal="right"/>
    </xf>
    <xf numFmtId="0" fontId="0" fillId="0" borderId="1" xfId="0" applyFont="1" applyFill="1" applyBorder="1" applyAlignment="1">
      <alignment vertical="top"/>
    </xf>
    <xf numFmtId="0" fontId="22" fillId="8" borderId="0" xfId="0" applyFont="1" applyFill="1" applyAlignment="1">
      <alignment horizontal="center"/>
    </xf>
    <xf numFmtId="0" fontId="4" fillId="0" borderId="0" xfId="0" applyFont="1" applyAlignment="1" applyProtection="1">
      <alignment horizontal="center"/>
      <protection hidden="1"/>
    </xf>
    <xf numFmtId="0" fontId="4" fillId="0" borderId="0" xfId="0" applyFont="1" applyAlignment="1">
      <alignment horizontal="center"/>
    </xf>
    <xf numFmtId="0" fontId="23" fillId="8" borderId="0" xfId="0" applyFont="1" applyFill="1" applyAlignment="1">
      <alignment horizontal="center"/>
    </xf>
    <xf numFmtId="166" fontId="0" fillId="10" borderId="21" xfId="0" applyNumberFormat="1" applyFill="1" applyBorder="1" applyAlignment="1">
      <alignment horizontal="center"/>
    </xf>
    <xf numFmtId="0" fontId="0" fillId="0" borderId="11" xfId="0" applyBorder="1" applyProtection="1">
      <protection locked="0"/>
    </xf>
    <xf numFmtId="0" fontId="3" fillId="0" borderId="22" xfId="0" applyFont="1" applyBorder="1" applyAlignment="1" applyProtection="1">
      <alignment horizontal="center"/>
      <protection locked="0"/>
    </xf>
    <xf numFmtId="0" fontId="0" fillId="0" borderId="24" xfId="0" applyBorder="1" applyProtection="1">
      <protection locked="0"/>
    </xf>
    <xf numFmtId="0" fontId="0" fillId="9" borderId="8" xfId="0" applyFill="1" applyBorder="1" applyAlignment="1">
      <alignment horizontal="center"/>
    </xf>
    <xf numFmtId="0" fontId="0" fillId="9" borderId="9" xfId="0" applyFill="1" applyBorder="1" applyAlignment="1">
      <alignment horizontal="center"/>
    </xf>
    <xf numFmtId="0" fontId="24" fillId="0" borderId="0" xfId="0" applyFont="1"/>
    <xf numFmtId="0" fontId="0" fillId="9" borderId="8" xfId="0" applyFill="1" applyBorder="1" applyAlignment="1">
      <alignment horizontal="center"/>
    </xf>
    <xf numFmtId="0" fontId="0" fillId="9" borderId="9" xfId="0" applyFill="1" applyBorder="1" applyAlignment="1">
      <alignment horizontal="center"/>
    </xf>
    <xf numFmtId="0" fontId="3" fillId="0" borderId="10" xfId="0" applyFont="1" applyBorder="1" applyAlignment="1">
      <alignment horizontal="left" vertical="center"/>
    </xf>
    <xf numFmtId="49" fontId="3" fillId="0" borderId="24" xfId="0" applyNumberFormat="1" applyFont="1" applyBorder="1" applyAlignment="1" applyProtection="1">
      <alignment horizontal="center" wrapText="1"/>
    </xf>
    <xf numFmtId="49" fontId="3" fillId="0" borderId="31" xfId="0" applyNumberFormat="1" applyFont="1" applyBorder="1" applyAlignment="1" applyProtection="1">
      <alignment horizontal="center" wrapText="1"/>
    </xf>
    <xf numFmtId="0" fontId="0" fillId="0" borderId="0" xfId="0" applyFont="1" applyProtection="1">
      <protection locked="0"/>
    </xf>
    <xf numFmtId="0" fontId="26" fillId="5" borderId="1" xfId="0" applyFont="1" applyFill="1" applyBorder="1"/>
    <xf numFmtId="0" fontId="25" fillId="5" borderId="1" xfId="0" applyFont="1" applyFill="1" applyBorder="1" applyAlignment="1" applyProtection="1">
      <alignment horizontal="center"/>
      <protection hidden="1"/>
    </xf>
    <xf numFmtId="0" fontId="25" fillId="0" borderId="0" xfId="0" applyFont="1" applyProtection="1">
      <protection hidden="1"/>
    </xf>
    <xf numFmtId="0" fontId="25" fillId="0" borderId="0" xfId="0" applyFont="1"/>
    <xf numFmtId="0" fontId="27" fillId="5" borderId="1" xfId="0" applyFont="1" applyFill="1" applyBorder="1" applyAlignment="1">
      <alignment horizontal="center" vertical="center" textRotation="90" wrapText="1"/>
    </xf>
    <xf numFmtId="3" fontId="0" fillId="6" borderId="1" xfId="0" applyNumberFormat="1" applyFill="1" applyBorder="1" applyAlignment="1" applyProtection="1">
      <alignment horizontal="center"/>
      <protection hidden="1"/>
    </xf>
    <xf numFmtId="0" fontId="27" fillId="7" borderId="1" xfId="0" applyFont="1" applyFill="1" applyBorder="1" applyAlignment="1">
      <alignment horizontal="center" vertical="center" textRotation="90" wrapText="1"/>
    </xf>
    <xf numFmtId="0" fontId="27" fillId="12" borderId="1" xfId="0" applyFont="1" applyFill="1" applyBorder="1" applyAlignment="1">
      <alignment horizontal="center" vertical="center" textRotation="90" wrapText="1"/>
    </xf>
    <xf numFmtId="0" fontId="26" fillId="7" borderId="1" xfId="0" applyFont="1" applyFill="1" applyBorder="1" applyAlignment="1">
      <alignment wrapText="1"/>
    </xf>
    <xf numFmtId="0" fontId="26" fillId="12" borderId="1" xfId="0" applyFont="1" applyFill="1" applyBorder="1" applyAlignment="1">
      <alignment wrapText="1"/>
    </xf>
    <xf numFmtId="0" fontId="25" fillId="7" borderId="1" xfId="0" applyFont="1" applyFill="1" applyBorder="1" applyAlignment="1" applyProtection="1">
      <alignment horizontal="center"/>
      <protection hidden="1"/>
    </xf>
    <xf numFmtId="0" fontId="25" fillId="12" borderId="1" xfId="0" applyFont="1" applyFill="1" applyBorder="1" applyAlignment="1" applyProtection="1">
      <alignment horizontal="center"/>
      <protection hidden="1"/>
    </xf>
    <xf numFmtId="0" fontId="25" fillId="0" borderId="0" xfId="0" applyFont="1" applyFill="1"/>
    <xf numFmtId="10" fontId="3" fillId="0" borderId="2" xfId="0" applyNumberFormat="1" applyFont="1" applyBorder="1" applyAlignment="1" applyProtection="1">
      <protection hidden="1"/>
    </xf>
    <xf numFmtId="165" fontId="3" fillId="0" borderId="2" xfId="0" applyNumberFormat="1" applyFont="1" applyBorder="1" applyAlignment="1" applyProtection="1">
      <protection hidden="1"/>
    </xf>
    <xf numFmtId="10" fontId="3" fillId="0" borderId="10" xfId="0" applyNumberFormat="1" applyFont="1" applyBorder="1" applyAlignment="1" applyProtection="1">
      <protection hidden="1"/>
    </xf>
    <xf numFmtId="0" fontId="17" fillId="0" borderId="5" xfId="0" applyFont="1" applyBorder="1"/>
    <xf numFmtId="0" fontId="17" fillId="0" borderId="6" xfId="0" applyFont="1" applyBorder="1"/>
    <xf numFmtId="0" fontId="17" fillId="0" borderId="7" xfId="0" applyFont="1" applyBorder="1"/>
    <xf numFmtId="0" fontId="3" fillId="0" borderId="12" xfId="0" applyFont="1" applyBorder="1"/>
    <xf numFmtId="0" fontId="0" fillId="0" borderId="8" xfId="0" applyFont="1" applyBorder="1"/>
    <xf numFmtId="0" fontId="28" fillId="5" borderId="1" xfId="0" applyFont="1" applyFill="1" applyBorder="1" applyAlignment="1">
      <alignment horizontal="center" wrapText="1"/>
    </xf>
    <xf numFmtId="0" fontId="3" fillId="0" borderId="13"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0" fillId="0" borderId="32" xfId="0" applyBorder="1" applyProtection="1">
      <protection locked="0"/>
    </xf>
    <xf numFmtId="165" fontId="3" fillId="0" borderId="2" xfId="1" applyNumberFormat="1" applyFont="1" applyBorder="1" applyAlignment="1" applyProtection="1">
      <protection hidden="1"/>
    </xf>
    <xf numFmtId="0" fontId="0" fillId="10" borderId="1" xfId="0" applyFont="1" applyFill="1" applyBorder="1" applyAlignment="1" applyProtection="1">
      <alignment horizontal="center"/>
    </xf>
    <xf numFmtId="0" fontId="0" fillId="10" borderId="1" xfId="0" applyFill="1" applyBorder="1" applyAlignment="1" applyProtection="1">
      <alignment horizontal="center"/>
    </xf>
    <xf numFmtId="0" fontId="0" fillId="10" borderId="1" xfId="0" applyFont="1" applyFill="1" applyBorder="1" applyAlignment="1" applyProtection="1">
      <alignment horizontal="center" vertical="center"/>
    </xf>
    <xf numFmtId="0" fontId="21" fillId="11" borderId="0" xfId="0" applyFont="1" applyFill="1" applyBorder="1" applyProtection="1"/>
    <xf numFmtId="0" fontId="0" fillId="11" borderId="0" xfId="0" applyFill="1" applyProtection="1"/>
    <xf numFmtId="0" fontId="19" fillId="11" borderId="0" xfId="0" applyFont="1" applyFill="1" applyBorder="1" applyProtection="1"/>
    <xf numFmtId="0" fontId="20" fillId="11" borderId="0" xfId="0" quotePrefix="1" applyFont="1" applyFill="1" applyBorder="1" applyProtection="1"/>
    <xf numFmtId="0" fontId="20" fillId="11" borderId="0" xfId="0" applyFont="1" applyFill="1" applyBorder="1" applyProtection="1"/>
    <xf numFmtId="3" fontId="0" fillId="10" borderId="1" xfId="0" applyNumberFormat="1" applyFont="1" applyFill="1" applyBorder="1" applyAlignment="1" applyProtection="1">
      <alignment horizontal="center"/>
    </xf>
    <xf numFmtId="0" fontId="3" fillId="0" borderId="8" xfId="0" applyFont="1" applyBorder="1" applyProtection="1">
      <protection locked="0"/>
    </xf>
    <xf numFmtId="0" fontId="3" fillId="0" borderId="0" xfId="0" applyFont="1" applyBorder="1" applyProtection="1">
      <protection locked="0"/>
    </xf>
    <xf numFmtId="0" fontId="0" fillId="0" borderId="34" xfId="0" applyBorder="1" applyProtection="1">
      <protection locked="0"/>
    </xf>
    <xf numFmtId="0" fontId="3" fillId="0" borderId="10" xfId="0" applyFont="1" applyBorder="1" applyProtection="1">
      <protection locked="0"/>
    </xf>
    <xf numFmtId="0" fontId="3" fillId="0" borderId="11" xfId="0" applyFont="1" applyBorder="1" applyProtection="1">
      <protection locked="0"/>
    </xf>
    <xf numFmtId="0" fontId="0" fillId="0" borderId="23" xfId="0" applyBorder="1" applyProtection="1">
      <protection locked="0"/>
    </xf>
    <xf numFmtId="166" fontId="17" fillId="2" borderId="25" xfId="0" applyNumberFormat="1" applyFont="1" applyFill="1" applyBorder="1" applyAlignment="1" applyProtection="1">
      <alignment horizontal="center"/>
      <protection hidden="1"/>
    </xf>
    <xf numFmtId="166" fontId="17" fillId="2" borderId="26" xfId="0" applyNumberFormat="1" applyFont="1" applyFill="1" applyBorder="1" applyAlignment="1" applyProtection="1">
      <alignment horizontal="center"/>
      <protection hidden="1"/>
    </xf>
    <xf numFmtId="166" fontId="0" fillId="10" borderId="3" xfId="0" applyNumberFormat="1" applyFill="1" applyBorder="1" applyAlignment="1">
      <alignment horizontal="center"/>
    </xf>
    <xf numFmtId="166" fontId="0" fillId="10" borderId="39" xfId="0" applyNumberFormat="1" applyFill="1" applyBorder="1" applyAlignment="1">
      <alignment horizontal="center"/>
    </xf>
    <xf numFmtId="166" fontId="0" fillId="10" borderId="28" xfId="0" applyNumberFormat="1" applyFill="1" applyBorder="1" applyAlignment="1">
      <alignment horizontal="center"/>
    </xf>
    <xf numFmtId="166" fontId="17" fillId="2" borderId="42" xfId="0" applyNumberFormat="1" applyFont="1" applyFill="1" applyBorder="1" applyAlignment="1" applyProtection="1">
      <alignment horizontal="center"/>
      <protection hidden="1"/>
    </xf>
    <xf numFmtId="166" fontId="0" fillId="10" borderId="30" xfId="0" applyNumberFormat="1" applyFill="1" applyBorder="1" applyAlignment="1">
      <alignment horizontal="center"/>
    </xf>
    <xf numFmtId="166" fontId="0" fillId="2" borderId="41" xfId="0" applyNumberFormat="1" applyFill="1" applyBorder="1" applyAlignment="1" applyProtection="1">
      <alignment horizontal="center"/>
      <protection hidden="1"/>
    </xf>
    <xf numFmtId="166" fontId="17" fillId="0" borderId="38" xfId="0" applyNumberFormat="1" applyFont="1" applyFill="1" applyBorder="1" applyAlignment="1" applyProtection="1">
      <alignment horizontal="center"/>
      <protection hidden="1"/>
    </xf>
    <xf numFmtId="166" fontId="17" fillId="2" borderId="35" xfId="0" applyNumberFormat="1" applyFont="1" applyFill="1" applyBorder="1" applyAlignment="1" applyProtection="1">
      <alignment horizontal="center"/>
      <protection hidden="1"/>
    </xf>
    <xf numFmtId="0" fontId="3" fillId="0" borderId="8" xfId="0" applyFont="1" applyBorder="1" applyAlignment="1" applyProtection="1">
      <alignment horizontal="center"/>
      <protection locked="0"/>
    </xf>
    <xf numFmtId="166" fontId="17" fillId="2" borderId="33" xfId="0" applyNumberFormat="1" applyFont="1" applyFill="1" applyBorder="1" applyAlignment="1" applyProtection="1">
      <alignment horizontal="center"/>
      <protection hidden="1"/>
    </xf>
    <xf numFmtId="0" fontId="3" fillId="0" borderId="43" xfId="0" applyFont="1" applyBorder="1" applyProtection="1">
      <protection locked="0"/>
    </xf>
    <xf numFmtId="0" fontId="3" fillId="0" borderId="44" xfId="0" applyFont="1" applyBorder="1" applyProtection="1">
      <protection locked="0"/>
    </xf>
    <xf numFmtId="0" fontId="0" fillId="0" borderId="44" xfId="0" applyBorder="1" applyProtection="1">
      <protection locked="0"/>
    </xf>
    <xf numFmtId="166" fontId="17" fillId="2" borderId="44" xfId="0" applyNumberFormat="1" applyFont="1" applyFill="1" applyBorder="1" applyAlignment="1" applyProtection="1">
      <alignment horizontal="center"/>
      <protection hidden="1"/>
    </xf>
    <xf numFmtId="166" fontId="0" fillId="10" borderId="40" xfId="0" applyNumberFormat="1" applyFill="1" applyBorder="1" applyAlignment="1">
      <alignment horizontal="center"/>
    </xf>
    <xf numFmtId="166" fontId="0" fillId="10" borderId="37" xfId="0" applyNumberFormat="1" applyFill="1" applyBorder="1" applyAlignment="1">
      <alignment horizontal="center"/>
    </xf>
    <xf numFmtId="166" fontId="0" fillId="2" borderId="0" xfId="0" applyNumberFormat="1" applyFill="1" applyBorder="1" applyAlignment="1" applyProtection="1">
      <alignment horizontal="center"/>
    </xf>
    <xf numFmtId="166" fontId="0" fillId="10" borderId="45" xfId="0" applyNumberFormat="1" applyFill="1" applyBorder="1" applyAlignment="1">
      <alignment horizontal="center"/>
    </xf>
    <xf numFmtId="0" fontId="3" fillId="0" borderId="10" xfId="0" applyFont="1" applyBorder="1" applyAlignment="1" applyProtection="1">
      <alignment horizontal="center"/>
      <protection locked="0"/>
    </xf>
    <xf numFmtId="166" fontId="0" fillId="2" borderId="44" xfId="0" applyNumberFormat="1" applyFill="1" applyBorder="1" applyAlignment="1">
      <alignment horizontal="center"/>
    </xf>
    <xf numFmtId="166" fontId="17" fillId="2" borderId="36" xfId="0" applyNumberFormat="1" applyFont="1" applyFill="1" applyBorder="1" applyAlignment="1" applyProtection="1">
      <alignment horizontal="center"/>
      <protection hidden="1"/>
    </xf>
    <xf numFmtId="166" fontId="17" fillId="0" borderId="44" xfId="0" applyNumberFormat="1" applyFont="1" applyFill="1" applyBorder="1" applyAlignment="1">
      <alignment horizontal="center"/>
    </xf>
    <xf numFmtId="166" fontId="0" fillId="10" borderId="11" xfId="0" applyNumberFormat="1" applyFill="1" applyBorder="1" applyAlignment="1">
      <alignment horizontal="center"/>
    </xf>
    <xf numFmtId="166" fontId="0" fillId="2" borderId="28" xfId="0" applyNumberFormat="1" applyFill="1" applyBorder="1" applyAlignment="1" applyProtection="1">
      <alignment horizontal="center"/>
      <protection hidden="1"/>
    </xf>
    <xf numFmtId="0" fontId="3" fillId="0" borderId="49" xfId="0" applyFont="1" applyBorder="1" applyAlignment="1">
      <alignment horizontal="center" wrapText="1"/>
    </xf>
    <xf numFmtId="0" fontId="3" fillId="0" borderId="21" xfId="0" applyFont="1" applyBorder="1" applyAlignment="1">
      <alignment horizontal="center" wrapText="1"/>
    </xf>
    <xf numFmtId="0" fontId="17" fillId="0" borderId="38" xfId="0" applyFont="1" applyBorder="1" applyAlignment="1" applyProtection="1">
      <alignment horizontal="center"/>
      <protection hidden="1"/>
    </xf>
    <xf numFmtId="0" fontId="7" fillId="2" borderId="10" xfId="0" applyFont="1" applyFill="1" applyBorder="1" applyAlignment="1">
      <alignment horizontal="left" vertical="center"/>
    </xf>
    <xf numFmtId="0" fontId="0" fillId="2" borderId="0" xfId="0" applyFont="1" applyFill="1"/>
    <xf numFmtId="0" fontId="0" fillId="2" borderId="0" xfId="0" applyFill="1"/>
    <xf numFmtId="0" fontId="0" fillId="2" borderId="13" xfId="0" applyFont="1" applyFill="1" applyBorder="1"/>
    <xf numFmtId="0" fontId="3" fillId="2" borderId="5" xfId="0" applyFont="1" applyFill="1" applyBorder="1"/>
    <xf numFmtId="0" fontId="0" fillId="2" borderId="6" xfId="0" applyFont="1" applyFill="1" applyBorder="1"/>
    <xf numFmtId="0" fontId="0" fillId="2" borderId="1" xfId="0" applyFont="1" applyFill="1" applyBorder="1" applyAlignment="1" applyProtection="1">
      <alignment horizontal="center" vertical="center"/>
      <protection hidden="1"/>
    </xf>
    <xf numFmtId="0" fontId="2" fillId="2" borderId="0" xfId="0" applyFont="1" applyFill="1"/>
    <xf numFmtId="0" fontId="17" fillId="0" borderId="0" xfId="0" applyFont="1" applyAlignment="1">
      <alignment horizontal="left" wrapText="1"/>
    </xf>
    <xf numFmtId="0" fontId="0" fillId="0" borderId="1" xfId="0" applyFill="1" applyBorder="1" applyAlignment="1">
      <alignment vertical="top"/>
    </xf>
    <xf numFmtId="0" fontId="0" fillId="0" borderId="13" xfId="0" applyFill="1" applyBorder="1"/>
    <xf numFmtId="0" fontId="0" fillId="0" borderId="15" xfId="0" applyFill="1" applyBorder="1"/>
    <xf numFmtId="0" fontId="0" fillId="0" borderId="14" xfId="0" applyFill="1" applyBorder="1"/>
    <xf numFmtId="0" fontId="17" fillId="0" borderId="0" xfId="0" applyFont="1" applyProtection="1"/>
    <xf numFmtId="0" fontId="15" fillId="0" borderId="16"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6" xfId="0" applyFont="1" applyFill="1" applyBorder="1" applyAlignment="1">
      <alignment vertical="center"/>
    </xf>
    <xf numFmtId="0" fontId="3" fillId="0" borderId="16" xfId="0" applyFont="1" applyFill="1" applyBorder="1" applyAlignment="1">
      <alignment horizontal="left" vertical="center"/>
    </xf>
    <xf numFmtId="0" fontId="0" fillId="0" borderId="18" xfId="0" applyFill="1" applyBorder="1" applyAlignment="1">
      <alignment horizontal="left" vertical="center"/>
    </xf>
    <xf numFmtId="0" fontId="4" fillId="2" borderId="0" xfId="0" applyFont="1" applyFill="1"/>
    <xf numFmtId="0" fontId="3" fillId="13" borderId="17" xfId="0" applyFont="1" applyFill="1" applyBorder="1" applyAlignment="1">
      <alignment vertical="center" wrapText="1"/>
    </xf>
    <xf numFmtId="0" fontId="3" fillId="13" borderId="20" xfId="0" applyFont="1" applyFill="1" applyBorder="1" applyAlignment="1">
      <alignment vertical="center" wrapText="1"/>
    </xf>
    <xf numFmtId="0" fontId="0" fillId="0" borderId="1" xfId="0" applyFont="1" applyBorder="1" applyAlignment="1" applyProtection="1">
      <alignment horizontal="center"/>
      <protection hidden="1"/>
    </xf>
    <xf numFmtId="0" fontId="6" fillId="0" borderId="3" xfId="0" applyFont="1" applyBorder="1" applyAlignment="1">
      <alignment horizontal="center"/>
    </xf>
    <xf numFmtId="0" fontId="0" fillId="0" borderId="13" xfId="0" applyFont="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3" fillId="0" borderId="14" xfId="0" applyFont="1" applyBorder="1" applyAlignment="1">
      <alignment horizontal="center"/>
    </xf>
    <xf numFmtId="0" fontId="3" fillId="0" borderId="10"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0" fillId="10" borderId="7" xfId="0" applyFont="1" applyFill="1" applyBorder="1" applyAlignment="1" applyProtection="1">
      <alignment horizontal="center" vertical="center"/>
    </xf>
    <xf numFmtId="0" fontId="0" fillId="10" borderId="12" xfId="0" applyFont="1" applyFill="1" applyBorder="1" applyAlignment="1" applyProtection="1">
      <alignment horizontal="center" vertical="center"/>
    </xf>
    <xf numFmtId="0" fontId="3" fillId="0" borderId="2" xfId="0" applyFont="1" applyBorder="1" applyAlignment="1">
      <alignment wrapText="1"/>
    </xf>
    <xf numFmtId="0" fontId="0" fillId="0" borderId="3" xfId="0" applyBorder="1" applyAlignment="1"/>
    <xf numFmtId="0" fontId="0" fillId="0" borderId="4" xfId="0" applyBorder="1" applyAlignment="1"/>
    <xf numFmtId="0" fontId="6" fillId="0" borderId="6" xfId="0" applyFont="1" applyBorder="1" applyAlignment="1">
      <alignment horizontal="center"/>
    </xf>
    <xf numFmtId="0" fontId="6" fillId="0" borderId="7"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165" fontId="3" fillId="10" borderId="2" xfId="0" applyNumberFormat="1" applyFont="1" applyFill="1" applyBorder="1" applyAlignment="1" applyProtection="1">
      <alignment horizontal="center"/>
    </xf>
    <xf numFmtId="165" fontId="3" fillId="10" borderId="3" xfId="0" applyNumberFormat="1" applyFont="1" applyFill="1" applyBorder="1" applyAlignment="1" applyProtection="1">
      <alignment horizontal="center"/>
    </xf>
    <xf numFmtId="165" fontId="3" fillId="10" borderId="4" xfId="0" applyNumberFormat="1" applyFont="1" applyFill="1" applyBorder="1" applyAlignment="1" applyProtection="1">
      <alignment horizontal="center"/>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164" fontId="0" fillId="10" borderId="13" xfId="0" applyNumberFormat="1" applyFont="1" applyFill="1" applyBorder="1" applyAlignment="1" applyProtection="1">
      <alignment horizontal="center" vertical="center"/>
      <protection hidden="1"/>
    </xf>
    <xf numFmtId="164" fontId="0" fillId="10" borderId="15" xfId="0" applyNumberFormat="1" applyFont="1" applyFill="1" applyBorder="1" applyAlignment="1" applyProtection="1">
      <alignment horizontal="center" vertical="center"/>
      <protection hidden="1"/>
    </xf>
    <xf numFmtId="164" fontId="0" fillId="10" borderId="14" xfId="0" applyNumberFormat="1" applyFont="1" applyFill="1" applyBorder="1" applyAlignment="1" applyProtection="1">
      <alignment horizontal="center" vertical="center"/>
      <protection hidden="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1" fillId="0" borderId="0" xfId="0" applyFont="1" applyAlignment="1">
      <alignment horizontal="center" vertical="center"/>
    </xf>
    <xf numFmtId="0" fontId="0" fillId="0" borderId="4" xfId="0" applyFont="1" applyBorder="1" applyAlignment="1" applyProtection="1">
      <alignment horizontal="center"/>
      <protection hidden="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0" fillId="9" borderId="8" xfId="0" applyFill="1" applyBorder="1" applyAlignment="1">
      <alignment horizontal="center"/>
    </xf>
    <xf numFmtId="0" fontId="0" fillId="9" borderId="7" xfId="0" applyFill="1" applyBorder="1" applyAlignment="1">
      <alignment horizontal="center"/>
    </xf>
    <xf numFmtId="0" fontId="0" fillId="9" borderId="9" xfId="0" applyFill="1" applyBorder="1" applyAlignment="1">
      <alignment horizontal="center"/>
    </xf>
    <xf numFmtId="0" fontId="0" fillId="0" borderId="5" xfId="0" applyBorder="1" applyAlignment="1">
      <alignment horizontal="left" vertical="center"/>
    </xf>
    <xf numFmtId="0" fontId="0" fillId="0" borderId="10" xfId="0" applyBorder="1" applyAlignment="1">
      <alignment horizontal="left" vertical="center"/>
    </xf>
    <xf numFmtId="0" fontId="0" fillId="10" borderId="5" xfId="0" applyFont="1" applyFill="1" applyBorder="1" applyAlignment="1" applyProtection="1">
      <alignment horizontal="center"/>
    </xf>
    <xf numFmtId="0" fontId="0" fillId="10" borderId="7" xfId="0" applyFont="1" applyFill="1" applyBorder="1" applyAlignment="1" applyProtection="1">
      <alignment horizontal="center"/>
    </xf>
    <xf numFmtId="0" fontId="0" fillId="10" borderId="10" xfId="0" applyFont="1" applyFill="1" applyBorder="1" applyAlignment="1" applyProtection="1">
      <alignment horizontal="center"/>
    </xf>
    <xf numFmtId="0" fontId="0" fillId="10" borderId="12" xfId="0" applyFont="1" applyFill="1" applyBorder="1" applyAlignment="1" applyProtection="1">
      <alignment horizontal="center"/>
    </xf>
    <xf numFmtId="0" fontId="0" fillId="0" borderId="13"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0" borderId="1" xfId="0"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0" fillId="0" borderId="0" xfId="0" applyAlignment="1">
      <alignment horizontal="left" wrapText="1"/>
    </xf>
    <xf numFmtId="0" fontId="17" fillId="0" borderId="0" xfId="0" applyFont="1" applyAlignment="1">
      <alignment horizontal="left" wrapText="1"/>
    </xf>
    <xf numFmtId="0" fontId="7" fillId="0" borderId="0" xfId="0" applyFont="1" applyAlignment="1">
      <alignment horizontal="left"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center" vertical="center"/>
    </xf>
    <xf numFmtId="0" fontId="2" fillId="0" borderId="25"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29" xfId="0" applyFont="1" applyBorder="1" applyAlignment="1">
      <alignment horizontal="center" wrapText="1"/>
    </xf>
    <xf numFmtId="0" fontId="2" fillId="0" borderId="30" xfId="0" applyFont="1" applyBorder="1" applyAlignment="1">
      <alignment horizontal="center" wrapText="1"/>
    </xf>
    <xf numFmtId="0" fontId="3" fillId="0" borderId="46" xfId="0" applyFont="1" applyBorder="1" applyAlignment="1" applyProtection="1">
      <alignment horizontal="center"/>
      <protection locked="0"/>
    </xf>
    <xf numFmtId="0" fontId="3" fillId="0" borderId="47" xfId="0" applyFont="1" applyBorder="1" applyAlignment="1" applyProtection="1">
      <alignment horizontal="center"/>
      <protection locked="0"/>
    </xf>
    <xf numFmtId="0" fontId="3" fillId="0" borderId="48" xfId="0" applyFont="1" applyBorder="1" applyAlignment="1" applyProtection="1">
      <alignment horizontal="center"/>
      <protection locked="0"/>
    </xf>
    <xf numFmtId="0" fontId="7" fillId="11" borderId="25" xfId="0" applyFont="1" applyFill="1" applyBorder="1" applyAlignment="1">
      <alignment horizontal="left" vertical="top"/>
    </xf>
    <xf numFmtId="0" fontId="7" fillId="11" borderId="26" xfId="0" applyFont="1" applyFill="1" applyBorder="1" applyAlignment="1">
      <alignment horizontal="left" vertical="top"/>
    </xf>
    <xf numFmtId="0" fontId="7" fillId="11" borderId="27" xfId="0" applyFont="1" applyFill="1" applyBorder="1" applyAlignment="1">
      <alignment horizontal="left" vertical="top"/>
    </xf>
    <xf numFmtId="0" fontId="7" fillId="11" borderId="40" xfId="0" applyFont="1" applyFill="1" applyBorder="1" applyAlignment="1">
      <alignment horizontal="left" vertical="top"/>
    </xf>
    <xf numFmtId="0" fontId="7" fillId="11" borderId="0" xfId="0" applyFont="1" applyFill="1" applyBorder="1" applyAlignment="1">
      <alignment horizontal="left" vertical="top"/>
    </xf>
    <xf numFmtId="0" fontId="7" fillId="11" borderId="34" xfId="0" applyFont="1" applyFill="1" applyBorder="1" applyAlignment="1">
      <alignment horizontal="left" vertical="top"/>
    </xf>
    <xf numFmtId="0" fontId="7" fillId="11" borderId="50" xfId="0" applyFont="1" applyFill="1" applyBorder="1" applyAlignment="1">
      <alignment horizontal="left" vertical="top"/>
    </xf>
    <xf numFmtId="0" fontId="7" fillId="11" borderId="51" xfId="0" applyFont="1" applyFill="1" applyBorder="1" applyAlignment="1">
      <alignment horizontal="left" vertical="top"/>
    </xf>
    <xf numFmtId="0" fontId="7" fillId="11" borderId="52" xfId="0" applyFont="1" applyFill="1" applyBorder="1" applyAlignment="1">
      <alignment horizontal="left" vertical="top"/>
    </xf>
  </cellXfs>
  <cellStyles count="2">
    <cellStyle name="Currency" xfId="1" builtinId="4"/>
    <cellStyle name="Normal" xfId="0" builtinId="0"/>
  </cellStyles>
  <dxfs count="3">
    <dxf>
      <font>
        <b val="0"/>
        <i val="0"/>
        <color rgb="FF92D050"/>
      </font>
    </dxf>
    <dxf>
      <fill>
        <patternFill>
          <bgColor theme="9"/>
        </patternFill>
      </fill>
    </dxf>
    <dxf>
      <fill>
        <patternFill>
          <bgColor theme="9"/>
        </patternFill>
      </fill>
    </dxf>
  </dxfs>
  <tableStyles count="0" defaultTableStyle="TableStyleMedium2" defaultPivotStyle="PivotStyleLight16"/>
  <colors>
    <mruColors>
      <color rgb="FFB9EDFF"/>
      <color rgb="FFC4FFA7"/>
      <color rgb="FFFFCCFF"/>
      <color rgb="FF6DFFFF"/>
      <color rgb="FF99FF66"/>
      <color rgb="FFFFFF99"/>
      <color rgb="FFFF66CC"/>
      <color rgb="FFFF3399"/>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M$13" lockText="1" noThreeD="1"/>
</file>

<file path=xl/ctrlProps/ctrlProp12.xml><?xml version="1.0" encoding="utf-8"?>
<formControlPr xmlns="http://schemas.microsoft.com/office/spreadsheetml/2009/9/main" objectType="CheckBox" fmlaLink="$M$14" lockText="1" noThreeD="1"/>
</file>

<file path=xl/ctrlProps/ctrlProp13.xml><?xml version="1.0" encoding="utf-8"?>
<formControlPr xmlns="http://schemas.microsoft.com/office/spreadsheetml/2009/9/main" objectType="CheckBox" fmlaLink="$M$15"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M$2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M$21" lockText="1" noThreeD="1"/>
</file>

<file path=xl/ctrlProps/ctrlProp21.xml><?xml version="1.0" encoding="utf-8"?>
<formControlPr xmlns="http://schemas.microsoft.com/office/spreadsheetml/2009/9/main" objectType="CheckBox" fmlaLink="$M$22" lockText="1" noThreeD="1"/>
</file>

<file path=xl/ctrlProps/ctrlProp22.xml><?xml version="1.0" encoding="utf-8"?>
<formControlPr xmlns="http://schemas.microsoft.com/office/spreadsheetml/2009/9/main" objectType="CheckBox" fmlaLink="$M$19" lockText="1" noThreeD="1"/>
</file>

<file path=xl/ctrlProps/ctrlProp23.xml><?xml version="1.0" encoding="utf-8"?>
<formControlPr xmlns="http://schemas.microsoft.com/office/spreadsheetml/2009/9/main" objectType="CheckBox" fmlaLink="$M$18" lockText="1" noThreeD="1"/>
</file>

<file path=xl/ctrlProps/ctrlProp24.xml><?xml version="1.0" encoding="utf-8"?>
<formControlPr xmlns="http://schemas.microsoft.com/office/spreadsheetml/2009/9/main" objectType="CheckBox" fmlaLink="$M$20" lockText="1" noThreeD="1"/>
</file>

<file path=xl/ctrlProps/ctrlProp25.xml><?xml version="1.0" encoding="utf-8"?>
<formControlPr xmlns="http://schemas.microsoft.com/office/spreadsheetml/2009/9/main" objectType="CheckBox" fmlaLink="$M$19"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7</xdr:col>
      <xdr:colOff>7327</xdr:colOff>
      <xdr:row>7</xdr:row>
      <xdr:rowOff>73269</xdr:rowOff>
    </xdr:from>
    <xdr:to>
      <xdr:col>9</xdr:col>
      <xdr:colOff>0</xdr:colOff>
      <xdr:row>15</xdr:row>
      <xdr:rowOff>49696</xdr:rowOff>
    </xdr:to>
    <xdr:sp macro="" textlink="">
      <xdr:nvSpPr>
        <xdr:cNvPr id="4" name="TextBox 3"/>
        <xdr:cNvSpPr txBox="1"/>
      </xdr:nvSpPr>
      <xdr:spPr>
        <a:xfrm>
          <a:off x="5374457" y="1597269"/>
          <a:ext cx="1972217" cy="130164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eaLnBrk="1" fontAlgn="auto" latinLnBrk="0" hangingPunct="1"/>
          <a:endParaRPr lang="en-US" sz="500">
            <a:solidFill>
              <a:schemeClr val="dk1"/>
            </a:solidFill>
            <a:effectLst/>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Times New Roman" pitchFamily="18" charset="0"/>
              <a:ea typeface="+mn-ea"/>
              <a:cs typeface="Times New Roman" pitchFamily="18" charset="0"/>
            </a:rPr>
            <a:t>For your convenience, the Performance Report MS Excel Form: Block A, Block B, Block C, Block D, Block E and F has a color coding system to clearly show the type of information you must provid</a:t>
          </a:r>
          <a:r>
            <a:rPr lang="en-US" sz="1100">
              <a:solidFill>
                <a:schemeClr val="dk1"/>
              </a:solidFill>
              <a:effectLst/>
              <a:latin typeface="+mn-lt"/>
              <a:ea typeface="+mn-ea"/>
              <a:cs typeface="+mn-cs"/>
            </a:rPr>
            <a:t>e. </a:t>
          </a:r>
          <a:endParaRPr lang="en-US" sz="1000">
            <a:effectLst/>
          </a:endParaRPr>
        </a:p>
        <a:p>
          <a:pPr eaLnBrk="1" fontAlgn="auto" latinLnBrk="0" hangingPunct="1"/>
          <a:r>
            <a:rPr lang="en-US" sz="1000">
              <a:solidFill>
                <a:schemeClr val="dk1"/>
              </a:solidFill>
              <a:effectLst/>
              <a:latin typeface="Times New Roman" pitchFamily="18" charset="0"/>
              <a:ea typeface="+mn-ea"/>
              <a:cs typeface="Times New Roman" pitchFamily="18" charset="0"/>
            </a:rPr>
            <a:t>. </a:t>
          </a:r>
        </a:p>
        <a:p>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xdr:from>
      <xdr:col>7</xdr:col>
      <xdr:colOff>422414</xdr:colOff>
      <xdr:row>17</xdr:row>
      <xdr:rowOff>99386</xdr:rowOff>
    </xdr:from>
    <xdr:to>
      <xdr:col>8</xdr:col>
      <xdr:colOff>629479</xdr:colOff>
      <xdr:row>20</xdr:row>
      <xdr:rowOff>115950</xdr:rowOff>
    </xdr:to>
    <xdr:sp macro="" textlink="">
      <xdr:nvSpPr>
        <xdr:cNvPr id="12" name="TextBox 11"/>
        <xdr:cNvSpPr txBox="1"/>
      </xdr:nvSpPr>
      <xdr:spPr>
        <a:xfrm>
          <a:off x="5789544" y="3279908"/>
          <a:ext cx="1292087" cy="5135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eaLnBrk="1" fontAlgn="auto" latinLnBrk="0" hangingPunct="1"/>
          <a:r>
            <a:rPr lang="en-US" sz="1000">
              <a:solidFill>
                <a:schemeClr val="dk1"/>
              </a:solidFill>
              <a:effectLst/>
              <a:latin typeface="+mn-lt"/>
              <a:ea typeface="+mn-ea"/>
              <a:cs typeface="+mn-cs"/>
            </a:rPr>
            <a:t> OMB No. 1810-0684</a:t>
          </a:r>
        </a:p>
        <a:p>
          <a:r>
            <a:rPr lang="en-US" sz="1000">
              <a:solidFill>
                <a:schemeClr val="dk1"/>
              </a:solidFill>
              <a:effectLst/>
              <a:latin typeface="+mn-lt"/>
              <a:ea typeface="+mn-ea"/>
              <a:cs typeface="+mn-cs"/>
            </a:rPr>
            <a:t> Exp. 04/30/2020</a:t>
          </a:r>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xdr:from>
      <xdr:col>5</xdr:col>
      <xdr:colOff>328437</xdr:colOff>
      <xdr:row>26</xdr:row>
      <xdr:rowOff>40936</xdr:rowOff>
    </xdr:from>
    <xdr:to>
      <xdr:col>5</xdr:col>
      <xdr:colOff>500350</xdr:colOff>
      <xdr:row>27</xdr:row>
      <xdr:rowOff>50226</xdr:rowOff>
    </xdr:to>
    <xdr:pic>
      <xdr:nvPicPr>
        <xdr:cNvPr id="11" name="Picture 10"/>
        <xdr:cNvPicPr>
          <a:picLocks noChangeAspect="1"/>
        </xdr:cNvPicPr>
      </xdr:nvPicPr>
      <xdr:blipFill>
        <a:blip xmlns:r="http://schemas.openxmlformats.org/officeDocument/2006/relationships" r:embed="rId1"/>
        <a:stretch>
          <a:fillRect/>
        </a:stretch>
      </xdr:blipFill>
      <xdr:spPr>
        <a:xfrm>
          <a:off x="4287524" y="4712327"/>
          <a:ext cx="171913" cy="174942"/>
        </a:xfrm>
        <a:prstGeom prst="rect">
          <a:avLst/>
        </a:prstGeom>
      </xdr:spPr>
    </xdr:pic>
    <xdr:clientData/>
  </xdr:twoCellAnchor>
  <xdr:twoCellAnchor>
    <xdr:from>
      <xdr:col>0</xdr:col>
      <xdr:colOff>588066</xdr:colOff>
      <xdr:row>12</xdr:row>
      <xdr:rowOff>0</xdr:rowOff>
    </xdr:from>
    <xdr:to>
      <xdr:col>6</xdr:col>
      <xdr:colOff>51608</xdr:colOff>
      <xdr:row>27</xdr:row>
      <xdr:rowOff>108154</xdr:rowOff>
    </xdr:to>
    <xdr:sp macro="" textlink="">
      <xdr:nvSpPr>
        <xdr:cNvPr id="13" name="TextBox 12"/>
        <xdr:cNvSpPr txBox="1"/>
      </xdr:nvSpPr>
      <xdr:spPr>
        <a:xfrm>
          <a:off x="588066" y="2990022"/>
          <a:ext cx="4317151" cy="259293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5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Annual Performance Report (APR) is organized into two (2) reporting mediums (files):</a:t>
          </a: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Cover Sheet.</a:t>
          </a: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Performance Report MS Excel Form: Blocks A-F. </a:t>
          </a:r>
        </a:p>
        <a:p>
          <a:r>
            <a:rPr lang="en-US" sz="1000">
              <a:solidFill>
                <a:schemeClr val="dk1"/>
              </a:solidFill>
              <a:effectLst/>
              <a:latin typeface="Times New Roman" pitchFamily="18" charset="0"/>
              <a:ea typeface="+mn-ea"/>
              <a:cs typeface="Times New Roman" pitchFamily="18" charset="0"/>
            </a:rPr>
            <a:t> </a:t>
          </a:r>
        </a:p>
        <a:p>
          <a:r>
            <a:rPr lang="en-US" sz="1000">
              <a:solidFill>
                <a:schemeClr val="dk1"/>
              </a:solidFill>
              <a:effectLst/>
              <a:latin typeface="Times New Roman" pitchFamily="18" charset="0"/>
              <a:ea typeface="+mn-ea"/>
              <a:cs typeface="Times New Roman" pitchFamily="18" charset="0"/>
            </a:rPr>
            <a:t>The Office of Migrant Education (OME) has divided the APR into these sections due to the two types of content: text and numerical. The</a:t>
          </a:r>
          <a:r>
            <a:rPr lang="en-US" sz="1000" baseline="0">
              <a:solidFill>
                <a:schemeClr val="dk1"/>
              </a:solidFill>
              <a:effectLst/>
              <a:latin typeface="Times New Roman" pitchFamily="18" charset="0"/>
              <a:ea typeface="+mn-ea"/>
              <a:cs typeface="Times New Roman" pitchFamily="18" charset="0"/>
            </a:rPr>
            <a:t> </a:t>
          </a:r>
          <a:r>
            <a:rPr lang="en-US" sz="1000">
              <a:solidFill>
                <a:schemeClr val="dk1"/>
              </a:solidFill>
              <a:effectLst/>
              <a:latin typeface="Times New Roman" pitchFamily="18" charset="0"/>
              <a:ea typeface="+mn-ea"/>
              <a:cs typeface="Times New Roman" pitchFamily="18" charset="0"/>
            </a:rPr>
            <a:t>table summarizes the sections (blocks), the type of mediums (files) being used, and how they are being submitted. Ultimately, the entire APR ( two</a:t>
          </a:r>
          <a:r>
            <a:rPr lang="en-US" sz="1000" baseline="0">
              <a:solidFill>
                <a:schemeClr val="dk1"/>
              </a:solidFill>
              <a:effectLst/>
              <a:latin typeface="Times New Roman" pitchFamily="18" charset="0"/>
              <a:ea typeface="+mn-ea"/>
              <a:cs typeface="Times New Roman" pitchFamily="18" charset="0"/>
            </a:rPr>
            <a:t> </a:t>
          </a:r>
          <a:r>
            <a:rPr lang="en-US" sz="1000">
              <a:solidFill>
                <a:schemeClr val="dk1"/>
              </a:solidFill>
              <a:effectLst/>
              <a:latin typeface="Times New Roman" pitchFamily="18" charset="0"/>
              <a:ea typeface="+mn-ea"/>
              <a:cs typeface="Times New Roman" pitchFamily="18" charset="0"/>
            </a:rPr>
            <a:t>separate</a:t>
          </a:r>
          <a:r>
            <a:rPr lang="en-US" sz="1000" baseline="0">
              <a:solidFill>
                <a:schemeClr val="dk1"/>
              </a:solidFill>
              <a:effectLst/>
              <a:latin typeface="Times New Roman" pitchFamily="18" charset="0"/>
              <a:ea typeface="+mn-ea"/>
              <a:cs typeface="Times New Roman" pitchFamily="18" charset="0"/>
            </a:rPr>
            <a:t> files</a:t>
          </a:r>
          <a:r>
            <a:rPr lang="en-US" sz="1000">
              <a:solidFill>
                <a:schemeClr val="dk1"/>
              </a:solidFill>
              <a:effectLst/>
              <a:latin typeface="Times New Roman" pitchFamily="18" charset="0"/>
              <a:ea typeface="+mn-ea"/>
              <a:cs typeface="Times New Roman" pitchFamily="18" charset="0"/>
            </a:rPr>
            <a:t>) will be submitted in</a:t>
          </a:r>
          <a:r>
            <a:rPr lang="en-US" sz="1000" baseline="0">
              <a:solidFill>
                <a:schemeClr val="dk1"/>
              </a:solidFill>
              <a:effectLst/>
              <a:latin typeface="Times New Roman" pitchFamily="18" charset="0"/>
              <a:ea typeface="+mn-ea"/>
              <a:cs typeface="Times New Roman" pitchFamily="18" charset="0"/>
            </a:rPr>
            <a:t> a single (one) email to OME. </a:t>
          </a:r>
          <a:endParaRPr lang="en-US" sz="1000">
            <a:solidFill>
              <a:schemeClr val="dk1"/>
            </a:solidFill>
            <a:effectLst/>
            <a:latin typeface="Times New Roman" pitchFamily="18" charset="0"/>
            <a:ea typeface="+mn-ea"/>
            <a:cs typeface="Times New Roman" pitchFamily="18" charset="0"/>
          </a:endParaRPr>
        </a:p>
        <a:p>
          <a:endParaRPr lang="en-US" sz="10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table also clarifies that </a:t>
          </a:r>
          <a:r>
            <a:rPr lang="en-US" sz="1000" b="0" u="none">
              <a:solidFill>
                <a:schemeClr val="dk1"/>
              </a:solidFill>
              <a:effectLst/>
              <a:latin typeface="Times New Roman" pitchFamily="18" charset="0"/>
              <a:ea typeface="+mn-ea"/>
              <a:cs typeface="Times New Roman" pitchFamily="18" charset="0"/>
            </a:rPr>
            <a:t>the </a:t>
          </a:r>
          <a:r>
            <a:rPr lang="en-US" sz="1000" b="1" u="sng">
              <a:solidFill>
                <a:schemeClr val="dk1"/>
              </a:solidFill>
              <a:effectLst/>
              <a:latin typeface="Times New Roman" pitchFamily="18" charset="0"/>
              <a:ea typeface="+mn-ea"/>
              <a:cs typeface="Times New Roman" pitchFamily="18" charset="0"/>
            </a:rPr>
            <a:t>Cover Sheet</a:t>
          </a:r>
          <a:r>
            <a:rPr lang="en-US" sz="1000">
              <a:solidFill>
                <a:schemeClr val="dk1"/>
              </a:solidFill>
              <a:effectLst/>
              <a:latin typeface="Times New Roman" pitchFamily="18" charset="0"/>
              <a:ea typeface="+mn-ea"/>
              <a:cs typeface="Times New Roman" pitchFamily="18" charset="0"/>
            </a:rPr>
            <a:t> is to be submitted as </a:t>
          </a:r>
          <a:r>
            <a:rPr lang="en-US" sz="1000" b="1">
              <a:solidFill>
                <a:schemeClr val="dk1"/>
              </a:solidFill>
              <a:effectLst/>
              <a:latin typeface="Times New Roman" pitchFamily="18" charset="0"/>
              <a:ea typeface="+mn-ea"/>
              <a:cs typeface="Times New Roman" pitchFamily="18" charset="0"/>
            </a:rPr>
            <a:t>PDF</a:t>
          </a:r>
          <a:r>
            <a:rPr lang="en-US" sz="1000">
              <a:solidFill>
                <a:schemeClr val="dk1"/>
              </a:solidFill>
              <a:effectLst/>
              <a:latin typeface="Times New Roman" pitchFamily="18" charset="0"/>
              <a:ea typeface="+mn-ea"/>
              <a:cs typeface="Times New Roman" pitchFamily="18" charset="0"/>
            </a:rPr>
            <a:t> since it contains</a:t>
          </a:r>
          <a:r>
            <a:rPr lang="en-US" sz="1000" baseline="0">
              <a:solidFill>
                <a:schemeClr val="dk1"/>
              </a:solidFill>
              <a:effectLst/>
              <a:latin typeface="Times New Roman" pitchFamily="18" charset="0"/>
              <a:ea typeface="+mn-ea"/>
              <a:cs typeface="Times New Roman" pitchFamily="18" charset="0"/>
            </a:rPr>
            <a:t> authorized </a:t>
          </a:r>
          <a:r>
            <a:rPr lang="en-US" sz="1000">
              <a:solidFill>
                <a:schemeClr val="dk1"/>
              </a:solidFill>
              <a:effectLst/>
              <a:latin typeface="Times New Roman" pitchFamily="18" charset="0"/>
              <a:ea typeface="+mn-ea"/>
              <a:cs typeface="Times New Roman" pitchFamily="18" charset="0"/>
            </a:rPr>
            <a:t>signatures. The </a:t>
          </a:r>
          <a:r>
            <a:rPr lang="en-US" sz="1000" b="1" u="sng">
              <a:solidFill>
                <a:schemeClr val="dk1"/>
              </a:solidFill>
              <a:effectLst/>
              <a:latin typeface="Times New Roman" pitchFamily="18" charset="0"/>
              <a:ea typeface="+mn-ea"/>
              <a:cs typeface="Times New Roman" pitchFamily="18" charset="0"/>
            </a:rPr>
            <a:t>Performance Report Data Form</a:t>
          </a:r>
          <a:r>
            <a:rPr lang="en-US" sz="1000">
              <a:solidFill>
                <a:schemeClr val="dk1"/>
              </a:solidFill>
              <a:effectLst/>
              <a:latin typeface="Times New Roman" pitchFamily="18" charset="0"/>
              <a:ea typeface="+mn-ea"/>
              <a:cs typeface="Times New Roman" pitchFamily="18" charset="0"/>
            </a:rPr>
            <a:t> is to be submitted as MS.</a:t>
          </a:r>
          <a:r>
            <a:rPr lang="en-US" sz="1000" baseline="0">
              <a:solidFill>
                <a:schemeClr val="dk1"/>
              </a:solidFill>
              <a:effectLst/>
              <a:latin typeface="Times New Roman" pitchFamily="18" charset="0"/>
              <a:ea typeface="+mn-ea"/>
              <a:cs typeface="Times New Roman" pitchFamily="18" charset="0"/>
            </a:rPr>
            <a:t> Excel.</a:t>
          </a:r>
          <a:endParaRPr lang="en-US" sz="1000">
            <a:solidFill>
              <a:schemeClr val="dk1"/>
            </a:solidFill>
            <a:effectLst/>
            <a:latin typeface="Times New Roman" pitchFamily="18" charset="0"/>
            <a:ea typeface="+mn-ea"/>
            <a:cs typeface="Times New Roman" pitchFamily="18" charset="0"/>
          </a:endParaRPr>
        </a:p>
      </xdr:txBody>
    </xdr:sp>
    <xdr:clientData/>
  </xdr:twoCellAnchor>
  <xdr:twoCellAnchor editAs="oneCell">
    <xdr:from>
      <xdr:col>2</xdr:col>
      <xdr:colOff>149087</xdr:colOff>
      <xdr:row>14</xdr:row>
      <xdr:rowOff>49696</xdr:rowOff>
    </xdr:from>
    <xdr:to>
      <xdr:col>2</xdr:col>
      <xdr:colOff>314739</xdr:colOff>
      <xdr:row>15</xdr:row>
      <xdr:rowOff>49696</xdr:rowOff>
    </xdr:to>
    <xdr:pic>
      <xdr:nvPicPr>
        <xdr:cNvPr id="14"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696" y="3371022"/>
          <a:ext cx="165652" cy="165652"/>
        </a:xfrm>
        <a:prstGeom prst="rect">
          <a:avLst/>
        </a:prstGeom>
      </xdr:spPr>
    </xdr:pic>
    <xdr:clientData/>
  </xdr:twoCellAnchor>
  <xdr:twoCellAnchor editAs="oneCell">
    <xdr:from>
      <xdr:col>4</xdr:col>
      <xdr:colOff>289892</xdr:colOff>
      <xdr:row>15</xdr:row>
      <xdr:rowOff>41413</xdr:rowOff>
    </xdr:from>
    <xdr:to>
      <xdr:col>4</xdr:col>
      <xdr:colOff>461805</xdr:colOff>
      <xdr:row>16</xdr:row>
      <xdr:rowOff>50704</xdr:rowOff>
    </xdr:to>
    <xdr:pic>
      <xdr:nvPicPr>
        <xdr:cNvPr id="15" name="Picture 14"/>
        <xdr:cNvPicPr>
          <a:picLocks noChangeAspect="1"/>
        </xdr:cNvPicPr>
      </xdr:nvPicPr>
      <xdr:blipFill>
        <a:blip xmlns:r="http://schemas.openxmlformats.org/officeDocument/2006/relationships" r:embed="rId1"/>
        <a:stretch>
          <a:fillRect/>
        </a:stretch>
      </xdr:blipFill>
      <xdr:spPr>
        <a:xfrm>
          <a:off x="3486979" y="3528391"/>
          <a:ext cx="171913" cy="174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0</xdr:row>
          <xdr:rowOff>-64434</xdr:rowOff>
        </xdr:from>
        <xdr:to>
          <xdr:col>1</xdr:col>
          <xdr:colOff>76200</xdr:colOff>
          <xdr:row>0</xdr:row>
          <xdr:rowOff>-64434</xdr:rowOff>
        </xdr:to>
        <xdr:grpSp>
          <xdr:nvGrpSpPr>
            <xdr:cNvPr id="2" name="Group 1"/>
            <xdr:cNvGrpSpPr/>
          </xdr:nvGrpSpPr>
          <xdr:grpSpPr>
            <a:xfrm>
              <a:off x="295275" y="-64434"/>
              <a:ext cx="0" cy="0"/>
              <a:chOff x="295275" y="-64434"/>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106680</xdr:colOff>
          <xdr:row>3</xdr:row>
          <xdr:rowOff>83820</xdr:rowOff>
        </xdr:from>
        <xdr:to>
          <xdr:col>2</xdr:col>
          <xdr:colOff>228600</xdr:colOff>
          <xdr:row>6</xdr:row>
          <xdr:rowOff>114300</xdr:rowOff>
        </xdr:to>
        <xdr:sp macro="" textlink="">
          <xdr:nvSpPr>
            <xdr:cNvPr id="12296" name="Object 8" hidden="1">
              <a:extLst>
                <a:ext uri="{63B3BB69-23CF-44E3-9099-C40C66FF867C}">
                  <a14:compatExt spid="_x0000_s12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47625</xdr:rowOff>
        </xdr:from>
        <xdr:to>
          <xdr:col>14</xdr:col>
          <xdr:colOff>47625</xdr:colOff>
          <xdr:row>1</xdr:row>
          <xdr:rowOff>19050</xdr:rowOff>
        </xdr:to>
        <xdr:grpSp>
          <xdr:nvGrpSpPr>
            <xdr:cNvPr id="12298" name="Group 10"/>
            <xdr:cNvGrpSpPr>
              <a:grpSpLocks/>
            </xdr:cNvGrpSpPr>
          </xdr:nvGrpSpPr>
          <xdr:grpSpPr bwMode="auto">
            <a:xfrm>
              <a:off x="6343650" y="47625"/>
              <a:ext cx="1847850" cy="238125"/>
              <a:chOff x="60483" y="762"/>
              <a:chExt cx="18478" cy="1619"/>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28575</xdr:colOff>
          <xdr:row>0</xdr:row>
          <xdr:rowOff>47625</xdr:rowOff>
        </xdr:from>
        <xdr:to>
          <xdr:col>14</xdr:col>
          <xdr:colOff>47625</xdr:colOff>
          <xdr:row>1</xdr:row>
          <xdr:rowOff>19050</xdr:rowOff>
        </xdr:to>
        <xdr:grpSp>
          <xdr:nvGrpSpPr>
            <xdr:cNvPr id="21" name="Group 20"/>
            <xdr:cNvGrpSpPr/>
          </xdr:nvGrpSpPr>
          <xdr:grpSpPr>
            <a:xfrm>
              <a:off x="6343649" y="47625"/>
              <a:ext cx="1847850" cy="238125"/>
              <a:chOff x="6048353" y="76200"/>
              <a:chExt cx="1847844" cy="161925"/>
            </a:xfrm>
          </xdr:grpSpPr>
          <xdr:sp macro="" textlink="">
            <xdr:nvSpPr>
              <xdr:cNvPr id="12312" name="Check Box 24" hidden="1">
                <a:extLst>
                  <a:ext uri="{63B3BB69-23CF-44E3-9099-C40C66FF867C}">
                    <a14:compatExt spid="_x0000_s12312"/>
                  </a:ext>
                </a:extLst>
              </xdr:cNvPr>
              <xdr:cNvSpPr/>
            </xdr:nvSpPr>
            <xdr:spPr>
              <a:xfrm>
                <a:off x="6048353"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sp macro="" textlink="">
            <xdr:nvSpPr>
              <xdr:cNvPr id="12313" name="Check Box 25" hidden="1">
                <a:extLst>
                  <a:ext uri="{63B3BB69-23CF-44E3-9099-C40C66FF867C}">
                    <a14:compatExt spid="_x0000_s12313"/>
                  </a:ext>
                </a:extLst>
              </xdr:cNvPr>
              <xdr:cNvSpPr/>
            </xdr:nvSpPr>
            <xdr:spPr>
              <a:xfrm>
                <a:off x="6419850"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sp macro="" textlink="">
            <xdr:nvSpPr>
              <xdr:cNvPr id="12314" name="Check Box 26" hidden="1">
                <a:extLst>
                  <a:ext uri="{63B3BB69-23CF-44E3-9099-C40C66FF867C}">
                    <a14:compatExt spid="_x0000_s12314"/>
                  </a:ext>
                </a:extLst>
              </xdr:cNvPr>
              <xdr:cNvSpPr/>
            </xdr:nvSpPr>
            <xdr:spPr>
              <a:xfrm>
                <a:off x="6772275"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sp macro="" textlink="">
            <xdr:nvSpPr>
              <xdr:cNvPr id="12315" name="Check Box 27" hidden="1">
                <a:extLst>
                  <a:ext uri="{63B3BB69-23CF-44E3-9099-C40C66FF867C}">
                    <a14:compatExt spid="_x0000_s12315"/>
                  </a:ext>
                </a:extLst>
              </xdr:cNvPr>
              <xdr:cNvSpPr/>
            </xdr:nvSpPr>
            <xdr:spPr>
              <a:xfrm>
                <a:off x="7134225"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sp macro="" textlink="">
            <xdr:nvSpPr>
              <xdr:cNvPr id="12316" name="Check Box 28" hidden="1">
                <a:extLst>
                  <a:ext uri="{63B3BB69-23CF-44E3-9099-C40C66FF867C}">
                    <a14:compatExt spid="_x0000_s12316"/>
                  </a:ext>
                </a:extLst>
              </xdr:cNvPr>
              <xdr:cNvSpPr/>
            </xdr:nvSpPr>
            <xdr:spPr>
              <a:xfrm>
                <a:off x="7496147" y="76200"/>
                <a:ext cx="400050" cy="16192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487680</xdr:colOff>
          <xdr:row>0</xdr:row>
          <xdr:rowOff>45720</xdr:rowOff>
        </xdr:from>
        <xdr:to>
          <xdr:col>10</xdr:col>
          <xdr:colOff>198120</xdr:colOff>
          <xdr:row>1</xdr:row>
          <xdr:rowOff>22860</xdr:rowOff>
        </xdr:to>
        <xdr:sp macro="" textlink="">
          <xdr:nvSpPr>
            <xdr:cNvPr id="1167" name="Check Box 143" hidden="1">
              <a:extLst>
                <a:ext uri="{63B3BB69-23CF-44E3-9099-C40C66FF867C}">
                  <a14:compatExt spid="_x0000_s116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449580</xdr:colOff>
          <xdr:row>0</xdr:row>
          <xdr:rowOff>45720</xdr:rowOff>
        </xdr:from>
        <xdr:to>
          <xdr:col>11</xdr:col>
          <xdr:colOff>152400</xdr:colOff>
          <xdr:row>1</xdr:row>
          <xdr:rowOff>7620</xdr:rowOff>
        </xdr:to>
        <xdr:sp macro="" textlink="">
          <xdr:nvSpPr>
            <xdr:cNvPr id="1168" name="Check Box 144" hidden="1">
              <a:extLst>
                <a:ext uri="{63B3BB69-23CF-44E3-9099-C40C66FF867C}">
                  <a14:compatExt spid="_x0000_s11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388620</xdr:colOff>
          <xdr:row>0</xdr:row>
          <xdr:rowOff>45720</xdr:rowOff>
        </xdr:from>
        <xdr:to>
          <xdr:col>12</xdr:col>
          <xdr:colOff>99060</xdr:colOff>
          <xdr:row>1</xdr:row>
          <xdr:rowOff>22860</xdr:rowOff>
        </xdr:to>
        <xdr:sp macro="" textlink="">
          <xdr:nvSpPr>
            <xdr:cNvPr id="1169" name="Check Box 145" hidden="1">
              <a:extLst>
                <a:ext uri="{63B3BB69-23CF-44E3-9099-C40C66FF867C}">
                  <a14:compatExt spid="_x0000_s11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289560</xdr:colOff>
          <xdr:row>0</xdr:row>
          <xdr:rowOff>45720</xdr:rowOff>
        </xdr:from>
        <xdr:to>
          <xdr:col>13</xdr:col>
          <xdr:colOff>22860</xdr:colOff>
          <xdr:row>1</xdr:row>
          <xdr:rowOff>30480</xdr:rowOff>
        </xdr:to>
        <xdr:sp macro="" textlink="">
          <xdr:nvSpPr>
            <xdr:cNvPr id="1170" name="Check Box 146" hidden="1">
              <a:extLst>
                <a:ext uri="{63B3BB69-23CF-44E3-9099-C40C66FF867C}">
                  <a14:compatExt spid="_x0000_s11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0</xdr:row>
          <xdr:rowOff>45720</xdr:rowOff>
        </xdr:from>
        <xdr:to>
          <xdr:col>13</xdr:col>
          <xdr:colOff>464820</xdr:colOff>
          <xdr:row>1</xdr:row>
          <xdr:rowOff>30480</xdr:rowOff>
        </xdr:to>
        <xdr:sp macro="" textlink="">
          <xdr:nvSpPr>
            <xdr:cNvPr id="1171" name="Check Box 147" hidden="1">
              <a:extLst>
                <a:ext uri="{63B3BB69-23CF-44E3-9099-C40C66FF867C}">
                  <a14:compatExt spid="_x0000_s117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693420</xdr:colOff>
          <xdr:row>13</xdr:row>
          <xdr:rowOff>7620</xdr:rowOff>
        </xdr:to>
        <xdr:sp macro="" textlink="">
          <xdr:nvSpPr>
            <xdr:cNvPr id="9219" name="Check Box 3" hidden="1">
              <a:extLst>
                <a:ext uri="{63B3BB69-23CF-44E3-9099-C40C66FF867C}">
                  <a14:compatExt spid="_x0000_s921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708660</xdr:colOff>
          <xdr:row>14</xdr:row>
          <xdr:rowOff>0</xdr:rowOff>
        </xdr:to>
        <xdr:sp macro="" textlink="">
          <xdr:nvSpPr>
            <xdr:cNvPr id="9220" name="Check Box 4" hidden="1">
              <a:extLst>
                <a:ext uri="{63B3BB69-23CF-44E3-9099-C40C66FF867C}">
                  <a14:compatExt spid="_x0000_s922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22860</xdr:rowOff>
        </xdr:from>
        <xdr:to>
          <xdr:col>10</xdr:col>
          <xdr:colOff>693420</xdr:colOff>
          <xdr:row>15</xdr:row>
          <xdr:rowOff>0</xdr:rowOff>
        </xdr:to>
        <xdr:sp macro="" textlink="">
          <xdr:nvSpPr>
            <xdr:cNvPr id="9221" name="Check Box 5" hidden="1">
              <a:extLst>
                <a:ext uri="{63B3BB69-23CF-44E3-9099-C40C66FF867C}">
                  <a14:compatExt spid="_x0000_s922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0</xdr:row>
          <xdr:rowOff>45720</xdr:rowOff>
        </xdr:from>
        <xdr:to>
          <xdr:col>8</xdr:col>
          <xdr:colOff>327660</xdr:colOff>
          <xdr:row>1</xdr:row>
          <xdr:rowOff>22860</xdr:rowOff>
        </xdr:to>
        <xdr:sp macro="" textlink="">
          <xdr:nvSpPr>
            <xdr:cNvPr id="9262" name="Check Box 46" hidden="1">
              <a:extLst>
                <a:ext uri="{63B3BB69-23CF-44E3-9099-C40C66FF867C}">
                  <a14:compatExt spid="_x0000_s926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487680</xdr:colOff>
          <xdr:row>0</xdr:row>
          <xdr:rowOff>60960</xdr:rowOff>
        </xdr:from>
        <xdr:to>
          <xdr:col>9</xdr:col>
          <xdr:colOff>83820</xdr:colOff>
          <xdr:row>1</xdr:row>
          <xdr:rowOff>0</xdr:rowOff>
        </xdr:to>
        <xdr:sp macro="" textlink="">
          <xdr:nvSpPr>
            <xdr:cNvPr id="9263" name="Check Box 47" hidden="1">
              <a:extLst>
                <a:ext uri="{63B3BB69-23CF-44E3-9099-C40C66FF867C}">
                  <a14:compatExt spid="_x0000_s926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0</xdr:row>
          <xdr:rowOff>76200</xdr:rowOff>
        </xdr:from>
        <xdr:to>
          <xdr:col>10</xdr:col>
          <xdr:colOff>38100</xdr:colOff>
          <xdr:row>0</xdr:row>
          <xdr:rowOff>251460</xdr:rowOff>
        </xdr:to>
        <xdr:sp macro="" textlink="">
          <xdr:nvSpPr>
            <xdr:cNvPr id="9264" name="Check Box 48" hidden="1">
              <a:extLst>
                <a:ext uri="{63B3BB69-23CF-44E3-9099-C40C66FF867C}">
                  <a14:compatExt spid="_x0000_s926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0</xdr:row>
          <xdr:rowOff>45720</xdr:rowOff>
        </xdr:from>
        <xdr:to>
          <xdr:col>10</xdr:col>
          <xdr:colOff>342900</xdr:colOff>
          <xdr:row>1</xdr:row>
          <xdr:rowOff>22860</xdr:rowOff>
        </xdr:to>
        <xdr:sp macro="" textlink="">
          <xdr:nvSpPr>
            <xdr:cNvPr id="9265" name="Check Box 49" hidden="1">
              <a:extLst>
                <a:ext uri="{63B3BB69-23CF-44E3-9099-C40C66FF867C}">
                  <a14:compatExt spid="_x0000_s926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502920</xdr:colOff>
          <xdr:row>0</xdr:row>
          <xdr:rowOff>45720</xdr:rowOff>
        </xdr:from>
        <xdr:to>
          <xdr:col>10</xdr:col>
          <xdr:colOff>754380</xdr:colOff>
          <xdr:row>1</xdr:row>
          <xdr:rowOff>22860</xdr:rowOff>
        </xdr:to>
        <xdr:sp macro="" textlink="">
          <xdr:nvSpPr>
            <xdr:cNvPr id="9266" name="Check Box 50" hidden="1">
              <a:extLst>
                <a:ext uri="{63B3BB69-23CF-44E3-9099-C40C66FF867C}">
                  <a14:compatExt spid="_x0000_s926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22</xdr:row>
          <xdr:rowOff>0</xdr:rowOff>
        </xdr:from>
        <xdr:to>
          <xdr:col>10</xdr:col>
          <xdr:colOff>693420</xdr:colOff>
          <xdr:row>23</xdr:row>
          <xdr:rowOff>0</xdr:rowOff>
        </xdr:to>
        <xdr:sp macro="" textlink="">
          <xdr:nvSpPr>
            <xdr:cNvPr id="9268" name="Check Box 52" hidden="1">
              <a:extLst>
                <a:ext uri="{63B3BB69-23CF-44E3-9099-C40C66FF867C}">
                  <a14:compatExt spid="_x0000_s926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HiSET®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23</xdr:row>
          <xdr:rowOff>0</xdr:rowOff>
        </xdr:from>
        <xdr:to>
          <xdr:col>10</xdr:col>
          <xdr:colOff>693420</xdr:colOff>
          <xdr:row>24</xdr:row>
          <xdr:rowOff>0</xdr:rowOff>
        </xdr:to>
        <xdr:sp macro="" textlink="">
          <xdr:nvSpPr>
            <xdr:cNvPr id="9269" name="Check Box 53" hidden="1">
              <a:extLst>
                <a:ext uri="{63B3BB69-23CF-44E3-9099-C40C66FF867C}">
                  <a14:compatExt spid="_x0000_s926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TASC®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0</xdr:rowOff>
        </xdr:from>
        <xdr:to>
          <xdr:col>10</xdr:col>
          <xdr:colOff>693420</xdr:colOff>
          <xdr:row>25</xdr:row>
          <xdr:rowOff>0</xdr:rowOff>
        </xdr:to>
        <xdr:sp macro="" textlink="">
          <xdr:nvSpPr>
            <xdr:cNvPr id="9270" name="Check Box 54" hidden="1">
              <a:extLst>
                <a:ext uri="{63B3BB69-23CF-44E3-9099-C40C66FF867C}">
                  <a14:compatExt spid="_x0000_s927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21</xdr:row>
          <xdr:rowOff>0</xdr:rowOff>
        </xdr:from>
        <xdr:to>
          <xdr:col>10</xdr:col>
          <xdr:colOff>693420</xdr:colOff>
          <xdr:row>22</xdr:row>
          <xdr:rowOff>0</xdr:rowOff>
        </xdr:to>
        <xdr:sp macro="" textlink="">
          <xdr:nvSpPr>
            <xdr:cNvPr id="9273" name="Check Box 57" hidden="1">
              <a:extLst>
                <a:ext uri="{63B3BB69-23CF-44E3-9099-C40C66FF867C}">
                  <a14:compatExt spid="_x0000_s927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GED® 2014 Series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708660</xdr:colOff>
          <xdr:row>15</xdr:row>
          <xdr:rowOff>182880</xdr:rowOff>
        </xdr:to>
        <xdr:sp macro="" textlink="">
          <xdr:nvSpPr>
            <xdr:cNvPr id="9274" name="Check Box 58" hidden="1">
              <a:extLst>
                <a:ext uri="{63B3BB69-23CF-44E3-9099-C40C66FF867C}">
                  <a14:compatExt spid="_x0000_s9274"/>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Four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22860</xdr:rowOff>
        </xdr:from>
        <xdr:to>
          <xdr:col>10</xdr:col>
          <xdr:colOff>708660</xdr:colOff>
          <xdr:row>17</xdr:row>
          <xdr:rowOff>182880</xdr:rowOff>
        </xdr:to>
        <xdr:sp macro="" textlink="">
          <xdr:nvSpPr>
            <xdr:cNvPr id="9275" name="Check Box 59" hidden="1">
              <a:extLst>
                <a:ext uri="{63B3BB69-23CF-44E3-9099-C40C66FF867C}">
                  <a14:compatExt spid="_x0000_s927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xdr:rowOff>
        </xdr:from>
        <xdr:to>
          <xdr:col>10</xdr:col>
          <xdr:colOff>708660</xdr:colOff>
          <xdr:row>16</xdr:row>
          <xdr:rowOff>182880</xdr:rowOff>
        </xdr:to>
        <xdr:sp macro="" textlink="">
          <xdr:nvSpPr>
            <xdr:cNvPr id="9276" name="Check Box 60" hidden="1">
              <a:extLst>
                <a:ext uri="{63B3BB69-23CF-44E3-9099-C40C66FF867C}">
                  <a14:compatExt spid="_x0000_s927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Two Year</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0</xdr:row>
          <xdr:rowOff>45720</xdr:rowOff>
        </xdr:from>
        <xdr:to>
          <xdr:col>7</xdr:col>
          <xdr:colOff>297180</xdr:colOff>
          <xdr:row>1</xdr:row>
          <xdr:rowOff>22860</xdr:rowOff>
        </xdr:to>
        <xdr:sp macro="" textlink="">
          <xdr:nvSpPr>
            <xdr:cNvPr id="19499" name="Check Box 43" hidden="1">
              <a:extLst>
                <a:ext uri="{63B3BB69-23CF-44E3-9099-C40C66FF867C}">
                  <a14:compatExt spid="_x0000_s1949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0</xdr:row>
          <xdr:rowOff>45720</xdr:rowOff>
        </xdr:from>
        <xdr:to>
          <xdr:col>7</xdr:col>
          <xdr:colOff>647700</xdr:colOff>
          <xdr:row>1</xdr:row>
          <xdr:rowOff>22860</xdr:rowOff>
        </xdr:to>
        <xdr:sp macro="" textlink="">
          <xdr:nvSpPr>
            <xdr:cNvPr id="19500" name="Check Box 44" hidden="1">
              <a:extLst>
                <a:ext uri="{63B3BB69-23CF-44E3-9099-C40C66FF867C}">
                  <a14:compatExt spid="_x0000_s1950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769620</xdr:colOff>
          <xdr:row>0</xdr:row>
          <xdr:rowOff>76200</xdr:rowOff>
        </xdr:from>
        <xdr:to>
          <xdr:col>7</xdr:col>
          <xdr:colOff>1097280</xdr:colOff>
          <xdr:row>1</xdr:row>
          <xdr:rowOff>0</xdr:rowOff>
        </xdr:to>
        <xdr:sp macro="" textlink="">
          <xdr:nvSpPr>
            <xdr:cNvPr id="19501" name="Check Box 45" hidden="1">
              <a:extLst>
                <a:ext uri="{63B3BB69-23CF-44E3-9099-C40C66FF867C}">
                  <a14:compatExt spid="_x0000_s19501"/>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1112520</xdr:colOff>
          <xdr:row>0</xdr:row>
          <xdr:rowOff>38100</xdr:rowOff>
        </xdr:from>
        <xdr:to>
          <xdr:col>8</xdr:col>
          <xdr:colOff>22860</xdr:colOff>
          <xdr:row>1</xdr:row>
          <xdr:rowOff>60960</xdr:rowOff>
        </xdr:to>
        <xdr:sp macro="" textlink="">
          <xdr:nvSpPr>
            <xdr:cNvPr id="19502" name="Check Box 46" hidden="1">
              <a:extLst>
                <a:ext uri="{63B3BB69-23CF-44E3-9099-C40C66FF867C}">
                  <a14:compatExt spid="_x0000_s19502"/>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0</xdr:row>
          <xdr:rowOff>38100</xdr:rowOff>
        </xdr:from>
        <xdr:to>
          <xdr:col>8</xdr:col>
          <xdr:colOff>426720</xdr:colOff>
          <xdr:row>1</xdr:row>
          <xdr:rowOff>7620</xdr:rowOff>
        </xdr:to>
        <xdr:sp macro="" textlink="">
          <xdr:nvSpPr>
            <xdr:cNvPr id="19503" name="Check Box 47" hidden="1">
              <a:extLst>
                <a:ext uri="{63B3BB69-23CF-44E3-9099-C40C66FF867C}">
                  <a14:compatExt spid="_x0000_s19503"/>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twoCellAnchor>
    <xdr:from>
      <xdr:col>1</xdr:col>
      <xdr:colOff>0</xdr:colOff>
      <xdr:row>12</xdr:row>
      <xdr:rowOff>142875</xdr:rowOff>
    </xdr:from>
    <xdr:to>
      <xdr:col>9</xdr:col>
      <xdr:colOff>123825</xdr:colOff>
      <xdr:row>27</xdr:row>
      <xdr:rowOff>161925</xdr:rowOff>
    </xdr:to>
    <xdr:sp macro="" textlink="">
      <xdr:nvSpPr>
        <xdr:cNvPr id="49" name="TextBox 48"/>
        <xdr:cNvSpPr txBox="1"/>
      </xdr:nvSpPr>
      <xdr:spPr>
        <a:xfrm>
          <a:off x="219075" y="2428875"/>
          <a:ext cx="7400925" cy="28765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Example:</a:t>
          </a: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1: To provide academic and instructional support for students to successfully complete the first year of college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1.1. Performance Measure: </a:t>
          </a:r>
          <a:r>
            <a:rPr lang="en-US" sz="1100" baseline="0">
              <a:solidFill>
                <a:schemeClr val="dk1"/>
              </a:solidFill>
              <a:effectLst/>
              <a:latin typeface="+mn-lt"/>
              <a:ea typeface="+mn-ea"/>
              <a:cs typeface="+mn-cs"/>
            </a:rPr>
            <a:t>XX</a:t>
          </a:r>
          <a:r>
            <a:rPr lang="en-US" sz="1100">
              <a:solidFill>
                <a:schemeClr val="dk1"/>
              </a:solidFill>
              <a:effectLst/>
              <a:latin typeface="+mn-lt"/>
              <a:ea typeface="+mn-ea"/>
              <a:cs typeface="+mn-cs"/>
            </a:rPr>
            <a:t>% of participants successfully complete their first year of college to meet the GPRA 1 target.</a:t>
          </a:r>
          <a:r>
            <a:rPr lang="en-US" sz="1100" baseline="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Actual Performance Data : XXX Target: XXX</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1.1 Outcome: </a:t>
          </a:r>
          <a:r>
            <a:rPr lang="en-US" sz="1100" b="1">
              <a:solidFill>
                <a:schemeClr val="dk1"/>
              </a:solidFill>
              <a:effectLst/>
              <a:latin typeface="+mn-lt"/>
              <a:ea typeface="+mn-ea"/>
              <a:cs typeface="+mn-cs"/>
            </a:rPr>
            <a:t>CAMP exceeded objective 1 with a GPRA I completion rate of XX%. </a:t>
          </a:r>
          <a:r>
            <a:rPr lang="en-US" sz="1100">
              <a:solidFill>
                <a:schemeClr val="dk1"/>
              </a:solidFill>
              <a:effectLst/>
              <a:latin typeface="+mn-lt"/>
              <a:ea typeface="+mn-ea"/>
              <a:cs typeface="+mn-cs"/>
            </a:rPr>
            <a:t> XXX of the XXX students served during the 2016-2017 project year successfully passed a minimum of 24 class credits.  CAMP students received educational support throughout the academic year.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1.2. Performance Measure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CAMP participants will be computer literate and use computers for at least one course by the completion of their first year.</a:t>
          </a: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Target: XXX Actual Performance Data: XXX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1.2 Outcome: </a:t>
          </a:r>
          <a:r>
            <a:rPr lang="en-US" sz="1100">
              <a:solidFill>
                <a:schemeClr val="dk1"/>
              </a:solidFill>
              <a:effectLst/>
              <a:latin typeface="+mn-lt"/>
              <a:ea typeface="+mn-ea"/>
              <a:cs typeface="+mn-cs"/>
            </a:rPr>
            <a:t>100% of participants pass a computer literacy test and apply knowledge of computers to at least one course. All students demonstrated the ability to use computers to complete class assignments.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twoCellAnchor>
  <xdr:twoCellAnchor>
    <xdr:from>
      <xdr:col>1</xdr:col>
      <xdr:colOff>0</xdr:colOff>
      <xdr:row>29</xdr:row>
      <xdr:rowOff>0</xdr:rowOff>
    </xdr:from>
    <xdr:to>
      <xdr:col>9</xdr:col>
      <xdr:colOff>133350</xdr:colOff>
      <xdr:row>38</xdr:row>
      <xdr:rowOff>19050</xdr:rowOff>
    </xdr:to>
    <xdr:sp macro="" textlink="">
      <xdr:nvSpPr>
        <xdr:cNvPr id="50" name="TextBox 49"/>
        <xdr:cNvSpPr txBox="1"/>
      </xdr:nvSpPr>
      <xdr:spPr>
        <a:xfrm>
          <a:off x="219075" y="5524500"/>
          <a:ext cx="7410450" cy="173355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2:</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2.1 Outcome:</a:t>
          </a:r>
        </a:p>
        <a:p>
          <a:pPr marL="0" marR="0" indent="0" defTabSz="91440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2.2. Performance</a:t>
          </a:r>
          <a:r>
            <a:rPr lang="en-US" sz="1100" b="1" baseline="0">
              <a:solidFill>
                <a:schemeClr val="dk1"/>
              </a:solidFill>
              <a:effectLst/>
              <a:latin typeface="+mn-lt"/>
              <a:ea typeface="+mn-ea"/>
              <a:cs typeface="+mn-cs"/>
            </a:rPr>
            <a:t> Measure: </a:t>
          </a:r>
        </a:p>
        <a:p>
          <a:pPr marL="0" marR="0" indent="0" defTabSz="914400" eaLnBrk="1" fontAlgn="auto" latinLnBrk="0" hangingPunct="1">
            <a:lnSpc>
              <a:spcPct val="100000"/>
            </a:lnSpc>
            <a:spcBef>
              <a:spcPts val="0"/>
            </a:spcBef>
            <a:spcAft>
              <a:spcPts val="0"/>
            </a:spcAft>
            <a:buClrTx/>
            <a:buSzTx/>
            <a:buFontTx/>
            <a:buNone/>
            <a:tabLst/>
            <a:defRPr/>
          </a:pPr>
          <a:endParaRPr lang="en-US" sz="1100" b="1"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2.2. Outcome: </a:t>
          </a:r>
          <a:endParaRPr lang="en-US" sz="1100" b="1">
            <a:effectLst/>
          </a:endParaRPr>
        </a:p>
        <a:p>
          <a:endParaRPr lang="en-US" sz="1100"/>
        </a:p>
      </xdr:txBody>
    </xdr:sp>
    <xdr:clientData/>
  </xdr:twoCellAnchor>
  <xdr:twoCellAnchor>
    <xdr:from>
      <xdr:col>1</xdr:col>
      <xdr:colOff>0</xdr:colOff>
      <xdr:row>39</xdr:row>
      <xdr:rowOff>0</xdr:rowOff>
    </xdr:from>
    <xdr:to>
      <xdr:col>9</xdr:col>
      <xdr:colOff>161925</xdr:colOff>
      <xdr:row>46</xdr:row>
      <xdr:rowOff>0</xdr:rowOff>
    </xdr:to>
    <xdr:sp macro="" textlink="">
      <xdr:nvSpPr>
        <xdr:cNvPr id="51" name="TextBox 50"/>
        <xdr:cNvSpPr txBox="1"/>
      </xdr:nvSpPr>
      <xdr:spPr>
        <a:xfrm>
          <a:off x="219075" y="7429500"/>
          <a:ext cx="7439025" cy="13335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Objective 3: </a:t>
          </a:r>
        </a:p>
        <a:p>
          <a:endParaRPr lang="en-US" sz="1100"/>
        </a:p>
        <a:p>
          <a:r>
            <a:rPr lang="en-US" sz="1100" b="1"/>
            <a:t>3.1. Performance Measure:</a:t>
          </a:r>
        </a:p>
        <a:p>
          <a:endParaRPr lang="en-US" sz="1100"/>
        </a:p>
        <a:p>
          <a:r>
            <a:rPr lang="en-US" sz="1100" b="1"/>
            <a:t>3.1. Outcome:</a:t>
          </a:r>
        </a:p>
      </xdr:txBody>
    </xdr:sp>
    <xdr:clientData/>
  </xdr:twoCellAnchor>
  <xdr:twoCellAnchor>
    <xdr:from>
      <xdr:col>1</xdr:col>
      <xdr:colOff>0</xdr:colOff>
      <xdr:row>47</xdr:row>
      <xdr:rowOff>0</xdr:rowOff>
    </xdr:from>
    <xdr:to>
      <xdr:col>9</xdr:col>
      <xdr:colOff>180975</xdr:colOff>
      <xdr:row>54</xdr:row>
      <xdr:rowOff>114300</xdr:rowOff>
    </xdr:to>
    <xdr:sp macro="" textlink="">
      <xdr:nvSpPr>
        <xdr:cNvPr id="52" name="TextBox 51"/>
        <xdr:cNvSpPr txBox="1"/>
      </xdr:nvSpPr>
      <xdr:spPr>
        <a:xfrm>
          <a:off x="219075" y="8953500"/>
          <a:ext cx="7458075"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4:</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4.1.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4.1. Outcome:</a:t>
          </a:r>
          <a:endParaRPr lang="en-US" sz="1100" b="1">
            <a:effectLst/>
          </a:endParaRPr>
        </a:p>
        <a:p>
          <a:endParaRPr lang="en-US" sz="1100"/>
        </a:p>
      </xdr:txBody>
    </xdr:sp>
    <xdr:clientData/>
  </xdr:twoCellAnchor>
  <xdr:twoCellAnchor>
    <xdr:from>
      <xdr:col>0</xdr:col>
      <xdr:colOff>190500</xdr:colOff>
      <xdr:row>55</xdr:row>
      <xdr:rowOff>79375</xdr:rowOff>
    </xdr:from>
    <xdr:to>
      <xdr:col>9</xdr:col>
      <xdr:colOff>168275</xdr:colOff>
      <xdr:row>63</xdr:row>
      <xdr:rowOff>3175</xdr:rowOff>
    </xdr:to>
    <xdr:sp macro="" textlink="">
      <xdr:nvSpPr>
        <xdr:cNvPr id="53" name="TextBox 52"/>
        <xdr:cNvSpPr txBox="1"/>
      </xdr:nvSpPr>
      <xdr:spPr>
        <a:xfrm>
          <a:off x="190500" y="10556875"/>
          <a:ext cx="7486650"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Objective  5:</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5.1. Performance Measure: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5.1. Outcome:</a:t>
          </a:r>
          <a:endParaRPr lang="en-US" sz="1100" b="1">
            <a:effectLst/>
          </a:endParaRPr>
        </a:p>
        <a:p>
          <a:endParaRPr lang="en-US" sz="1100"/>
        </a:p>
      </xdr:txBody>
    </xdr:sp>
    <xdr:clientData/>
  </xdr:twoCellAnchor>
  <xdr:twoCellAnchor>
    <xdr:from>
      <xdr:col>1</xdr:col>
      <xdr:colOff>0</xdr:colOff>
      <xdr:row>70</xdr:row>
      <xdr:rowOff>0</xdr:rowOff>
    </xdr:from>
    <xdr:to>
      <xdr:col>9</xdr:col>
      <xdr:colOff>152400</xdr:colOff>
      <xdr:row>78</xdr:row>
      <xdr:rowOff>114299</xdr:rowOff>
    </xdr:to>
    <xdr:sp macro="" textlink="">
      <xdr:nvSpPr>
        <xdr:cNvPr id="54" name="TextBox 53"/>
        <xdr:cNvSpPr txBox="1"/>
      </xdr:nvSpPr>
      <xdr:spPr>
        <a:xfrm>
          <a:off x="219075" y="13335000"/>
          <a:ext cx="7429500" cy="1638299"/>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0</xdr:colOff>
      <xdr:row>82</xdr:row>
      <xdr:rowOff>0</xdr:rowOff>
    </xdr:from>
    <xdr:to>
      <xdr:col>9</xdr:col>
      <xdr:colOff>152400</xdr:colOff>
      <xdr:row>89</xdr:row>
      <xdr:rowOff>114300</xdr:rowOff>
    </xdr:to>
    <xdr:sp macro="" textlink="">
      <xdr:nvSpPr>
        <xdr:cNvPr id="55" name="TextBox 54"/>
        <xdr:cNvSpPr txBox="1"/>
      </xdr:nvSpPr>
      <xdr:spPr>
        <a:xfrm>
          <a:off x="219075" y="15621000"/>
          <a:ext cx="7429500"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0</xdr:colOff>
      <xdr:row>93</xdr:row>
      <xdr:rowOff>0</xdr:rowOff>
    </xdr:from>
    <xdr:to>
      <xdr:col>9</xdr:col>
      <xdr:colOff>152400</xdr:colOff>
      <xdr:row>100</xdr:row>
      <xdr:rowOff>114300</xdr:rowOff>
    </xdr:to>
    <xdr:sp macro="" textlink="">
      <xdr:nvSpPr>
        <xdr:cNvPr id="56" name="TextBox 55"/>
        <xdr:cNvSpPr txBox="1"/>
      </xdr:nvSpPr>
      <xdr:spPr>
        <a:xfrm>
          <a:off x="219075" y="17716500"/>
          <a:ext cx="7429500" cy="1447800"/>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30480</xdr:colOff>
          <xdr:row>0</xdr:row>
          <xdr:rowOff>45720</xdr:rowOff>
        </xdr:from>
        <xdr:to>
          <xdr:col>8</xdr:col>
          <xdr:colOff>297180</xdr:colOff>
          <xdr:row>1</xdr:row>
          <xdr:rowOff>22860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0</xdr:row>
          <xdr:rowOff>45720</xdr:rowOff>
        </xdr:from>
        <xdr:to>
          <xdr:col>8</xdr:col>
          <xdr:colOff>723900</xdr:colOff>
          <xdr:row>1</xdr:row>
          <xdr:rowOff>22860</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922020</xdr:colOff>
          <xdr:row>0</xdr:row>
          <xdr:rowOff>45720</xdr:rowOff>
        </xdr:from>
        <xdr:to>
          <xdr:col>8</xdr:col>
          <xdr:colOff>1219200</xdr:colOff>
          <xdr:row>1</xdr:row>
          <xdr:rowOff>22860</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1356360</xdr:colOff>
          <xdr:row>0</xdr:row>
          <xdr:rowOff>60960</xdr:rowOff>
        </xdr:from>
        <xdr:to>
          <xdr:col>9</xdr:col>
          <xdr:colOff>30480</xdr:colOff>
          <xdr:row>1</xdr:row>
          <xdr:rowOff>30480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0</xdr:row>
          <xdr:rowOff>45720</xdr:rowOff>
        </xdr:from>
        <xdr:to>
          <xdr:col>9</xdr:col>
          <xdr:colOff>426720</xdr:colOff>
          <xdr:row>1</xdr:row>
          <xdr:rowOff>22860</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Y5</a:t>
              </a:r>
            </a:p>
          </xdr:txBody>
        </xdr:sp>
        <xdr:clientData/>
      </xdr:twoCellAnchor>
    </mc:Choice>
    <mc:Fallback/>
  </mc:AlternateContent>
  <xdr:twoCellAnchor>
    <xdr:from>
      <xdr:col>1</xdr:col>
      <xdr:colOff>0</xdr:colOff>
      <xdr:row>85</xdr:row>
      <xdr:rowOff>0</xdr:rowOff>
    </xdr:from>
    <xdr:to>
      <xdr:col>8</xdr:col>
      <xdr:colOff>1543050</xdr:colOff>
      <xdr:row>89</xdr:row>
      <xdr:rowOff>123825</xdr:rowOff>
    </xdr:to>
    <xdr:sp macro="" textlink="">
      <xdr:nvSpPr>
        <xdr:cNvPr id="7" name="TextBox 6"/>
        <xdr:cNvSpPr txBox="1"/>
      </xdr:nvSpPr>
      <xdr:spPr>
        <a:xfrm>
          <a:off x="276225" y="16668750"/>
          <a:ext cx="7610475" cy="885825"/>
        </a:xfrm>
        <a:prstGeom prst="rect">
          <a:avLst/>
        </a:prstGeom>
        <a:solidFill>
          <a:srgbClr val="C4FFA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mn-lt"/>
              <a:ea typeface="+mn-ea"/>
              <a:cs typeface="+mn-cs"/>
            </a:rPr>
            <a:t>Write</a:t>
          </a:r>
          <a:r>
            <a:rPr lang="en-US" sz="1000" baseline="0">
              <a:solidFill>
                <a:schemeClr val="dk1"/>
              </a:solidFill>
              <a:effectLst/>
              <a:latin typeface="+mn-lt"/>
              <a:ea typeface="+mn-ea"/>
              <a:cs typeface="+mn-cs"/>
            </a:rPr>
            <a:t> Here.....</a:t>
          </a:r>
          <a:endParaRPr lang="en-US" sz="1000">
            <a:effectLst/>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89</xdr:col>
      <xdr:colOff>57150</xdr:colOff>
      <xdr:row>1</xdr:row>
      <xdr:rowOff>171450</xdr:rowOff>
    </xdr:from>
    <xdr:to>
      <xdr:col>100</xdr:col>
      <xdr:colOff>542925</xdr:colOff>
      <xdr:row>1</xdr:row>
      <xdr:rowOff>476250</xdr:rowOff>
    </xdr:to>
    <xdr:sp macro="" textlink="">
      <xdr:nvSpPr>
        <xdr:cNvPr id="2" name="TextBox 1"/>
        <xdr:cNvSpPr txBox="1"/>
      </xdr:nvSpPr>
      <xdr:spPr>
        <a:xfrm>
          <a:off x="40481250" y="17430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Carryover fro Previous</a:t>
          </a:r>
          <a:r>
            <a:rPr lang="en-US" sz="1100" b="1" baseline="0"/>
            <a:t> Budget Period</a:t>
          </a:r>
        </a:p>
        <a:p>
          <a:pPr algn="ctr"/>
          <a:endParaRPr lang="en-US" sz="1100" b="1"/>
        </a:p>
      </xdr:txBody>
    </xdr:sp>
    <xdr:clientData/>
  </xdr:twoCellAnchor>
  <xdr:twoCellAnchor>
    <xdr:from>
      <xdr:col>125</xdr:col>
      <xdr:colOff>85725</xdr:colOff>
      <xdr:row>1</xdr:row>
      <xdr:rowOff>200025</xdr:rowOff>
    </xdr:from>
    <xdr:to>
      <xdr:col>136</xdr:col>
      <xdr:colOff>476250</xdr:colOff>
      <xdr:row>1</xdr:row>
      <xdr:rowOff>504825</xdr:rowOff>
    </xdr:to>
    <xdr:sp macro="" textlink="">
      <xdr:nvSpPr>
        <xdr:cNvPr id="3" name="TextBox 2"/>
        <xdr:cNvSpPr txBox="1"/>
      </xdr:nvSpPr>
      <xdr:spPr>
        <a:xfrm>
          <a:off x="47825025" y="1771650"/>
          <a:ext cx="70961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Actual Expenditure A</a:t>
          </a:r>
          <a:r>
            <a:rPr lang="en-US" sz="1100" b="1" baseline="0"/>
            <a:t>mounts</a:t>
          </a:r>
        </a:p>
        <a:p>
          <a:pPr algn="ctr"/>
          <a:endParaRPr lang="en-US" sz="1100" b="1"/>
        </a:p>
      </xdr:txBody>
    </xdr:sp>
    <xdr:clientData/>
  </xdr:twoCellAnchor>
  <xdr:twoCellAnchor>
    <xdr:from>
      <xdr:col>101</xdr:col>
      <xdr:colOff>57150</xdr:colOff>
      <xdr:row>1</xdr:row>
      <xdr:rowOff>171450</xdr:rowOff>
    </xdr:from>
    <xdr:to>
      <xdr:col>112</xdr:col>
      <xdr:colOff>542925</xdr:colOff>
      <xdr:row>1</xdr:row>
      <xdr:rowOff>476250</xdr:rowOff>
    </xdr:to>
    <xdr:sp macro="" textlink="">
      <xdr:nvSpPr>
        <xdr:cNvPr id="4" name="TextBox 3"/>
        <xdr:cNvSpPr txBox="1"/>
      </xdr:nvSpPr>
      <xdr:spPr>
        <a:xfrm>
          <a:off x="57607200" y="17430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Recommended Amount</a:t>
          </a:r>
        </a:p>
      </xdr:txBody>
    </xdr:sp>
    <xdr:clientData/>
  </xdr:twoCellAnchor>
  <xdr:twoCellAnchor>
    <xdr:from>
      <xdr:col>113</xdr:col>
      <xdr:colOff>57150</xdr:colOff>
      <xdr:row>1</xdr:row>
      <xdr:rowOff>171450</xdr:rowOff>
    </xdr:from>
    <xdr:to>
      <xdr:col>124</xdr:col>
      <xdr:colOff>542925</xdr:colOff>
      <xdr:row>1</xdr:row>
      <xdr:rowOff>476250</xdr:rowOff>
    </xdr:to>
    <xdr:sp macro="" textlink="">
      <xdr:nvSpPr>
        <xdr:cNvPr id="6" name="TextBox 5"/>
        <xdr:cNvSpPr txBox="1"/>
      </xdr:nvSpPr>
      <xdr:spPr>
        <a:xfrm>
          <a:off x="66913125" y="1743075"/>
          <a:ext cx="719137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Total Amount</a:t>
          </a:r>
          <a:r>
            <a:rPr lang="en-US" sz="1100" b="1" baseline="0"/>
            <a:t> </a:t>
          </a:r>
          <a:r>
            <a:rPr lang="en-US" sz="1100" b="1"/>
            <a:t>(Revised Budget Amounts + carryover)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ed.gov/HEP%20CAMP%20-%20NEW%20MASTER/Annual%20Performance%20Reports/New%20MS%20Excel%20Forms/Hep_Report_version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makie.Washington/AppData/Local/Microsoft/Windows/Temporary%20Internet%20Files/Content.Outlook/6F91IJ1B/Clean%20Version%20CAMP%20Performance%20Report%20Data%20Form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lock A"/>
      <sheetName val="Block B"/>
      <sheetName val="Block C"/>
      <sheetName val="Block D"/>
      <sheetName val="Block E"/>
      <sheetName val="Block F"/>
      <sheetName val="HEP GPRA 1 Doc. Form"/>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Block A"/>
      <sheetName val="Block B"/>
      <sheetName val="Block C"/>
      <sheetName val="Block D "/>
      <sheetName val="Block E &amp; F "/>
      <sheetName val="Data"/>
      <sheetName val="Block d2"/>
      <sheetName val="Block E - F"/>
    </sheetNames>
    <sheetDataSet>
      <sheetData sheetId="0"/>
      <sheetData sheetId="1">
        <row r="1">
          <cell r="C1" t="str">
            <v>Write Here</v>
          </cell>
        </row>
        <row r="2">
          <cell r="C2" t="str">
            <v>Write Here</v>
          </cell>
          <cell r="L2" t="str">
            <v>07/01/2017 - 06/30/2018</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3.emf"/><Relationship Id="rId10" Type="http://schemas.openxmlformats.org/officeDocument/2006/relationships/ctrlProp" Target="../ctrlProps/ctrlProp5.xml"/><Relationship Id="rId4" Type="http://schemas.openxmlformats.org/officeDocument/2006/relationships/oleObject" Target="../embeddings/oleObject1.bin"/><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4.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1"/>
  <sheetViews>
    <sheetView zoomScale="115" zoomScaleNormal="115" zoomScaleSheetLayoutView="100" workbookViewId="0">
      <selection activeCell="H6" sqref="H6"/>
    </sheetView>
  </sheetViews>
  <sheetFormatPr defaultColWidth="9.109375" defaultRowHeight="13.2" x14ac:dyDescent="0.25"/>
  <cols>
    <col min="1" max="1" width="9.109375" style="48"/>
    <col min="2" max="2" width="12.109375" style="48" customWidth="1"/>
    <col min="3" max="3" width="13.33203125" style="48" customWidth="1"/>
    <col min="4" max="4" width="13.33203125" style="48" bestFit="1" customWidth="1"/>
    <col min="5" max="5" width="11.44140625" style="48" bestFit="1" customWidth="1"/>
    <col min="6" max="6" width="13.44140625" style="48" customWidth="1"/>
    <col min="7" max="7" width="7.6640625" style="48" customWidth="1"/>
    <col min="8" max="8" width="16.33203125" style="48" bestFit="1" customWidth="1"/>
    <col min="9" max="9" width="13.44140625" style="48" bestFit="1" customWidth="1"/>
    <col min="10" max="10" width="5.5546875" style="48" customWidth="1"/>
    <col min="11" max="16384" width="9.109375" style="48"/>
  </cols>
  <sheetData>
    <row r="3" spans="2:9" ht="31.5" customHeight="1" x14ac:dyDescent="0.2">
      <c r="B3" s="114" t="s">
        <v>118</v>
      </c>
      <c r="C3" s="115"/>
      <c r="D3" s="116"/>
      <c r="E3" s="116"/>
      <c r="F3" s="116"/>
      <c r="H3" s="114" t="s">
        <v>220</v>
      </c>
      <c r="I3" s="115"/>
    </row>
    <row r="4" spans="2:9" ht="23.25" customHeight="1" x14ac:dyDescent="0.2">
      <c r="B4" s="229" t="s">
        <v>119</v>
      </c>
      <c r="C4" s="229" t="s">
        <v>164</v>
      </c>
      <c r="D4" s="229" t="s">
        <v>120</v>
      </c>
      <c r="E4" s="229" t="s">
        <v>203</v>
      </c>
      <c r="F4" s="229" t="s">
        <v>204</v>
      </c>
      <c r="G4" s="59"/>
      <c r="H4" s="58" t="s">
        <v>163</v>
      </c>
      <c r="I4" s="58" t="s">
        <v>158</v>
      </c>
    </row>
    <row r="5" spans="2:9" ht="21.75" customHeight="1" x14ac:dyDescent="0.25">
      <c r="B5" s="230" t="s">
        <v>121</v>
      </c>
      <c r="C5" s="230" t="s">
        <v>192</v>
      </c>
      <c r="D5" s="231" t="s">
        <v>201</v>
      </c>
      <c r="E5" s="231" t="s">
        <v>202</v>
      </c>
      <c r="F5" s="235" t="s">
        <v>330</v>
      </c>
      <c r="H5" s="94" t="s">
        <v>157</v>
      </c>
      <c r="I5" s="94" t="s">
        <v>169</v>
      </c>
    </row>
    <row r="6" spans="2:9" ht="20.25" customHeight="1" x14ac:dyDescent="0.25">
      <c r="B6" s="232" t="s">
        <v>122</v>
      </c>
      <c r="C6" s="231" t="s">
        <v>165</v>
      </c>
      <c r="D6" s="231" t="s">
        <v>200</v>
      </c>
      <c r="E6" s="231" t="s">
        <v>200</v>
      </c>
      <c r="F6" s="236"/>
      <c r="H6" s="95" t="s">
        <v>159</v>
      </c>
      <c r="I6" s="95" t="s">
        <v>161</v>
      </c>
    </row>
    <row r="7" spans="2:9" ht="18.75" customHeight="1" x14ac:dyDescent="0.25">
      <c r="B7" s="232" t="s">
        <v>123</v>
      </c>
      <c r="C7" s="231" t="s">
        <v>165</v>
      </c>
      <c r="D7" s="231" t="s">
        <v>200</v>
      </c>
      <c r="E7" s="231" t="s">
        <v>200</v>
      </c>
      <c r="F7" s="236"/>
      <c r="H7" s="96" t="s">
        <v>160</v>
      </c>
      <c r="I7" s="96" t="s">
        <v>162</v>
      </c>
    </row>
    <row r="8" spans="2:9" ht="18" customHeight="1" x14ac:dyDescent="0.25">
      <c r="B8" s="232" t="s">
        <v>124</v>
      </c>
      <c r="C8" s="231" t="s">
        <v>165</v>
      </c>
      <c r="D8" s="231" t="s">
        <v>200</v>
      </c>
      <c r="E8" s="231" t="s">
        <v>200</v>
      </c>
      <c r="F8" s="236"/>
    </row>
    <row r="9" spans="2:9" ht="20.25" customHeight="1" x14ac:dyDescent="0.25">
      <c r="B9" s="232" t="s">
        <v>125</v>
      </c>
      <c r="C9" s="231" t="s">
        <v>331</v>
      </c>
      <c r="D9" s="231" t="s">
        <v>200</v>
      </c>
      <c r="E9" s="231" t="s">
        <v>200</v>
      </c>
      <c r="F9" s="236"/>
    </row>
    <row r="10" spans="2:9" ht="21.75" customHeight="1" x14ac:dyDescent="0.25">
      <c r="B10" s="233" t="s">
        <v>126</v>
      </c>
      <c r="C10" s="231" t="s">
        <v>331</v>
      </c>
      <c r="D10" s="231" t="s">
        <v>200</v>
      </c>
      <c r="E10" s="231" t="s">
        <v>200</v>
      </c>
      <c r="F10" s="236"/>
    </row>
    <row r="11" spans="2:9" ht="21" customHeight="1" x14ac:dyDescent="0.25">
      <c r="B11" s="232" t="s">
        <v>127</v>
      </c>
      <c r="C11" s="231" t="s">
        <v>331</v>
      </c>
      <c r="D11" s="231" t="s">
        <v>200</v>
      </c>
      <c r="E11" s="231" t="s">
        <v>200</v>
      </c>
      <c r="F11" s="236"/>
    </row>
  </sheetData>
  <mergeCells count="1">
    <mergeCell ref="F5:F11"/>
  </mergeCells>
  <printOptions horizontalCentered="1"/>
  <pageMargins left="0.25" right="0.25" top="0.75" bottom="0.75" header="0.3" footer="0.3"/>
  <pageSetup scale="86" orientation="portrait" r:id="rId1"/>
  <headerFooter>
    <oddFooter>&amp;L&amp;"-,Italic"&amp;8HEP Performance Report Data Form
OMB No. 1810-0684              Exp. 03/31/2017&amp;R&amp;8Printed on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6"/>
  <sheetViews>
    <sheetView showGridLines="0" topLeftCell="A34" zoomScaleNormal="100" zoomScaleSheetLayoutView="115" workbookViewId="0">
      <selection activeCell="N9" sqref="N9"/>
    </sheetView>
  </sheetViews>
  <sheetFormatPr defaultRowHeight="14.4" x14ac:dyDescent="0.3"/>
  <cols>
    <col min="1" max="1" width="3.33203125" customWidth="1"/>
    <col min="3" max="3" width="10" customWidth="1"/>
    <col min="4" max="4" width="9.44140625" customWidth="1"/>
    <col min="9" max="9" width="8" customWidth="1"/>
    <col min="10" max="14" width="9.109375" bestFit="1" customWidth="1"/>
    <col min="15" max="15" width="0.88671875" customWidth="1"/>
  </cols>
  <sheetData>
    <row r="1" spans="1:15" ht="21" customHeight="1" x14ac:dyDescent="0.3">
      <c r="B1" s="125" t="s">
        <v>221</v>
      </c>
      <c r="C1" s="118" t="s">
        <v>299</v>
      </c>
      <c r="D1" s="119"/>
      <c r="E1" s="120"/>
      <c r="F1" s="124"/>
      <c r="G1" s="124"/>
      <c r="H1" s="124"/>
      <c r="I1" s="124"/>
      <c r="K1" s="125" t="s">
        <v>209</v>
      </c>
      <c r="L1" s="123"/>
      <c r="M1" s="123"/>
      <c r="N1" s="123"/>
      <c r="O1" s="117"/>
    </row>
    <row r="2" spans="1:15" x14ac:dyDescent="0.3">
      <c r="B2" s="125" t="s">
        <v>208</v>
      </c>
      <c r="C2" s="121" t="s">
        <v>299</v>
      </c>
      <c r="D2" s="119"/>
      <c r="E2" s="120"/>
      <c r="F2" s="124"/>
      <c r="G2" s="124"/>
      <c r="H2" s="124"/>
      <c r="I2" s="124"/>
      <c r="K2" s="122" t="s">
        <v>210</v>
      </c>
      <c r="L2" s="121" t="s">
        <v>306</v>
      </c>
      <c r="M2" s="121"/>
      <c r="N2" s="121"/>
    </row>
    <row r="4" spans="1:15" ht="15.6" x14ac:dyDescent="0.3">
      <c r="A4" s="267" t="s">
        <v>0</v>
      </c>
      <c r="B4" s="267"/>
      <c r="C4" s="267"/>
      <c r="D4" s="267"/>
      <c r="E4" s="267"/>
      <c r="F4" s="267"/>
      <c r="G4" s="267"/>
      <c r="H4" s="267"/>
      <c r="I4" s="267"/>
      <c r="J4" s="267"/>
      <c r="K4" s="267"/>
      <c r="L4" s="267"/>
      <c r="M4" s="267"/>
      <c r="N4" s="267"/>
      <c r="O4" s="267"/>
    </row>
    <row r="5" spans="1:15" ht="15.6" x14ac:dyDescent="0.3">
      <c r="A5" s="267" t="s">
        <v>1</v>
      </c>
      <c r="B5" s="267"/>
      <c r="C5" s="267"/>
      <c r="D5" s="267"/>
      <c r="E5" s="267"/>
      <c r="F5" s="267"/>
      <c r="G5" s="267"/>
      <c r="H5" s="267"/>
      <c r="I5" s="267"/>
      <c r="J5" s="267"/>
      <c r="K5" s="267"/>
      <c r="L5" s="267"/>
      <c r="M5" s="267"/>
      <c r="N5" s="267"/>
      <c r="O5" s="267"/>
    </row>
    <row r="6" spans="1:15" ht="15.6" x14ac:dyDescent="0.3">
      <c r="A6" s="267" t="s">
        <v>222</v>
      </c>
      <c r="B6" s="267"/>
      <c r="C6" s="267"/>
      <c r="D6" s="267"/>
      <c r="E6" s="267"/>
      <c r="F6" s="267"/>
      <c r="G6" s="267"/>
      <c r="H6" s="267"/>
      <c r="I6" s="267"/>
      <c r="J6" s="267"/>
      <c r="K6" s="267"/>
      <c r="L6" s="267"/>
      <c r="M6" s="267"/>
      <c r="N6" s="267"/>
      <c r="O6" s="267"/>
    </row>
    <row r="7" spans="1:15" ht="15.6" x14ac:dyDescent="0.3">
      <c r="A7" s="267" t="s">
        <v>223</v>
      </c>
      <c r="B7" s="267"/>
      <c r="C7" s="267"/>
      <c r="D7" s="267"/>
      <c r="E7" s="267"/>
      <c r="F7" s="267"/>
      <c r="G7" s="267"/>
      <c r="H7" s="267"/>
      <c r="I7" s="267"/>
      <c r="J7" s="267"/>
      <c r="K7" s="267"/>
      <c r="L7" s="267"/>
      <c r="M7" s="267"/>
      <c r="N7" s="267"/>
      <c r="O7" s="267"/>
    </row>
    <row r="9" spans="1:15" ht="15.6" x14ac:dyDescent="0.3">
      <c r="A9" s="1" t="s">
        <v>2</v>
      </c>
      <c r="B9" s="2" t="s">
        <v>3</v>
      </c>
    </row>
    <row r="10" spans="1:15" ht="15.6" x14ac:dyDescent="0.3">
      <c r="A10" s="1"/>
      <c r="B10" s="2"/>
    </row>
    <row r="11" spans="1:15" x14ac:dyDescent="0.3">
      <c r="A11" s="3" t="s">
        <v>4</v>
      </c>
    </row>
    <row r="12" spans="1:15" x14ac:dyDescent="0.3">
      <c r="A12" s="34" t="s">
        <v>5</v>
      </c>
      <c r="B12" s="17" t="s">
        <v>6</v>
      </c>
      <c r="C12" s="71"/>
      <c r="D12" s="71"/>
      <c r="E12" s="71"/>
      <c r="F12" s="71"/>
      <c r="G12" s="71"/>
      <c r="H12" s="71"/>
      <c r="I12" s="72"/>
      <c r="J12" s="73" t="s">
        <v>9</v>
      </c>
      <c r="K12" s="73" t="s">
        <v>10</v>
      </c>
      <c r="L12" s="73" t="s">
        <v>11</v>
      </c>
      <c r="M12" s="73" t="s">
        <v>12</v>
      </c>
      <c r="N12" s="73" t="s">
        <v>13</v>
      </c>
    </row>
    <row r="13" spans="1:15" x14ac:dyDescent="0.3">
      <c r="A13" s="74" t="s">
        <v>14</v>
      </c>
      <c r="B13" s="17" t="s">
        <v>205</v>
      </c>
      <c r="C13" s="71"/>
      <c r="D13" s="71"/>
      <c r="E13" s="71"/>
      <c r="F13" s="71"/>
      <c r="G13" s="71"/>
      <c r="H13" s="71"/>
      <c r="I13" s="72"/>
      <c r="J13" s="171"/>
      <c r="K13" s="171"/>
      <c r="L13" s="171"/>
      <c r="M13" s="171"/>
      <c r="N13" s="171"/>
    </row>
    <row r="14" spans="1:15" x14ac:dyDescent="0.3">
      <c r="A14" s="74" t="s">
        <v>15</v>
      </c>
      <c r="B14" s="18" t="s">
        <v>206</v>
      </c>
      <c r="C14" s="75"/>
      <c r="D14" s="75"/>
      <c r="E14" s="75"/>
      <c r="F14" s="75"/>
      <c r="G14" s="75"/>
      <c r="H14" s="75"/>
      <c r="I14" s="76"/>
      <c r="J14" s="171"/>
      <c r="K14" s="171"/>
      <c r="L14" s="171"/>
      <c r="M14" s="171"/>
      <c r="N14" s="171"/>
    </row>
    <row r="15" spans="1:15" x14ac:dyDescent="0.3">
      <c r="A15" s="73">
        <v>1</v>
      </c>
      <c r="B15" s="17" t="s">
        <v>7</v>
      </c>
      <c r="C15" s="71"/>
      <c r="D15" s="71"/>
      <c r="E15" s="71"/>
      <c r="F15" s="71"/>
      <c r="G15" s="71"/>
      <c r="H15" s="71"/>
      <c r="I15" s="72"/>
      <c r="J15" s="77">
        <f>J14-J16</f>
        <v>0</v>
      </c>
      <c r="K15" s="77">
        <f t="shared" ref="K15:N15" si="0">K14-K16</f>
        <v>0</v>
      </c>
      <c r="L15" s="77">
        <f t="shared" si="0"/>
        <v>0</v>
      </c>
      <c r="M15" s="77">
        <f t="shared" si="0"/>
        <v>0</v>
      </c>
      <c r="N15" s="77">
        <f t="shared" si="0"/>
        <v>0</v>
      </c>
    </row>
    <row r="16" spans="1:15" ht="15" x14ac:dyDescent="0.25">
      <c r="A16" s="73">
        <v>2</v>
      </c>
      <c r="B16" s="5" t="s">
        <v>8</v>
      </c>
      <c r="C16" s="71"/>
      <c r="D16" s="71"/>
      <c r="E16" s="71"/>
      <c r="F16" s="71"/>
      <c r="G16" s="71"/>
      <c r="H16" s="71"/>
      <c r="I16" s="72"/>
      <c r="J16" s="171"/>
      <c r="K16" s="171"/>
      <c r="L16" s="171"/>
      <c r="M16" s="171"/>
      <c r="N16" s="171"/>
    </row>
    <row r="17" spans="1:15" ht="14.4" customHeight="1" x14ac:dyDescent="0.25">
      <c r="A17" s="80"/>
      <c r="B17" s="80"/>
      <c r="C17" s="80"/>
      <c r="D17" s="80"/>
      <c r="E17" s="80"/>
      <c r="F17" s="80"/>
      <c r="G17" s="80"/>
      <c r="H17" s="80"/>
      <c r="I17" s="80"/>
      <c r="J17" s="80"/>
      <c r="K17" s="80"/>
      <c r="L17" s="80"/>
      <c r="M17" s="80"/>
      <c r="N17" s="80"/>
      <c r="O17" s="80"/>
    </row>
    <row r="18" spans="1:15" x14ac:dyDescent="0.3">
      <c r="A18" s="19" t="s">
        <v>16</v>
      </c>
      <c r="B18" s="80"/>
      <c r="C18" s="80"/>
      <c r="D18" s="80"/>
      <c r="E18" s="80"/>
      <c r="F18" s="80"/>
      <c r="G18" s="80"/>
      <c r="H18" s="80"/>
      <c r="I18" s="80"/>
      <c r="J18" s="80"/>
      <c r="K18" s="80"/>
      <c r="L18" s="80"/>
      <c r="M18" s="80"/>
      <c r="N18" s="80"/>
      <c r="O18" s="80"/>
    </row>
    <row r="19" spans="1:15" x14ac:dyDescent="0.3">
      <c r="A19" s="8" t="s">
        <v>17</v>
      </c>
      <c r="B19" s="8" t="s">
        <v>18</v>
      </c>
      <c r="C19" s="75"/>
      <c r="D19" s="75"/>
      <c r="E19" s="75"/>
      <c r="F19" s="75"/>
      <c r="G19" s="75"/>
      <c r="H19" s="75"/>
      <c r="I19" s="76"/>
      <c r="J19" s="268" t="s">
        <v>9</v>
      </c>
      <c r="K19" s="237" t="s">
        <v>10</v>
      </c>
      <c r="L19" s="237" t="s">
        <v>11</v>
      </c>
      <c r="M19" s="237" t="s">
        <v>12</v>
      </c>
      <c r="N19" s="237" t="s">
        <v>13</v>
      </c>
      <c r="O19" s="80"/>
    </row>
    <row r="20" spans="1:15" x14ac:dyDescent="0.3">
      <c r="A20" s="36"/>
      <c r="B20" s="11" t="s">
        <v>19</v>
      </c>
      <c r="C20" s="81"/>
      <c r="D20" s="81"/>
      <c r="E20" s="81"/>
      <c r="F20" s="81"/>
      <c r="G20" s="81"/>
      <c r="H20" s="81"/>
      <c r="I20" s="82"/>
      <c r="J20" s="268"/>
      <c r="K20" s="237"/>
      <c r="L20" s="237"/>
      <c r="M20" s="237"/>
      <c r="N20" s="237"/>
      <c r="O20" s="80"/>
    </row>
    <row r="21" spans="1:15" ht="24" customHeight="1" x14ac:dyDescent="0.25">
      <c r="A21" s="83" t="s">
        <v>14</v>
      </c>
      <c r="B21" s="8" t="s">
        <v>212</v>
      </c>
      <c r="C21" s="75"/>
      <c r="D21" s="75"/>
      <c r="E21" s="75"/>
      <c r="F21" s="75"/>
      <c r="G21" s="75"/>
      <c r="H21" s="75"/>
      <c r="I21" s="76"/>
      <c r="J21" s="221">
        <f>J22+J23</f>
        <v>0</v>
      </c>
      <c r="K21" s="221">
        <f t="shared" ref="K21:N21" si="1">K22+K23</f>
        <v>0</v>
      </c>
      <c r="L21" s="221">
        <f t="shared" si="1"/>
        <v>0</v>
      </c>
      <c r="M21" s="221">
        <f t="shared" si="1"/>
        <v>0</v>
      </c>
      <c r="N21" s="221">
        <f t="shared" si="1"/>
        <v>0</v>
      </c>
      <c r="O21" s="80"/>
    </row>
    <row r="22" spans="1:15" s="217" customFormat="1" ht="21" customHeight="1" x14ac:dyDescent="0.25">
      <c r="A22" s="215">
        <v>1</v>
      </c>
      <c r="B22" s="264" t="s">
        <v>301</v>
      </c>
      <c r="C22" s="265"/>
      <c r="D22" s="265"/>
      <c r="E22" s="265"/>
      <c r="F22" s="265"/>
      <c r="G22" s="265"/>
      <c r="H22" s="265"/>
      <c r="I22" s="266"/>
      <c r="J22" s="172"/>
      <c r="K22" s="172"/>
      <c r="L22" s="172"/>
      <c r="M22" s="172"/>
      <c r="N22" s="172"/>
      <c r="O22" s="216"/>
    </row>
    <row r="23" spans="1:15" s="217" customFormat="1" ht="28.5" customHeight="1" x14ac:dyDescent="0.25">
      <c r="A23" s="215">
        <v>2</v>
      </c>
      <c r="B23" s="264" t="s">
        <v>302</v>
      </c>
      <c r="C23" s="265"/>
      <c r="D23" s="265"/>
      <c r="E23" s="265"/>
      <c r="F23" s="265"/>
      <c r="G23" s="265"/>
      <c r="H23" s="265"/>
      <c r="I23" s="266"/>
      <c r="J23" s="172"/>
      <c r="K23" s="172"/>
      <c r="L23" s="172"/>
      <c r="M23" s="172"/>
      <c r="N23" s="172"/>
      <c r="O23" s="216"/>
    </row>
    <row r="24" spans="1:15" s="26" customFormat="1" ht="16.5" customHeight="1" x14ac:dyDescent="0.25">
      <c r="A24" s="140">
        <v>3</v>
      </c>
      <c r="B24" s="258" t="s">
        <v>262</v>
      </c>
      <c r="C24" s="259"/>
      <c r="D24" s="259"/>
      <c r="E24" s="259"/>
      <c r="F24" s="259"/>
      <c r="G24" s="259"/>
      <c r="H24" s="259"/>
      <c r="I24" s="260"/>
      <c r="J24" s="172"/>
      <c r="K24" s="172"/>
      <c r="L24" s="172"/>
      <c r="M24" s="172"/>
      <c r="N24" s="172"/>
    </row>
    <row r="25" spans="1:15" s="26" customFormat="1" ht="18" customHeight="1" x14ac:dyDescent="0.25">
      <c r="A25" s="140">
        <v>4</v>
      </c>
      <c r="B25" s="258" t="s">
        <v>263</v>
      </c>
      <c r="C25" s="259"/>
      <c r="D25" s="259"/>
      <c r="E25" s="259"/>
      <c r="F25" s="259"/>
      <c r="G25" s="259"/>
      <c r="H25" s="259"/>
      <c r="I25" s="260"/>
      <c r="J25" s="172"/>
      <c r="K25" s="172"/>
      <c r="L25" s="172"/>
      <c r="M25" s="172"/>
      <c r="N25" s="172"/>
    </row>
    <row r="26" spans="1:15" s="26" customFormat="1" ht="27.75" customHeight="1" x14ac:dyDescent="0.25">
      <c r="A26" s="140">
        <v>5</v>
      </c>
      <c r="B26" s="258" t="s">
        <v>264</v>
      </c>
      <c r="C26" s="259"/>
      <c r="D26" s="259"/>
      <c r="E26" s="259"/>
      <c r="F26" s="259"/>
      <c r="G26" s="259"/>
      <c r="H26" s="259"/>
      <c r="I26" s="260"/>
      <c r="J26" s="172"/>
      <c r="K26" s="172"/>
      <c r="L26" s="172"/>
      <c r="M26" s="172"/>
      <c r="N26" s="172"/>
    </row>
    <row r="27" spans="1:15" ht="15" x14ac:dyDescent="0.25">
      <c r="A27" s="74" t="s">
        <v>15</v>
      </c>
      <c r="B27" s="5" t="s">
        <v>213</v>
      </c>
      <c r="C27" s="71"/>
      <c r="D27" s="71"/>
      <c r="E27" s="71"/>
      <c r="F27" s="71"/>
      <c r="G27" s="71"/>
      <c r="H27" s="71"/>
      <c r="I27" s="72"/>
      <c r="J27" s="77">
        <f>J28+J29</f>
        <v>0</v>
      </c>
      <c r="K27" s="77">
        <f t="shared" ref="K27:N27" si="2">K28+K29</f>
        <v>0</v>
      </c>
      <c r="L27" s="77">
        <f t="shared" si="2"/>
        <v>0</v>
      </c>
      <c r="M27" s="77">
        <f t="shared" si="2"/>
        <v>0</v>
      </c>
      <c r="N27" s="77">
        <f t="shared" si="2"/>
        <v>0</v>
      </c>
      <c r="O27" s="80"/>
    </row>
    <row r="28" spans="1:15" s="217" customFormat="1" ht="15" x14ac:dyDescent="0.25">
      <c r="A28" s="218">
        <v>1</v>
      </c>
      <c r="B28" s="219" t="s">
        <v>303</v>
      </c>
      <c r="C28" s="220"/>
      <c r="D28" s="220"/>
      <c r="E28" s="220"/>
      <c r="F28" s="220"/>
      <c r="G28" s="220"/>
      <c r="H28" s="220"/>
      <c r="I28" s="220"/>
      <c r="J28" s="171"/>
      <c r="K28" s="171"/>
      <c r="L28" s="171"/>
      <c r="M28" s="171"/>
      <c r="N28" s="171"/>
      <c r="O28" s="216"/>
    </row>
    <row r="29" spans="1:15" s="217" customFormat="1" ht="15" x14ac:dyDescent="0.25">
      <c r="A29" s="218">
        <v>2</v>
      </c>
      <c r="B29" s="219" t="s">
        <v>304</v>
      </c>
      <c r="C29" s="220"/>
      <c r="D29" s="220"/>
      <c r="E29" s="220"/>
      <c r="F29" s="220"/>
      <c r="G29" s="220"/>
      <c r="H29" s="220"/>
      <c r="I29" s="220"/>
      <c r="J29" s="171"/>
      <c r="K29" s="171"/>
      <c r="L29" s="171"/>
      <c r="M29" s="171"/>
      <c r="N29" s="171"/>
      <c r="O29" s="216"/>
    </row>
    <row r="30" spans="1:15" x14ac:dyDescent="0.3">
      <c r="A30" s="84" t="s">
        <v>20</v>
      </c>
      <c r="B30" s="8" t="s">
        <v>214</v>
      </c>
      <c r="C30" s="75"/>
      <c r="D30" s="75"/>
      <c r="E30" s="75"/>
      <c r="F30" s="75"/>
      <c r="G30" s="75"/>
      <c r="H30" s="75"/>
      <c r="I30" s="75"/>
      <c r="J30" s="261"/>
      <c r="K30" s="261"/>
      <c r="L30" s="261"/>
      <c r="M30" s="261"/>
      <c r="N30" s="261"/>
      <c r="O30" s="80"/>
    </row>
    <row r="31" spans="1:15" x14ac:dyDescent="0.3">
      <c r="A31" s="85"/>
      <c r="B31" s="11" t="s">
        <v>23</v>
      </c>
      <c r="C31" s="81"/>
      <c r="D31" s="81"/>
      <c r="E31" s="81"/>
      <c r="F31" s="81"/>
      <c r="G31" s="81"/>
      <c r="H31" s="81"/>
      <c r="I31" s="81"/>
      <c r="J31" s="262"/>
      <c r="K31" s="262"/>
      <c r="L31" s="262"/>
      <c r="M31" s="262"/>
      <c r="N31" s="262"/>
      <c r="O31" s="80"/>
    </row>
    <row r="32" spans="1:15" x14ac:dyDescent="0.3">
      <c r="A32" s="85"/>
      <c r="B32" s="11" t="s">
        <v>227</v>
      </c>
      <c r="C32" s="81"/>
      <c r="D32" s="81"/>
      <c r="E32" s="81"/>
      <c r="F32" s="81"/>
      <c r="G32" s="81"/>
      <c r="H32" s="81"/>
      <c r="I32" s="81"/>
      <c r="J32" s="262"/>
      <c r="K32" s="262"/>
      <c r="L32" s="262"/>
      <c r="M32" s="262"/>
      <c r="N32" s="262"/>
      <c r="O32" s="80"/>
    </row>
    <row r="33" spans="1:15" x14ac:dyDescent="0.3">
      <c r="A33" s="86"/>
      <c r="B33" s="14" t="s">
        <v>24</v>
      </c>
      <c r="C33" s="78"/>
      <c r="D33" s="78"/>
      <c r="E33" s="78"/>
      <c r="F33" s="78"/>
      <c r="G33" s="78"/>
      <c r="H33" s="78"/>
      <c r="I33" s="78"/>
      <c r="J33" s="263"/>
      <c r="K33" s="263"/>
      <c r="L33" s="263"/>
      <c r="M33" s="263"/>
      <c r="N33" s="263"/>
      <c r="O33" s="80"/>
    </row>
    <row r="34" spans="1:15" ht="15" x14ac:dyDescent="0.25">
      <c r="A34" s="87"/>
      <c r="B34" s="238" t="s">
        <v>35</v>
      </c>
      <c r="C34" s="238"/>
      <c r="D34" s="238"/>
      <c r="E34" s="238"/>
      <c r="F34" s="238"/>
      <c r="G34" s="238"/>
      <c r="H34" s="238"/>
      <c r="I34" s="238"/>
      <c r="J34" s="88" t="str">
        <f>IF(SUM(J21+J27+J30)=J14,"Good Job","Pls check")</f>
        <v>Good Job</v>
      </c>
      <c r="K34" s="88" t="str">
        <f>IF(SUM(K21+K27+K30)=K14,"Good Job","Pls check")</f>
        <v>Good Job</v>
      </c>
      <c r="L34" s="88" t="str">
        <f t="shared" ref="L34:N34" si="3">IF(SUM(L21+L27+L30)=L14,"Good Job","Pls check")</f>
        <v>Good Job</v>
      </c>
      <c r="M34" s="88" t="str">
        <f t="shared" si="3"/>
        <v>Good Job</v>
      </c>
      <c r="N34" s="88" t="str">
        <f t="shared" si="3"/>
        <v>Good Job</v>
      </c>
      <c r="O34" s="80"/>
    </row>
    <row r="35" spans="1:15" ht="15" x14ac:dyDescent="0.25">
      <c r="A35" s="81"/>
      <c r="B35" s="80"/>
      <c r="C35" s="80"/>
      <c r="D35" s="80"/>
      <c r="E35" s="80"/>
      <c r="F35" s="80"/>
      <c r="G35" s="80"/>
      <c r="H35" s="80"/>
      <c r="I35" s="80"/>
      <c r="J35" s="80"/>
      <c r="K35" s="80"/>
      <c r="L35" s="80"/>
      <c r="M35" s="80"/>
      <c r="N35" s="80"/>
      <c r="O35" s="80"/>
    </row>
    <row r="36" spans="1:15" ht="15" x14ac:dyDescent="0.25">
      <c r="A36" s="19" t="s">
        <v>21</v>
      </c>
      <c r="B36" s="80"/>
      <c r="C36" s="80"/>
      <c r="D36" s="80"/>
      <c r="E36" s="80"/>
      <c r="F36" s="80"/>
      <c r="G36" s="80"/>
      <c r="H36" s="80"/>
      <c r="I36" s="80"/>
      <c r="J36" s="80"/>
      <c r="K36" s="80"/>
      <c r="L36" s="80"/>
      <c r="M36" s="80"/>
      <c r="N36" s="80"/>
      <c r="O36" s="80"/>
    </row>
    <row r="37" spans="1:15" x14ac:dyDescent="0.3">
      <c r="A37" s="37" t="s">
        <v>22</v>
      </c>
      <c r="B37" s="8" t="s">
        <v>194</v>
      </c>
      <c r="C37" s="75"/>
      <c r="D37" s="75"/>
      <c r="E37" s="75"/>
      <c r="F37" s="75"/>
      <c r="G37" s="75"/>
      <c r="H37" s="75"/>
      <c r="I37" s="76"/>
      <c r="J37" s="237" t="s">
        <v>9</v>
      </c>
      <c r="K37" s="237" t="s">
        <v>10</v>
      </c>
      <c r="L37" s="237" t="s">
        <v>11</v>
      </c>
      <c r="M37" s="237" t="s">
        <v>12</v>
      </c>
      <c r="N37" s="237" t="s">
        <v>13</v>
      </c>
      <c r="O37" s="80"/>
    </row>
    <row r="38" spans="1:15" x14ac:dyDescent="0.3">
      <c r="A38" s="86"/>
      <c r="B38" s="14" t="s">
        <v>228</v>
      </c>
      <c r="C38" s="78"/>
      <c r="D38" s="78"/>
      <c r="E38" s="78"/>
      <c r="F38" s="78"/>
      <c r="G38" s="78"/>
      <c r="H38" s="78"/>
      <c r="I38" s="79"/>
      <c r="J38" s="237"/>
      <c r="K38" s="237"/>
      <c r="L38" s="237"/>
      <c r="M38" s="237"/>
      <c r="N38" s="237"/>
      <c r="O38" s="80"/>
    </row>
    <row r="39" spans="1:15" x14ac:dyDescent="0.3">
      <c r="A39" s="84" t="s">
        <v>14</v>
      </c>
      <c r="B39" s="8" t="s">
        <v>218</v>
      </c>
      <c r="C39" s="75"/>
      <c r="D39" s="75"/>
      <c r="E39" s="75"/>
      <c r="F39" s="75"/>
      <c r="G39" s="75"/>
      <c r="H39" s="75"/>
      <c r="I39" s="76"/>
      <c r="J39" s="239">
        <f>IF(SUM(J43:J45)&gt;J21,"Pls Check",SUM(J43:J45))</f>
        <v>0</v>
      </c>
      <c r="K39" s="239">
        <f>IF(SUM(K43:K45)&gt;K21,"Pls Check",SUM(K43:K45))</f>
        <v>0</v>
      </c>
      <c r="L39" s="239">
        <f>IF(SUM(L43:L45)&gt;L21,"Pls Check",SUM(L43:L45))</f>
        <v>0</v>
      </c>
      <c r="M39" s="239">
        <f>IF(SUM(M43:M45)&gt;M21,"Pls Check",SUM(M43:M45))</f>
        <v>0</v>
      </c>
      <c r="N39" s="239">
        <f>IF(SUM(N43:N45)&gt;N21,"Pls Check",SUM(N43:N45))</f>
        <v>0</v>
      </c>
      <c r="O39" s="80"/>
    </row>
    <row r="40" spans="1:15" x14ac:dyDescent="0.3">
      <c r="A40" s="85"/>
      <c r="B40" s="11" t="s">
        <v>25</v>
      </c>
      <c r="C40" s="81"/>
      <c r="D40" s="81"/>
      <c r="E40" s="81"/>
      <c r="F40" s="81"/>
      <c r="G40" s="81"/>
      <c r="H40" s="81"/>
      <c r="I40" s="82"/>
      <c r="J40" s="240"/>
      <c r="K40" s="240"/>
      <c r="L40" s="240"/>
      <c r="M40" s="240"/>
      <c r="N40" s="240"/>
      <c r="O40" s="80"/>
    </row>
    <row r="41" spans="1:15" x14ac:dyDescent="0.3">
      <c r="A41" s="85"/>
      <c r="B41" s="11" t="s">
        <v>26</v>
      </c>
      <c r="C41" s="81"/>
      <c r="D41" s="81"/>
      <c r="E41" s="81"/>
      <c r="F41" s="81"/>
      <c r="G41" s="81"/>
      <c r="H41" s="81"/>
      <c r="I41" s="82"/>
      <c r="J41" s="240"/>
      <c r="K41" s="240"/>
      <c r="L41" s="240"/>
      <c r="M41" s="240"/>
      <c r="N41" s="240"/>
      <c r="O41" s="80"/>
    </row>
    <row r="42" spans="1:15" x14ac:dyDescent="0.3">
      <c r="A42" s="85"/>
      <c r="B42" s="11" t="s">
        <v>32</v>
      </c>
      <c r="C42" s="81"/>
      <c r="D42" s="81"/>
      <c r="E42" s="81"/>
      <c r="F42" s="81"/>
      <c r="G42" s="81"/>
      <c r="H42" s="81"/>
      <c r="I42" s="82"/>
      <c r="J42" s="241"/>
      <c r="K42" s="241"/>
      <c r="L42" s="241"/>
      <c r="M42" s="241"/>
      <c r="N42" s="241"/>
      <c r="O42" s="80"/>
    </row>
    <row r="43" spans="1:15" ht="15" x14ac:dyDescent="0.25">
      <c r="A43" s="89">
        <v>1</v>
      </c>
      <c r="B43" s="8" t="s">
        <v>215</v>
      </c>
      <c r="C43" s="75"/>
      <c r="D43" s="75"/>
      <c r="E43" s="75"/>
      <c r="F43" s="75"/>
      <c r="G43" s="75"/>
      <c r="H43" s="75"/>
      <c r="I43" s="76"/>
      <c r="J43" s="173"/>
      <c r="K43" s="173"/>
      <c r="L43" s="173"/>
      <c r="M43" s="173"/>
      <c r="N43" s="173"/>
      <c r="O43" s="80"/>
    </row>
    <row r="44" spans="1:15" ht="15" x14ac:dyDescent="0.25">
      <c r="A44" s="73">
        <v>2</v>
      </c>
      <c r="B44" s="5" t="s">
        <v>216</v>
      </c>
      <c r="C44" s="71"/>
      <c r="D44" s="71"/>
      <c r="E44" s="71"/>
      <c r="F44" s="71"/>
      <c r="G44" s="71"/>
      <c r="H44" s="71"/>
      <c r="I44" s="72"/>
      <c r="J44" s="171"/>
      <c r="K44" s="171"/>
      <c r="L44" s="171"/>
      <c r="M44" s="171"/>
      <c r="N44" s="171"/>
      <c r="O44" s="80"/>
    </row>
    <row r="45" spans="1:15" ht="15" x14ac:dyDescent="0.25">
      <c r="A45" s="73">
        <v>3</v>
      </c>
      <c r="B45" s="5" t="s">
        <v>217</v>
      </c>
      <c r="C45" s="71"/>
      <c r="D45" s="71"/>
      <c r="E45" s="71"/>
      <c r="F45" s="71"/>
      <c r="G45" s="71"/>
      <c r="H45" s="71"/>
      <c r="I45" s="72"/>
      <c r="J45" s="173"/>
      <c r="K45" s="173"/>
      <c r="L45" s="173"/>
      <c r="M45" s="173"/>
      <c r="N45" s="173"/>
      <c r="O45" s="80"/>
    </row>
    <row r="46" spans="1:15" ht="15" x14ac:dyDescent="0.25">
      <c r="A46" s="80"/>
      <c r="B46" s="80"/>
      <c r="C46" s="80"/>
      <c r="D46" s="80"/>
      <c r="E46" s="80"/>
      <c r="F46" s="80"/>
      <c r="G46" s="80"/>
      <c r="H46" s="80"/>
      <c r="I46" s="80"/>
      <c r="J46" s="80"/>
      <c r="K46" s="80"/>
      <c r="L46" s="80"/>
      <c r="M46" s="80"/>
      <c r="N46" s="80"/>
      <c r="O46" s="80"/>
    </row>
    <row r="47" spans="1:15" ht="15" x14ac:dyDescent="0.25">
      <c r="A47" s="19" t="s">
        <v>29</v>
      </c>
      <c r="B47" s="80"/>
      <c r="C47" s="80"/>
      <c r="D47" s="80"/>
      <c r="E47" s="80"/>
      <c r="F47" s="80"/>
      <c r="G47" s="80"/>
      <c r="H47" s="80"/>
      <c r="I47" s="80"/>
      <c r="J47" s="80"/>
      <c r="K47" s="80"/>
      <c r="L47" s="80"/>
      <c r="M47" s="80"/>
      <c r="N47" s="80"/>
      <c r="O47" s="80"/>
    </row>
    <row r="48" spans="1:15" ht="15" x14ac:dyDescent="0.25">
      <c r="A48" s="37" t="s">
        <v>27</v>
      </c>
      <c r="B48" s="5" t="s">
        <v>195</v>
      </c>
      <c r="C48" s="71"/>
      <c r="D48" s="71"/>
      <c r="E48" s="71"/>
      <c r="F48" s="71"/>
      <c r="G48" s="71"/>
      <c r="H48" s="71"/>
      <c r="I48" s="72"/>
      <c r="J48" s="73" t="s">
        <v>9</v>
      </c>
      <c r="K48" s="73" t="s">
        <v>10</v>
      </c>
      <c r="L48" s="73" t="s">
        <v>11</v>
      </c>
      <c r="M48" s="73" t="s">
        <v>12</v>
      </c>
      <c r="N48" s="73" t="s">
        <v>13</v>
      </c>
      <c r="O48" s="80"/>
    </row>
    <row r="49" spans="1:15" ht="15" x14ac:dyDescent="0.25">
      <c r="A49" s="74" t="s">
        <v>14</v>
      </c>
      <c r="B49" s="5" t="s">
        <v>196</v>
      </c>
      <c r="C49" s="71"/>
      <c r="D49" s="71"/>
      <c r="E49" s="71"/>
      <c r="F49" s="71"/>
      <c r="G49" s="71"/>
      <c r="H49" s="71"/>
      <c r="I49" s="72"/>
      <c r="J49" s="173"/>
      <c r="K49" s="173"/>
      <c r="L49" s="173"/>
      <c r="M49" s="173"/>
      <c r="N49" s="173"/>
      <c r="O49" s="80"/>
    </row>
    <row r="50" spans="1:15" ht="15" x14ac:dyDescent="0.25">
      <c r="A50" s="80"/>
      <c r="B50" s="80"/>
      <c r="C50" s="80"/>
      <c r="D50" s="80"/>
      <c r="E50" s="80"/>
      <c r="F50" s="80"/>
      <c r="G50" s="80"/>
      <c r="H50" s="80"/>
      <c r="I50" s="80"/>
      <c r="J50" s="80"/>
      <c r="K50" s="80"/>
      <c r="L50" s="80"/>
      <c r="M50" s="80"/>
      <c r="N50" s="80"/>
      <c r="O50" s="80"/>
    </row>
    <row r="51" spans="1:15" ht="15" x14ac:dyDescent="0.25">
      <c r="A51" s="19" t="s">
        <v>30</v>
      </c>
      <c r="B51" s="80"/>
      <c r="C51" s="80"/>
      <c r="D51" s="80"/>
      <c r="E51" s="80"/>
      <c r="F51" s="80"/>
      <c r="G51" s="80"/>
      <c r="H51" s="80"/>
      <c r="I51" s="80"/>
      <c r="J51" s="80"/>
      <c r="K51" s="80"/>
      <c r="L51" s="80"/>
      <c r="M51" s="80"/>
      <c r="N51" s="80"/>
      <c r="O51" s="80"/>
    </row>
    <row r="52" spans="1:15" x14ac:dyDescent="0.3">
      <c r="A52" s="37" t="s">
        <v>31</v>
      </c>
      <c r="B52" s="8" t="s">
        <v>197</v>
      </c>
      <c r="C52" s="75"/>
      <c r="D52" s="75"/>
      <c r="E52" s="75"/>
      <c r="F52" s="75"/>
      <c r="G52" s="75"/>
      <c r="H52" s="75"/>
      <c r="I52" s="76"/>
      <c r="J52" s="237" t="s">
        <v>9</v>
      </c>
      <c r="K52" s="237" t="s">
        <v>10</v>
      </c>
      <c r="L52" s="237" t="s">
        <v>11</v>
      </c>
      <c r="M52" s="237" t="s">
        <v>12</v>
      </c>
      <c r="N52" s="237" t="s">
        <v>13</v>
      </c>
      <c r="O52" s="80"/>
    </row>
    <row r="53" spans="1:15" x14ac:dyDescent="0.3">
      <c r="A53" s="86"/>
      <c r="B53" s="25" t="s">
        <v>28</v>
      </c>
      <c r="C53" s="78"/>
      <c r="D53" s="78"/>
      <c r="E53" s="78"/>
      <c r="F53" s="78"/>
      <c r="G53" s="78"/>
      <c r="H53" s="78"/>
      <c r="I53" s="79"/>
      <c r="J53" s="237"/>
      <c r="K53" s="237"/>
      <c r="L53" s="237"/>
      <c r="M53" s="237"/>
      <c r="N53" s="237"/>
      <c r="O53" s="80"/>
    </row>
    <row r="54" spans="1:15" ht="15" x14ac:dyDescent="0.25">
      <c r="A54" s="74" t="s">
        <v>14</v>
      </c>
      <c r="B54" s="8" t="s">
        <v>224</v>
      </c>
      <c r="C54" s="75"/>
      <c r="D54" s="75"/>
      <c r="E54" s="75"/>
      <c r="F54" s="75"/>
      <c r="G54" s="75"/>
      <c r="H54" s="75"/>
      <c r="I54" s="76"/>
      <c r="J54" s="221">
        <f>J22</f>
        <v>0</v>
      </c>
      <c r="K54" s="221">
        <f t="shared" ref="K54:N54" si="4">K22</f>
        <v>0</v>
      </c>
      <c r="L54" s="221">
        <f t="shared" si="4"/>
        <v>0</v>
      </c>
      <c r="M54" s="221">
        <f t="shared" si="4"/>
        <v>0</v>
      </c>
      <c r="N54" s="221">
        <f t="shared" si="4"/>
        <v>0</v>
      </c>
      <c r="O54" s="80"/>
    </row>
    <row r="55" spans="1:15" x14ac:dyDescent="0.3">
      <c r="A55" s="90" t="s">
        <v>15</v>
      </c>
      <c r="B55" s="8" t="s">
        <v>225</v>
      </c>
      <c r="C55" s="75"/>
      <c r="D55" s="75"/>
      <c r="E55" s="75"/>
      <c r="F55" s="75"/>
      <c r="G55" s="75"/>
      <c r="H55" s="75"/>
      <c r="I55" s="76"/>
      <c r="J55" s="246"/>
      <c r="K55" s="246"/>
      <c r="L55" s="246"/>
      <c r="M55" s="246"/>
      <c r="N55" s="246"/>
      <c r="O55" s="80"/>
    </row>
    <row r="56" spans="1:15" x14ac:dyDescent="0.3">
      <c r="A56" s="91"/>
      <c r="B56" s="14" t="s">
        <v>219</v>
      </c>
      <c r="C56" s="78"/>
      <c r="D56" s="78"/>
      <c r="E56" s="78"/>
      <c r="F56" s="78"/>
      <c r="G56" s="78"/>
      <c r="H56" s="78"/>
      <c r="I56" s="79"/>
      <c r="J56" s="247"/>
      <c r="K56" s="247"/>
      <c r="L56" s="247"/>
      <c r="M56" s="247"/>
      <c r="N56" s="247"/>
      <c r="O56" s="80"/>
    </row>
    <row r="57" spans="1:15" ht="30" customHeight="1" x14ac:dyDescent="0.25">
      <c r="A57" s="126" t="s">
        <v>20</v>
      </c>
      <c r="B57" s="248" t="s">
        <v>226</v>
      </c>
      <c r="C57" s="249"/>
      <c r="D57" s="249"/>
      <c r="E57" s="249"/>
      <c r="F57" s="249"/>
      <c r="G57" s="249"/>
      <c r="H57" s="249"/>
      <c r="I57" s="250"/>
      <c r="J57" s="173"/>
      <c r="K57" s="173"/>
      <c r="L57" s="173"/>
      <c r="M57" s="173"/>
      <c r="N57" s="173"/>
      <c r="O57" s="80"/>
    </row>
    <row r="58" spans="1:15" ht="15" x14ac:dyDescent="0.25">
      <c r="A58" s="87"/>
      <c r="B58" s="238" t="s">
        <v>35</v>
      </c>
      <c r="C58" s="238"/>
      <c r="D58" s="238"/>
      <c r="E58" s="238"/>
      <c r="F58" s="238"/>
      <c r="G58" s="238"/>
      <c r="H58" s="238"/>
      <c r="I58" s="238"/>
      <c r="J58" s="88" t="str">
        <f>IF(SUM(J54:J57)=J21,"Good Job","Pls check")</f>
        <v>Good Job</v>
      </c>
      <c r="K58" s="88" t="str">
        <f>IF(SUM(K54:K57)=K21,"Good Job","Pls check")</f>
        <v>Good Job</v>
      </c>
      <c r="L58" s="88" t="str">
        <f>IF(SUM(L54:L57)=L21,"Good Job","Pls check")</f>
        <v>Good Job</v>
      </c>
      <c r="M58" s="88" t="str">
        <f>IF(SUM(M54:M57)=M21,"Good Job","Pls check")</f>
        <v>Good Job</v>
      </c>
      <c r="N58" s="88" t="str">
        <f>IF(SUM(N54:N57)=N21,"Good Job","Pls check")</f>
        <v>Good Job</v>
      </c>
      <c r="O58" s="80"/>
    </row>
    <row r="59" spans="1:15" ht="15" x14ac:dyDescent="0.25">
      <c r="A59" s="92"/>
      <c r="B59" s="27"/>
      <c r="C59" s="81"/>
      <c r="D59" s="81"/>
      <c r="E59" s="81"/>
      <c r="F59" s="81"/>
      <c r="G59" s="81"/>
      <c r="H59" s="81"/>
      <c r="I59" s="81"/>
      <c r="J59" s="93"/>
      <c r="K59" s="93"/>
      <c r="L59" s="93"/>
      <c r="M59" s="93"/>
      <c r="N59" s="93"/>
      <c r="O59" s="81"/>
    </row>
    <row r="60" spans="1:15" ht="15" x14ac:dyDescent="0.25">
      <c r="A60" s="160" t="s">
        <v>251</v>
      </c>
      <c r="B60" s="161"/>
      <c r="C60" s="162"/>
      <c r="D60" s="251" t="s">
        <v>190</v>
      </c>
      <c r="E60" s="251"/>
      <c r="F60" s="251"/>
      <c r="G60" s="251"/>
      <c r="H60" s="252"/>
      <c r="I60" s="81"/>
      <c r="J60" s="93"/>
      <c r="K60" s="93"/>
      <c r="L60" s="93"/>
      <c r="M60" s="93"/>
      <c r="N60" s="93"/>
      <c r="O60" s="81"/>
    </row>
    <row r="61" spans="1:15" ht="15" x14ac:dyDescent="0.25">
      <c r="A61" s="14"/>
      <c r="B61" s="35"/>
      <c r="C61" s="163"/>
      <c r="D61" s="253" t="s">
        <v>305</v>
      </c>
      <c r="E61" s="253"/>
      <c r="F61" s="253"/>
      <c r="G61" s="253"/>
      <c r="H61" s="254"/>
      <c r="I61" s="81"/>
      <c r="J61" s="93"/>
      <c r="K61" s="93"/>
      <c r="L61" s="93"/>
      <c r="M61" s="93"/>
      <c r="N61" s="93"/>
      <c r="O61" s="81"/>
    </row>
    <row r="62" spans="1:15" ht="15" x14ac:dyDescent="0.25">
      <c r="A62" s="242" t="s">
        <v>191</v>
      </c>
      <c r="B62" s="242"/>
      <c r="C62" s="243"/>
      <c r="D62" s="255"/>
      <c r="E62" s="256"/>
      <c r="F62" s="256"/>
      <c r="G62" s="256"/>
      <c r="H62" s="257"/>
      <c r="I62" s="80"/>
      <c r="J62" s="80"/>
      <c r="K62" s="80"/>
      <c r="L62" s="80"/>
      <c r="M62" s="80"/>
      <c r="N62" s="80"/>
      <c r="O62" s="80"/>
    </row>
    <row r="63" spans="1:15" ht="15" x14ac:dyDescent="0.25">
      <c r="A63" s="244" t="s">
        <v>33</v>
      </c>
      <c r="B63" s="244"/>
      <c r="C63" s="245"/>
      <c r="D63" s="159">
        <f>IFERROR(J21/(MAX(J13:J14)-J30),)</f>
        <v>0</v>
      </c>
      <c r="E63" s="159">
        <f>IFERROR(K21/(MAX(K13:K14)-K30),)</f>
        <v>0</v>
      </c>
      <c r="F63" s="159">
        <f t="shared" ref="F63:H63" si="5">IFERROR(L21/(MAX(L13:L14)-L30),)</f>
        <v>0</v>
      </c>
      <c r="G63" s="159">
        <f t="shared" si="5"/>
        <v>0</v>
      </c>
      <c r="H63" s="159">
        <f t="shared" si="5"/>
        <v>0</v>
      </c>
      <c r="I63" s="164"/>
      <c r="J63" s="80"/>
      <c r="K63" s="80"/>
      <c r="L63" s="80"/>
      <c r="M63" s="80"/>
      <c r="N63" s="80"/>
      <c r="O63" s="80"/>
    </row>
    <row r="64" spans="1:15" ht="15" x14ac:dyDescent="0.25">
      <c r="A64" s="244" t="s">
        <v>193</v>
      </c>
      <c r="B64" s="244"/>
      <c r="C64" s="245"/>
      <c r="D64" s="157">
        <f>IFERROR(J39/J21,)</f>
        <v>0</v>
      </c>
      <c r="E64" s="157">
        <f>IFERROR(K39/K21,)</f>
        <v>0</v>
      </c>
      <c r="F64" s="157">
        <f>IFERROR(L39/L21,)</f>
        <v>0</v>
      </c>
      <c r="G64" s="157">
        <f>IFERROR(M39/M21,)</f>
        <v>0</v>
      </c>
      <c r="H64" s="157">
        <f>IFERROR(N39/N21,)</f>
        <v>0</v>
      </c>
      <c r="I64" s="164"/>
      <c r="J64" s="80"/>
      <c r="K64" s="80"/>
      <c r="L64" s="80"/>
      <c r="M64" s="80"/>
      <c r="N64" s="80"/>
      <c r="O64" s="80"/>
    </row>
    <row r="65" spans="1:15" ht="15" x14ac:dyDescent="0.25">
      <c r="A65" s="244" t="s">
        <v>34</v>
      </c>
      <c r="B65" s="244"/>
      <c r="C65" s="245"/>
      <c r="D65" s="158">
        <f>IFERROR(D62/J21,)</f>
        <v>0</v>
      </c>
      <c r="E65" s="158">
        <f>IFERROR(D62/K21,)</f>
        <v>0</v>
      </c>
      <c r="F65" s="158">
        <f>IFERROR(D62/L21,)</f>
        <v>0</v>
      </c>
      <c r="G65" s="170">
        <f>IFERROR(D62/M21,)</f>
        <v>0</v>
      </c>
      <c r="H65" s="158">
        <f>IFERROR(D62/N21,)</f>
        <v>0</v>
      </c>
      <c r="I65" s="164"/>
      <c r="J65" s="80"/>
      <c r="K65" s="80"/>
      <c r="L65" s="80"/>
      <c r="M65" s="80"/>
      <c r="N65" s="80"/>
      <c r="O65" s="80"/>
    </row>
    <row r="66" spans="1:15" ht="15" x14ac:dyDescent="0.25">
      <c r="A66" s="80"/>
      <c r="B66" s="80"/>
      <c r="C66" s="80"/>
      <c r="D66" s="80"/>
      <c r="E66" s="80"/>
      <c r="F66" s="80"/>
      <c r="G66" s="80"/>
      <c r="H66" s="80"/>
      <c r="I66" s="80"/>
      <c r="J66" s="80"/>
      <c r="K66" s="80"/>
      <c r="L66" s="80"/>
      <c r="M66" s="80"/>
      <c r="N66" s="80"/>
      <c r="O66" s="80"/>
    </row>
    <row r="116" ht="15.75" customHeight="1" x14ac:dyDescent="0.3"/>
  </sheetData>
  <protectedRanges>
    <protectedRange password="CB1D" sqref="J43:N45 J49:N49 J55:N57 D62 J13:N14 J16:N16 J22:N26 J28:N33" name="Range1"/>
  </protectedRanges>
  <mergeCells count="49">
    <mergeCell ref="A4:O4"/>
    <mergeCell ref="A5:O5"/>
    <mergeCell ref="A6:O6"/>
    <mergeCell ref="A7:O7"/>
    <mergeCell ref="J19:J20"/>
    <mergeCell ref="K19:K20"/>
    <mergeCell ref="L19:L20"/>
    <mergeCell ref="M19:M20"/>
    <mergeCell ref="N19:N20"/>
    <mergeCell ref="N30:N33"/>
    <mergeCell ref="B26:I26"/>
    <mergeCell ref="J30:J33"/>
    <mergeCell ref="K30:K33"/>
    <mergeCell ref="L30:L33"/>
    <mergeCell ref="B24:I24"/>
    <mergeCell ref="M30:M33"/>
    <mergeCell ref="B22:I22"/>
    <mergeCell ref="B23:I23"/>
    <mergeCell ref="A64:C64"/>
    <mergeCell ref="L52:L53"/>
    <mergeCell ref="M52:M53"/>
    <mergeCell ref="B25:I25"/>
    <mergeCell ref="A65:C65"/>
    <mergeCell ref="N55:N56"/>
    <mergeCell ref="J55:J56"/>
    <mergeCell ref="K55:K56"/>
    <mergeCell ref="L55:L56"/>
    <mergeCell ref="M55:M56"/>
    <mergeCell ref="B57:I57"/>
    <mergeCell ref="B58:I58"/>
    <mergeCell ref="D60:H60"/>
    <mergeCell ref="D61:H61"/>
    <mergeCell ref="D62:H62"/>
    <mergeCell ref="N52:N53"/>
    <mergeCell ref="A62:C62"/>
    <mergeCell ref="A63:C63"/>
    <mergeCell ref="J52:J53"/>
    <mergeCell ref="K52:K53"/>
    <mergeCell ref="N37:N38"/>
    <mergeCell ref="B34:I34"/>
    <mergeCell ref="J39:J42"/>
    <mergeCell ref="K39:K42"/>
    <mergeCell ref="L39:L42"/>
    <mergeCell ref="M39:M42"/>
    <mergeCell ref="N39:N42"/>
    <mergeCell ref="J37:J38"/>
    <mergeCell ref="K37:K38"/>
    <mergeCell ref="L37:L38"/>
    <mergeCell ref="M37:M38"/>
  </mergeCells>
  <conditionalFormatting sqref="J30:N33">
    <cfRule type="cellIs" dxfId="2" priority="4" operator="lessThan">
      <formula>0</formula>
    </cfRule>
  </conditionalFormatting>
  <conditionalFormatting sqref="J59:N61">
    <cfRule type="cellIs" dxfId="1" priority="3" operator="lessThan">
      <formula>0</formula>
    </cfRule>
  </conditionalFormatting>
  <conditionalFormatting sqref="J34:N34">
    <cfRule type="expression" dxfId="0" priority="10">
      <formula>IF(SUM(J21:J33)=J14,"")</formula>
    </cfRule>
  </conditionalFormatting>
  <dataValidations count="93">
    <dataValidation type="whole" allowBlank="1" showInputMessage="1" showErrorMessage="1" errorTitle="Pls Check" error="Value can't be less than Zero and greater than N21" sqref="N57">
      <formula1>0</formula1>
      <formula2>N21</formula2>
    </dataValidation>
    <dataValidation type="whole" allowBlank="1" showInputMessage="1" showErrorMessage="1" errorTitle="Pls Check" error="Value can't be less than Zero and greater than M21" sqref="M57">
      <formula1>0</formula1>
      <formula2>M21</formula2>
    </dataValidation>
    <dataValidation type="whole" allowBlank="1" showInputMessage="1" showErrorMessage="1" errorTitle="Pls Check" error="Value can't be less than Zero and greater than L21" sqref="L57">
      <formula1>0</formula1>
      <formula2>L21</formula2>
    </dataValidation>
    <dataValidation type="whole" allowBlank="1" showInputMessage="1" showErrorMessage="1" errorTitle="Pls Check" error="Value can't be less than Zero and greater than K21" sqref="K57">
      <formula1>0</formula1>
      <formula2>K21</formula2>
    </dataValidation>
    <dataValidation type="whole" allowBlank="1" showInputMessage="1" showErrorMessage="1" errorTitle="Pls Check" error="Value can't be less than Zero and greater than J23" sqref="J57">
      <formula1>0</formula1>
      <formula2>J23</formula2>
    </dataValidation>
    <dataValidation type="whole" allowBlank="1" showInputMessage="1" showErrorMessage="1" errorTitle="Pls Check" error="Value can't be less than Zero and  greater than N21" sqref="N55:N56">
      <formula1>0</formula1>
      <formula2>N21</formula2>
    </dataValidation>
    <dataValidation type="whole" allowBlank="1" showInputMessage="1" showErrorMessage="1" errorTitle="Pls Check" error="Value can't be less than Zero and  greater than M21" sqref="M55:M56">
      <formula1>0</formula1>
      <formula2>M21</formula2>
    </dataValidation>
    <dataValidation type="whole" allowBlank="1" showInputMessage="1" showErrorMessage="1" errorTitle="Pls Check" error="Value can't be less than Zero and  greater than L21" sqref="L55:L56">
      <formula1>0</formula1>
      <formula2>L21</formula2>
    </dataValidation>
    <dataValidation type="whole" allowBlank="1" showInputMessage="1" showErrorMessage="1" errorTitle="Pls Check" error="Value can't be less than Zero and  greater than K21" sqref="K55:K56">
      <formula1>0</formula1>
      <formula2>K21</formula2>
    </dataValidation>
    <dataValidation type="whole" allowBlank="1" showInputMessage="1" showErrorMessage="1" errorTitle="Pls Check" error="Value can't be less than Zero and  greater than N21" sqref="N49">
      <formula1>0</formula1>
      <formula2>N21</formula2>
    </dataValidation>
    <dataValidation type="whole" allowBlank="1" showInputMessage="1" showErrorMessage="1" errorTitle="Pls Check" error="Value can't be less than Zero and  greater than M21" sqref="M49">
      <formula1>0</formula1>
      <formula2>M21</formula2>
    </dataValidation>
    <dataValidation type="whole" allowBlank="1" showInputMessage="1" showErrorMessage="1" errorTitle="Pls Check" error="Value can't be less than Zero and  greater than L21" sqref="L49">
      <formula1>0</formula1>
      <formula2>L21</formula2>
    </dataValidation>
    <dataValidation type="whole" allowBlank="1" showInputMessage="1" showErrorMessage="1" errorTitle="Pls Check" error="Value can't be less than Zero and  greater than K21" sqref="K49">
      <formula1>0</formula1>
      <formula2>K21</formula2>
    </dataValidation>
    <dataValidation type="whole" allowBlank="1" showErrorMessage="1" errorTitle="Pls Check" error="Value can't be less than Zero and greater than N21" sqref="N45">
      <formula1>0</formula1>
      <formula2>N21</formula2>
    </dataValidation>
    <dataValidation type="whole" allowBlank="1" showErrorMessage="1" errorTitle="Pls Check" error="Value can't be less than Zero and greater than M21" sqref="M45">
      <formula1>0</formula1>
      <formula2>M21</formula2>
    </dataValidation>
    <dataValidation type="whole" allowBlank="1" showErrorMessage="1" errorTitle="Pls Check" error="Value can't be less than Zero and greater than L21" sqref="L45">
      <formula1>0</formula1>
      <formula2>L21</formula2>
    </dataValidation>
    <dataValidation type="whole" allowBlank="1" showErrorMessage="1" errorTitle="Pls Check" error="Value can't be less than Zero and greater than K21" sqref="K45">
      <formula1>0</formula1>
      <formula2>K21</formula2>
    </dataValidation>
    <dataValidation type="whole" allowBlank="1" showInputMessage="1" showErrorMessage="1" errorTitle="Pls Check" error="Value can't be less than Zero and  greater than N21" sqref="N44">
      <formula1>0</formula1>
      <formula2>N21</formula2>
    </dataValidation>
    <dataValidation type="whole" allowBlank="1" showInputMessage="1" showErrorMessage="1" errorTitle="Pls Check" error="Value can't be less than Zero and  greater than M21" sqref="M44">
      <formula1>0</formula1>
      <formula2>M21</formula2>
    </dataValidation>
    <dataValidation type="whole" allowBlank="1" showInputMessage="1" showErrorMessage="1" errorTitle="Pls Check" error="Value can't be less than Zero and  greater than L21" sqref="L44">
      <formula1>0</formula1>
      <formula2>L21</formula2>
    </dataValidation>
    <dataValidation type="whole" allowBlank="1" showInputMessage="1" showErrorMessage="1" errorTitle="Pls Check" error="Value can't be less than Zero and  greater than K21" sqref="K44">
      <formula1>0</formula1>
      <formula2>K21</formula2>
    </dataValidation>
    <dataValidation type="whole" allowBlank="1" showInputMessage="1" showErrorMessage="1" errorTitle="Pls Check" error="Value can't be less than Zero and greater than N21" sqref="N43">
      <formula1>0</formula1>
      <formula2>N21</formula2>
    </dataValidation>
    <dataValidation type="whole" allowBlank="1" showInputMessage="1" showErrorMessage="1" errorTitle="Pls Check" error="Value can't be less than Zero and greater than M21" sqref="M43">
      <formula1>0</formula1>
      <formula2>M21</formula2>
    </dataValidation>
    <dataValidation type="whole" allowBlank="1" showInputMessage="1" showErrorMessage="1" errorTitle="Pls Check" error="Value can't be less than Zero and greater than L21" sqref="L43">
      <formula1>0</formula1>
      <formula2>L21</formula2>
    </dataValidation>
    <dataValidation type="whole" allowBlank="1" showInputMessage="1" showErrorMessage="1" errorTitle="Pls Check" error="Value can't be less than Zero and greater than K21" sqref="K43">
      <formula1>0</formula1>
      <formula2>K21</formula2>
    </dataValidation>
    <dataValidation type="whole" operator="lessThanOrEqual" allowBlank="1" showInputMessage="1" showErrorMessage="1" errorTitle="Pls Check" error="It can't be greater than J14" sqref="J15:N15">
      <formula1>J14</formula1>
    </dataValidation>
    <dataValidation allowBlank="1" showInputMessage="1" showErrorMessage="1" promptTitle="Pls Check" prompt="It can't be negative" sqref="J59:N59"/>
    <dataValidation type="whole" allowBlank="1" showErrorMessage="1" errorTitle="Pls Check" error="Value can't be less than Zero and greater than J21" sqref="J45">
      <formula1>0</formula1>
      <formula2>J21</formula2>
    </dataValidation>
    <dataValidation type="whole" allowBlank="1" showInputMessage="1" showErrorMessage="1" errorTitle="Pls Check" error="Value can't be less than =J39 or greater than =J21" sqref="J49">
      <formula1>J39</formula1>
      <formula2>J21</formula2>
    </dataValidation>
    <dataValidation type="whole" allowBlank="1" showInputMessage="1" showErrorMessage="1" errorTitle="Pls Check" error="Value can't be less than Zero and  greater than J21" sqref="J44">
      <formula1>0</formula1>
      <formula2>J21</formula2>
    </dataValidation>
    <dataValidation type="whole" allowBlank="1" showInputMessage="1" showErrorMessage="1" errorTitle="Pls Check" error="Value can't be less than Zero and greater than J21" sqref="J43">
      <formula1>0</formula1>
      <formula2>J21</formula2>
    </dataValidation>
    <dataValidation type="whole" allowBlank="1" showInputMessage="1" showErrorMessage="1" errorTitle="Pls Check" error="Value can't be less than Zero and greater than J14_x000a_" sqref="J27">
      <formula1>0</formula1>
      <formula2>J14</formula2>
    </dataValidation>
    <dataValidation type="whole" allowBlank="1" showInputMessage="1" showErrorMessage="1" errorTitle="Pls check" error="Value can't be less than or greater than J22" sqref="J54:N54">
      <formula1>J22</formula1>
      <formula2>J22</formula2>
    </dataValidation>
    <dataValidation type="whole" allowBlank="1" showInputMessage="1" showErrorMessage="1" errorTitle="Pls Check" error="Value can't be less than Zero and  greater than J23" sqref="J55:J56">
      <formula1>0</formula1>
      <formula2>J23</formula2>
    </dataValidation>
    <dataValidation type="whole" allowBlank="1" showInputMessage="1" showErrorMessage="1" errorTitle="Pls Check" error="Value can't be less than zero and greater than J21" sqref="J24">
      <formula1>0</formula1>
      <formula2>J21</formula2>
    </dataValidation>
    <dataValidation type="whole" allowBlank="1" showInputMessage="1" showErrorMessage="1" errorTitle="Pls Check" error="Value can't be less than zero and greater than J21" sqref="J25">
      <formula1>0</formula1>
      <formula2>J21</formula2>
    </dataValidation>
    <dataValidation type="whole" allowBlank="1" showInputMessage="1" showErrorMessage="1" errorTitle="Pls Check" error="Value can't be less than zero and greater than J21" sqref="J26">
      <formula1>0</formula1>
      <formula2>J21</formula2>
    </dataValidation>
    <dataValidation type="whole" allowBlank="1" showInputMessage="1" showErrorMessage="1" errorTitle="Pls Check" error="Value can't be less than Zero and greater than L14_x000a_" sqref="L27">
      <formula1>0</formula1>
      <formula2>L14</formula2>
    </dataValidation>
    <dataValidation type="whole" allowBlank="1" showInputMessage="1" showErrorMessage="1" errorTitle="Pls Check" error="Value can't be less than Zero and greater than M14_x000a_" sqref="M27">
      <formula1>0</formula1>
      <formula2>M14</formula2>
    </dataValidation>
    <dataValidation type="whole" allowBlank="1" showInputMessage="1" showErrorMessage="1" errorTitle="Pls Check" error="Value can't be less than Zero and greater than N14_x000a_" sqref="N27">
      <formula1>0</formula1>
      <formula2>N14</formula2>
    </dataValidation>
    <dataValidation type="whole" allowBlank="1" showInputMessage="1" showErrorMessage="1" errorTitle="Pls Check" error="Value can't be less than Zero and greater than N23" sqref="N39:N40">
      <formula1>0</formula1>
      <formula2>N21</formula2>
    </dataValidation>
    <dataValidation type="whole" allowBlank="1" showInputMessage="1" showErrorMessage="1" errorTitle="Pls Check" error="Value can't be less than Zero and greater than N23" sqref="N41:N42">
      <formula1>0</formula1>
      <formula2>N24</formula2>
    </dataValidation>
    <dataValidation type="whole" allowBlank="1" showInputMessage="1" showErrorMessage="1" errorTitle="Pls Check" error="Value can't be less than Zero and greater than J23_x000a_" sqref="J39:J40">
      <formula1>0</formula1>
      <formula2>J21</formula2>
    </dataValidation>
    <dataValidation type="whole" allowBlank="1" showInputMessage="1" showErrorMessage="1" errorTitle="Pls Check" error="Value can't be less than Zero and greater than J23_x000a_" sqref="J41:J42">
      <formula1>0</formula1>
      <formula2>J24</formula2>
    </dataValidation>
    <dataValidation type="whole" allowBlank="1" showInputMessage="1" showErrorMessage="1" errorTitle="Pls Check" error="Value can't be less than Zero and greater than K23" sqref="K39:K40">
      <formula1>0</formula1>
      <formula2>K21</formula2>
    </dataValidation>
    <dataValidation type="whole" allowBlank="1" showInputMessage="1" showErrorMessage="1" errorTitle="Pls Check" error="Value can't be less than Zero and greater than K23" sqref="K41:K42">
      <formula1>0</formula1>
      <formula2>K24</formula2>
    </dataValidation>
    <dataValidation type="whole" allowBlank="1" showInputMessage="1" showErrorMessage="1" errorTitle="Pls Check" error="Value can't be less than Zero and greater than L23" sqref="L39:L40">
      <formula1>0</formula1>
      <formula2>L21</formula2>
    </dataValidation>
    <dataValidation type="whole" allowBlank="1" showInputMessage="1" showErrorMessage="1" errorTitle="Pls Check" error="Value can't be less than Zero and greater than L23" sqref="L41:L42">
      <formula1>0</formula1>
      <formula2>L24</formula2>
    </dataValidation>
    <dataValidation type="whole" allowBlank="1" showInputMessage="1" showErrorMessage="1" errorTitle="Pls Check" error="Value can't be less than Zero and greater than M23" sqref="M39:M40">
      <formula1>0</formula1>
      <formula2>M21</formula2>
    </dataValidation>
    <dataValidation type="whole" allowBlank="1" showInputMessage="1" showErrorMessage="1" errorTitle="Pls Check" error="Value can't be less than Zero and greater than M23" sqref="M41:M42">
      <formula1>0</formula1>
      <formula2>M24</formula2>
    </dataValidation>
    <dataValidation type="whole" allowBlank="1" showInputMessage="1" showErrorMessage="1" error="Value can't be less than zero and greater than J15+J16" sqref="J21">
      <formula1>0</formula1>
      <formula2>J15+16</formula2>
    </dataValidation>
    <dataValidation type="whole" allowBlank="1" showInputMessage="1" showErrorMessage="1" error="Value can't be less than zero and greater than J15" sqref="J22">
      <formula1>0</formula1>
      <formula2>J15</formula2>
    </dataValidation>
    <dataValidation type="whole" allowBlank="1" showInputMessage="1" showErrorMessage="1" error="Value can't be less than zero and greater than J16" sqref="J23">
      <formula1>0</formula1>
      <formula2>J16</formula2>
    </dataValidation>
    <dataValidation type="whole" allowBlank="1" showInputMessage="1" showErrorMessage="1" errorTitle="Pls Check" error="Value can't be less than Zero and greater than J15_x000a_" sqref="J28">
      <formula1>0</formula1>
      <formula2>J15</formula2>
    </dataValidation>
    <dataValidation type="whole" allowBlank="1" showInputMessage="1" showErrorMessage="1" errorTitle="Pls Check" error="Value can't be less than Zero and greater than J16_x000a_" sqref="J29">
      <formula1>0</formula1>
      <formula2>J16</formula2>
    </dataValidation>
    <dataValidation type="whole" allowBlank="1" showInputMessage="1" showErrorMessage="1" error="Value can't be less than zero and greater than N15+N16" sqref="N21">
      <formula1>0</formula1>
      <formula2>N15+N16</formula2>
    </dataValidation>
    <dataValidation type="whole" allowBlank="1" showInputMessage="1" showErrorMessage="1" error="Value can't be less than zero and greater than M15+M16" sqref="M21">
      <formula1>0</formula1>
      <formula2>M15+M16</formula2>
    </dataValidation>
    <dataValidation type="whole" allowBlank="1" showInputMessage="1" showErrorMessage="1" error="Value can't be less than zero and greater than L15+L16" sqref="L21">
      <formula1>0</formula1>
      <formula2>L15+L16</formula2>
    </dataValidation>
    <dataValidation type="whole" allowBlank="1" showInputMessage="1" showErrorMessage="1" error="Value can't be less than zero and greater than K15+K16" sqref="K21">
      <formula1>0</formula1>
      <formula2>K15+K16</formula2>
    </dataValidation>
    <dataValidation type="whole" allowBlank="1" showInputMessage="1" showErrorMessage="1" error="Value can't be less than zero and greater than k15" sqref="K22">
      <formula1>0</formula1>
      <formula2>K15</formula2>
    </dataValidation>
    <dataValidation type="whole" allowBlank="1" showInputMessage="1" showErrorMessage="1" error="Value can't be less than zero and greater than L15" sqref="L22">
      <formula1>0</formula1>
      <formula2>L15</formula2>
    </dataValidation>
    <dataValidation type="whole" allowBlank="1" showInputMessage="1" showErrorMessage="1" error="Value can't be less than zero and greater than M15" sqref="M22">
      <formula1>0</formula1>
      <formula2>M15</formula2>
    </dataValidation>
    <dataValidation type="whole" allowBlank="1" showInputMessage="1" showErrorMessage="1" error="Value can't be less than zero and greater than N15" sqref="N22">
      <formula1>0</formula1>
      <formula2>N15</formula2>
    </dataValidation>
    <dataValidation type="whole" allowBlank="1" showInputMessage="1" showErrorMessage="1" error="Value can't be less than zero and greater than K16" sqref="K23">
      <formula1>0</formula1>
      <formula2>K16</formula2>
    </dataValidation>
    <dataValidation type="whole" allowBlank="1" showInputMessage="1" showErrorMessage="1" error="Value can't be less than zero and greater than L16" sqref="L23">
      <formula1>0</formula1>
      <formula2>L16</formula2>
    </dataValidation>
    <dataValidation type="whole" allowBlank="1" showInputMessage="1" showErrorMessage="1" error="Value can't be less than zero and greater than M16" sqref="M23">
      <formula1>0</formula1>
      <formula2>M16</formula2>
    </dataValidation>
    <dataValidation type="whole" allowBlank="1" showInputMessage="1" showErrorMessage="1" error="Value can't be less than zero and greater than N16" sqref="N23">
      <formula1>0</formula1>
      <formula2>N16</formula2>
    </dataValidation>
    <dataValidation type="whole" allowBlank="1" showInputMessage="1" showErrorMessage="1" errorTitle="Pls Check" error="Value can't be less than zero and greater than K21" sqref="K24">
      <formula1>0</formula1>
      <formula2>K21</formula2>
    </dataValidation>
    <dataValidation type="whole" allowBlank="1" showInputMessage="1" showErrorMessage="1" errorTitle="Pls Check" error="Value can't be less than zero and greater than L21" sqref="L24">
      <formula1>0</formula1>
      <formula2>L21</formula2>
    </dataValidation>
    <dataValidation type="whole" allowBlank="1" showInputMessage="1" showErrorMessage="1" errorTitle="Pls Check" error="Value can't be less than zero and greater than M21" sqref="M24">
      <formula1>0</formula1>
      <formula2>M21</formula2>
    </dataValidation>
    <dataValidation type="whole" allowBlank="1" showInputMessage="1" showErrorMessage="1" errorTitle="Pls Check" error="Value can't be less than zero and greater than N21" sqref="N24">
      <formula1>0</formula1>
      <formula2>N21</formula2>
    </dataValidation>
    <dataValidation type="whole" allowBlank="1" showInputMessage="1" showErrorMessage="1" errorTitle="Pls Check" error="Value can't be less than zero and greater than K21" sqref="K25">
      <formula1>0</formula1>
      <formula2>K21</formula2>
    </dataValidation>
    <dataValidation type="whole" allowBlank="1" showInputMessage="1" showErrorMessage="1" errorTitle="Pls Check" error="Value can't be less than zero and greater than L21" sqref="L25">
      <formula1>0</formula1>
      <formula2>L21</formula2>
    </dataValidation>
    <dataValidation type="whole" allowBlank="1" showInputMessage="1" showErrorMessage="1" errorTitle="Pls Check" error="Value can't be less than zero and greater than M21" sqref="M25">
      <formula1>0</formula1>
      <formula2>M21</formula2>
    </dataValidation>
    <dataValidation type="whole" allowBlank="1" showInputMessage="1" showErrorMessage="1" errorTitle="Pls Check" error="Value can't be less than zero and greater than N21" sqref="N25">
      <formula1>0</formula1>
      <formula2>N21</formula2>
    </dataValidation>
    <dataValidation type="whole" allowBlank="1" showInputMessage="1" showErrorMessage="1" errorTitle="Pls Check" error="Value can't be less than zero and greater than K21" sqref="K26">
      <formula1>0</formula1>
      <formula2>K21</formula2>
    </dataValidation>
    <dataValidation type="whole" allowBlank="1" showInputMessage="1" showErrorMessage="1" errorTitle="Pls Check" error="Value can't be less than zero and greater than L21" sqref="L26">
      <formula1>0</formula1>
      <formula2>L21</formula2>
    </dataValidation>
    <dataValidation type="whole" allowBlank="1" showInputMessage="1" showErrorMessage="1" errorTitle="Pls Check" error="Value can't be less than zero and greater than M21" sqref="M26">
      <formula1>0</formula1>
      <formula2>M21</formula2>
    </dataValidation>
    <dataValidation type="whole" allowBlank="1" showInputMessage="1" showErrorMessage="1" errorTitle="Pls Check" error="Value can't be less than zero and greater than N21" sqref="N26">
      <formula1>0</formula1>
      <formula2>N21</formula2>
    </dataValidation>
    <dataValidation type="whole" allowBlank="1" showInputMessage="1" showErrorMessage="1" errorTitle="Pls Check" error="Value can't be less than Zero and greater than K14_x000a_" sqref="K27">
      <formula1>0</formula1>
      <formula2>K14</formula2>
    </dataValidation>
    <dataValidation type="whole" allowBlank="1" showInputMessage="1" showErrorMessage="1" errorTitle="Pls Check" error="Value can't be less than Zero and greater than K15_x000a_" sqref="K28">
      <formula1>0</formula1>
      <formula2>K15</formula2>
    </dataValidation>
    <dataValidation type="whole" allowBlank="1" showInputMessage="1" showErrorMessage="1" errorTitle="Pls Check" error="Value can't be less than Zero and greater than L15_x000a_" sqref="L28">
      <formula1>0</formula1>
      <formula2>L15</formula2>
    </dataValidation>
    <dataValidation type="whole" allowBlank="1" showInputMessage="1" showErrorMessage="1" errorTitle="Pls Check" error="Value can't be less than Zero and greater than M15_x000a_" sqref="M28">
      <formula1>0</formula1>
      <formula2>M15</formula2>
    </dataValidation>
    <dataValidation type="whole" allowBlank="1" showInputMessage="1" showErrorMessage="1" errorTitle="Pls Check" error="Value can't be less than Zero and greater than N15_x000a_" sqref="N28">
      <formula1>0</formula1>
      <formula2>N15</formula2>
    </dataValidation>
    <dataValidation type="whole" allowBlank="1" showInputMessage="1" showErrorMessage="1" errorTitle="Pls Check" error="Value can't be less than Zero and greater than K16_x000a_" sqref="K29">
      <formula1>0</formula1>
      <formula2>K16</formula2>
    </dataValidation>
    <dataValidation type="whole" allowBlank="1" showInputMessage="1" showErrorMessage="1" errorTitle="Pls Check" error="Value can't be less than Zero and greater than L16_x000a_" sqref="L29">
      <formula1>0</formula1>
      <formula2>L16</formula2>
    </dataValidation>
    <dataValidation type="whole" allowBlank="1" showInputMessage="1" showErrorMessage="1" errorTitle="Pls Check" error="Value can't be less than Zero and greater than M16_x000a_" sqref="M29">
      <formula1>0</formula1>
      <formula2>M16</formula2>
    </dataValidation>
    <dataValidation type="whole" allowBlank="1" showInputMessage="1" showErrorMessage="1" errorTitle="Pls Check" error="Value can't be less than Zero and greater than N16_x000a_" sqref="N29">
      <formula1>0</formula1>
      <formula2>N16</formula2>
    </dataValidation>
    <dataValidation type="whole" allowBlank="1" showInputMessage="1" showErrorMessage="1" errorTitle="Please Check" error="Value can't be less than Zero and greater than J14" sqref="J30:J33">
      <formula1>0</formula1>
      <formula2>J14</formula2>
    </dataValidation>
    <dataValidation type="whole" allowBlank="1" showInputMessage="1" showErrorMessage="1" errorTitle="Please Check" error="Value can't be less than Zero and greater than K14" sqref="K30:K33">
      <formula1>0</formula1>
      <formula2>K14</formula2>
    </dataValidation>
    <dataValidation type="whole" allowBlank="1" showInputMessage="1" showErrorMessage="1" errorTitle="Please Check" error="Value can't be less than Zero and greater than L14" sqref="L30:L33">
      <formula1>0</formula1>
      <formula2>L14</formula2>
    </dataValidation>
    <dataValidation type="whole" allowBlank="1" showInputMessage="1" showErrorMessage="1" errorTitle="Please Check" error="Value can't be less than Zero and greater than M14" sqref="M30:M33">
      <formula1>0</formula1>
      <formula2>M14</formula2>
    </dataValidation>
    <dataValidation type="whole" allowBlank="1" showInputMessage="1" showErrorMessage="1" errorTitle="Please Check" error="Value can't be less than Zero and greater than N14" sqref="N30:N33">
      <formula1>0</formula1>
      <formula2>N14</formula2>
    </dataValidation>
  </dataValidations>
  <printOptions horizontalCentered="1" verticalCentered="1"/>
  <pageMargins left="0.25" right="0.25" top="0.75" bottom="0.75" header="0.3" footer="0.3"/>
  <pageSetup scale="77" orientation="portrait" r:id="rId1"/>
  <headerFooter>
    <oddFooter>&amp;L&amp;"-,Italic"&amp;8HEP Performance Report Data Form
&amp;"-,Regular"OMB No. 1810-0684              Exp. 03/31/2017&amp;C&amp;8"APR Block A" Page &amp;P of &amp;N&amp;R&amp;8Printed on &amp;D</oddFooter>
  </headerFooter>
  <rowBreaks count="1" manualBreakCount="1">
    <brk id="66" max="14" man="1"/>
  </rowBreaks>
  <drawing r:id="rId2"/>
  <legacyDrawing r:id="rId3"/>
  <oleObjects>
    <mc:AlternateContent xmlns:mc="http://schemas.openxmlformats.org/markup-compatibility/2006">
      <mc:Choice Requires="x14">
        <oleObject progId="Word.Picture.8" shapeId="12296" r:id="rId4">
          <objectPr defaultSize="0" autoPict="0" r:id="rId5">
            <anchor moveWithCells="1" sizeWithCells="1">
              <from>
                <xdr:col>1</xdr:col>
                <xdr:colOff>106680</xdr:colOff>
                <xdr:row>3</xdr:row>
                <xdr:rowOff>83820</xdr:rowOff>
              </from>
              <to>
                <xdr:col>2</xdr:col>
                <xdr:colOff>228600</xdr:colOff>
                <xdr:row>6</xdr:row>
                <xdr:rowOff>114300</xdr:rowOff>
              </to>
            </anchor>
          </objectPr>
        </oleObject>
      </mc:Choice>
      <mc:Fallback>
        <oleObject progId="Word.Picture.8" shapeId="12296" r:id="rId4"/>
      </mc:Fallback>
    </mc:AlternateContent>
  </oleObjects>
  <mc:AlternateContent xmlns:mc="http://schemas.openxmlformats.org/markup-compatibility/2006">
    <mc:Choice Requires="x14">
      <controls>
        <mc:AlternateContent xmlns:mc="http://schemas.openxmlformats.org/markup-compatibility/2006">
          <mc:Choice Requires="x14">
            <control shapeId="12312" r:id="rId6" name="Check Box 24">
              <controlPr defaultSize="0" autoFill="0" autoLine="0" autoPict="0">
                <anchor moveWithCells="1">
                  <from>
                    <xdr:col>11</xdr:col>
                    <xdr:colOff>30480</xdr:colOff>
                    <xdr:row>0</xdr:row>
                    <xdr:rowOff>45720</xdr:rowOff>
                  </from>
                  <to>
                    <xdr:col>11</xdr:col>
                    <xdr:colOff>426720</xdr:colOff>
                    <xdr:row>1</xdr:row>
                    <xdr:rowOff>22860</xdr:rowOff>
                  </to>
                </anchor>
              </controlPr>
            </control>
          </mc:Choice>
        </mc:AlternateContent>
        <mc:AlternateContent xmlns:mc="http://schemas.openxmlformats.org/markup-compatibility/2006">
          <mc:Choice Requires="x14">
            <control shapeId="12313" r:id="rId7" name="Check Box 25">
              <controlPr defaultSize="0" autoFill="0" autoLine="0" autoPict="0">
                <anchor moveWithCells="1">
                  <from>
                    <xdr:col>11</xdr:col>
                    <xdr:colOff>403860</xdr:colOff>
                    <xdr:row>0</xdr:row>
                    <xdr:rowOff>45720</xdr:rowOff>
                  </from>
                  <to>
                    <xdr:col>12</xdr:col>
                    <xdr:colOff>190500</xdr:colOff>
                    <xdr:row>1</xdr:row>
                    <xdr:rowOff>22860</xdr:rowOff>
                  </to>
                </anchor>
              </controlPr>
            </control>
          </mc:Choice>
        </mc:AlternateContent>
        <mc:AlternateContent xmlns:mc="http://schemas.openxmlformats.org/markup-compatibility/2006">
          <mc:Choice Requires="x14">
            <control shapeId="12314" r:id="rId8" name="Check Box 26">
              <controlPr defaultSize="0" autoFill="0" autoLine="0" autoPict="0">
                <anchor moveWithCells="1">
                  <from>
                    <xdr:col>12</xdr:col>
                    <xdr:colOff>144780</xdr:colOff>
                    <xdr:row>0</xdr:row>
                    <xdr:rowOff>45720</xdr:rowOff>
                  </from>
                  <to>
                    <xdr:col>12</xdr:col>
                    <xdr:colOff>541020</xdr:colOff>
                    <xdr:row>1</xdr:row>
                    <xdr:rowOff>22860</xdr:rowOff>
                  </to>
                </anchor>
              </controlPr>
            </control>
          </mc:Choice>
        </mc:AlternateContent>
        <mc:AlternateContent xmlns:mc="http://schemas.openxmlformats.org/markup-compatibility/2006">
          <mc:Choice Requires="x14">
            <control shapeId="12315" r:id="rId9" name="Check Box 27">
              <controlPr defaultSize="0" autoFill="0" autoLine="0" autoPict="0">
                <anchor moveWithCells="1">
                  <from>
                    <xdr:col>12</xdr:col>
                    <xdr:colOff>502920</xdr:colOff>
                    <xdr:row>0</xdr:row>
                    <xdr:rowOff>45720</xdr:rowOff>
                  </from>
                  <to>
                    <xdr:col>13</xdr:col>
                    <xdr:colOff>297180</xdr:colOff>
                    <xdr:row>1</xdr:row>
                    <xdr:rowOff>22860</xdr:rowOff>
                  </to>
                </anchor>
              </controlPr>
            </control>
          </mc:Choice>
        </mc:AlternateContent>
        <mc:AlternateContent xmlns:mc="http://schemas.openxmlformats.org/markup-compatibility/2006">
          <mc:Choice Requires="x14">
            <control shapeId="12316" r:id="rId10" name="Check Box 28">
              <controlPr defaultSize="0" autoFill="0" autoLine="0" autoPict="0">
                <anchor moveWithCells="1">
                  <from>
                    <xdr:col>13</xdr:col>
                    <xdr:colOff>259080</xdr:colOff>
                    <xdr:row>0</xdr:row>
                    <xdr:rowOff>45720</xdr:rowOff>
                  </from>
                  <to>
                    <xdr:col>14</xdr:col>
                    <xdr:colOff>45720</xdr:colOff>
                    <xdr:row>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X31"/>
  <sheetViews>
    <sheetView showGridLines="0" tabSelected="1" zoomScale="130" zoomScaleNormal="130" zoomScaleSheetLayoutView="115" workbookViewId="0"/>
  </sheetViews>
  <sheetFormatPr defaultRowHeight="14.4" x14ac:dyDescent="0.3"/>
  <cols>
    <col min="1" max="1" width="4.33203125" customWidth="1"/>
    <col min="8" max="8" width="5.33203125" customWidth="1"/>
    <col min="9" max="9" width="4.109375" hidden="1" customWidth="1"/>
    <col min="10" max="14" width="7.6640625" customWidth="1"/>
    <col min="16" max="16" width="9.109375" hidden="1" customWidth="1"/>
    <col min="17" max="20" width="0" hidden="1" customWidth="1"/>
  </cols>
  <sheetData>
    <row r="1" spans="1:24" ht="21" customHeight="1" x14ac:dyDescent="0.3">
      <c r="B1" s="125" t="s">
        <v>221</v>
      </c>
      <c r="C1" s="176" t="str">
        <f>'Block A'!$C$1</f>
        <v>Write here</v>
      </c>
      <c r="D1" s="177"/>
      <c r="E1" s="178"/>
      <c r="F1" s="124"/>
      <c r="G1" s="124"/>
      <c r="H1" s="124"/>
      <c r="J1" s="125" t="s">
        <v>209</v>
      </c>
      <c r="K1" s="123"/>
      <c r="L1" s="123"/>
      <c r="M1" s="123"/>
      <c r="N1" s="123"/>
    </row>
    <row r="2" spans="1:24" x14ac:dyDescent="0.3">
      <c r="B2" s="125" t="s">
        <v>208</v>
      </c>
      <c r="C2" s="174" t="str">
        <f>'Block A'!$C$2</f>
        <v>Write here</v>
      </c>
      <c r="D2" s="177"/>
      <c r="E2" s="178"/>
      <c r="F2" s="124"/>
      <c r="G2" s="124"/>
      <c r="H2" s="124"/>
      <c r="J2" s="122" t="s">
        <v>210</v>
      </c>
      <c r="K2" s="174" t="str">
        <f>'Block A'!L2</f>
        <v>07/01/2017 - 06/30/2018</v>
      </c>
      <c r="L2" s="174"/>
      <c r="M2" s="174"/>
      <c r="N2" s="175"/>
    </row>
    <row r="6" spans="1:24" x14ac:dyDescent="0.3">
      <c r="A6" s="2" t="s">
        <v>36</v>
      </c>
      <c r="B6" s="2" t="s">
        <v>37</v>
      </c>
    </row>
    <row r="8" spans="1:24" x14ac:dyDescent="0.3">
      <c r="A8" s="19" t="s">
        <v>38</v>
      </c>
    </row>
    <row r="9" spans="1:24" ht="25.5" customHeight="1" x14ac:dyDescent="0.25">
      <c r="A9" s="4" t="s">
        <v>39</v>
      </c>
      <c r="B9" s="269" t="s">
        <v>319</v>
      </c>
      <c r="C9" s="270"/>
      <c r="D9" s="270"/>
      <c r="E9" s="270"/>
      <c r="F9" s="270"/>
      <c r="G9" s="270"/>
      <c r="H9" s="270"/>
      <c r="I9" s="7"/>
      <c r="J9" s="45" t="s">
        <v>9</v>
      </c>
      <c r="K9" s="45" t="s">
        <v>10</v>
      </c>
      <c r="L9" s="45" t="s">
        <v>11</v>
      </c>
      <c r="M9" s="45" t="s">
        <v>12</v>
      </c>
      <c r="N9" s="45" t="s">
        <v>13</v>
      </c>
    </row>
    <row r="10" spans="1:24" x14ac:dyDescent="0.3">
      <c r="A10" s="4" t="s">
        <v>14</v>
      </c>
      <c r="B10" s="5" t="s">
        <v>199</v>
      </c>
      <c r="C10" s="6"/>
      <c r="D10" s="6"/>
      <c r="E10" s="6"/>
      <c r="F10" s="6"/>
      <c r="G10" s="6"/>
      <c r="H10" s="6"/>
      <c r="I10" s="7"/>
      <c r="J10" s="179"/>
      <c r="K10" s="179"/>
      <c r="L10" s="179"/>
      <c r="M10" s="179"/>
      <c r="N10" s="179"/>
    </row>
    <row r="11" spans="1:24" ht="15" x14ac:dyDescent="0.25">
      <c r="A11" s="21" t="s">
        <v>15</v>
      </c>
      <c r="B11" s="8" t="s">
        <v>198</v>
      </c>
      <c r="C11" s="9"/>
      <c r="D11" s="9"/>
      <c r="E11" s="9"/>
      <c r="F11" s="9"/>
      <c r="G11" s="9"/>
      <c r="H11" s="9"/>
      <c r="I11" s="10"/>
      <c r="J11" s="179"/>
      <c r="K11" s="179"/>
      <c r="L11" s="179"/>
      <c r="M11" s="179"/>
      <c r="N11" s="179"/>
    </row>
    <row r="12" spans="1:24" x14ac:dyDescent="0.3">
      <c r="A12" s="23" t="s">
        <v>20</v>
      </c>
      <c r="B12" s="18" t="s">
        <v>40</v>
      </c>
      <c r="C12" s="9"/>
      <c r="D12" s="9"/>
      <c r="E12" s="9"/>
      <c r="F12" s="9"/>
      <c r="G12" s="9"/>
      <c r="H12" s="9"/>
      <c r="I12" s="10"/>
      <c r="J12" s="38"/>
      <c r="K12" s="39"/>
      <c r="L12" s="39"/>
      <c r="M12" s="39"/>
      <c r="N12" s="39"/>
    </row>
    <row r="13" spans="1:24" ht="15" x14ac:dyDescent="0.25">
      <c r="A13" s="28" t="s">
        <v>334</v>
      </c>
      <c r="B13" s="12"/>
      <c r="C13" s="12"/>
      <c r="D13" s="12"/>
      <c r="E13" s="12"/>
      <c r="F13" s="12"/>
      <c r="G13" s="12"/>
      <c r="H13" s="12"/>
      <c r="I13" s="13"/>
      <c r="J13" s="40"/>
      <c r="K13" s="41"/>
      <c r="L13" s="41"/>
      <c r="M13" s="41"/>
      <c r="N13" s="41"/>
      <c r="X13" t="s">
        <v>321</v>
      </c>
    </row>
    <row r="14" spans="1:24" ht="14.25" customHeight="1" x14ac:dyDescent="0.25">
      <c r="A14" s="14" t="s">
        <v>41</v>
      </c>
      <c r="B14" s="15"/>
      <c r="C14" s="15"/>
      <c r="D14" s="15"/>
      <c r="E14" s="15"/>
      <c r="F14" s="15"/>
      <c r="G14" s="15"/>
      <c r="H14" s="15"/>
      <c r="I14" s="16"/>
      <c r="J14" s="42"/>
      <c r="K14" s="43"/>
      <c r="L14" s="43"/>
      <c r="M14" s="43"/>
      <c r="N14" s="43"/>
    </row>
    <row r="15" spans="1:24" ht="15" x14ac:dyDescent="0.25">
      <c r="A15" s="4">
        <v>1</v>
      </c>
      <c r="B15" s="14" t="s">
        <v>42</v>
      </c>
      <c r="C15" s="15"/>
      <c r="D15" s="15"/>
      <c r="E15" s="15"/>
      <c r="F15" s="15"/>
      <c r="G15" s="15"/>
      <c r="H15" s="15"/>
      <c r="I15" s="16"/>
      <c r="J15" s="179"/>
      <c r="K15" s="179"/>
      <c r="L15" s="179"/>
      <c r="M15" s="179"/>
      <c r="N15" s="179"/>
    </row>
    <row r="16" spans="1:24" ht="15" x14ac:dyDescent="0.25">
      <c r="A16" s="4">
        <v>2</v>
      </c>
      <c r="B16" s="5" t="s">
        <v>43</v>
      </c>
      <c r="C16" s="6"/>
      <c r="D16" s="6"/>
      <c r="E16" s="6"/>
      <c r="F16" s="6"/>
      <c r="G16" s="6"/>
      <c r="H16" s="6"/>
      <c r="I16" s="7"/>
      <c r="J16" s="179"/>
      <c r="K16" s="179"/>
      <c r="L16" s="179"/>
      <c r="M16" s="179"/>
      <c r="N16" s="179"/>
    </row>
    <row r="17" spans="1:14" ht="40.5" customHeight="1" x14ac:dyDescent="0.3">
      <c r="A17" s="224">
        <v>3</v>
      </c>
      <c r="B17" s="271" t="s">
        <v>317</v>
      </c>
      <c r="C17" s="272"/>
      <c r="D17" s="272"/>
      <c r="E17" s="272"/>
      <c r="F17" s="272"/>
      <c r="G17" s="272"/>
      <c r="H17" s="272"/>
      <c r="I17" s="10"/>
      <c r="J17" s="179"/>
      <c r="K17" s="179"/>
      <c r="L17" s="179"/>
      <c r="M17" s="179"/>
      <c r="N17" s="179"/>
    </row>
    <row r="18" spans="1:14" ht="29.25" customHeight="1" x14ac:dyDescent="0.25">
      <c r="A18" s="224">
        <v>4</v>
      </c>
      <c r="B18" s="273" t="s">
        <v>318</v>
      </c>
      <c r="C18" s="274"/>
      <c r="D18" s="274"/>
      <c r="E18" s="274"/>
      <c r="F18" s="274"/>
      <c r="G18" s="274"/>
      <c r="H18" s="274"/>
      <c r="I18" s="7"/>
      <c r="J18" s="179"/>
      <c r="K18" s="179"/>
      <c r="L18" s="179"/>
      <c r="M18" s="179"/>
      <c r="N18" s="179"/>
    </row>
    <row r="19" spans="1:14" ht="15" x14ac:dyDescent="0.25">
      <c r="A19" s="225"/>
      <c r="B19" s="5" t="s">
        <v>322</v>
      </c>
      <c r="C19" s="6"/>
      <c r="D19" s="6"/>
      <c r="E19" s="6"/>
      <c r="F19" s="6"/>
      <c r="G19" s="6"/>
      <c r="H19" s="6"/>
      <c r="I19" s="7"/>
      <c r="J19" s="179"/>
      <c r="K19" s="179"/>
      <c r="L19" s="179"/>
      <c r="M19" s="179"/>
      <c r="N19" s="179"/>
    </row>
    <row r="20" spans="1:14" ht="15" x14ac:dyDescent="0.25">
      <c r="A20" s="226"/>
      <c r="B20" s="5" t="s">
        <v>323</v>
      </c>
      <c r="C20" s="6"/>
      <c r="D20" s="6"/>
      <c r="E20" s="6"/>
      <c r="F20" s="6"/>
      <c r="G20" s="6"/>
      <c r="H20" s="6"/>
      <c r="I20" s="7"/>
      <c r="J20" s="179"/>
      <c r="K20" s="179"/>
      <c r="L20" s="179"/>
      <c r="M20" s="179"/>
      <c r="N20" s="179"/>
    </row>
    <row r="21" spans="1:14" ht="15" x14ac:dyDescent="0.25">
      <c r="A21" s="227"/>
      <c r="B21" s="5" t="s">
        <v>320</v>
      </c>
      <c r="C21" s="6"/>
      <c r="D21" s="6"/>
      <c r="E21" s="6"/>
      <c r="F21" s="6"/>
      <c r="G21" s="6"/>
      <c r="H21" s="6"/>
      <c r="I21" s="7"/>
      <c r="J21" s="179"/>
      <c r="K21" s="179"/>
      <c r="L21" s="179"/>
      <c r="M21" s="179"/>
      <c r="N21" s="179"/>
    </row>
    <row r="25" spans="1:14" ht="15" x14ac:dyDescent="0.25">
      <c r="A25" s="217"/>
      <c r="B25" s="217"/>
      <c r="C25" s="217"/>
      <c r="D25" s="217"/>
      <c r="E25" s="217"/>
      <c r="F25" s="217"/>
      <c r="G25" s="217"/>
      <c r="H25" s="217"/>
      <c r="I25" s="217"/>
      <c r="J25" s="217"/>
      <c r="K25" s="217"/>
      <c r="L25" s="217"/>
      <c r="M25" s="217"/>
      <c r="N25" s="217"/>
    </row>
    <row r="26" spans="1:14" ht="15" x14ac:dyDescent="0.25">
      <c r="A26" s="217"/>
      <c r="B26" s="217"/>
      <c r="C26" s="217"/>
      <c r="D26" s="217"/>
      <c r="E26" s="217"/>
      <c r="F26" s="217"/>
      <c r="G26" s="217"/>
      <c r="H26" s="217"/>
      <c r="I26" s="217"/>
      <c r="J26" s="217"/>
      <c r="K26" s="217"/>
      <c r="L26" s="217"/>
      <c r="M26" s="217"/>
      <c r="N26" s="217"/>
    </row>
    <row r="27" spans="1:14" ht="15" x14ac:dyDescent="0.25">
      <c r="A27" s="234"/>
      <c r="B27" s="217"/>
      <c r="C27" s="217"/>
      <c r="D27" s="217"/>
      <c r="E27" s="217"/>
      <c r="F27" s="217"/>
      <c r="G27" s="217"/>
      <c r="H27" s="217"/>
      <c r="I27" s="217"/>
      <c r="J27" s="217"/>
      <c r="K27" s="217"/>
      <c r="L27" s="217"/>
      <c r="M27" s="217"/>
      <c r="N27" s="217"/>
    </row>
    <row r="28" spans="1:14" ht="15" x14ac:dyDescent="0.25">
      <c r="A28" s="234"/>
      <c r="B28" s="217"/>
      <c r="C28" s="217"/>
      <c r="D28" s="217"/>
      <c r="E28" s="217"/>
      <c r="F28" s="217"/>
      <c r="G28" s="217"/>
      <c r="H28" s="217"/>
      <c r="I28" s="217"/>
      <c r="J28" s="217"/>
      <c r="K28" s="217"/>
      <c r="L28" s="217"/>
      <c r="M28" s="217"/>
      <c r="N28" s="217"/>
    </row>
    <row r="29" spans="1:14" x14ac:dyDescent="0.3">
      <c r="A29" s="234"/>
      <c r="B29" s="217"/>
      <c r="C29" s="217"/>
      <c r="D29" s="217"/>
      <c r="E29" s="217"/>
      <c r="F29" s="217"/>
      <c r="G29" s="217"/>
      <c r="H29" s="217"/>
      <c r="I29" s="217"/>
      <c r="J29" s="217"/>
      <c r="K29" s="217"/>
      <c r="L29" s="217"/>
      <c r="M29" s="217"/>
      <c r="N29" s="217"/>
    </row>
    <row r="30" spans="1:14" x14ac:dyDescent="0.3">
      <c r="A30" s="234"/>
      <c r="B30" s="217"/>
      <c r="C30" s="217"/>
      <c r="D30" s="217"/>
      <c r="E30" s="217"/>
      <c r="F30" s="217"/>
      <c r="G30" s="217"/>
      <c r="H30" s="217"/>
      <c r="I30" s="217"/>
      <c r="J30" s="217"/>
      <c r="K30" s="217"/>
      <c r="L30" s="217"/>
      <c r="M30" s="217"/>
      <c r="N30" s="217"/>
    </row>
    <row r="31" spans="1:14" x14ac:dyDescent="0.3">
      <c r="A31" s="26"/>
    </row>
  </sheetData>
  <protectedRanges>
    <protectedRange password="CB1D" sqref="J10:N11 J15:N21" name="Range1"/>
  </protectedRanges>
  <mergeCells count="3">
    <mergeCell ref="B9:H9"/>
    <mergeCell ref="B17:H17"/>
    <mergeCell ref="B18:H18"/>
  </mergeCells>
  <dataValidations count="2">
    <dataValidation type="whole" operator="greaterThan" allowBlank="1" showInputMessage="1" showErrorMessage="1" errorTitle="Pls Check" error="Value can't be less than Zero" sqref="J10:N10">
      <formula1>0</formula1>
    </dataValidation>
    <dataValidation type="whole" allowBlank="1" showInputMessage="1" showErrorMessage="1" errorTitle="Pls Check" error="Value MUST be less than or equal to B1a" sqref="J11:N11">
      <formula1>0</formula1>
      <formula2>J10</formula2>
    </dataValidation>
  </dataValidations>
  <printOptions horizontalCentered="1" verticalCentered="1"/>
  <pageMargins left="0" right="0" top="0" bottom="0" header="0" footer="0"/>
  <pageSetup scale="93" orientation="portrait" r:id="rId1"/>
  <headerFooter>
    <oddFooter>&amp;L&amp;"-,Italic"&amp;7   HEP Performance Report Data Form
   OMB No. 1810-0684              Exp. 03/31/2017&amp;C&amp;8 "APR Block B" Page &amp;P of &amp;N &amp;R&amp;8Printed on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 r:id="rId4" name="Check Box 143">
              <controlPr defaultSize="0" autoFill="0" autoLine="0" autoPict="0">
                <anchor moveWithCells="1">
                  <from>
                    <xdr:col>9</xdr:col>
                    <xdr:colOff>487680</xdr:colOff>
                    <xdr:row>0</xdr:row>
                    <xdr:rowOff>45720</xdr:rowOff>
                  </from>
                  <to>
                    <xdr:col>10</xdr:col>
                    <xdr:colOff>198120</xdr:colOff>
                    <xdr:row>1</xdr:row>
                    <xdr:rowOff>22860</xdr:rowOff>
                  </to>
                </anchor>
              </controlPr>
            </control>
          </mc:Choice>
        </mc:AlternateContent>
        <mc:AlternateContent xmlns:mc="http://schemas.openxmlformats.org/markup-compatibility/2006">
          <mc:Choice Requires="x14">
            <control shapeId="1168" r:id="rId5" name="Check Box 144">
              <controlPr defaultSize="0" autoFill="0" autoLine="0" autoPict="0">
                <anchor moveWithCells="1">
                  <from>
                    <xdr:col>10</xdr:col>
                    <xdr:colOff>449580</xdr:colOff>
                    <xdr:row>0</xdr:row>
                    <xdr:rowOff>45720</xdr:rowOff>
                  </from>
                  <to>
                    <xdr:col>11</xdr:col>
                    <xdr:colOff>152400</xdr:colOff>
                    <xdr:row>1</xdr:row>
                    <xdr:rowOff>7620</xdr:rowOff>
                  </to>
                </anchor>
              </controlPr>
            </control>
          </mc:Choice>
        </mc:AlternateContent>
        <mc:AlternateContent xmlns:mc="http://schemas.openxmlformats.org/markup-compatibility/2006">
          <mc:Choice Requires="x14">
            <control shapeId="1169" r:id="rId6" name="Check Box 145">
              <controlPr defaultSize="0" autoFill="0" autoLine="0" autoPict="0">
                <anchor moveWithCells="1">
                  <from>
                    <xdr:col>11</xdr:col>
                    <xdr:colOff>388620</xdr:colOff>
                    <xdr:row>0</xdr:row>
                    <xdr:rowOff>45720</xdr:rowOff>
                  </from>
                  <to>
                    <xdr:col>12</xdr:col>
                    <xdr:colOff>99060</xdr:colOff>
                    <xdr:row>1</xdr:row>
                    <xdr:rowOff>22860</xdr:rowOff>
                  </to>
                </anchor>
              </controlPr>
            </control>
          </mc:Choice>
        </mc:AlternateContent>
        <mc:AlternateContent xmlns:mc="http://schemas.openxmlformats.org/markup-compatibility/2006">
          <mc:Choice Requires="x14">
            <control shapeId="1170" r:id="rId7" name="Check Box 146">
              <controlPr defaultSize="0" autoFill="0" autoLine="0" autoPict="0">
                <anchor moveWithCells="1">
                  <from>
                    <xdr:col>12</xdr:col>
                    <xdr:colOff>289560</xdr:colOff>
                    <xdr:row>0</xdr:row>
                    <xdr:rowOff>45720</xdr:rowOff>
                  </from>
                  <to>
                    <xdr:col>13</xdr:col>
                    <xdr:colOff>22860</xdr:colOff>
                    <xdr:row>1</xdr:row>
                    <xdr:rowOff>30480</xdr:rowOff>
                  </to>
                </anchor>
              </controlPr>
            </control>
          </mc:Choice>
        </mc:AlternateContent>
        <mc:AlternateContent xmlns:mc="http://schemas.openxmlformats.org/markup-compatibility/2006">
          <mc:Choice Requires="x14">
            <control shapeId="1171" r:id="rId8" name="Check Box 147">
              <controlPr defaultSize="0" autoFill="0" autoLine="0" autoPict="0">
                <anchor moveWithCells="1">
                  <from>
                    <xdr:col>13</xdr:col>
                    <xdr:colOff>175260</xdr:colOff>
                    <xdr:row>0</xdr:row>
                    <xdr:rowOff>45720</xdr:rowOff>
                  </from>
                  <to>
                    <xdr:col>13</xdr:col>
                    <xdr:colOff>464820</xdr:colOff>
                    <xdr:row>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whole" allowBlank="1" showInputMessage="1" showErrorMessage="1" errorTitle="Pls Check" error="Value can't be less than Zero and greater than J14 in Block A">
          <x14:formula1>
            <xm:f>0</xm:f>
          </x14:formula1>
          <x14:formula2>
            <xm:f>'Block A'!$J$14</xm:f>
          </x14:formula2>
          <xm:sqref>J15:J21</xm:sqref>
        </x14:dataValidation>
        <x14:dataValidation type="whole" allowBlank="1" showInputMessage="1" showErrorMessage="1" errorTitle="Pls Check" error="Value can't be less than Zero and greater than K14 in Block A">
          <x14:formula1>
            <xm:f>0</xm:f>
          </x14:formula1>
          <x14:formula2>
            <xm:f>'Block A'!$K$14</xm:f>
          </x14:formula2>
          <xm:sqref>K15:K21</xm:sqref>
        </x14:dataValidation>
        <x14:dataValidation type="whole" allowBlank="1" showInputMessage="1" showErrorMessage="1" errorTitle="Pls Check" error="Value can't be less than Zero and greater than L14 in Block A">
          <x14:formula1>
            <xm:f>0</xm:f>
          </x14:formula1>
          <x14:formula2>
            <xm:f>'Block A'!$L$14</xm:f>
          </x14:formula2>
          <xm:sqref>L15:L21</xm:sqref>
        </x14:dataValidation>
        <x14:dataValidation type="whole" allowBlank="1" showInputMessage="1" showErrorMessage="1" errorTitle="Pls Check" error="Value can't be less than Zero and greater than M14 in Block A">
          <x14:formula1>
            <xm:f>0</xm:f>
          </x14:formula1>
          <x14:formula2>
            <xm:f>'Block A'!$M$14</xm:f>
          </x14:formula2>
          <xm:sqref>M15:M21</xm:sqref>
        </x14:dataValidation>
        <x14:dataValidation type="whole" allowBlank="1" showInputMessage="1" showErrorMessage="1" errorTitle="Pls Check" error="Value can't be less than Zero and greater than N14 in Block A">
          <x14:formula1>
            <xm:f>0</xm:f>
          </x14:formula1>
          <x14:formula2>
            <xm:f>'Block A'!$N$14</xm:f>
          </x14:formula2>
          <xm:sqref>N15:N21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8"/>
  <sheetViews>
    <sheetView showGridLines="0" zoomScaleNormal="100" workbookViewId="0">
      <selection activeCell="N31" sqref="N31"/>
    </sheetView>
  </sheetViews>
  <sheetFormatPr defaultRowHeight="14.4" x14ac:dyDescent="0.3"/>
  <cols>
    <col min="1" max="1" width="3.33203125" customWidth="1"/>
    <col min="10" max="10" width="7.88671875" customWidth="1"/>
    <col min="11" max="11" width="12.88671875" bestFit="1" customWidth="1"/>
    <col min="12" max="12" width="4.88671875" customWidth="1"/>
    <col min="13" max="13" width="9.109375" hidden="1" customWidth="1"/>
  </cols>
  <sheetData>
    <row r="1" spans="1:13" ht="21" customHeight="1" x14ac:dyDescent="0.3">
      <c r="B1" s="125" t="s">
        <v>221</v>
      </c>
      <c r="C1" s="176" t="str">
        <f>'Block A'!$C$1</f>
        <v>Write here</v>
      </c>
      <c r="D1" s="177"/>
      <c r="E1" s="178"/>
      <c r="F1" s="124"/>
      <c r="H1" s="125" t="s">
        <v>209</v>
      </c>
      <c r="I1" s="123"/>
      <c r="J1" s="123"/>
      <c r="K1" s="123"/>
      <c r="L1" s="123"/>
    </row>
    <row r="2" spans="1:13" x14ac:dyDescent="0.3">
      <c r="B2" s="125" t="s">
        <v>208</v>
      </c>
      <c r="C2" s="174" t="str">
        <f>'Block A'!C2</f>
        <v>Write here</v>
      </c>
      <c r="D2" s="174"/>
      <c r="E2" s="174"/>
      <c r="F2" s="124"/>
      <c r="H2" s="122" t="s">
        <v>210</v>
      </c>
      <c r="I2" s="174" t="str">
        <f>'Block A'!$L$2</f>
        <v>07/01/2017 - 06/30/2018</v>
      </c>
      <c r="J2" s="174"/>
      <c r="K2" s="174"/>
      <c r="L2" s="175"/>
    </row>
    <row r="3" spans="1:13" x14ac:dyDescent="0.3">
      <c r="B3" s="125"/>
      <c r="C3" s="125"/>
      <c r="D3" s="125"/>
      <c r="E3" s="125"/>
      <c r="F3" s="124"/>
      <c r="H3" s="122"/>
      <c r="I3" s="122"/>
      <c r="J3" s="122"/>
      <c r="K3" s="122"/>
    </row>
    <row r="5" spans="1:13" x14ac:dyDescent="0.3">
      <c r="A5" s="2" t="s">
        <v>45</v>
      </c>
      <c r="B5" s="2" t="s">
        <v>46</v>
      </c>
    </row>
    <row r="7" spans="1:13" x14ac:dyDescent="0.3">
      <c r="A7" s="19" t="s">
        <v>47</v>
      </c>
    </row>
    <row r="8" spans="1:13" x14ac:dyDescent="0.3">
      <c r="A8" s="29" t="s">
        <v>48</v>
      </c>
      <c r="B8" s="5" t="s">
        <v>49</v>
      </c>
      <c r="C8" s="6"/>
      <c r="D8" s="6"/>
      <c r="E8" s="6"/>
      <c r="F8" s="6"/>
      <c r="G8" s="6"/>
      <c r="H8" s="6"/>
      <c r="I8" s="6"/>
      <c r="J8" s="32"/>
      <c r="K8" s="33"/>
    </row>
    <row r="9" spans="1:13" x14ac:dyDescent="0.3">
      <c r="A9" s="278" t="s">
        <v>14</v>
      </c>
      <c r="B9" s="11" t="s">
        <v>50</v>
      </c>
      <c r="C9" s="12"/>
      <c r="D9" s="12"/>
      <c r="E9" s="12"/>
      <c r="F9" s="12"/>
      <c r="G9" s="12"/>
      <c r="H9" s="12"/>
      <c r="I9" s="12"/>
      <c r="J9" s="280"/>
      <c r="K9" s="281"/>
    </row>
    <row r="10" spans="1:13" x14ac:dyDescent="0.3">
      <c r="A10" s="279"/>
      <c r="B10" s="11" t="s">
        <v>51</v>
      </c>
      <c r="C10" s="12"/>
      <c r="D10" s="12"/>
      <c r="E10" s="12"/>
      <c r="F10" s="12"/>
      <c r="G10" s="12"/>
      <c r="H10" s="12"/>
      <c r="I10" s="12"/>
      <c r="J10" s="282"/>
      <c r="K10" s="283"/>
    </row>
    <row r="11" spans="1:13" x14ac:dyDescent="0.3">
      <c r="A11" s="278" t="s">
        <v>15</v>
      </c>
      <c r="B11" s="8" t="s">
        <v>52</v>
      </c>
      <c r="C11" s="9"/>
      <c r="D11" s="9"/>
      <c r="E11" s="9"/>
      <c r="F11" s="9"/>
      <c r="G11" s="9"/>
      <c r="H11" s="9"/>
      <c r="I11" s="9"/>
      <c r="J11" s="280"/>
      <c r="K11" s="281"/>
    </row>
    <row r="12" spans="1:13" x14ac:dyDescent="0.3">
      <c r="A12" s="279"/>
      <c r="B12" s="14" t="s">
        <v>53</v>
      </c>
      <c r="C12" s="15"/>
      <c r="D12" s="15"/>
      <c r="E12" s="15"/>
      <c r="F12" s="15"/>
      <c r="G12" s="15"/>
      <c r="H12" s="15"/>
      <c r="I12" s="15"/>
      <c r="J12" s="282"/>
      <c r="K12" s="283"/>
    </row>
    <row r="13" spans="1:13" x14ac:dyDescent="0.3">
      <c r="A13" s="284" t="s">
        <v>20</v>
      </c>
      <c r="B13" s="287" t="s">
        <v>54</v>
      </c>
      <c r="C13" s="288"/>
      <c r="D13" s="288"/>
      <c r="E13" s="288"/>
      <c r="F13" s="288"/>
      <c r="G13" s="288"/>
      <c r="H13" s="288"/>
      <c r="I13" s="289"/>
      <c r="J13" s="67"/>
      <c r="K13" s="68"/>
      <c r="M13" s="46" t="b">
        <v>0</v>
      </c>
    </row>
    <row r="14" spans="1:13" x14ac:dyDescent="0.3">
      <c r="A14" s="285"/>
      <c r="B14" s="290"/>
      <c r="C14" s="291"/>
      <c r="D14" s="291"/>
      <c r="E14" s="291"/>
      <c r="F14" s="291"/>
      <c r="G14" s="291"/>
      <c r="H14" s="291"/>
      <c r="I14" s="291"/>
      <c r="J14" s="67"/>
      <c r="K14" s="68"/>
      <c r="M14" s="46" t="b">
        <v>0</v>
      </c>
    </row>
    <row r="15" spans="1:13" x14ac:dyDescent="0.3">
      <c r="A15" s="286"/>
      <c r="B15" s="292"/>
      <c r="C15" s="293"/>
      <c r="D15" s="293"/>
      <c r="E15" s="293"/>
      <c r="F15" s="293"/>
      <c r="G15" s="293"/>
      <c r="H15" s="293"/>
      <c r="I15" s="294"/>
      <c r="J15" s="67"/>
      <c r="K15" s="68"/>
      <c r="M15" s="46" t="b">
        <v>0</v>
      </c>
    </row>
    <row r="16" spans="1:13" x14ac:dyDescent="0.3">
      <c r="A16" s="295" t="s">
        <v>44</v>
      </c>
      <c r="B16" s="296" t="s">
        <v>335</v>
      </c>
      <c r="C16" s="297"/>
      <c r="D16" s="297"/>
      <c r="E16" s="297"/>
      <c r="F16" s="297"/>
      <c r="G16" s="297"/>
      <c r="H16" s="297"/>
      <c r="I16" s="298"/>
      <c r="J16" s="67"/>
      <c r="K16" s="68"/>
    </row>
    <row r="17" spans="1:13" x14ac:dyDescent="0.3">
      <c r="A17" s="295"/>
      <c r="B17" s="299"/>
      <c r="C17" s="300"/>
      <c r="D17" s="300"/>
      <c r="E17" s="300"/>
      <c r="F17" s="300"/>
      <c r="G17" s="300"/>
      <c r="H17" s="300"/>
      <c r="I17" s="301"/>
      <c r="J17" s="67"/>
      <c r="K17" s="68"/>
    </row>
    <row r="18" spans="1:13" x14ac:dyDescent="0.3">
      <c r="A18" s="295"/>
      <c r="B18" s="302"/>
      <c r="C18" s="303"/>
      <c r="D18" s="303"/>
      <c r="E18" s="303"/>
      <c r="F18" s="303"/>
      <c r="G18" s="303"/>
      <c r="H18" s="303"/>
      <c r="I18" s="304"/>
      <c r="J18" s="67"/>
      <c r="K18" s="68"/>
      <c r="L18" s="12"/>
      <c r="M18" s="46" t="b">
        <v>0</v>
      </c>
    </row>
    <row r="19" spans="1:13" ht="15" x14ac:dyDescent="0.25">
      <c r="A19" s="3" t="s">
        <v>333</v>
      </c>
      <c r="L19" s="12"/>
      <c r="M19" s="46" t="b">
        <v>0</v>
      </c>
    </row>
    <row r="20" spans="1:13" ht="15.75" customHeight="1" x14ac:dyDescent="0.25">
      <c r="A20" s="21" t="s">
        <v>332</v>
      </c>
      <c r="B20" s="273" t="s">
        <v>55</v>
      </c>
      <c r="C20" s="274"/>
      <c r="D20" s="274"/>
      <c r="E20" s="274"/>
      <c r="F20" s="274"/>
      <c r="G20" s="274"/>
      <c r="H20" s="274"/>
      <c r="I20" s="274"/>
      <c r="J20" s="24"/>
      <c r="L20" s="12"/>
      <c r="M20" s="46" t="b">
        <v>0</v>
      </c>
    </row>
    <row r="21" spans="1:13" ht="15" x14ac:dyDescent="0.25">
      <c r="A21" s="21" t="s">
        <v>14</v>
      </c>
      <c r="B21" s="8" t="s">
        <v>230</v>
      </c>
      <c r="C21" s="9"/>
      <c r="D21" s="9"/>
      <c r="E21" s="9"/>
      <c r="F21" s="9"/>
      <c r="G21" s="9"/>
      <c r="H21" s="9"/>
      <c r="I21" s="9"/>
      <c r="J21" s="275"/>
      <c r="K21" s="276"/>
      <c r="L21" s="12"/>
      <c r="M21" s="46" t="b">
        <v>0</v>
      </c>
    </row>
    <row r="22" spans="1:13" ht="15" x14ac:dyDescent="0.25">
      <c r="A22" s="22"/>
      <c r="B22" s="11"/>
      <c r="C22" s="12"/>
      <c r="D22" s="12"/>
      <c r="E22" s="12"/>
      <c r="F22" s="12"/>
      <c r="G22" s="12"/>
      <c r="H22" s="12"/>
      <c r="I22" s="12"/>
      <c r="J22" s="138"/>
      <c r="K22" s="139"/>
      <c r="L22" s="12"/>
      <c r="M22" s="46" t="b">
        <v>0</v>
      </c>
    </row>
    <row r="23" spans="1:13" ht="15" x14ac:dyDescent="0.25">
      <c r="A23" s="22"/>
      <c r="B23" s="11"/>
      <c r="C23" s="12"/>
      <c r="D23" s="12"/>
      <c r="E23" s="12"/>
      <c r="F23" s="12"/>
      <c r="G23" s="12"/>
      <c r="H23" s="12"/>
      <c r="I23" s="12"/>
      <c r="J23" s="275"/>
      <c r="K23" s="277"/>
    </row>
    <row r="24" spans="1:13" ht="15" x14ac:dyDescent="0.25">
      <c r="A24" s="22"/>
      <c r="B24" s="11"/>
      <c r="C24" s="12"/>
      <c r="D24" s="12"/>
      <c r="E24" s="12"/>
      <c r="F24" s="12"/>
      <c r="G24" s="12"/>
      <c r="H24" s="12"/>
      <c r="I24" s="12"/>
      <c r="J24" s="275"/>
      <c r="K24" s="277"/>
    </row>
    <row r="25" spans="1:13" ht="15" x14ac:dyDescent="0.25">
      <c r="A25" s="22"/>
      <c r="B25" s="11"/>
      <c r="C25" s="12"/>
      <c r="D25" s="12"/>
      <c r="E25" s="12"/>
      <c r="F25" s="12"/>
      <c r="G25" s="12"/>
      <c r="H25" s="12"/>
      <c r="I25" s="12"/>
      <c r="J25" s="135"/>
      <c r="K25" s="136"/>
    </row>
    <row r="26" spans="1:13" ht="15" x14ac:dyDescent="0.25">
      <c r="A26" s="20"/>
      <c r="B26" s="24"/>
      <c r="C26" s="15"/>
      <c r="D26" s="15"/>
      <c r="E26" s="15"/>
      <c r="F26" s="15"/>
      <c r="G26" s="15"/>
      <c r="H26" s="15"/>
      <c r="I26" s="15"/>
      <c r="J26" s="69" t="s">
        <v>57</v>
      </c>
      <c r="K26" s="70"/>
    </row>
    <row r="27" spans="1:13" ht="15" x14ac:dyDescent="0.25">
      <c r="A27" s="30"/>
      <c r="B27" s="26"/>
    </row>
    <row r="28" spans="1:13" ht="15" x14ac:dyDescent="0.25">
      <c r="B28" s="26"/>
    </row>
  </sheetData>
  <protectedRanges>
    <protectedRange password="CB1D" sqref="J9:K12 J13:K15 J21:K26" name="Range1"/>
    <protectedRange password="CB1D" sqref="J16:K18" name="Range1_1"/>
  </protectedRanges>
  <mergeCells count="12">
    <mergeCell ref="J21:K21"/>
    <mergeCell ref="J23:K23"/>
    <mergeCell ref="J24:K24"/>
    <mergeCell ref="A9:A10"/>
    <mergeCell ref="A11:A12"/>
    <mergeCell ref="J9:K10"/>
    <mergeCell ref="A13:A15"/>
    <mergeCell ref="B13:I15"/>
    <mergeCell ref="J11:K12"/>
    <mergeCell ref="A16:A18"/>
    <mergeCell ref="B16:I18"/>
    <mergeCell ref="B20:I20"/>
  </mergeCells>
  <dataValidations xWindow="632" yWindow="693" count="1">
    <dataValidation operator="greaterThanOrEqual" allowBlank="1" showInputMessage="1" showErrorMessage="1" errorTitle="Please Check" error="Enter NUMERICAL   (0 or positive number only)" sqref="J9:K12"/>
  </dataValidations>
  <printOptions horizontalCentered="1" verticalCentered="1"/>
  <pageMargins left="0.25" right="0.25" top="0.75" bottom="0.75" header="0.3" footer="0.3"/>
  <pageSetup scale="98" orientation="portrait" r:id="rId1"/>
  <headerFooter>
    <oddFooter xml:space="preserve">&amp;L&amp;"-,Italic"&amp;8HEP Performance Report Data Form
OMB No. 1810-0684              Exp. 03/31/2017&amp;C&amp;8"APR Block C" Page &amp;P of &amp;N&amp;R&amp;8Printed on &amp;D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9</xdr:col>
                    <xdr:colOff>0</xdr:colOff>
                    <xdr:row>12</xdr:row>
                    <xdr:rowOff>22860</xdr:rowOff>
                  </from>
                  <to>
                    <xdr:col>10</xdr:col>
                    <xdr:colOff>693420</xdr:colOff>
                    <xdr:row>13</xdr:row>
                    <xdr:rowOff>7620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9</xdr:col>
                    <xdr:colOff>0</xdr:colOff>
                    <xdr:row>13</xdr:row>
                    <xdr:rowOff>22860</xdr:rowOff>
                  </from>
                  <to>
                    <xdr:col>10</xdr:col>
                    <xdr:colOff>708660</xdr:colOff>
                    <xdr:row>14</xdr:row>
                    <xdr:rowOff>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9</xdr:col>
                    <xdr:colOff>0</xdr:colOff>
                    <xdr:row>14</xdr:row>
                    <xdr:rowOff>22860</xdr:rowOff>
                  </from>
                  <to>
                    <xdr:col>10</xdr:col>
                    <xdr:colOff>693420</xdr:colOff>
                    <xdr:row>15</xdr:row>
                    <xdr:rowOff>0</xdr:rowOff>
                  </to>
                </anchor>
              </controlPr>
            </control>
          </mc:Choice>
        </mc:AlternateContent>
        <mc:AlternateContent xmlns:mc="http://schemas.openxmlformats.org/markup-compatibility/2006">
          <mc:Choice Requires="x14">
            <control shapeId="9262" r:id="rId7" name="Check Box 46">
              <controlPr defaultSize="0" autoFill="0" autoLine="0" autoPict="0">
                <anchor moveWithCells="1">
                  <from>
                    <xdr:col>8</xdr:col>
                    <xdr:colOff>30480</xdr:colOff>
                    <xdr:row>0</xdr:row>
                    <xdr:rowOff>45720</xdr:rowOff>
                  </from>
                  <to>
                    <xdr:col>8</xdr:col>
                    <xdr:colOff>327660</xdr:colOff>
                    <xdr:row>1</xdr:row>
                    <xdr:rowOff>22860</xdr:rowOff>
                  </to>
                </anchor>
              </controlPr>
            </control>
          </mc:Choice>
        </mc:AlternateContent>
        <mc:AlternateContent xmlns:mc="http://schemas.openxmlformats.org/markup-compatibility/2006">
          <mc:Choice Requires="x14">
            <control shapeId="9263" r:id="rId8" name="Check Box 47">
              <controlPr defaultSize="0" autoFill="0" autoLine="0" autoPict="0">
                <anchor moveWithCells="1">
                  <from>
                    <xdr:col>8</xdr:col>
                    <xdr:colOff>487680</xdr:colOff>
                    <xdr:row>0</xdr:row>
                    <xdr:rowOff>60960</xdr:rowOff>
                  </from>
                  <to>
                    <xdr:col>9</xdr:col>
                    <xdr:colOff>83820</xdr:colOff>
                    <xdr:row>1</xdr:row>
                    <xdr:rowOff>0</xdr:rowOff>
                  </to>
                </anchor>
              </controlPr>
            </control>
          </mc:Choice>
        </mc:AlternateContent>
        <mc:AlternateContent xmlns:mc="http://schemas.openxmlformats.org/markup-compatibility/2006">
          <mc:Choice Requires="x14">
            <control shapeId="9264" r:id="rId9" name="Check Box 48">
              <controlPr defaultSize="0" autoFill="0" autoLine="0" autoPict="0">
                <anchor moveWithCells="1">
                  <from>
                    <xdr:col>9</xdr:col>
                    <xdr:colOff>327660</xdr:colOff>
                    <xdr:row>0</xdr:row>
                    <xdr:rowOff>76200</xdr:rowOff>
                  </from>
                  <to>
                    <xdr:col>10</xdr:col>
                    <xdr:colOff>38100</xdr:colOff>
                    <xdr:row>0</xdr:row>
                    <xdr:rowOff>251460</xdr:rowOff>
                  </to>
                </anchor>
              </controlPr>
            </control>
          </mc:Choice>
        </mc:AlternateContent>
        <mc:AlternateContent xmlns:mc="http://schemas.openxmlformats.org/markup-compatibility/2006">
          <mc:Choice Requires="x14">
            <control shapeId="9265" r:id="rId10" name="Check Box 49">
              <controlPr defaultSize="0" autoFill="0" autoLine="0" autoPict="0">
                <anchor moveWithCells="1">
                  <from>
                    <xdr:col>10</xdr:col>
                    <xdr:colOff>106680</xdr:colOff>
                    <xdr:row>0</xdr:row>
                    <xdr:rowOff>45720</xdr:rowOff>
                  </from>
                  <to>
                    <xdr:col>10</xdr:col>
                    <xdr:colOff>342900</xdr:colOff>
                    <xdr:row>1</xdr:row>
                    <xdr:rowOff>22860</xdr:rowOff>
                  </to>
                </anchor>
              </controlPr>
            </control>
          </mc:Choice>
        </mc:AlternateContent>
        <mc:AlternateContent xmlns:mc="http://schemas.openxmlformats.org/markup-compatibility/2006">
          <mc:Choice Requires="x14">
            <control shapeId="9266" r:id="rId11" name="Check Box 50">
              <controlPr defaultSize="0" autoFill="0" autoLine="0" autoPict="0">
                <anchor moveWithCells="1">
                  <from>
                    <xdr:col>10</xdr:col>
                    <xdr:colOff>502920</xdr:colOff>
                    <xdr:row>0</xdr:row>
                    <xdr:rowOff>45720</xdr:rowOff>
                  </from>
                  <to>
                    <xdr:col>10</xdr:col>
                    <xdr:colOff>754380</xdr:colOff>
                    <xdr:row>1</xdr:row>
                    <xdr:rowOff>22860</xdr:rowOff>
                  </to>
                </anchor>
              </controlPr>
            </control>
          </mc:Choice>
        </mc:AlternateContent>
        <mc:AlternateContent xmlns:mc="http://schemas.openxmlformats.org/markup-compatibility/2006">
          <mc:Choice Requires="x14">
            <control shapeId="9268" r:id="rId12" name="Check Box 52">
              <controlPr defaultSize="0" autoFill="0" autoLine="0" autoPict="0">
                <anchor moveWithCells="1">
                  <from>
                    <xdr:col>9</xdr:col>
                    <xdr:colOff>7620</xdr:colOff>
                    <xdr:row>22</xdr:row>
                    <xdr:rowOff>0</xdr:rowOff>
                  </from>
                  <to>
                    <xdr:col>10</xdr:col>
                    <xdr:colOff>693420</xdr:colOff>
                    <xdr:row>23</xdr:row>
                    <xdr:rowOff>0</xdr:rowOff>
                  </to>
                </anchor>
              </controlPr>
            </control>
          </mc:Choice>
        </mc:AlternateContent>
        <mc:AlternateContent xmlns:mc="http://schemas.openxmlformats.org/markup-compatibility/2006">
          <mc:Choice Requires="x14">
            <control shapeId="9269" r:id="rId13" name="Check Box 53">
              <controlPr defaultSize="0" autoFill="0" autoLine="0" autoPict="0">
                <anchor moveWithCells="1">
                  <from>
                    <xdr:col>9</xdr:col>
                    <xdr:colOff>7620</xdr:colOff>
                    <xdr:row>23</xdr:row>
                    <xdr:rowOff>0</xdr:rowOff>
                  </from>
                  <to>
                    <xdr:col>10</xdr:col>
                    <xdr:colOff>693420</xdr:colOff>
                    <xdr:row>24</xdr:row>
                    <xdr:rowOff>0</xdr:rowOff>
                  </to>
                </anchor>
              </controlPr>
            </control>
          </mc:Choice>
        </mc:AlternateContent>
        <mc:AlternateContent xmlns:mc="http://schemas.openxmlformats.org/markup-compatibility/2006">
          <mc:Choice Requires="x14">
            <control shapeId="9270" r:id="rId14" name="Check Box 54">
              <controlPr defaultSize="0" autoFill="0" autoLine="0" autoPict="0">
                <anchor moveWithCells="1">
                  <from>
                    <xdr:col>9</xdr:col>
                    <xdr:colOff>7620</xdr:colOff>
                    <xdr:row>24</xdr:row>
                    <xdr:rowOff>0</xdr:rowOff>
                  </from>
                  <to>
                    <xdr:col>10</xdr:col>
                    <xdr:colOff>693420</xdr:colOff>
                    <xdr:row>25</xdr:row>
                    <xdr:rowOff>0</xdr:rowOff>
                  </to>
                </anchor>
              </controlPr>
            </control>
          </mc:Choice>
        </mc:AlternateContent>
        <mc:AlternateContent xmlns:mc="http://schemas.openxmlformats.org/markup-compatibility/2006">
          <mc:Choice Requires="x14">
            <control shapeId="9273" r:id="rId15" name="Check Box 57">
              <controlPr defaultSize="0" autoFill="0" autoLine="0" autoPict="0">
                <anchor moveWithCells="1">
                  <from>
                    <xdr:col>9</xdr:col>
                    <xdr:colOff>7620</xdr:colOff>
                    <xdr:row>21</xdr:row>
                    <xdr:rowOff>0</xdr:rowOff>
                  </from>
                  <to>
                    <xdr:col>10</xdr:col>
                    <xdr:colOff>693420</xdr:colOff>
                    <xdr:row>22</xdr:row>
                    <xdr:rowOff>0</xdr:rowOff>
                  </to>
                </anchor>
              </controlPr>
            </control>
          </mc:Choice>
        </mc:AlternateContent>
        <mc:AlternateContent xmlns:mc="http://schemas.openxmlformats.org/markup-compatibility/2006">
          <mc:Choice Requires="x14">
            <control shapeId="9274" r:id="rId16" name="Check Box 58">
              <controlPr defaultSize="0" autoFill="0" autoLine="0" autoPict="0">
                <anchor moveWithCells="1">
                  <from>
                    <xdr:col>9</xdr:col>
                    <xdr:colOff>0</xdr:colOff>
                    <xdr:row>15</xdr:row>
                    <xdr:rowOff>22860</xdr:rowOff>
                  </from>
                  <to>
                    <xdr:col>10</xdr:col>
                    <xdr:colOff>708660</xdr:colOff>
                    <xdr:row>15</xdr:row>
                    <xdr:rowOff>182880</xdr:rowOff>
                  </to>
                </anchor>
              </controlPr>
            </control>
          </mc:Choice>
        </mc:AlternateContent>
        <mc:AlternateContent xmlns:mc="http://schemas.openxmlformats.org/markup-compatibility/2006">
          <mc:Choice Requires="x14">
            <control shapeId="9275" r:id="rId17" name="Check Box 59">
              <controlPr defaultSize="0" autoFill="0" autoLine="0" autoPict="0">
                <anchor moveWithCells="1">
                  <from>
                    <xdr:col>9</xdr:col>
                    <xdr:colOff>0</xdr:colOff>
                    <xdr:row>17</xdr:row>
                    <xdr:rowOff>22860</xdr:rowOff>
                  </from>
                  <to>
                    <xdr:col>10</xdr:col>
                    <xdr:colOff>708660</xdr:colOff>
                    <xdr:row>17</xdr:row>
                    <xdr:rowOff>182880</xdr:rowOff>
                  </to>
                </anchor>
              </controlPr>
            </control>
          </mc:Choice>
        </mc:AlternateContent>
        <mc:AlternateContent xmlns:mc="http://schemas.openxmlformats.org/markup-compatibility/2006">
          <mc:Choice Requires="x14">
            <control shapeId="9276" r:id="rId18" name="Check Box 60">
              <controlPr defaultSize="0" autoFill="0" autoLine="0" autoPict="0">
                <anchor moveWithCells="1">
                  <from>
                    <xdr:col>9</xdr:col>
                    <xdr:colOff>0</xdr:colOff>
                    <xdr:row>16</xdr:row>
                    <xdr:rowOff>22860</xdr:rowOff>
                  </from>
                  <to>
                    <xdr:col>10</xdr:col>
                    <xdr:colOff>708660</xdr:colOff>
                    <xdr:row>16</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92"/>
  <sheetViews>
    <sheetView showGridLines="0" topLeftCell="A31" zoomScaleNormal="100" workbookViewId="0">
      <selection activeCell="F6" sqref="F6"/>
    </sheetView>
  </sheetViews>
  <sheetFormatPr defaultRowHeight="14.4" x14ac:dyDescent="0.3"/>
  <cols>
    <col min="1" max="1" width="4.33203125" customWidth="1"/>
    <col min="2" max="2" width="8.109375" customWidth="1"/>
    <col min="3" max="3" width="10.44140625" customWidth="1"/>
    <col min="4" max="4" width="11.88671875" customWidth="1"/>
    <col min="5" max="5" width="9.44140625" customWidth="1"/>
    <col min="6" max="6" width="18.109375" customWidth="1"/>
    <col min="7" max="7" width="12.33203125" customWidth="1"/>
    <col min="8" max="8" width="19.5546875" customWidth="1"/>
    <col min="9" max="9" width="19.33203125" customWidth="1"/>
    <col min="10" max="10" width="8.33203125" customWidth="1"/>
    <col min="11" max="11" width="12.88671875" bestFit="1" customWidth="1"/>
    <col min="12" max="12" width="4.88671875" customWidth="1"/>
    <col min="13" max="13" width="9.109375" hidden="1" customWidth="1"/>
  </cols>
  <sheetData>
    <row r="1" spans="1:11" ht="15" x14ac:dyDescent="0.25">
      <c r="B1" s="125" t="s">
        <v>221</v>
      </c>
      <c r="C1" s="118" t="str">
        <f>'[2]Block A'!C1</f>
        <v>Write Here</v>
      </c>
      <c r="D1" s="119"/>
      <c r="E1" s="120"/>
      <c r="F1" s="124"/>
      <c r="G1" s="125" t="s">
        <v>209</v>
      </c>
      <c r="H1" s="123"/>
      <c r="I1" s="123"/>
      <c r="J1" s="122"/>
      <c r="K1" s="122"/>
    </row>
    <row r="2" spans="1:11" ht="15" x14ac:dyDescent="0.25">
      <c r="B2" s="125" t="s">
        <v>208</v>
      </c>
      <c r="C2" s="121" t="str">
        <f>'[2]Block A'!C2</f>
        <v>Write Here</v>
      </c>
      <c r="D2" s="119"/>
      <c r="E2" s="120"/>
      <c r="F2" s="124"/>
      <c r="G2" s="122" t="s">
        <v>210</v>
      </c>
      <c r="H2" s="121" t="str">
        <f>'[2]Block A'!L2</f>
        <v>07/01/2017 - 06/30/2018</v>
      </c>
      <c r="I2" s="121"/>
    </row>
    <row r="5" spans="1:11" ht="15" x14ac:dyDescent="0.25">
      <c r="A5" s="19" t="s">
        <v>307</v>
      </c>
      <c r="B5" s="2" t="s">
        <v>308</v>
      </c>
    </row>
    <row r="6" spans="1:11" ht="15" x14ac:dyDescent="0.25">
      <c r="A6" s="19"/>
      <c r="B6" s="2"/>
    </row>
    <row r="7" spans="1:11" ht="15" x14ac:dyDescent="0.25">
      <c r="B7" s="117" t="s">
        <v>309</v>
      </c>
    </row>
    <row r="8" spans="1:11" ht="15" customHeight="1" x14ac:dyDescent="0.3">
      <c r="B8" s="306" t="s">
        <v>310</v>
      </c>
      <c r="C8" s="306"/>
      <c r="D8" s="306"/>
      <c r="E8" s="306"/>
      <c r="F8" s="306"/>
      <c r="G8" s="306"/>
      <c r="H8" s="306"/>
      <c r="I8" s="306"/>
      <c r="J8" s="306"/>
    </row>
    <row r="9" spans="1:11" ht="15" customHeight="1" x14ac:dyDescent="0.3">
      <c r="B9" s="306"/>
      <c r="C9" s="306"/>
      <c r="D9" s="306"/>
      <c r="E9" s="306"/>
      <c r="F9" s="306"/>
      <c r="G9" s="306"/>
      <c r="H9" s="306"/>
      <c r="I9" s="306"/>
      <c r="J9" s="306"/>
    </row>
    <row r="10" spans="1:11" x14ac:dyDescent="0.3">
      <c r="B10" s="306"/>
      <c r="C10" s="306"/>
      <c r="D10" s="306"/>
      <c r="E10" s="306"/>
      <c r="F10" s="306"/>
      <c r="G10" s="306"/>
      <c r="H10" s="306"/>
      <c r="I10" s="306"/>
      <c r="J10" s="306"/>
    </row>
    <row r="11" spans="1:11" ht="15" x14ac:dyDescent="0.25">
      <c r="B11" s="223"/>
      <c r="C11" s="223"/>
      <c r="D11" s="223"/>
      <c r="E11" s="223"/>
      <c r="F11" s="223"/>
      <c r="G11" s="223"/>
      <c r="H11" s="223"/>
      <c r="I11" s="223"/>
      <c r="J11" s="223"/>
    </row>
    <row r="12" spans="1:11" ht="15" x14ac:dyDescent="0.25">
      <c r="A12" s="31"/>
      <c r="B12" s="222" t="s">
        <v>311</v>
      </c>
    </row>
    <row r="65" spans="2:9" x14ac:dyDescent="0.3">
      <c r="B65" s="305" t="s">
        <v>312</v>
      </c>
      <c r="C65" s="305"/>
      <c r="D65" s="305"/>
      <c r="E65" s="305"/>
      <c r="F65" s="305"/>
      <c r="G65" s="305"/>
      <c r="H65" s="305"/>
      <c r="I65" s="305"/>
    </row>
    <row r="66" spans="2:9" x14ac:dyDescent="0.3">
      <c r="B66" s="305"/>
      <c r="C66" s="305"/>
      <c r="D66" s="305"/>
      <c r="E66" s="305"/>
      <c r="F66" s="305"/>
      <c r="G66" s="305"/>
      <c r="H66" s="305"/>
      <c r="I66" s="305"/>
    </row>
    <row r="67" spans="2:9" x14ac:dyDescent="0.3">
      <c r="B67" s="2" t="s">
        <v>313</v>
      </c>
    </row>
    <row r="68" spans="2:9" x14ac:dyDescent="0.3">
      <c r="B68" s="305" t="s">
        <v>314</v>
      </c>
      <c r="C68" s="305"/>
      <c r="D68" s="305"/>
      <c r="E68" s="305"/>
      <c r="F68" s="305"/>
      <c r="G68" s="305"/>
      <c r="H68" s="305"/>
      <c r="I68" s="305"/>
    </row>
    <row r="69" spans="2:9" x14ac:dyDescent="0.3">
      <c r="B69" s="305"/>
      <c r="C69" s="305"/>
      <c r="D69" s="305"/>
      <c r="E69" s="305"/>
      <c r="F69" s="305"/>
      <c r="G69" s="305"/>
      <c r="H69" s="305"/>
      <c r="I69" s="305"/>
    </row>
    <row r="80" spans="2:9" x14ac:dyDescent="0.3">
      <c r="B80" s="305" t="s">
        <v>315</v>
      </c>
      <c r="C80" s="305"/>
      <c r="D80" s="305"/>
      <c r="E80" s="305"/>
      <c r="F80" s="305"/>
      <c r="G80" s="305"/>
      <c r="H80" s="305"/>
      <c r="I80" s="305"/>
    </row>
    <row r="81" spans="2:9" x14ac:dyDescent="0.3">
      <c r="B81" s="305"/>
      <c r="C81" s="305"/>
      <c r="D81" s="305"/>
      <c r="E81" s="305"/>
      <c r="F81" s="305"/>
      <c r="G81" s="305"/>
      <c r="H81" s="305"/>
      <c r="I81" s="305"/>
    </row>
    <row r="91" spans="2:9" x14ac:dyDescent="0.3">
      <c r="B91" s="305" t="s">
        <v>316</v>
      </c>
      <c r="C91" s="305"/>
      <c r="D91" s="305"/>
      <c r="E91" s="305"/>
      <c r="F91" s="305"/>
      <c r="G91" s="305"/>
      <c r="H91" s="305"/>
      <c r="I91" s="305"/>
    </row>
    <row r="92" spans="2:9" x14ac:dyDescent="0.3">
      <c r="B92" s="305"/>
      <c r="C92" s="305"/>
      <c r="D92" s="305"/>
      <c r="E92" s="305"/>
      <c r="F92" s="305"/>
      <c r="G92" s="305"/>
      <c r="H92" s="305"/>
      <c r="I92" s="305"/>
    </row>
  </sheetData>
  <mergeCells count="5">
    <mergeCell ref="B65:I66"/>
    <mergeCell ref="B68:I69"/>
    <mergeCell ref="B80:I81"/>
    <mergeCell ref="B91:I92"/>
    <mergeCell ref="B8:J10"/>
  </mergeCells>
  <printOptions horizontalCentered="1" verticalCentered="1"/>
  <pageMargins left="0.25" right="0.25" top="0.75" bottom="0.75" header="0.3" footer="0.3"/>
  <pageSetup scale="78" orientation="portrait" r:id="rId1"/>
  <headerFooter>
    <oddFooter xml:space="preserve">&amp;L&amp;"-,Italic"&amp;8HEP Performance Report Data Form
OMB No. 1810-0684              Exp. 03/31/2017&amp;C&amp;8"APR Block C" Page &amp;P of &amp;N&amp;R&amp;8Printed on &amp;D </oddFooter>
  </headerFooter>
  <rowBreaks count="1" manualBreakCount="1">
    <brk id="5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9499" r:id="rId4" name="Check Box 43">
              <controlPr defaultSize="0" autoFill="0" autoLine="0" autoPict="0">
                <anchor moveWithCells="1">
                  <from>
                    <xdr:col>7</xdr:col>
                    <xdr:colOff>30480</xdr:colOff>
                    <xdr:row>0</xdr:row>
                    <xdr:rowOff>45720</xdr:rowOff>
                  </from>
                  <to>
                    <xdr:col>7</xdr:col>
                    <xdr:colOff>297180</xdr:colOff>
                    <xdr:row>1</xdr:row>
                    <xdr:rowOff>22860</xdr:rowOff>
                  </to>
                </anchor>
              </controlPr>
            </control>
          </mc:Choice>
        </mc:AlternateContent>
        <mc:AlternateContent xmlns:mc="http://schemas.openxmlformats.org/markup-compatibility/2006">
          <mc:Choice Requires="x14">
            <control shapeId="19500" r:id="rId5" name="Check Box 44">
              <controlPr defaultSize="0" autoFill="0" autoLine="0" autoPict="0">
                <anchor moveWithCells="1">
                  <from>
                    <xdr:col>7</xdr:col>
                    <xdr:colOff>388620</xdr:colOff>
                    <xdr:row>0</xdr:row>
                    <xdr:rowOff>45720</xdr:rowOff>
                  </from>
                  <to>
                    <xdr:col>7</xdr:col>
                    <xdr:colOff>647700</xdr:colOff>
                    <xdr:row>1</xdr:row>
                    <xdr:rowOff>22860</xdr:rowOff>
                  </to>
                </anchor>
              </controlPr>
            </control>
          </mc:Choice>
        </mc:AlternateContent>
        <mc:AlternateContent xmlns:mc="http://schemas.openxmlformats.org/markup-compatibility/2006">
          <mc:Choice Requires="x14">
            <control shapeId="19501" r:id="rId6" name="Check Box 45">
              <controlPr defaultSize="0" autoFill="0" autoLine="0" autoPict="0">
                <anchor moveWithCells="1">
                  <from>
                    <xdr:col>7</xdr:col>
                    <xdr:colOff>769620</xdr:colOff>
                    <xdr:row>0</xdr:row>
                    <xdr:rowOff>76200</xdr:rowOff>
                  </from>
                  <to>
                    <xdr:col>7</xdr:col>
                    <xdr:colOff>1097280</xdr:colOff>
                    <xdr:row>1</xdr:row>
                    <xdr:rowOff>0</xdr:rowOff>
                  </to>
                </anchor>
              </controlPr>
            </control>
          </mc:Choice>
        </mc:AlternateContent>
        <mc:AlternateContent xmlns:mc="http://schemas.openxmlformats.org/markup-compatibility/2006">
          <mc:Choice Requires="x14">
            <control shapeId="19502" r:id="rId7" name="Check Box 46">
              <controlPr defaultSize="0" autoFill="0" autoLine="0" autoPict="0">
                <anchor moveWithCells="1">
                  <from>
                    <xdr:col>7</xdr:col>
                    <xdr:colOff>1112520</xdr:colOff>
                    <xdr:row>0</xdr:row>
                    <xdr:rowOff>38100</xdr:rowOff>
                  </from>
                  <to>
                    <xdr:col>8</xdr:col>
                    <xdr:colOff>22860</xdr:colOff>
                    <xdr:row>1</xdr:row>
                    <xdr:rowOff>60960</xdr:rowOff>
                  </to>
                </anchor>
              </controlPr>
            </control>
          </mc:Choice>
        </mc:AlternateContent>
        <mc:AlternateContent xmlns:mc="http://schemas.openxmlformats.org/markup-compatibility/2006">
          <mc:Choice Requires="x14">
            <control shapeId="19503" r:id="rId8" name="Check Box 47">
              <controlPr defaultSize="0" autoFill="0" autoLine="0" autoPict="0">
                <anchor moveWithCells="1">
                  <from>
                    <xdr:col>8</xdr:col>
                    <xdr:colOff>182880</xdr:colOff>
                    <xdr:row>0</xdr:row>
                    <xdr:rowOff>38100</xdr:rowOff>
                  </from>
                  <to>
                    <xdr:col>8</xdr:col>
                    <xdr:colOff>426720</xdr:colOff>
                    <xdr:row>1</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K84"/>
  <sheetViews>
    <sheetView showGridLines="0" zoomScaleNormal="100" zoomScaleSheetLayoutView="100" workbookViewId="0">
      <selection activeCell="C10" sqref="C10"/>
    </sheetView>
  </sheetViews>
  <sheetFormatPr defaultColWidth="9.109375" defaultRowHeight="14.4" x14ac:dyDescent="0.3"/>
  <cols>
    <col min="1" max="1" width="4.109375" style="47" customWidth="1"/>
    <col min="2" max="2" width="10.88671875" style="47" bestFit="1" customWidth="1"/>
    <col min="3" max="5" width="9.109375" style="47"/>
    <col min="6" max="6" width="20.6640625" style="47" customWidth="1"/>
    <col min="7" max="8" width="16" style="47" customWidth="1"/>
    <col min="9" max="9" width="23.6640625" style="47" bestFit="1" customWidth="1"/>
    <col min="10" max="16384" width="9.109375" style="47"/>
  </cols>
  <sheetData>
    <row r="1" spans="1:11" customFormat="1" ht="21" customHeight="1" x14ac:dyDescent="0.3">
      <c r="B1" s="125" t="s">
        <v>221</v>
      </c>
      <c r="C1" s="118" t="str">
        <f>'Block A'!$C$1</f>
        <v>Write here</v>
      </c>
      <c r="D1" s="119"/>
      <c r="E1" s="120"/>
      <c r="F1" s="124"/>
      <c r="G1" s="125" t="s">
        <v>209</v>
      </c>
      <c r="H1" s="125"/>
      <c r="I1" s="123"/>
      <c r="J1" s="123"/>
      <c r="K1" s="117"/>
    </row>
    <row r="2" spans="1:11" customFormat="1" x14ac:dyDescent="0.3">
      <c r="B2" s="125" t="s">
        <v>208</v>
      </c>
      <c r="C2" s="121" t="str">
        <f>'Block A'!$C$2</f>
        <v>Write here</v>
      </c>
      <c r="D2" s="119"/>
      <c r="E2" s="120"/>
      <c r="F2" s="124"/>
      <c r="G2" s="122" t="s">
        <v>210</v>
      </c>
      <c r="H2" s="122"/>
      <c r="I2" s="121" t="str">
        <f>'Block A'!$L$2</f>
        <v>07/01/2017 - 06/30/2018</v>
      </c>
      <c r="J2" s="121"/>
    </row>
    <row r="5" spans="1:11" x14ac:dyDescent="0.3">
      <c r="A5" s="97" t="s">
        <v>68</v>
      </c>
      <c r="B5" s="98" t="s">
        <v>69</v>
      </c>
      <c r="C5" s="46"/>
      <c r="D5" s="46"/>
      <c r="E5" s="46"/>
      <c r="F5" s="46"/>
      <c r="G5" s="46"/>
      <c r="H5" s="46"/>
      <c r="I5" s="46"/>
      <c r="J5" s="46"/>
    </row>
    <row r="6" spans="1:11" ht="15" x14ac:dyDescent="0.25">
      <c r="A6" s="46"/>
      <c r="B6" s="46"/>
      <c r="C6" s="46"/>
      <c r="D6" s="46"/>
      <c r="E6" s="46"/>
      <c r="F6" s="46"/>
      <c r="G6" s="46"/>
      <c r="H6" s="46"/>
      <c r="I6" s="46"/>
      <c r="J6" s="46"/>
    </row>
    <row r="7" spans="1:11" ht="15" x14ac:dyDescent="0.25">
      <c r="A7" s="46"/>
      <c r="B7" s="101"/>
      <c r="C7" s="46"/>
      <c r="D7" s="46"/>
      <c r="E7" s="46"/>
      <c r="F7" s="46"/>
      <c r="G7" s="46"/>
      <c r="H7" s="46"/>
      <c r="I7" s="46"/>
      <c r="J7" s="46"/>
    </row>
    <row r="8" spans="1:11" x14ac:dyDescent="0.3">
      <c r="A8" s="99" t="s">
        <v>328</v>
      </c>
      <c r="B8" s="100" t="s">
        <v>329</v>
      </c>
      <c r="C8" s="102"/>
      <c r="D8" s="102"/>
      <c r="E8" s="102"/>
      <c r="F8" s="102"/>
      <c r="G8" s="102"/>
      <c r="H8" s="102"/>
      <c r="I8" s="102"/>
      <c r="J8" s="102"/>
    </row>
    <row r="9" spans="1:11" x14ac:dyDescent="0.3">
      <c r="A9" s="46"/>
      <c r="B9" s="103"/>
      <c r="C9" s="102"/>
      <c r="D9" s="102"/>
      <c r="E9" s="102"/>
      <c r="F9" s="102"/>
      <c r="G9" s="102"/>
      <c r="H9" s="102"/>
      <c r="I9" s="102"/>
      <c r="J9" s="102"/>
    </row>
    <row r="10" spans="1:11" x14ac:dyDescent="0.3">
      <c r="A10" s="99"/>
      <c r="B10" s="104" t="s">
        <v>257</v>
      </c>
      <c r="C10" s="143"/>
      <c r="D10" s="143"/>
      <c r="E10" s="143"/>
      <c r="F10" s="143"/>
      <c r="G10" s="143"/>
      <c r="H10" s="143"/>
      <c r="I10" s="143"/>
      <c r="J10" s="46"/>
    </row>
    <row r="11" spans="1:11" x14ac:dyDescent="0.3">
      <c r="A11" s="46"/>
      <c r="B11" s="104" t="s">
        <v>260</v>
      </c>
      <c r="C11" s="143"/>
      <c r="D11" s="143"/>
      <c r="E11" s="143"/>
      <c r="F11" s="143"/>
      <c r="G11" s="143"/>
      <c r="H11" s="143"/>
      <c r="I11" s="143"/>
      <c r="J11" s="46"/>
    </row>
    <row r="12" spans="1:11" x14ac:dyDescent="0.3">
      <c r="A12" s="46"/>
      <c r="B12" s="137" t="s">
        <v>336</v>
      </c>
      <c r="C12" s="143"/>
      <c r="D12" s="143"/>
      <c r="E12" s="143"/>
      <c r="F12" s="143"/>
      <c r="G12" s="143"/>
      <c r="H12" s="143"/>
      <c r="I12" s="143"/>
      <c r="J12" s="46"/>
    </row>
    <row r="13" spans="1:11" x14ac:dyDescent="0.3">
      <c r="A13" s="46"/>
      <c r="B13" s="137" t="s">
        <v>259</v>
      </c>
      <c r="C13" s="143"/>
      <c r="D13" s="143"/>
      <c r="E13" s="143"/>
      <c r="F13" s="143"/>
      <c r="G13" s="143"/>
      <c r="H13" s="143"/>
      <c r="I13" s="143"/>
      <c r="J13" s="46"/>
    </row>
    <row r="14" spans="1:11" x14ac:dyDescent="0.3">
      <c r="A14" s="46"/>
      <c r="B14" s="137" t="s">
        <v>261</v>
      </c>
      <c r="C14" s="143"/>
      <c r="D14" s="143"/>
      <c r="E14" s="143"/>
      <c r="F14" s="143"/>
      <c r="G14" s="143"/>
      <c r="H14" s="143"/>
      <c r="I14" s="143"/>
      <c r="J14" s="46"/>
    </row>
    <row r="15" spans="1:11" x14ac:dyDescent="0.3">
      <c r="A15" s="46"/>
      <c r="B15" s="104"/>
      <c r="C15" s="46"/>
      <c r="D15" s="46"/>
      <c r="E15" s="46"/>
      <c r="F15" s="46"/>
      <c r="G15" s="46"/>
      <c r="H15" s="46"/>
      <c r="I15" s="46"/>
      <c r="J15" s="46"/>
    </row>
    <row r="16" spans="1:11" ht="15" thickBot="1" x14ac:dyDescent="0.35">
      <c r="A16" s="46"/>
      <c r="B16" s="132"/>
      <c r="C16" s="132"/>
      <c r="D16" s="132"/>
      <c r="E16" s="132"/>
      <c r="F16" s="46"/>
      <c r="G16" s="46"/>
      <c r="H16" s="46"/>
      <c r="I16" s="46"/>
      <c r="J16" s="46"/>
    </row>
    <row r="17" spans="1:9" x14ac:dyDescent="0.3">
      <c r="A17" s="46"/>
      <c r="B17" s="308" t="s">
        <v>58</v>
      </c>
      <c r="C17" s="309"/>
      <c r="D17" s="309"/>
      <c r="E17" s="309"/>
      <c r="F17" s="315" t="s">
        <v>255</v>
      </c>
      <c r="G17" s="316"/>
      <c r="H17" s="317"/>
      <c r="I17" s="321" t="s">
        <v>256</v>
      </c>
    </row>
    <row r="18" spans="1:9" ht="5.25" customHeight="1" x14ac:dyDescent="0.3">
      <c r="A18" s="46"/>
      <c r="B18" s="310"/>
      <c r="C18" s="311"/>
      <c r="D18" s="311"/>
      <c r="E18" s="311"/>
      <c r="F18" s="318"/>
      <c r="G18" s="319"/>
      <c r="H18" s="320"/>
      <c r="I18" s="322"/>
    </row>
    <row r="19" spans="1:9" ht="42.75" customHeight="1" x14ac:dyDescent="0.3">
      <c r="A19" s="46"/>
      <c r="B19" s="312"/>
      <c r="C19" s="313"/>
      <c r="D19" s="313"/>
      <c r="E19" s="314"/>
      <c r="F19" s="212" t="s">
        <v>252</v>
      </c>
      <c r="G19" s="142" t="s">
        <v>253</v>
      </c>
      <c r="H19" s="141" t="s">
        <v>258</v>
      </c>
      <c r="I19" s="213" t="s">
        <v>254</v>
      </c>
    </row>
    <row r="20" spans="1:9" x14ac:dyDescent="0.3">
      <c r="A20" s="46"/>
      <c r="B20" s="105">
        <v>1</v>
      </c>
      <c r="C20" s="106" t="s">
        <v>211</v>
      </c>
      <c r="D20" s="107"/>
      <c r="E20" s="134"/>
      <c r="F20" s="192"/>
      <c r="G20" s="210"/>
      <c r="H20" s="211">
        <f>G20+F20</f>
        <v>0</v>
      </c>
      <c r="I20" s="192"/>
    </row>
    <row r="21" spans="1:9" x14ac:dyDescent="0.3">
      <c r="A21" s="46"/>
      <c r="B21" s="105">
        <v>2</v>
      </c>
      <c r="C21" s="106" t="s">
        <v>59</v>
      </c>
      <c r="D21" s="107"/>
      <c r="E21" s="134"/>
      <c r="F21" s="131"/>
      <c r="G21" s="188"/>
      <c r="H21" s="193">
        <f t="shared" ref="H21:H27" si="0">G21+F21</f>
        <v>0</v>
      </c>
      <c r="I21" s="131"/>
    </row>
    <row r="22" spans="1:9" ht="15" x14ac:dyDescent="0.25">
      <c r="A22" s="46"/>
      <c r="B22" s="105">
        <v>3</v>
      </c>
      <c r="C22" s="106" t="s">
        <v>60</v>
      </c>
      <c r="D22" s="107"/>
      <c r="E22" s="134"/>
      <c r="F22" s="131"/>
      <c r="G22" s="188"/>
      <c r="H22" s="193">
        <f t="shared" si="0"/>
        <v>0</v>
      </c>
      <c r="I22" s="131"/>
    </row>
    <row r="23" spans="1:9" ht="15" x14ac:dyDescent="0.25">
      <c r="A23" s="46"/>
      <c r="B23" s="105">
        <v>4</v>
      </c>
      <c r="C23" s="106" t="s">
        <v>61</v>
      </c>
      <c r="D23" s="107"/>
      <c r="E23" s="134"/>
      <c r="F23" s="131"/>
      <c r="G23" s="188"/>
      <c r="H23" s="193">
        <f t="shared" si="0"/>
        <v>0</v>
      </c>
      <c r="I23" s="131"/>
    </row>
    <row r="24" spans="1:9" ht="15" x14ac:dyDescent="0.25">
      <c r="A24" s="46"/>
      <c r="B24" s="105">
        <v>5</v>
      </c>
      <c r="C24" s="106" t="s">
        <v>62</v>
      </c>
      <c r="D24" s="107"/>
      <c r="E24" s="134"/>
      <c r="F24" s="131"/>
      <c r="G24" s="188"/>
      <c r="H24" s="193">
        <f t="shared" si="0"/>
        <v>0</v>
      </c>
      <c r="I24" s="131"/>
    </row>
    <row r="25" spans="1:9" ht="15" x14ac:dyDescent="0.25">
      <c r="A25" s="46"/>
      <c r="B25" s="105">
        <v>6</v>
      </c>
      <c r="C25" s="106" t="s">
        <v>63</v>
      </c>
      <c r="D25" s="107"/>
      <c r="E25" s="134"/>
      <c r="F25" s="131"/>
      <c r="G25" s="188"/>
      <c r="H25" s="193">
        <f t="shared" si="0"/>
        <v>0</v>
      </c>
      <c r="I25" s="131"/>
    </row>
    <row r="26" spans="1:9" ht="15" x14ac:dyDescent="0.25">
      <c r="A26" s="46"/>
      <c r="B26" s="105">
        <v>7</v>
      </c>
      <c r="C26" s="106" t="s">
        <v>64</v>
      </c>
      <c r="D26" s="107"/>
      <c r="E26" s="134"/>
      <c r="F26" s="131"/>
      <c r="G26" s="188"/>
      <c r="H26" s="193">
        <f t="shared" si="0"/>
        <v>0</v>
      </c>
      <c r="I26" s="131"/>
    </row>
    <row r="27" spans="1:9" ht="15.75" thickBot="1" x14ac:dyDescent="0.3">
      <c r="A27" s="46"/>
      <c r="B27" s="105">
        <v>8</v>
      </c>
      <c r="C27" s="106" t="s">
        <v>56</v>
      </c>
      <c r="D27" s="107"/>
      <c r="E27" s="134"/>
      <c r="F27" s="189"/>
      <c r="G27" s="188"/>
      <c r="H27" s="193">
        <f t="shared" si="0"/>
        <v>0</v>
      </c>
      <c r="I27" s="131"/>
    </row>
    <row r="28" spans="1:9" ht="15.75" thickBot="1" x14ac:dyDescent="0.3">
      <c r="A28" s="46"/>
      <c r="B28" s="108">
        <v>9</v>
      </c>
      <c r="C28" s="167" t="s">
        <v>65</v>
      </c>
      <c r="D28" s="168"/>
      <c r="E28" s="169"/>
      <c r="F28" s="195">
        <f>SUM(F20:F27)</f>
        <v>0</v>
      </c>
      <c r="G28" s="191">
        <f>SUM(G20:G27)</f>
        <v>0</v>
      </c>
      <c r="H28" s="191">
        <f>SUM(H20:H27)</f>
        <v>0</v>
      </c>
      <c r="I28" s="197">
        <f>SUM(I20:I27)</f>
        <v>0</v>
      </c>
    </row>
    <row r="29" spans="1:9" ht="16.5" thickTop="1" thickBot="1" x14ac:dyDescent="0.3">
      <c r="A29" s="46"/>
      <c r="B29" s="196"/>
      <c r="C29" s="198" t="s">
        <v>35</v>
      </c>
      <c r="D29" s="199"/>
      <c r="E29" s="200"/>
      <c r="F29" s="201"/>
      <c r="G29" s="201"/>
      <c r="H29" s="201"/>
      <c r="I29" s="194" t="str">
        <f>IF(SUM(I20:I27)&gt;H28,"Pls Check","Good Job")</f>
        <v>Good Job</v>
      </c>
    </row>
    <row r="30" spans="1:9" ht="16.5" thickTop="1" thickBot="1" x14ac:dyDescent="0.3">
      <c r="A30" s="46"/>
      <c r="B30" s="133">
        <v>10</v>
      </c>
      <c r="C30" s="180" t="s">
        <v>229</v>
      </c>
      <c r="D30" s="181"/>
      <c r="E30" s="182"/>
      <c r="F30" s="202"/>
      <c r="G30" s="203"/>
      <c r="H30" s="204">
        <f t="shared" ref="H30" si="1">G30+F30</f>
        <v>0</v>
      </c>
      <c r="I30" s="203"/>
    </row>
    <row r="31" spans="1:9" ht="15.75" thickBot="1" x14ac:dyDescent="0.3">
      <c r="A31" s="46"/>
      <c r="B31" s="206"/>
      <c r="C31" s="198" t="s">
        <v>35</v>
      </c>
      <c r="D31" s="199"/>
      <c r="E31" s="200"/>
      <c r="F31" s="207"/>
      <c r="G31" s="207"/>
      <c r="H31" s="207"/>
      <c r="I31" s="208" t="str">
        <f>IF(I30&gt;I28*0.08,"Pls Check","Good Job")</f>
        <v>Good Job</v>
      </c>
    </row>
    <row r="32" spans="1:9" ht="15.75" thickBot="1" x14ac:dyDescent="0.3">
      <c r="A32" s="46"/>
      <c r="B32" s="105">
        <v>11</v>
      </c>
      <c r="C32" s="183" t="s">
        <v>66</v>
      </c>
      <c r="D32" s="184"/>
      <c r="E32" s="185"/>
      <c r="F32" s="190"/>
      <c r="G32" s="205"/>
      <c r="H32" s="204">
        <f t="shared" ref="H32" si="2">G32+F32</f>
        <v>0</v>
      </c>
      <c r="I32" s="192"/>
    </row>
    <row r="33" spans="1:9" ht="15.75" thickBot="1" x14ac:dyDescent="0.3">
      <c r="A33" s="46"/>
      <c r="B33" s="166">
        <v>12</v>
      </c>
      <c r="C33" s="167" t="s">
        <v>67</v>
      </c>
      <c r="D33" s="168"/>
      <c r="E33" s="169"/>
      <c r="F33" s="186">
        <f>SUM(F28:F32)</f>
        <v>0</v>
      </c>
      <c r="G33" s="187">
        <f>SUM(G28:G32)</f>
        <v>0</v>
      </c>
      <c r="H33" s="191">
        <f>SUM(H28:H32)</f>
        <v>0</v>
      </c>
      <c r="I33" s="191">
        <f>SUM(I28:I32)</f>
        <v>0</v>
      </c>
    </row>
    <row r="34" spans="1:9" ht="15.75" thickBot="1" x14ac:dyDescent="0.3">
      <c r="A34" s="46"/>
      <c r="B34" s="323" t="s">
        <v>35</v>
      </c>
      <c r="C34" s="324"/>
      <c r="D34" s="324"/>
      <c r="E34" s="324"/>
      <c r="F34" s="325"/>
      <c r="G34" s="214" t="str">
        <f>IF(SUM(G28:G32)&lt;&gt;'Block A'!D62,"Pls Check","Good Job")</f>
        <v>Good Job</v>
      </c>
      <c r="H34" s="209"/>
      <c r="I34" s="194" t="str">
        <f>IF(SUM(I28:I32)&gt;H33,"Pls Check","Good Job")</f>
        <v>Good Job</v>
      </c>
    </row>
    <row r="35" spans="1:9" customFormat="1" x14ac:dyDescent="0.3">
      <c r="B35" s="109" t="s">
        <v>166</v>
      </c>
    </row>
    <row r="36" spans="1:9" customFormat="1" ht="15" x14ac:dyDescent="0.25">
      <c r="B36" s="109" t="s">
        <v>167</v>
      </c>
    </row>
    <row r="37" spans="1:9" customFormat="1" ht="15" x14ac:dyDescent="0.25">
      <c r="B37" s="109" t="s">
        <v>168</v>
      </c>
    </row>
    <row r="38" spans="1:9" customFormat="1" ht="15" x14ac:dyDescent="0.25">
      <c r="B38" s="109"/>
    </row>
    <row r="39" spans="1:9" customFormat="1" ht="15" x14ac:dyDescent="0.25">
      <c r="A39" s="110"/>
      <c r="B39" s="109"/>
    </row>
    <row r="40" spans="1:9" customFormat="1" x14ac:dyDescent="0.3">
      <c r="A40" s="110"/>
      <c r="B40" s="19"/>
    </row>
    <row r="41" spans="1:9" customFormat="1" x14ac:dyDescent="0.3">
      <c r="B41" s="19"/>
    </row>
    <row r="42" spans="1:9" customFormat="1" x14ac:dyDescent="0.3">
      <c r="A42" s="111"/>
      <c r="B42" s="110"/>
    </row>
    <row r="43" spans="1:9" customFormat="1" x14ac:dyDescent="0.3">
      <c r="A43" s="111"/>
      <c r="B43" s="112"/>
      <c r="C43" s="112"/>
    </row>
    <row r="44" spans="1:9" customFormat="1" x14ac:dyDescent="0.3">
      <c r="A44" s="111"/>
      <c r="B44" s="112"/>
      <c r="C44" s="112"/>
    </row>
    <row r="45" spans="1:9" customFormat="1" x14ac:dyDescent="0.3">
      <c r="A45" s="111"/>
      <c r="B45" s="112"/>
      <c r="C45" s="112"/>
    </row>
    <row r="46" spans="1:9" customFormat="1" x14ac:dyDescent="0.3">
      <c r="A46" s="110"/>
      <c r="B46" s="109"/>
    </row>
    <row r="47" spans="1:9" customFormat="1" x14ac:dyDescent="0.3">
      <c r="A47" s="110"/>
      <c r="B47" s="109"/>
    </row>
    <row r="48" spans="1:9" customFormat="1" x14ac:dyDescent="0.3">
      <c r="A48" s="110"/>
      <c r="B48" s="19"/>
    </row>
    <row r="49" spans="1:11" customFormat="1" x14ac:dyDescent="0.3">
      <c r="A49" s="110"/>
      <c r="B49" s="19"/>
    </row>
    <row r="50" spans="1:11" customFormat="1" x14ac:dyDescent="0.3">
      <c r="A50" s="19"/>
      <c r="B50" s="19"/>
      <c r="C50" s="19"/>
      <c r="D50" s="19"/>
      <c r="E50" s="19"/>
      <c r="F50" s="19"/>
      <c r="G50" s="19"/>
      <c r="H50" s="19"/>
      <c r="I50" s="19"/>
      <c r="J50" s="19"/>
      <c r="K50" s="113"/>
    </row>
    <row r="51" spans="1:11" customFormat="1" x14ac:dyDescent="0.3">
      <c r="A51" s="111" t="s">
        <v>70</v>
      </c>
      <c r="B51" s="110" t="s">
        <v>324</v>
      </c>
      <c r="C51" s="47"/>
      <c r="J51" s="19"/>
      <c r="K51" s="113"/>
    </row>
    <row r="52" spans="1:11" customFormat="1" x14ac:dyDescent="0.3">
      <c r="A52" s="111"/>
      <c r="B52" s="110"/>
    </row>
    <row r="53" spans="1:11" customFormat="1" x14ac:dyDescent="0.3">
      <c r="A53" s="111"/>
      <c r="B53" s="47"/>
      <c r="C53" s="111"/>
      <c r="D53" s="111"/>
      <c r="E53" s="111"/>
      <c r="F53" s="111"/>
      <c r="G53" s="111"/>
      <c r="H53" s="111"/>
      <c r="I53" s="111"/>
      <c r="J53" s="111"/>
    </row>
    <row r="54" spans="1:11" customFormat="1" ht="15" thickBot="1" x14ac:dyDescent="0.35">
      <c r="A54" s="111"/>
      <c r="B54" s="111" t="s">
        <v>300</v>
      </c>
      <c r="C54" s="111"/>
      <c r="D54" s="111"/>
      <c r="E54" s="111"/>
      <c r="F54" s="111"/>
      <c r="G54" s="111"/>
      <c r="H54" s="111"/>
      <c r="I54" s="111"/>
      <c r="J54" s="111"/>
    </row>
    <row r="55" spans="1:11" customFormat="1" x14ac:dyDescent="0.3">
      <c r="A55" s="111"/>
      <c r="B55" s="326"/>
      <c r="C55" s="327"/>
      <c r="D55" s="327"/>
      <c r="E55" s="327"/>
      <c r="F55" s="327"/>
      <c r="G55" s="327"/>
      <c r="H55" s="327"/>
      <c r="I55" s="328"/>
      <c r="J55" s="111"/>
    </row>
    <row r="56" spans="1:11" customFormat="1" x14ac:dyDescent="0.3">
      <c r="A56" s="111"/>
      <c r="B56" s="329"/>
      <c r="C56" s="330"/>
      <c r="D56" s="330"/>
      <c r="E56" s="330"/>
      <c r="F56" s="330"/>
      <c r="G56" s="330"/>
      <c r="H56" s="330"/>
      <c r="I56" s="331"/>
      <c r="J56" s="111"/>
    </row>
    <row r="57" spans="1:11" customFormat="1" x14ac:dyDescent="0.3">
      <c r="A57" s="111"/>
      <c r="B57" s="329"/>
      <c r="C57" s="330"/>
      <c r="D57" s="330"/>
      <c r="E57" s="330"/>
      <c r="F57" s="330"/>
      <c r="G57" s="330"/>
      <c r="H57" s="330"/>
      <c r="I57" s="331"/>
      <c r="J57" s="111"/>
    </row>
    <row r="58" spans="1:11" customFormat="1" x14ac:dyDescent="0.3">
      <c r="A58" s="19"/>
      <c r="B58" s="329"/>
      <c r="C58" s="330"/>
      <c r="D58" s="330"/>
      <c r="E58" s="330"/>
      <c r="F58" s="330"/>
      <c r="G58" s="330"/>
      <c r="H58" s="330"/>
      <c r="I58" s="331"/>
      <c r="J58" s="19"/>
    </row>
    <row r="59" spans="1:11" customFormat="1" x14ac:dyDescent="0.3">
      <c r="A59" s="19"/>
      <c r="B59" s="329"/>
      <c r="C59" s="330"/>
      <c r="D59" s="330"/>
      <c r="E59" s="330"/>
      <c r="F59" s="330"/>
      <c r="G59" s="330"/>
      <c r="H59" s="330"/>
      <c r="I59" s="331"/>
    </row>
    <row r="60" spans="1:11" customFormat="1" x14ac:dyDescent="0.3">
      <c r="B60" s="329"/>
      <c r="C60" s="330"/>
      <c r="D60" s="330"/>
      <c r="E60" s="330"/>
      <c r="F60" s="330"/>
      <c r="G60" s="330"/>
      <c r="H60" s="330"/>
      <c r="I60" s="331"/>
    </row>
    <row r="61" spans="1:11" customFormat="1" x14ac:dyDescent="0.3">
      <c r="B61" s="329"/>
      <c r="C61" s="330"/>
      <c r="D61" s="330"/>
      <c r="E61" s="330"/>
      <c r="F61" s="330"/>
      <c r="G61" s="330"/>
      <c r="H61" s="330"/>
      <c r="I61" s="331"/>
    </row>
    <row r="62" spans="1:11" customFormat="1" x14ac:dyDescent="0.3">
      <c r="B62" s="329"/>
      <c r="C62" s="330"/>
      <c r="D62" s="330"/>
      <c r="E62" s="330"/>
      <c r="F62" s="330"/>
      <c r="G62" s="330"/>
      <c r="H62" s="330"/>
      <c r="I62" s="331"/>
    </row>
    <row r="63" spans="1:11" customFormat="1" x14ac:dyDescent="0.3">
      <c r="B63" s="329"/>
      <c r="C63" s="330"/>
      <c r="D63" s="330"/>
      <c r="E63" s="330"/>
      <c r="F63" s="330"/>
      <c r="G63" s="330"/>
      <c r="H63" s="330"/>
      <c r="I63" s="331"/>
    </row>
    <row r="64" spans="1:11" customFormat="1" x14ac:dyDescent="0.3">
      <c r="B64" s="329"/>
      <c r="C64" s="330"/>
      <c r="D64" s="330"/>
      <c r="E64" s="330"/>
      <c r="F64" s="330"/>
      <c r="G64" s="330"/>
      <c r="H64" s="330"/>
      <c r="I64" s="331"/>
    </row>
    <row r="65" spans="2:9" customFormat="1" x14ac:dyDescent="0.3">
      <c r="B65" s="329"/>
      <c r="C65" s="330"/>
      <c r="D65" s="330"/>
      <c r="E65" s="330"/>
      <c r="F65" s="330"/>
      <c r="G65" s="330"/>
      <c r="H65" s="330"/>
      <c r="I65" s="331"/>
    </row>
    <row r="66" spans="2:9" customFormat="1" x14ac:dyDescent="0.3">
      <c r="B66" s="329"/>
      <c r="C66" s="330"/>
      <c r="D66" s="330"/>
      <c r="E66" s="330"/>
      <c r="F66" s="330"/>
      <c r="G66" s="330"/>
      <c r="H66" s="330"/>
      <c r="I66" s="331"/>
    </row>
    <row r="67" spans="2:9" customFormat="1" x14ac:dyDescent="0.3">
      <c r="B67" s="329"/>
      <c r="C67" s="330"/>
      <c r="D67" s="330"/>
      <c r="E67" s="330"/>
      <c r="F67" s="330"/>
      <c r="G67" s="330"/>
      <c r="H67" s="330"/>
      <c r="I67" s="331"/>
    </row>
    <row r="68" spans="2:9" customFormat="1" x14ac:dyDescent="0.3">
      <c r="B68" s="329"/>
      <c r="C68" s="330"/>
      <c r="D68" s="330"/>
      <c r="E68" s="330"/>
      <c r="F68" s="330"/>
      <c r="G68" s="330"/>
      <c r="H68" s="330"/>
      <c r="I68" s="331"/>
    </row>
    <row r="69" spans="2:9" customFormat="1" x14ac:dyDescent="0.3">
      <c r="B69" s="329"/>
      <c r="C69" s="330"/>
      <c r="D69" s="330"/>
      <c r="E69" s="330"/>
      <c r="F69" s="330"/>
      <c r="G69" s="330"/>
      <c r="H69" s="330"/>
      <c r="I69" s="331"/>
    </row>
    <row r="70" spans="2:9" customFormat="1" x14ac:dyDescent="0.3">
      <c r="B70" s="329"/>
      <c r="C70" s="330"/>
      <c r="D70" s="330"/>
      <c r="E70" s="330"/>
      <c r="F70" s="330"/>
      <c r="G70" s="330"/>
      <c r="H70" s="330"/>
      <c r="I70" s="331"/>
    </row>
    <row r="71" spans="2:9" customFormat="1" x14ac:dyDescent="0.3">
      <c r="B71" s="329"/>
      <c r="C71" s="330"/>
      <c r="D71" s="330"/>
      <c r="E71" s="330"/>
      <c r="F71" s="330"/>
      <c r="G71" s="330"/>
      <c r="H71" s="330"/>
      <c r="I71" s="331"/>
    </row>
    <row r="72" spans="2:9" customFormat="1" x14ac:dyDescent="0.3">
      <c r="B72" s="329"/>
      <c r="C72" s="330"/>
      <c r="D72" s="330"/>
      <c r="E72" s="330"/>
      <c r="F72" s="330"/>
      <c r="G72" s="330"/>
      <c r="H72" s="330"/>
      <c r="I72" s="331"/>
    </row>
    <row r="73" spans="2:9" customFormat="1" x14ac:dyDescent="0.3">
      <c r="B73" s="329"/>
      <c r="C73" s="330"/>
      <c r="D73" s="330"/>
      <c r="E73" s="330"/>
      <c r="F73" s="330"/>
      <c r="G73" s="330"/>
      <c r="H73" s="330"/>
      <c r="I73" s="331"/>
    </row>
    <row r="74" spans="2:9" customFormat="1" x14ac:dyDescent="0.3">
      <c r="B74" s="329"/>
      <c r="C74" s="330"/>
      <c r="D74" s="330"/>
      <c r="E74" s="330"/>
      <c r="F74" s="330"/>
      <c r="G74" s="330"/>
      <c r="H74" s="330"/>
      <c r="I74" s="331"/>
    </row>
    <row r="75" spans="2:9" customFormat="1" x14ac:dyDescent="0.3">
      <c r="B75" s="329"/>
      <c r="C75" s="330"/>
      <c r="D75" s="330"/>
      <c r="E75" s="330"/>
      <c r="F75" s="330"/>
      <c r="G75" s="330"/>
      <c r="H75" s="330"/>
      <c r="I75" s="331"/>
    </row>
    <row r="76" spans="2:9" customFormat="1" x14ac:dyDescent="0.3">
      <c r="B76" s="329"/>
      <c r="C76" s="330"/>
      <c r="D76" s="330"/>
      <c r="E76" s="330"/>
      <c r="F76" s="330"/>
      <c r="G76" s="330"/>
      <c r="H76" s="330"/>
      <c r="I76" s="331"/>
    </row>
    <row r="77" spans="2:9" customFormat="1" x14ac:dyDescent="0.3">
      <c r="B77" s="329"/>
      <c r="C77" s="330"/>
      <c r="D77" s="330"/>
      <c r="E77" s="330"/>
      <c r="F77" s="330"/>
      <c r="G77" s="330"/>
      <c r="H77" s="330"/>
      <c r="I77" s="331"/>
    </row>
    <row r="78" spans="2:9" customFormat="1" x14ac:dyDescent="0.3">
      <c r="B78" s="329"/>
      <c r="C78" s="330"/>
      <c r="D78" s="330"/>
      <c r="E78" s="330"/>
      <c r="F78" s="330"/>
      <c r="G78" s="330"/>
      <c r="H78" s="330"/>
      <c r="I78" s="331"/>
    </row>
    <row r="79" spans="2:9" customFormat="1" x14ac:dyDescent="0.3">
      <c r="B79" s="329"/>
      <c r="C79" s="330"/>
      <c r="D79" s="330"/>
      <c r="E79" s="330"/>
      <c r="F79" s="330"/>
      <c r="G79" s="330"/>
      <c r="H79" s="330"/>
      <c r="I79" s="331"/>
    </row>
    <row r="80" spans="2:9" customFormat="1" ht="15" thickBot="1" x14ac:dyDescent="0.35">
      <c r="B80" s="332"/>
      <c r="C80" s="333"/>
      <c r="D80" s="333"/>
      <c r="E80" s="333"/>
      <c r="F80" s="333"/>
      <c r="G80" s="333"/>
      <c r="H80" s="333"/>
      <c r="I80" s="334"/>
    </row>
    <row r="81" spans="1:9" customFormat="1" x14ac:dyDescent="0.3"/>
    <row r="82" spans="1:9" x14ac:dyDescent="0.3">
      <c r="A82" s="228" t="s">
        <v>325</v>
      </c>
      <c r="B82" s="2" t="s">
        <v>326</v>
      </c>
    </row>
    <row r="83" spans="1:9" x14ac:dyDescent="0.3">
      <c r="B83" s="307" t="s">
        <v>327</v>
      </c>
      <c r="C83" s="307"/>
      <c r="D83" s="307"/>
      <c r="E83" s="307"/>
      <c r="F83" s="307"/>
      <c r="G83" s="307"/>
      <c r="H83" s="307"/>
      <c r="I83" s="307"/>
    </row>
    <row r="84" spans="1:9" x14ac:dyDescent="0.3">
      <c r="B84" s="307"/>
      <c r="C84" s="307"/>
      <c r="D84" s="307"/>
      <c r="E84" s="307"/>
      <c r="F84" s="307"/>
      <c r="G84" s="307"/>
      <c r="H84" s="307"/>
      <c r="I84" s="307"/>
    </row>
  </sheetData>
  <protectedRanges>
    <protectedRange password="CB1D" sqref="B55 F20:G27 I20:I27 F30:G30 I30 F32:G32 I32" name="Range1"/>
  </protectedRanges>
  <mergeCells count="6">
    <mergeCell ref="B83:I84"/>
    <mergeCell ref="B17:E19"/>
    <mergeCell ref="F17:H18"/>
    <mergeCell ref="I17:I18"/>
    <mergeCell ref="B34:F34"/>
    <mergeCell ref="B55:I80"/>
  </mergeCells>
  <dataValidations count="9">
    <dataValidation allowBlank="1" showInputMessage="1" showErrorMessage="1" errorTitle="Please Check" error="This Must Add Up To Line 9-11" sqref="I34"/>
    <dataValidation type="decimal" operator="equal" allowBlank="1" showInputMessage="1" showErrorMessage="1" errorTitle="Please Check" error="This Must Add Up To Line 1-8" sqref="F29">
      <formula1>SUM(F21:G28)</formula1>
    </dataValidation>
    <dataValidation type="decimal" operator="equal" allowBlank="1" showInputMessage="1" showErrorMessage="1" errorTitle="Please Check" error="This Must Add Up To Line 1-8" sqref="H28:I29">
      <formula1>SUM(H20:H27)</formula1>
    </dataValidation>
    <dataValidation operator="equal" allowBlank="1" showInputMessage="1" showErrorMessage="1" errorTitle="Please Check" error="This Must Add Up To Line 1-8" sqref="G28:G29"/>
    <dataValidation type="decimal" operator="equal" allowBlank="1" showInputMessage="1" showErrorMessage="1" errorTitle="Please Check" error="This Must Add Up To Line 9-11" sqref="H33:I33">
      <formula1>SUM(H28:J32)</formula1>
    </dataValidation>
    <dataValidation type="decimal" operator="equal" allowBlank="1" showInputMessage="1" showErrorMessage="1" errorTitle="Please Check" error="This Must Add Up To Line 9-11" sqref="H34">
      <formula1>SUM(H30:J33)</formula1>
    </dataValidation>
    <dataValidation type="decimal" operator="equal" allowBlank="1" showInputMessage="1" showErrorMessage="1" errorTitle="Please Check" error="This Must Add Up To Line 1-8" sqref="F28">
      <formula1>SUM(F20:G27)</formula1>
    </dataValidation>
    <dataValidation type="decimal" operator="equal" allowBlank="1" showInputMessage="1" showErrorMessage="1" error="This Must Add Up To Line 9,10 and 11" sqref="F33">
      <formula1>SUM(F28:F32)</formula1>
    </dataValidation>
    <dataValidation type="decimal" operator="equal" allowBlank="1" showInputMessage="1" showErrorMessage="1" error="This Must Add Up To Line 9-11" sqref="G33">
      <formula1>SUM(G28:G32)</formula1>
    </dataValidation>
  </dataValidations>
  <printOptions horizontalCentered="1" verticalCentered="1"/>
  <pageMargins left="0.25" right="0.25" top="0.75" bottom="0.75" header="0.3" footer="0.3"/>
  <pageSetup scale="85" orientation="portrait" r:id="rId1"/>
  <headerFooter>
    <oddFooter>&amp;L&amp;"-,Italic"&amp;8HEP Performance Report Data Form
OMB No. 1810-0684              Exp. 03/31/2017&amp;C&amp;8"APR Block E2" Page &amp;P of &amp;N&amp;R&amp;8Printed on &amp;D</oddFooter>
  </headerFooter>
  <rowBreaks count="1" manualBreakCount="1">
    <brk id="48" max="10" man="1"/>
  </rowBreaks>
  <colBreaks count="1" manualBreakCount="1">
    <brk id="9" max="80" man="1"/>
  </colBreaks>
  <ignoredErrors>
    <ignoredError sqref="C1:C2 I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6" r:id="rId4" name="Check Box 6">
              <controlPr defaultSize="0" autoFill="0" autoLine="0" autoPict="0">
                <anchor moveWithCells="1">
                  <from>
                    <xdr:col>8</xdr:col>
                    <xdr:colOff>30480</xdr:colOff>
                    <xdr:row>0</xdr:row>
                    <xdr:rowOff>45720</xdr:rowOff>
                  </from>
                  <to>
                    <xdr:col>8</xdr:col>
                    <xdr:colOff>297180</xdr:colOff>
                    <xdr:row>1</xdr:row>
                    <xdr:rowOff>22860</xdr:rowOff>
                  </to>
                </anchor>
              </controlPr>
            </control>
          </mc:Choice>
        </mc:AlternateContent>
        <mc:AlternateContent xmlns:mc="http://schemas.openxmlformats.org/markup-compatibility/2006">
          <mc:Choice Requires="x14">
            <control shapeId="10247" r:id="rId5" name="Check Box 7">
              <controlPr defaultSize="0" autoFill="0" autoLine="0" autoPict="0">
                <anchor moveWithCells="1">
                  <from>
                    <xdr:col>8</xdr:col>
                    <xdr:colOff>464820</xdr:colOff>
                    <xdr:row>0</xdr:row>
                    <xdr:rowOff>45720</xdr:rowOff>
                  </from>
                  <to>
                    <xdr:col>8</xdr:col>
                    <xdr:colOff>723900</xdr:colOff>
                    <xdr:row>1</xdr:row>
                    <xdr:rowOff>22860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8</xdr:col>
                    <xdr:colOff>922020</xdr:colOff>
                    <xdr:row>0</xdr:row>
                    <xdr:rowOff>45720</xdr:rowOff>
                  </from>
                  <to>
                    <xdr:col>8</xdr:col>
                    <xdr:colOff>1219200</xdr:colOff>
                    <xdr:row>1</xdr:row>
                    <xdr:rowOff>22860</xdr:rowOff>
                  </to>
                </anchor>
              </controlPr>
            </control>
          </mc:Choice>
        </mc:AlternateContent>
        <mc:AlternateContent xmlns:mc="http://schemas.openxmlformats.org/markup-compatibility/2006">
          <mc:Choice Requires="x14">
            <control shapeId="10249" r:id="rId7" name="Check Box 9">
              <controlPr defaultSize="0" autoFill="0" autoLine="0" autoPict="0">
                <anchor moveWithCells="1">
                  <from>
                    <xdr:col>8</xdr:col>
                    <xdr:colOff>1356360</xdr:colOff>
                    <xdr:row>0</xdr:row>
                    <xdr:rowOff>60960</xdr:rowOff>
                  </from>
                  <to>
                    <xdr:col>9</xdr:col>
                    <xdr:colOff>30480</xdr:colOff>
                    <xdr:row>1</xdr:row>
                    <xdr:rowOff>30480</xdr:rowOff>
                  </to>
                </anchor>
              </controlPr>
            </control>
          </mc:Choice>
        </mc:AlternateContent>
        <mc:AlternateContent xmlns:mc="http://schemas.openxmlformats.org/markup-compatibility/2006">
          <mc:Choice Requires="x14">
            <control shapeId="10250" r:id="rId8" name="Check Box 10">
              <controlPr defaultSize="0" autoFill="0" autoLine="0" autoPict="0">
                <anchor moveWithCells="1">
                  <from>
                    <xdr:col>9</xdr:col>
                    <xdr:colOff>182880</xdr:colOff>
                    <xdr:row>0</xdr:row>
                    <xdr:rowOff>45720</xdr:rowOff>
                  </from>
                  <to>
                    <xdr:col>9</xdr:col>
                    <xdr:colOff>426720</xdr:colOff>
                    <xdr:row>1</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G13"/>
  <sheetViews>
    <sheetView workbookViewId="0">
      <selection activeCell="D19" sqref="D19"/>
    </sheetView>
  </sheetViews>
  <sheetFormatPr defaultRowHeight="14.4" x14ac:dyDescent="0.3"/>
  <cols>
    <col min="3" max="3" width="13.6640625" bestFit="1" customWidth="1"/>
    <col min="4" max="4" width="14.109375" customWidth="1"/>
    <col min="5" max="8" width="13" customWidth="1"/>
    <col min="9" max="9" width="20.6640625" customWidth="1"/>
    <col min="23" max="23" width="9.109375" customWidth="1"/>
    <col min="24" max="24" width="9.5546875" customWidth="1"/>
    <col min="25" max="28" width="9.109375" customWidth="1"/>
    <col min="53" max="53" width="10.33203125" bestFit="1" customWidth="1"/>
    <col min="54" max="54" width="10.33203125" customWidth="1"/>
    <col min="60" max="60" width="10.33203125" customWidth="1"/>
    <col min="76" max="76" width="13.33203125" bestFit="1" customWidth="1"/>
    <col min="77" max="78" width="13.33203125" customWidth="1"/>
    <col min="79" max="79" width="17.44140625" bestFit="1" customWidth="1"/>
    <col min="80" max="80" width="13.33203125" customWidth="1"/>
    <col min="85" max="86" width="16.109375" bestFit="1" customWidth="1"/>
  </cols>
  <sheetData>
    <row r="1" spans="1:137" ht="123.75" customHeight="1" x14ac:dyDescent="0.3">
      <c r="E1" s="54" t="str">
        <f>'Block A'!B13</f>
        <v>Number funded to be served</v>
      </c>
      <c r="F1" s="54" t="str">
        <f>'Block A'!B14</f>
        <v>Number served in HEP HSE instruction (note: A1b1 + A1b2 should sum to equal A1b)</v>
      </c>
      <c r="G1" s="54" t="str">
        <f>'Block A'!B15</f>
        <v>Number served who were new participants (first year in HEP) (subset of A1b)</v>
      </c>
      <c r="H1" s="54" t="str">
        <f>'Block A'!B16</f>
        <v>Number served who were returning participants  (subset of A1b)</v>
      </c>
      <c r="I1" s="148" t="s">
        <v>266</v>
      </c>
      <c r="J1" s="54" t="str">
        <f>'Block A'!B21</f>
        <v>Number of HSE attainers. (Obj. 1 National Target: 69%) (GPRA 1)</v>
      </c>
      <c r="K1" s="148" t="s">
        <v>270</v>
      </c>
      <c r="L1" s="148" t="s">
        <v>271</v>
      </c>
      <c r="M1" s="148" t="s">
        <v>272</v>
      </c>
      <c r="N1" s="54" t="str">
        <f>'Block A'!B27</f>
        <v>Number of withdrawals</v>
      </c>
      <c r="O1" s="54" t="str">
        <f>'Block A'!B30</f>
        <v>Number of persisters (came back to continue in the subsequent budget period; persisters</v>
      </c>
      <c r="P1" s="54" t="str">
        <f>'Block A'!B39</f>
        <v>Unduplicated number of HSE attainers who entered postsecondary education or training</v>
      </c>
      <c r="Q1" s="54" t="str">
        <f>'Block A'!B43</f>
        <v>Number of HSE attainers who entered postsecondary education or training programs</v>
      </c>
      <c r="R1" s="54" t="str">
        <f>'Block A'!B44</f>
        <v>Number of HSE attainers who obtained upgraded employment</v>
      </c>
      <c r="S1" s="54" t="str">
        <f>'Block A'!B45</f>
        <v>Number of HSE attainers who entered the military</v>
      </c>
      <c r="T1" s="54" t="str">
        <f>'Block A'!B49</f>
        <v>Number of HSE attainers you were able to track for follow-up data</v>
      </c>
      <c r="U1" s="54" t="str">
        <f>'Block A'!B54</f>
        <v>Number of HSE attainers who got their HSE within one reporting period of your project</v>
      </c>
      <c r="V1" s="54" t="str">
        <f>'Block A'!B55</f>
        <v>Number of HSE attainers who got their HSE after more than one, but within two reporting</v>
      </c>
      <c r="W1" s="54" t="str">
        <f>'Block A'!B57</f>
        <v>Number of HSE attainers who got their HSE after more than two reporting periods                               of your project</v>
      </c>
      <c r="X1" s="54" t="str">
        <f>'Block A'!A62</f>
        <v>Annual Award Amount</v>
      </c>
      <c r="Y1" s="54" t="str">
        <f>'Block A'!A63</f>
        <v>GPRA Measure 1</v>
      </c>
      <c r="Z1" s="54" t="str">
        <f>'Block A'!A64</f>
        <v>GPRA Measure 2</v>
      </c>
      <c r="AA1" s="54" t="str">
        <f>'Block A'!A65</f>
        <v>Success efficiency ratio</v>
      </c>
      <c r="AB1" s="148" t="s">
        <v>297</v>
      </c>
      <c r="AC1" s="63" t="str">
        <f>'Block B'!B10</f>
        <v>Total HSE instruction hours received by all HEP HSE enrolled students.₁</v>
      </c>
      <c r="AD1" s="63" t="str">
        <f>'Block B'!B11</f>
        <v>Total HSE instruction hours received by HSE attainers.</v>
      </c>
      <c r="AE1" s="63" t="str">
        <f>'Block B'!B15</f>
        <v xml:space="preserve">Tutoring </v>
      </c>
      <c r="AF1" s="63" t="e">
        <f>'Block B'!#REF!</f>
        <v>#REF!</v>
      </c>
      <c r="AG1" s="63" t="e">
        <f>'Block B'!#REF!</f>
        <v>#REF!</v>
      </c>
      <c r="AH1" s="63" t="e">
        <f>'Block B'!#REF!</f>
        <v>#REF!</v>
      </c>
      <c r="AI1" s="63" t="e">
        <f>'Block B'!#REF!</f>
        <v>#REF!</v>
      </c>
      <c r="AJ1" s="63" t="str">
        <f>'Block B'!B16</f>
        <v xml:space="preserve">Counseling or guidance services </v>
      </c>
      <c r="AK1" s="63" t="str">
        <f>'Block B'!B17</f>
        <v>Other Educational or Supportive Services, including mentoring or coaching, college transition services, work training services, transportation, child care, and job placement services. </v>
      </c>
      <c r="AL1" s="63" t="e">
        <f>'Block B'!#REF!</f>
        <v>#REF!</v>
      </c>
      <c r="AM1" s="63" t="str">
        <f>'Block B'!B18</f>
        <v>Financial support (Please indicate the number of students receiving financial support)</v>
      </c>
      <c r="AN1" s="63" t="e">
        <f>'Block B'!#REF!</f>
        <v>#REF!</v>
      </c>
      <c r="AO1" s="63" t="e">
        <f>'Block B'!#REF!</f>
        <v>#REF!</v>
      </c>
      <c r="AP1" s="63" t="str">
        <f>'Block B'!B19</f>
        <v>a. Room and board</v>
      </c>
      <c r="AQ1" s="63" t="e">
        <f>'Block B'!#REF!</f>
        <v>#REF!</v>
      </c>
      <c r="AR1" s="63" t="str">
        <f>'Block B'!B21</f>
        <v>e. Other financial support, including tuition, books and materials.</v>
      </c>
      <c r="AS1" s="63" t="e">
        <f>'Block B'!#REF!</f>
        <v>#REF!</v>
      </c>
      <c r="AT1" s="63" t="e">
        <f>'Block B'!#REF!</f>
        <v>#REF!</v>
      </c>
      <c r="AU1" s="63" t="e">
        <f>'Block B'!#REF!</f>
        <v>#REF!</v>
      </c>
      <c r="AV1" s="63" t="e">
        <f>'Block B'!#REF!</f>
        <v>#REF!</v>
      </c>
      <c r="AW1" s="63" t="e">
        <f>'Block B'!#REF!</f>
        <v>#REF!</v>
      </c>
      <c r="AX1" s="63" t="e">
        <f>'Block B'!#REF!</f>
        <v>#REF!</v>
      </c>
      <c r="AY1" s="65" t="str">
        <f>'Block C'!B9</f>
        <v xml:space="preserve">Report the number of commuter students. (A commuter student is a student </v>
      </c>
      <c r="AZ1" s="65" t="str">
        <f>'Block C'!B11</f>
        <v>Report the number of residential students. (A residential student is a student</v>
      </c>
      <c r="BA1" s="65" t="e">
        <f>'Block C'!#REF!</f>
        <v>#REF!</v>
      </c>
      <c r="BB1" s="65"/>
      <c r="BC1" s="65" t="str">
        <f>'Block C'!B13</f>
        <v>In what languages are project services provided? (Check all that apply.)</v>
      </c>
      <c r="BD1" s="65"/>
      <c r="BE1" s="65"/>
      <c r="BF1" s="65" t="e">
        <f>'Block C'!#REF!</f>
        <v>#REF!</v>
      </c>
      <c r="BG1" s="65"/>
      <c r="BH1" s="65"/>
      <c r="BI1" s="65" t="e">
        <f>'Block C'!#REF!</f>
        <v>#REF!</v>
      </c>
      <c r="BJ1" s="65"/>
      <c r="BK1" s="65"/>
      <c r="BL1" s="65"/>
      <c r="BM1" s="65" t="e">
        <f>'Block C'!#REF!</f>
        <v>#REF!</v>
      </c>
      <c r="BN1" s="65" t="e">
        <f>'Block C'!#REF!</f>
        <v>#REF!</v>
      </c>
      <c r="BO1" s="65" t="e">
        <f>'Block C'!#REF!</f>
        <v>#REF!</v>
      </c>
      <c r="BP1" s="65" t="e">
        <f>'Block C'!#REF!</f>
        <v>#REF!</v>
      </c>
      <c r="BQ1" s="65" t="e">
        <f>'Block C'!#REF!</f>
        <v>#REF!</v>
      </c>
      <c r="BR1" s="65"/>
      <c r="BS1" s="65"/>
      <c r="BT1" s="65" t="e">
        <f>'Block C'!#REF!</f>
        <v>#REF!</v>
      </c>
      <c r="BU1" s="65" t="e">
        <f>'Block C'!#REF!</f>
        <v>#REF!</v>
      </c>
      <c r="BV1" s="65" t="e">
        <f>'Block C'!#REF!</f>
        <v>#REF!</v>
      </c>
      <c r="BW1" s="65" t="e">
        <f>'Block C'!#REF!</f>
        <v>#REF!</v>
      </c>
      <c r="BX1" s="65" t="e">
        <f>'Block C'!#REF!</f>
        <v>#REF!</v>
      </c>
      <c r="BY1" s="65"/>
      <c r="BZ1" s="65"/>
      <c r="CA1" s="65"/>
      <c r="CB1" s="65"/>
      <c r="CC1" s="65" t="e">
        <f>'Block C'!#REF!</f>
        <v>#REF!</v>
      </c>
      <c r="CD1" s="65"/>
      <c r="CE1" s="65" t="e">
        <f>'Block C'!#REF!</f>
        <v>#REF!</v>
      </c>
      <c r="CF1" s="65"/>
      <c r="CG1" s="65"/>
      <c r="CH1" s="65"/>
      <c r="CI1" s="65"/>
      <c r="CJ1" s="65"/>
      <c r="CK1" s="65"/>
      <c r="CL1" s="150" t="s">
        <v>239</v>
      </c>
      <c r="CM1" s="150" t="s">
        <v>240</v>
      </c>
      <c r="CN1" s="150" t="s">
        <v>241</v>
      </c>
      <c r="CO1" s="150" t="s">
        <v>242</v>
      </c>
      <c r="CP1" s="150" t="s">
        <v>243</v>
      </c>
      <c r="CQ1" s="150" t="s">
        <v>244</v>
      </c>
      <c r="CR1" s="150" t="s">
        <v>245</v>
      </c>
      <c r="CS1" s="150" t="s">
        <v>246</v>
      </c>
      <c r="CT1" s="151" t="s">
        <v>247</v>
      </c>
      <c r="CU1" s="150" t="s">
        <v>248</v>
      </c>
      <c r="CV1" s="150" t="s">
        <v>249</v>
      </c>
      <c r="CW1" s="151" t="s">
        <v>250</v>
      </c>
      <c r="CX1" s="150" t="s">
        <v>211</v>
      </c>
      <c r="CY1" s="150" t="s">
        <v>59</v>
      </c>
      <c r="CZ1" s="150" t="s">
        <v>60</v>
      </c>
      <c r="DA1" s="150" t="s">
        <v>61</v>
      </c>
      <c r="DB1" s="150" t="s">
        <v>62</v>
      </c>
      <c r="DC1" s="150" t="s">
        <v>63</v>
      </c>
      <c r="DD1" s="150" t="s">
        <v>64</v>
      </c>
      <c r="DE1" s="150" t="s">
        <v>56</v>
      </c>
      <c r="DF1" s="151" t="s">
        <v>65</v>
      </c>
      <c r="DG1" s="150" t="s">
        <v>229</v>
      </c>
      <c r="DH1" s="150" t="s">
        <v>66</v>
      </c>
      <c r="DI1" s="151" t="s">
        <v>67</v>
      </c>
      <c r="DJ1" s="150" t="s">
        <v>211</v>
      </c>
      <c r="DK1" s="150" t="s">
        <v>59</v>
      </c>
      <c r="DL1" s="150" t="s">
        <v>60</v>
      </c>
      <c r="DM1" s="150" t="s">
        <v>61</v>
      </c>
      <c r="DN1" s="150" t="s">
        <v>62</v>
      </c>
      <c r="DO1" s="150" t="s">
        <v>63</v>
      </c>
      <c r="DP1" s="150" t="s">
        <v>64</v>
      </c>
      <c r="DQ1" s="150" t="s">
        <v>56</v>
      </c>
      <c r="DR1" s="151" t="s">
        <v>65</v>
      </c>
      <c r="DS1" s="150" t="s">
        <v>229</v>
      </c>
      <c r="DT1" s="150" t="s">
        <v>66</v>
      </c>
      <c r="DU1" s="151" t="s">
        <v>67</v>
      </c>
      <c r="DV1" s="150" t="s">
        <v>211</v>
      </c>
      <c r="DW1" s="150" t="s">
        <v>59</v>
      </c>
      <c r="DX1" s="150" t="s">
        <v>60</v>
      </c>
      <c r="DY1" s="150" t="s">
        <v>61</v>
      </c>
      <c r="DZ1" s="150" t="s">
        <v>62</v>
      </c>
      <c r="EA1" s="150" t="s">
        <v>63</v>
      </c>
      <c r="EB1" s="150" t="s">
        <v>64</v>
      </c>
      <c r="EC1" s="150" t="s">
        <v>56</v>
      </c>
      <c r="ED1" s="151" t="s">
        <v>65</v>
      </c>
      <c r="EE1" s="150" t="s">
        <v>229</v>
      </c>
      <c r="EF1" s="150" t="s">
        <v>66</v>
      </c>
      <c r="EG1" s="151" t="s">
        <v>67</v>
      </c>
    </row>
    <row r="2" spans="1:137" ht="67.5" customHeight="1" x14ac:dyDescent="0.35">
      <c r="B2" s="66" t="s">
        <v>128</v>
      </c>
      <c r="C2" s="130" t="str">
        <f>'Block A'!B1</f>
        <v>Grantee Name:</v>
      </c>
      <c r="D2" s="130" t="str">
        <f>'Block A'!B2</f>
        <v>PR Number:</v>
      </c>
      <c r="E2" s="49" t="s">
        <v>71</v>
      </c>
      <c r="F2" s="49" t="s">
        <v>72</v>
      </c>
      <c r="G2" s="49" t="s">
        <v>73</v>
      </c>
      <c r="H2" s="49" t="s">
        <v>74</v>
      </c>
      <c r="I2" s="144" t="s">
        <v>265</v>
      </c>
      <c r="J2" s="49" t="s">
        <v>75</v>
      </c>
      <c r="K2" s="144" t="s">
        <v>267</v>
      </c>
      <c r="L2" s="144" t="s">
        <v>268</v>
      </c>
      <c r="M2" s="144" t="s">
        <v>269</v>
      </c>
      <c r="N2" s="49" t="s">
        <v>76</v>
      </c>
      <c r="O2" s="49" t="s">
        <v>77</v>
      </c>
      <c r="P2" s="49" t="s">
        <v>78</v>
      </c>
      <c r="Q2" s="49" t="s">
        <v>79</v>
      </c>
      <c r="R2" s="49" t="s">
        <v>80</v>
      </c>
      <c r="S2" s="49" t="s">
        <v>81</v>
      </c>
      <c r="T2" s="49" t="s">
        <v>82</v>
      </c>
      <c r="U2" s="49" t="s">
        <v>83</v>
      </c>
      <c r="V2" s="49" t="s">
        <v>84</v>
      </c>
      <c r="W2" s="49" t="s">
        <v>85</v>
      </c>
      <c r="X2" s="55" t="s">
        <v>153</v>
      </c>
      <c r="Y2" s="55" t="s">
        <v>154</v>
      </c>
      <c r="Z2" s="55" t="s">
        <v>155</v>
      </c>
      <c r="AA2" s="55" t="s">
        <v>298</v>
      </c>
      <c r="AB2" s="165" t="s">
        <v>156</v>
      </c>
      <c r="AC2" s="51" t="s">
        <v>86</v>
      </c>
      <c r="AD2" s="51" t="s">
        <v>87</v>
      </c>
      <c r="AE2" s="51" t="s">
        <v>88</v>
      </c>
      <c r="AF2" s="51" t="s">
        <v>89</v>
      </c>
      <c r="AG2" s="51" t="s">
        <v>90</v>
      </c>
      <c r="AH2" s="51" t="s">
        <v>91</v>
      </c>
      <c r="AI2" s="51" t="s">
        <v>92</v>
      </c>
      <c r="AJ2" s="51" t="s">
        <v>93</v>
      </c>
      <c r="AK2" s="51" t="s">
        <v>94</v>
      </c>
      <c r="AL2" s="51" t="s">
        <v>95</v>
      </c>
      <c r="AM2" s="51" t="s">
        <v>96</v>
      </c>
      <c r="AN2" s="51" t="s">
        <v>97</v>
      </c>
      <c r="AO2" s="51" t="s">
        <v>98</v>
      </c>
      <c r="AP2" s="51" t="s">
        <v>99</v>
      </c>
      <c r="AQ2" s="51" t="s">
        <v>100</v>
      </c>
      <c r="AR2" s="51" t="s">
        <v>101</v>
      </c>
      <c r="AS2" s="51" t="s">
        <v>102</v>
      </c>
      <c r="AT2" s="51" t="s">
        <v>103</v>
      </c>
      <c r="AU2" s="51" t="s">
        <v>104</v>
      </c>
      <c r="AV2" s="51" t="s">
        <v>105</v>
      </c>
      <c r="AW2" s="51" t="s">
        <v>106</v>
      </c>
      <c r="AX2" s="51" t="s">
        <v>107</v>
      </c>
      <c r="AY2" s="60" t="s">
        <v>108</v>
      </c>
      <c r="AZ2" s="60" t="s">
        <v>109</v>
      </c>
      <c r="BA2" s="61" t="s">
        <v>171</v>
      </c>
      <c r="BB2" s="61" t="s">
        <v>170</v>
      </c>
      <c r="BC2" s="61" t="s">
        <v>172</v>
      </c>
      <c r="BD2" s="61" t="s">
        <v>173</v>
      </c>
      <c r="BE2" s="61" t="s">
        <v>174</v>
      </c>
      <c r="BF2" s="61" t="s">
        <v>187</v>
      </c>
      <c r="BG2" s="61" t="s">
        <v>188</v>
      </c>
      <c r="BH2" s="61" t="s">
        <v>189</v>
      </c>
      <c r="BI2" s="61" t="s">
        <v>177</v>
      </c>
      <c r="BJ2" s="61" t="s">
        <v>175</v>
      </c>
      <c r="BK2" s="61" t="s">
        <v>176</v>
      </c>
      <c r="BL2" s="61" t="s">
        <v>207</v>
      </c>
      <c r="BM2" s="60" t="s">
        <v>110</v>
      </c>
      <c r="BN2" s="60" t="s">
        <v>111</v>
      </c>
      <c r="BO2" s="60" t="s">
        <v>112</v>
      </c>
      <c r="BP2" s="60" t="s">
        <v>113</v>
      </c>
      <c r="BQ2" s="61" t="s">
        <v>179</v>
      </c>
      <c r="BR2" s="61" t="s">
        <v>178</v>
      </c>
      <c r="BS2" s="61" t="s">
        <v>180</v>
      </c>
      <c r="BT2" s="60" t="s">
        <v>114</v>
      </c>
      <c r="BU2" s="60" t="s">
        <v>115</v>
      </c>
      <c r="BV2" s="60" t="s">
        <v>116</v>
      </c>
      <c r="BW2" s="61" t="s">
        <v>117</v>
      </c>
      <c r="BX2" s="61" t="s">
        <v>231</v>
      </c>
      <c r="BY2" s="61" t="s">
        <v>232</v>
      </c>
      <c r="BZ2" s="61" t="s">
        <v>182</v>
      </c>
      <c r="CA2" s="61" t="s">
        <v>233</v>
      </c>
      <c r="CB2" s="61" t="s">
        <v>181</v>
      </c>
      <c r="CC2" s="61" t="s">
        <v>183</v>
      </c>
      <c r="CD2" s="61" t="s">
        <v>184</v>
      </c>
      <c r="CE2" s="61" t="s">
        <v>186</v>
      </c>
      <c r="CF2" s="61" t="s">
        <v>185</v>
      </c>
      <c r="CG2" s="61" t="s">
        <v>234</v>
      </c>
      <c r="CH2" s="61" t="s">
        <v>235</v>
      </c>
      <c r="CI2" s="61" t="s">
        <v>236</v>
      </c>
      <c r="CJ2" s="61" t="s">
        <v>237</v>
      </c>
      <c r="CK2" s="61" t="s">
        <v>238</v>
      </c>
      <c r="CL2" s="152" t="s">
        <v>129</v>
      </c>
      <c r="CM2" s="152" t="s">
        <v>130</v>
      </c>
      <c r="CN2" s="152" t="s">
        <v>133</v>
      </c>
      <c r="CO2" s="152" t="s">
        <v>134</v>
      </c>
      <c r="CP2" s="152" t="s">
        <v>135</v>
      </c>
      <c r="CQ2" s="152" t="s">
        <v>136</v>
      </c>
      <c r="CR2" s="152" t="s">
        <v>137</v>
      </c>
      <c r="CS2" s="152" t="s">
        <v>138</v>
      </c>
      <c r="CT2" s="153" t="s">
        <v>139</v>
      </c>
      <c r="CU2" s="152" t="s">
        <v>140</v>
      </c>
      <c r="CV2" s="152" t="s">
        <v>141</v>
      </c>
      <c r="CW2" s="153" t="s">
        <v>142</v>
      </c>
      <c r="CX2" s="152" t="s">
        <v>132</v>
      </c>
      <c r="CY2" s="152" t="s">
        <v>131</v>
      </c>
      <c r="CZ2" s="152" t="s">
        <v>143</v>
      </c>
      <c r="DA2" s="152" t="s">
        <v>144</v>
      </c>
      <c r="DB2" s="152" t="s">
        <v>145</v>
      </c>
      <c r="DC2" s="152" t="s">
        <v>146</v>
      </c>
      <c r="DD2" s="152" t="s">
        <v>147</v>
      </c>
      <c r="DE2" s="152" t="s">
        <v>148</v>
      </c>
      <c r="DF2" s="153" t="s">
        <v>149</v>
      </c>
      <c r="DG2" s="152" t="s">
        <v>150</v>
      </c>
      <c r="DH2" s="152" t="s">
        <v>151</v>
      </c>
      <c r="DI2" s="153" t="s">
        <v>152</v>
      </c>
      <c r="DJ2" s="152" t="s">
        <v>273</v>
      </c>
      <c r="DK2" s="152" t="s">
        <v>274</v>
      </c>
      <c r="DL2" s="152" t="s">
        <v>275</v>
      </c>
      <c r="DM2" s="152" t="s">
        <v>276</v>
      </c>
      <c r="DN2" s="152" t="s">
        <v>277</v>
      </c>
      <c r="DO2" s="152" t="s">
        <v>278</v>
      </c>
      <c r="DP2" s="152" t="s">
        <v>279</v>
      </c>
      <c r="DQ2" s="152" t="s">
        <v>280</v>
      </c>
      <c r="DR2" s="153" t="s">
        <v>281</v>
      </c>
      <c r="DS2" s="152" t="s">
        <v>282</v>
      </c>
      <c r="DT2" s="152" t="s">
        <v>283</v>
      </c>
      <c r="DU2" s="153" t="s">
        <v>284</v>
      </c>
      <c r="DV2" s="152" t="s">
        <v>285</v>
      </c>
      <c r="DW2" s="152" t="s">
        <v>286</v>
      </c>
      <c r="DX2" s="152" t="s">
        <v>287</v>
      </c>
      <c r="DY2" s="152" t="s">
        <v>288</v>
      </c>
      <c r="DZ2" s="152" t="s">
        <v>289</v>
      </c>
      <c r="EA2" s="152" t="s">
        <v>290</v>
      </c>
      <c r="EB2" s="152" t="s">
        <v>291</v>
      </c>
      <c r="EC2" s="152" t="s">
        <v>292</v>
      </c>
      <c r="ED2" s="153" t="s">
        <v>293</v>
      </c>
      <c r="EE2" s="152" t="s">
        <v>294</v>
      </c>
      <c r="EF2" s="152" t="s">
        <v>295</v>
      </c>
      <c r="EG2" s="153" t="s">
        <v>296</v>
      </c>
    </row>
    <row r="3" spans="1:137" x14ac:dyDescent="0.3">
      <c r="B3" s="66" t="str">
        <f>'Block A'!J12</f>
        <v>Y1</v>
      </c>
      <c r="C3" s="127" t="str">
        <f>'Block A'!C1</f>
        <v>Write here</v>
      </c>
      <c r="D3" s="127" t="str">
        <f>'Block A'!C2</f>
        <v>Write here</v>
      </c>
      <c r="E3" s="50">
        <f>'Block A'!J13</f>
        <v>0</v>
      </c>
      <c r="F3" s="50">
        <f>'Block A'!J14</f>
        <v>0</v>
      </c>
      <c r="G3" s="50">
        <f>'Block A'!J15</f>
        <v>0</v>
      </c>
      <c r="H3" s="50">
        <f>'Block A'!J16</f>
        <v>0</v>
      </c>
      <c r="I3" s="145" t="e">
        <f>'Block A'!#REF!</f>
        <v>#REF!</v>
      </c>
      <c r="J3" s="50">
        <f>'Block A'!J21</f>
        <v>0</v>
      </c>
      <c r="K3" s="50"/>
      <c r="L3" s="50"/>
      <c r="M3" s="50"/>
      <c r="N3" s="50">
        <f>'Block A'!J27</f>
        <v>0</v>
      </c>
      <c r="O3" s="50">
        <f>'Block A'!J30</f>
        <v>0</v>
      </c>
      <c r="P3" s="50">
        <f>'Block A'!J39</f>
        <v>0</v>
      </c>
      <c r="Q3" s="50">
        <f>'Block A'!J43</f>
        <v>0</v>
      </c>
      <c r="R3" s="50">
        <f>'Block A'!J44</f>
        <v>0</v>
      </c>
      <c r="S3" s="50">
        <f>'Block A'!J45</f>
        <v>0</v>
      </c>
      <c r="T3" s="50">
        <f>'Block A'!J49</f>
        <v>0</v>
      </c>
      <c r="U3" s="50">
        <f>'Block A'!J54</f>
        <v>0</v>
      </c>
      <c r="V3" s="50">
        <f>'Block A'!J55</f>
        <v>0</v>
      </c>
      <c r="W3" s="50">
        <f>'Block A'!J57</f>
        <v>0</v>
      </c>
      <c r="X3" s="56">
        <f>'Block A'!D62</f>
        <v>0</v>
      </c>
      <c r="Y3" s="57">
        <f>'Block A'!D63</f>
        <v>0</v>
      </c>
      <c r="Z3" s="57">
        <f>'Block A'!D64</f>
        <v>0</v>
      </c>
      <c r="AA3" s="50">
        <f>'Block A'!D65</f>
        <v>0</v>
      </c>
      <c r="AB3" s="50" t="e">
        <f>X3/P3</f>
        <v>#DIV/0!</v>
      </c>
      <c r="AC3" s="52">
        <f>'Block B'!J10</f>
        <v>0</v>
      </c>
      <c r="AD3" s="52">
        <f>'Block B'!J11</f>
        <v>0</v>
      </c>
      <c r="AE3" s="52">
        <f>'Block B'!J15</f>
        <v>0</v>
      </c>
      <c r="AF3" s="52" t="e">
        <f>'Block B'!#REF!</f>
        <v>#REF!</v>
      </c>
      <c r="AG3" s="52" t="e">
        <f>'Block B'!#REF!</f>
        <v>#REF!</v>
      </c>
      <c r="AH3" s="52" t="e">
        <f>'Block B'!#REF!</f>
        <v>#REF!</v>
      </c>
      <c r="AI3" s="52" t="e">
        <f>'Block B'!#REF!</f>
        <v>#REF!</v>
      </c>
      <c r="AJ3" s="52">
        <f>'Block B'!J16</f>
        <v>0</v>
      </c>
      <c r="AK3" s="52">
        <f>'Block B'!J17</f>
        <v>0</v>
      </c>
      <c r="AL3" s="52" t="e">
        <f>'Block B'!#REF!</f>
        <v>#REF!</v>
      </c>
      <c r="AM3" s="52">
        <f>'Block B'!J18</f>
        <v>0</v>
      </c>
      <c r="AN3" s="52" t="e">
        <f>'Block B'!#REF!</f>
        <v>#REF!</v>
      </c>
      <c r="AO3" s="52" t="e">
        <f>'Block B'!#REF!</f>
        <v>#REF!</v>
      </c>
      <c r="AP3" s="52">
        <f>'Block B'!J19</f>
        <v>0</v>
      </c>
      <c r="AQ3" s="52" t="e">
        <f>'Block B'!#REF!</f>
        <v>#REF!</v>
      </c>
      <c r="AR3" s="52">
        <f>'Block B'!J21</f>
        <v>0</v>
      </c>
      <c r="AS3" s="52" t="e">
        <f>'Block B'!#REF!</f>
        <v>#REF!</v>
      </c>
      <c r="AT3" s="53" t="e">
        <f>'Block B'!#REF!</f>
        <v>#REF!</v>
      </c>
      <c r="AU3" s="149" t="e">
        <f>'Block B'!#REF!</f>
        <v>#REF!</v>
      </c>
      <c r="AV3" s="52" t="e">
        <f>'Block B'!#REF!</f>
        <v>#REF!</v>
      </c>
      <c r="AW3" s="52" t="e">
        <f>'Block B'!#REF!</f>
        <v>#REF!</v>
      </c>
      <c r="AX3" s="52" t="e">
        <f>'Block B'!#REF!</f>
        <v>#REF!</v>
      </c>
      <c r="AY3" s="62">
        <f>'Block C'!J9</f>
        <v>0</v>
      </c>
      <c r="AZ3" s="62">
        <f>'Block C'!J11</f>
        <v>0</v>
      </c>
      <c r="BA3" s="62" t="e">
        <f>IF('Block C'!#REF!=TRUE,"Open","")</f>
        <v>#REF!</v>
      </c>
      <c r="BB3" s="62" t="e">
        <f>IF('Block C'!#REF!=TRUE,"Structured","")</f>
        <v>#REF!</v>
      </c>
      <c r="BC3" s="62" t="str">
        <f>IF('Block C'!M13=TRUE,"English","")</f>
        <v/>
      </c>
      <c r="BD3" s="62" t="str">
        <f>IF('Block C'!M14=TRUE,"Spanish","")</f>
        <v/>
      </c>
      <c r="BE3" s="62" t="str">
        <f>IF('Block C'!M15=TRUE,"Other","")</f>
        <v/>
      </c>
      <c r="BF3" s="62" t="e">
        <f>IF('Block C'!#REF!=TRUE,"Four Year","")</f>
        <v>#REF!</v>
      </c>
      <c r="BG3" s="62" t="e">
        <f>IF('Block C'!#REF!=TRUE,"Two Year","")</f>
        <v>#REF!</v>
      </c>
      <c r="BH3" s="62" t="e">
        <f>IF('Block C'!#REF!=TRUE,"Non-Profit","")</f>
        <v>#REF!</v>
      </c>
      <c r="BI3" s="62" t="e">
        <f>IF('Block C'!#REF!=TRUE,"Semester","")</f>
        <v>#REF!</v>
      </c>
      <c r="BJ3" s="62" t="e">
        <f>IF('Block C'!#REF!=TRUE,"Quarter","")</f>
        <v>#REF!</v>
      </c>
      <c r="BK3" s="62" t="e">
        <f>IF('Block C'!#REF!=TRUE,"Trimester","")</f>
        <v>#REF!</v>
      </c>
      <c r="BL3" s="62" t="e">
        <f>IF('Block C'!#REF!=TRUE,"N/A","")</f>
        <v>#REF!</v>
      </c>
      <c r="BM3" s="62" t="e">
        <f>'Block C'!#REF!</f>
        <v>#REF!</v>
      </c>
      <c r="BN3" s="62" t="e">
        <f>'Block C'!#REF!</f>
        <v>#REF!</v>
      </c>
      <c r="BO3" s="62" t="e">
        <f>'Block C'!#REF!</f>
        <v>#REF!</v>
      </c>
      <c r="BP3" s="62" t="e">
        <f>'Block C'!#REF!</f>
        <v>#REF!</v>
      </c>
      <c r="BQ3" s="62" t="e">
        <f>IF('Block C'!#REF!=TRUE,"Daily","")</f>
        <v>#REF!</v>
      </c>
      <c r="BR3" s="62" t="e">
        <f>IF('Block C'!#REF!=TRUE,"Weekly","")</f>
        <v>#REF!</v>
      </c>
      <c r="BS3" s="62" t="e">
        <f>IF('Block C'!#REF!=TRUE,"Monthly","")</f>
        <v>#REF!</v>
      </c>
      <c r="BT3" s="62" t="e">
        <f>'Block C'!#REF!</f>
        <v>#REF!</v>
      </c>
      <c r="BU3" s="62" t="e">
        <f>'Block C'!#REF!</f>
        <v>#REF!</v>
      </c>
      <c r="BV3" s="62" t="e">
        <f>IF('Block C'!#REF!=FALSE,"No","Yes")</f>
        <v>#REF!</v>
      </c>
      <c r="BW3" s="62" t="e">
        <f>IF('Block C'!#REF!=TRUE,"No Assm't","")</f>
        <v>#REF!</v>
      </c>
      <c r="BX3" s="62" t="e">
        <f>IF('Block C'!#REF!=TRUE,"CASAS","")</f>
        <v>#REF!</v>
      </c>
      <c r="BY3" s="62" t="e">
        <f>IF('Block C'!#REF!=TRUE,"GAIN","")</f>
        <v>#REF!</v>
      </c>
      <c r="BZ3" s="62" t="e">
        <f>IF('Block C'!#REF!=TRUE,"TABE","")</f>
        <v>#REF!</v>
      </c>
      <c r="CA3" s="62" t="e">
        <f>IF('Block C'!#REF!=TRUE,"Steck-Vaughn OPT","")</f>
        <v>#REF!</v>
      </c>
      <c r="CB3" s="62" t="e">
        <f>IF('Block C'!#REF!=TRUE,"Other","")</f>
        <v>#REF!</v>
      </c>
      <c r="CC3" s="62" t="e">
        <f>'Block C'!#REF!</f>
        <v>#REF!</v>
      </c>
      <c r="CD3" s="62" t="e">
        <f>'Block C'!#REF!</f>
        <v>#REF!</v>
      </c>
      <c r="CE3" s="62" t="e">
        <f>'Block C'!#REF!</f>
        <v>#REF!</v>
      </c>
      <c r="CF3" s="62" t="e">
        <f>'Block C'!#REF!</f>
        <v>#REF!</v>
      </c>
      <c r="CG3" s="62" t="str">
        <f>IF('Block C'!M18=TRUE,"GED® 2002 Series","")</f>
        <v/>
      </c>
      <c r="CH3" s="62" t="str">
        <f>IF('Block C'!M19=TRUE,"GED® 2014 Series","")</f>
        <v/>
      </c>
      <c r="CI3" s="62" t="str">
        <f>IF('Block C'!M20=TRUE,"HiSET®","")</f>
        <v/>
      </c>
      <c r="CJ3" s="62" t="str">
        <f>IF('Block C'!M21=TRUE,"TASC®","")</f>
        <v/>
      </c>
      <c r="CK3" s="62" t="str">
        <f>IF('Block C'!M22=TRUE," Other®","")</f>
        <v/>
      </c>
      <c r="CL3" s="154">
        <f>'Block E &amp; F'!F20</f>
        <v>0</v>
      </c>
      <c r="CM3" s="154">
        <f>'Block E &amp; F'!F21</f>
        <v>0</v>
      </c>
      <c r="CN3" s="154">
        <f>'Block E &amp; F'!F22</f>
        <v>0</v>
      </c>
      <c r="CO3" s="154">
        <f>'Block E &amp; F'!F23</f>
        <v>0</v>
      </c>
      <c r="CP3" s="154">
        <f>'Block E &amp; F'!F24</f>
        <v>0</v>
      </c>
      <c r="CQ3" s="154">
        <f>'Block E &amp; F'!F25</f>
        <v>0</v>
      </c>
      <c r="CR3" s="154">
        <f>'Block E &amp; F'!F26</f>
        <v>0</v>
      </c>
      <c r="CS3" s="154">
        <f>'Block E &amp; F'!F27</f>
        <v>0</v>
      </c>
      <c r="CT3" s="155">
        <f>'Block E &amp; F'!F28</f>
        <v>0</v>
      </c>
      <c r="CU3" s="154">
        <f>'Block E &amp; F'!F30</f>
        <v>0</v>
      </c>
      <c r="CV3" s="154">
        <f>'Block E &amp; F'!F32</f>
        <v>0</v>
      </c>
      <c r="CW3" s="155">
        <f>'Block E &amp; F'!F33</f>
        <v>0</v>
      </c>
      <c r="CX3" s="154">
        <f>'Block E &amp; F'!G20</f>
        <v>0</v>
      </c>
      <c r="CY3" s="154">
        <f>'Block E &amp; F'!G21</f>
        <v>0</v>
      </c>
      <c r="CZ3" s="154">
        <f>'Block E &amp; F'!G22</f>
        <v>0</v>
      </c>
      <c r="DA3" s="154">
        <f>'Block E &amp; F'!G23</f>
        <v>0</v>
      </c>
      <c r="DB3" s="154">
        <f>'Block E &amp; F'!G24</f>
        <v>0</v>
      </c>
      <c r="DC3" s="154">
        <f>'Block E &amp; F'!G25</f>
        <v>0</v>
      </c>
      <c r="DD3" s="154">
        <f>'Block E &amp; F'!G26</f>
        <v>0</v>
      </c>
      <c r="DE3" s="154">
        <f>'Block E &amp; F'!G27</f>
        <v>0</v>
      </c>
      <c r="DF3" s="155">
        <f>'Block E &amp; F'!G28</f>
        <v>0</v>
      </c>
      <c r="DG3" s="154">
        <f>'Block E &amp; F'!G30</f>
        <v>0</v>
      </c>
      <c r="DH3" s="154">
        <f>'Block E &amp; F'!G32</f>
        <v>0</v>
      </c>
      <c r="DI3" s="155">
        <f>'Block E &amp; F'!G33</f>
        <v>0</v>
      </c>
      <c r="DJ3" s="154">
        <f>'Block E &amp; F'!H20</f>
        <v>0</v>
      </c>
      <c r="DK3" s="154">
        <f>'Block E &amp; F'!H21</f>
        <v>0</v>
      </c>
      <c r="DL3" s="154">
        <f>'Block E &amp; F'!H22</f>
        <v>0</v>
      </c>
      <c r="DM3" s="154">
        <f>'Block E &amp; F'!H23</f>
        <v>0</v>
      </c>
      <c r="DN3" s="154">
        <f>'Block E &amp; F'!H24</f>
        <v>0</v>
      </c>
      <c r="DO3" s="154">
        <f>'Block E &amp; F'!H25</f>
        <v>0</v>
      </c>
      <c r="DP3" s="154">
        <f>'Block E &amp; F'!H26</f>
        <v>0</v>
      </c>
      <c r="DQ3" s="154">
        <f>'Block E &amp; F'!H27</f>
        <v>0</v>
      </c>
      <c r="DR3" s="155">
        <f>'Block E &amp; F'!H28</f>
        <v>0</v>
      </c>
      <c r="DS3" s="154">
        <f>'Block E &amp; F'!H30</f>
        <v>0</v>
      </c>
      <c r="DT3" s="154">
        <f>'Block E &amp; F'!H32</f>
        <v>0</v>
      </c>
      <c r="DU3" s="155">
        <f>'Block E &amp; F'!H33</f>
        <v>0</v>
      </c>
      <c r="DV3" s="154">
        <f>'Block E &amp; F'!I20</f>
        <v>0</v>
      </c>
      <c r="DW3" s="154">
        <f>'Block E &amp; F'!I21</f>
        <v>0</v>
      </c>
      <c r="DX3" s="154">
        <f>'Block E &amp; F'!I22</f>
        <v>0</v>
      </c>
      <c r="DY3" s="154">
        <f>'Block E &amp; F'!I23</f>
        <v>0</v>
      </c>
      <c r="DZ3" s="154">
        <f>'Block E &amp; F'!I24</f>
        <v>0</v>
      </c>
      <c r="EA3" s="154">
        <f>'Block E &amp; F'!I25</f>
        <v>0</v>
      </c>
      <c r="EB3" s="154">
        <f>'Block E &amp; F'!I26</f>
        <v>0</v>
      </c>
      <c r="EC3" s="154">
        <f>'Block E &amp; F'!I27</f>
        <v>0</v>
      </c>
      <c r="ED3" s="155">
        <f>'Block E &amp; F'!I28</f>
        <v>0</v>
      </c>
      <c r="EE3" s="154">
        <f>'Block E &amp; F'!I30</f>
        <v>0</v>
      </c>
      <c r="EF3" s="154">
        <f>'Block E &amp; F'!I32</f>
        <v>0</v>
      </c>
      <c r="EG3" s="155">
        <f>'Block E &amp; F'!I33</f>
        <v>0</v>
      </c>
    </row>
    <row r="4" spans="1:137" x14ac:dyDescent="0.3">
      <c r="A4" s="44"/>
      <c r="B4" s="64"/>
      <c r="C4" s="128"/>
      <c r="D4" s="128"/>
      <c r="E4" s="44"/>
      <c r="F4" s="44"/>
      <c r="G4" s="44"/>
      <c r="H4" s="44"/>
      <c r="I4" s="146"/>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f>F3</f>
        <v>0</v>
      </c>
      <c r="AZ4" s="44">
        <f>SUM(AY3:AZ3)</f>
        <v>0</v>
      </c>
      <c r="BD4" s="44"/>
      <c r="BE4" s="44"/>
      <c r="BF4" s="44"/>
      <c r="BG4" s="44"/>
      <c r="BH4" s="44"/>
      <c r="BJ4" s="44"/>
      <c r="BK4" s="44"/>
      <c r="BL4" s="44"/>
      <c r="BM4" s="44"/>
      <c r="BN4" s="44"/>
      <c r="BO4" s="44"/>
      <c r="BP4" s="44"/>
      <c r="BR4" s="44"/>
      <c r="BS4" s="44"/>
      <c r="BT4" s="44"/>
      <c r="BU4" s="44"/>
      <c r="BV4" s="44"/>
      <c r="BW4" s="44"/>
      <c r="CA4" s="44"/>
      <c r="CL4" s="147"/>
      <c r="CM4" s="147"/>
      <c r="CN4" s="147"/>
      <c r="CO4" s="147"/>
      <c r="CP4" s="147"/>
      <c r="CQ4" s="147"/>
      <c r="CR4" s="147"/>
      <c r="CS4" s="147"/>
      <c r="CT4" s="147">
        <f>SUM(CL3:CS3)</f>
        <v>0</v>
      </c>
      <c r="CU4" s="147"/>
      <c r="CV4" s="147"/>
      <c r="CW4" s="147">
        <f>SUM(CT3:CV3)</f>
        <v>0</v>
      </c>
      <c r="CX4" s="147"/>
      <c r="CY4" s="147"/>
      <c r="CZ4" s="147"/>
      <c r="DA4" s="147"/>
      <c r="DB4" s="147"/>
      <c r="DC4" s="147"/>
      <c r="DD4" s="147"/>
      <c r="DE4" s="147"/>
      <c r="DF4" s="147">
        <f>SUM(CX3:DE3)</f>
        <v>0</v>
      </c>
      <c r="DG4" s="147"/>
      <c r="DH4" s="147"/>
      <c r="DI4" s="147">
        <f>SUM(DF3:DH3)</f>
        <v>0</v>
      </c>
      <c r="DJ4" s="156"/>
      <c r="DK4" s="156"/>
      <c r="DL4" s="156"/>
      <c r="DM4" s="156"/>
      <c r="DN4" s="156"/>
      <c r="DO4" s="156"/>
      <c r="DP4" s="156"/>
      <c r="DQ4" s="156"/>
      <c r="DR4" s="147">
        <f>SUM(DJ3:DQ3)</f>
        <v>0</v>
      </c>
      <c r="DS4" s="156"/>
      <c r="DT4" s="156"/>
      <c r="DU4" s="147">
        <f>SUM(DR3:DT3)</f>
        <v>0</v>
      </c>
      <c r="DV4" s="147"/>
      <c r="DW4" s="147"/>
      <c r="DX4" s="147"/>
      <c r="DY4" s="147"/>
      <c r="DZ4" s="147"/>
      <c r="EA4" s="147"/>
      <c r="EB4" s="147"/>
      <c r="EC4" s="147"/>
      <c r="ED4" s="147">
        <f>SUM(DV3:EC3)</f>
        <v>0</v>
      </c>
      <c r="EE4" s="147"/>
      <c r="EF4" s="147"/>
      <c r="EG4" s="147">
        <f>SUM(ED3:EF3)</f>
        <v>0</v>
      </c>
    </row>
    <row r="5" spans="1:137" x14ac:dyDescent="0.3">
      <c r="B5" s="66" t="str">
        <f>'Block A'!K12</f>
        <v>Y2</v>
      </c>
      <c r="C5" s="127" t="str">
        <f>'Block A'!C1</f>
        <v>Write here</v>
      </c>
      <c r="D5" s="127" t="str">
        <f>'Block A'!C2</f>
        <v>Write here</v>
      </c>
      <c r="E5" s="50">
        <f>'Block A'!K13</f>
        <v>0</v>
      </c>
      <c r="F5" s="50">
        <f>'Block A'!K14</f>
        <v>0</v>
      </c>
      <c r="G5" s="50">
        <f>'Block A'!K15</f>
        <v>0</v>
      </c>
      <c r="H5" s="50">
        <f>'Block A'!K16</f>
        <v>0</v>
      </c>
      <c r="I5" s="145" t="e">
        <f>'Block A'!#REF!</f>
        <v>#REF!</v>
      </c>
      <c r="J5" s="50">
        <f>'Block A'!K21</f>
        <v>0</v>
      </c>
      <c r="K5" s="50"/>
      <c r="L5" s="50"/>
      <c r="M5" s="50"/>
      <c r="N5" s="50">
        <f>'Block A'!K27</f>
        <v>0</v>
      </c>
      <c r="O5" s="50">
        <f>'Block A'!K30</f>
        <v>0</v>
      </c>
      <c r="P5" s="50">
        <f>'Block A'!K39</f>
        <v>0</v>
      </c>
      <c r="Q5" s="50">
        <f>'Block A'!K43</f>
        <v>0</v>
      </c>
      <c r="R5" s="50">
        <f>'Block A'!K44</f>
        <v>0</v>
      </c>
      <c r="S5" s="50">
        <f>'Block A'!K45</f>
        <v>0</v>
      </c>
      <c r="T5" s="50">
        <f>'Block A'!K49</f>
        <v>0</v>
      </c>
      <c r="U5" s="50">
        <f>'Block A'!K54</f>
        <v>0</v>
      </c>
      <c r="V5" s="50">
        <f>'Block A'!K55</f>
        <v>0</v>
      </c>
      <c r="W5" s="50">
        <f>'Block A'!K57</f>
        <v>0</v>
      </c>
      <c r="X5" s="56">
        <f>'Block A'!D62</f>
        <v>0</v>
      </c>
      <c r="Y5" s="57">
        <f>'Block A'!E63</f>
        <v>0</v>
      </c>
      <c r="Z5" s="57">
        <f>'Block A'!E64</f>
        <v>0</v>
      </c>
      <c r="AA5" s="50">
        <f>'Block A'!E65</f>
        <v>0</v>
      </c>
      <c r="AB5" s="50" t="e">
        <f>X5/P5</f>
        <v>#DIV/0!</v>
      </c>
      <c r="AC5" s="52">
        <f>'Block B'!K10</f>
        <v>0</v>
      </c>
      <c r="AD5" s="52">
        <f>'Block B'!K11</f>
        <v>0</v>
      </c>
      <c r="AE5" s="52">
        <f>'Block B'!K15</f>
        <v>0</v>
      </c>
      <c r="AF5" s="52" t="e">
        <f>'Block B'!#REF!</f>
        <v>#REF!</v>
      </c>
      <c r="AG5" s="52" t="e">
        <f>'Block B'!#REF!</f>
        <v>#REF!</v>
      </c>
      <c r="AH5" s="52" t="e">
        <f>'Block B'!#REF!</f>
        <v>#REF!</v>
      </c>
      <c r="AI5" s="52" t="e">
        <f>'Block B'!#REF!</f>
        <v>#REF!</v>
      </c>
      <c r="AJ5" s="52">
        <f>'Block B'!K16</f>
        <v>0</v>
      </c>
      <c r="AK5" s="52">
        <f>'Block B'!K17</f>
        <v>0</v>
      </c>
      <c r="AL5" s="52" t="e">
        <f>'Block B'!#REF!</f>
        <v>#REF!</v>
      </c>
      <c r="AM5" s="52">
        <f>'Block B'!K18</f>
        <v>0</v>
      </c>
      <c r="AN5" s="52" t="e">
        <f>'Block B'!#REF!</f>
        <v>#REF!</v>
      </c>
      <c r="AO5" s="52" t="e">
        <f>'Block B'!#REF!</f>
        <v>#REF!</v>
      </c>
      <c r="AP5" s="52">
        <f>'Block B'!K19</f>
        <v>0</v>
      </c>
      <c r="AQ5" s="52" t="e">
        <f>'Block B'!#REF!</f>
        <v>#REF!</v>
      </c>
      <c r="AR5" s="52">
        <f>'Block B'!K21</f>
        <v>0</v>
      </c>
      <c r="AS5" s="52" t="e">
        <f>'Block B'!#REF!</f>
        <v>#REF!</v>
      </c>
      <c r="AT5" s="53" t="e">
        <f>'Block B'!#REF!</f>
        <v>#REF!</v>
      </c>
      <c r="AU5" s="52" t="e">
        <f>'Block B'!#REF!</f>
        <v>#REF!</v>
      </c>
      <c r="AV5" s="52" t="e">
        <f>'Block B'!#REF!</f>
        <v>#REF!</v>
      </c>
      <c r="AW5" s="52" t="e">
        <f>'Block B'!#REF!</f>
        <v>#REF!</v>
      </c>
      <c r="AX5" s="52" t="e">
        <f>'Block B'!#REF!</f>
        <v>#REF!</v>
      </c>
      <c r="AY5" s="62">
        <f>'Block C'!J9</f>
        <v>0</v>
      </c>
      <c r="AZ5" s="62">
        <f>'Block C'!J11</f>
        <v>0</v>
      </c>
      <c r="BA5" s="62" t="e">
        <f>IF('Block C'!#REF!=TRUE,"Open","")</f>
        <v>#REF!</v>
      </c>
      <c r="BB5" s="62" t="e">
        <f>IF('Block C'!#REF!=TRUE,"Structured","")</f>
        <v>#REF!</v>
      </c>
      <c r="BC5" s="62" t="str">
        <f>IF('Block C'!M13=TRUE,"English","")</f>
        <v/>
      </c>
      <c r="BD5" s="62" t="str">
        <f>IF('Block C'!M14=TRUE,"Spanish","")</f>
        <v/>
      </c>
      <c r="BE5" s="62" t="str">
        <f>IF('Block C'!M15=TRUE,"Other","")</f>
        <v/>
      </c>
      <c r="BF5" s="62" t="e">
        <f>IF('Block C'!#REF!=TRUE,"Four Year","")</f>
        <v>#REF!</v>
      </c>
      <c r="BG5" s="62" t="e">
        <f>IF('Block C'!#REF!=TRUE,"Two Year","")</f>
        <v>#REF!</v>
      </c>
      <c r="BH5" s="62" t="e">
        <f>IF('Block C'!#REF!=TRUE,"Non-Profit","")</f>
        <v>#REF!</v>
      </c>
      <c r="BI5" s="62" t="e">
        <f>IF('Block C'!#REF!=TRUE,"Semester","")</f>
        <v>#REF!</v>
      </c>
      <c r="BJ5" s="62" t="e">
        <f>IF('Block C'!#REF!=TRUE,"Quarter","")</f>
        <v>#REF!</v>
      </c>
      <c r="BK5" s="62" t="e">
        <f>IF('Block C'!#REF!=TRUE,"Trimester","")</f>
        <v>#REF!</v>
      </c>
      <c r="BL5" s="62" t="e">
        <f>IF('Block C'!#REF!=TRUE,"N/A","")</f>
        <v>#REF!</v>
      </c>
      <c r="BM5" s="62" t="e">
        <f>'Block C'!#REF!</f>
        <v>#REF!</v>
      </c>
      <c r="BN5" s="62" t="e">
        <f>'Block C'!#REF!</f>
        <v>#REF!</v>
      </c>
      <c r="BO5" s="62" t="e">
        <f>'Block C'!#REF!</f>
        <v>#REF!</v>
      </c>
      <c r="BP5" s="62" t="e">
        <f>'Block C'!#REF!</f>
        <v>#REF!</v>
      </c>
      <c r="BQ5" s="62" t="e">
        <f>IF('Block C'!#REF!=TRUE,"Daily","")</f>
        <v>#REF!</v>
      </c>
      <c r="BR5" s="62" t="e">
        <f>IF('Block C'!#REF!=TRUE,"Weekly","")</f>
        <v>#REF!</v>
      </c>
      <c r="BS5" s="62" t="e">
        <f>IF('Block C'!#REF!=TRUE,"Monthly","")</f>
        <v>#REF!</v>
      </c>
      <c r="BT5" s="62" t="e">
        <f>'Block C'!#REF!</f>
        <v>#REF!</v>
      </c>
      <c r="BU5" s="62" t="e">
        <f>'Block C'!#REF!</f>
        <v>#REF!</v>
      </c>
      <c r="BV5" s="62" t="e">
        <f>IF('Block C'!#REF!=FALSE,"No","Yes")</f>
        <v>#REF!</v>
      </c>
      <c r="BW5" s="62" t="e">
        <f>IF('Block C'!#REF!=TRUE,"No Assm't","")</f>
        <v>#REF!</v>
      </c>
      <c r="BX5" s="62" t="e">
        <f>IF('Block C'!#REF!=TRUE,"CASAS","")</f>
        <v>#REF!</v>
      </c>
      <c r="BY5" s="62" t="e">
        <f>IF('Block C'!#REF!=TRUE,"GAIN","")</f>
        <v>#REF!</v>
      </c>
      <c r="BZ5" s="62" t="e">
        <f>IF('Block C'!#REF!=TRUE,"TABE","")</f>
        <v>#REF!</v>
      </c>
      <c r="CA5" s="62" t="e">
        <f>IF('Block C'!#REF!=TRUE,"Steck-Vaughn OPT","")</f>
        <v>#REF!</v>
      </c>
      <c r="CB5" s="62" t="e">
        <f>IF('Block C'!#REF!=TRUE,"Other","")</f>
        <v>#REF!</v>
      </c>
      <c r="CC5" s="62" t="e">
        <f>'Block C'!#REF!</f>
        <v>#REF!</v>
      </c>
      <c r="CD5" s="62" t="e">
        <f>'Block C'!#REF!</f>
        <v>#REF!</v>
      </c>
      <c r="CE5" s="62" t="e">
        <f>'Block C'!#REF!</f>
        <v>#REF!</v>
      </c>
      <c r="CF5" s="62" t="e">
        <f>'Block C'!#REF!</f>
        <v>#REF!</v>
      </c>
      <c r="CG5" s="62" t="str">
        <f>IF('Block C'!M18=TRUE,"GED® 2002 Series","")</f>
        <v/>
      </c>
      <c r="CH5" s="62" t="str">
        <f>IF('Block C'!M19=TRUE,"GED® 2014 Series","")</f>
        <v/>
      </c>
      <c r="CI5" s="62" t="str">
        <f>IF('Block C'!M20=TRUE,"HiSET®","")</f>
        <v/>
      </c>
      <c r="CJ5" s="62" t="str">
        <f>IF('Block C'!M21=TRUE,"TASC®","")</f>
        <v/>
      </c>
      <c r="CK5" s="62" t="str">
        <f>IF('Block C'!M22=TRUE," Other®","")</f>
        <v/>
      </c>
      <c r="CL5" s="154">
        <f>'Block E &amp; F'!F20</f>
        <v>0</v>
      </c>
      <c r="CM5" s="154">
        <f>'Block E &amp; F'!F21</f>
        <v>0</v>
      </c>
      <c r="CN5" s="154">
        <f>'Block E &amp; F'!F22</f>
        <v>0</v>
      </c>
      <c r="CO5" s="154">
        <f>'Block E &amp; F'!F23</f>
        <v>0</v>
      </c>
      <c r="CP5" s="154">
        <f>'Block E &amp; F'!F24</f>
        <v>0</v>
      </c>
      <c r="CQ5" s="154">
        <f>'Block E &amp; F'!F25</f>
        <v>0</v>
      </c>
      <c r="CR5" s="154">
        <f>'Block E &amp; F'!F26</f>
        <v>0</v>
      </c>
      <c r="CS5" s="154">
        <f>'Block E &amp; F'!F27</f>
        <v>0</v>
      </c>
      <c r="CT5" s="155">
        <f>'Block E &amp; F'!F28</f>
        <v>0</v>
      </c>
      <c r="CU5" s="154">
        <f>'Block E &amp; F'!F30</f>
        <v>0</v>
      </c>
      <c r="CV5" s="154">
        <f>'Block E &amp; F'!F32</f>
        <v>0</v>
      </c>
      <c r="CW5" s="155">
        <f>'Block E &amp; F'!F33</f>
        <v>0</v>
      </c>
      <c r="CX5" s="154">
        <f>'Block E &amp; F'!G20</f>
        <v>0</v>
      </c>
      <c r="CY5" s="154">
        <f>'Block E &amp; F'!G21</f>
        <v>0</v>
      </c>
      <c r="CZ5" s="154">
        <f>'Block E &amp; F'!G22</f>
        <v>0</v>
      </c>
      <c r="DA5" s="154">
        <f>'Block E &amp; F'!G23</f>
        <v>0</v>
      </c>
      <c r="DB5" s="154">
        <f>'Block E &amp; F'!G24</f>
        <v>0</v>
      </c>
      <c r="DC5" s="154">
        <f>'Block E &amp; F'!G25</f>
        <v>0</v>
      </c>
      <c r="DD5" s="154">
        <f>'Block E &amp; F'!G26</f>
        <v>0</v>
      </c>
      <c r="DE5" s="154">
        <f>'Block E &amp; F'!G27</f>
        <v>0</v>
      </c>
      <c r="DF5" s="155">
        <f>'Block E &amp; F'!G28</f>
        <v>0</v>
      </c>
      <c r="DG5" s="154">
        <f>'Block E &amp; F'!G30</f>
        <v>0</v>
      </c>
      <c r="DH5" s="154">
        <f>'Block E &amp; F'!G32</f>
        <v>0</v>
      </c>
      <c r="DI5" s="155">
        <f>'Block E &amp; F'!G33</f>
        <v>0</v>
      </c>
      <c r="DJ5" s="154">
        <f>'Block E &amp; F'!H20</f>
        <v>0</v>
      </c>
      <c r="DK5" s="154">
        <f>'Block E &amp; F'!H21</f>
        <v>0</v>
      </c>
      <c r="DL5" s="154">
        <f>'Block E &amp; F'!H22</f>
        <v>0</v>
      </c>
      <c r="DM5" s="154">
        <f>'Block E &amp; F'!H23</f>
        <v>0</v>
      </c>
      <c r="DN5" s="154">
        <f>'Block E &amp; F'!H24</f>
        <v>0</v>
      </c>
      <c r="DO5" s="154">
        <f>'Block E &amp; F'!H25</f>
        <v>0</v>
      </c>
      <c r="DP5" s="154">
        <f>'Block E &amp; F'!H26</f>
        <v>0</v>
      </c>
      <c r="DQ5" s="154">
        <f>'Block E &amp; F'!H27</f>
        <v>0</v>
      </c>
      <c r="DR5" s="155">
        <f>'Block E &amp; F'!H28</f>
        <v>0</v>
      </c>
      <c r="DS5" s="154">
        <f>'Block E &amp; F'!H30</f>
        <v>0</v>
      </c>
      <c r="DT5" s="154">
        <f>'Block E &amp; F'!H32</f>
        <v>0</v>
      </c>
      <c r="DU5" s="155">
        <f>'Block E &amp; F'!H33</f>
        <v>0</v>
      </c>
      <c r="DV5" s="154">
        <f>'Block E &amp; F'!I20</f>
        <v>0</v>
      </c>
      <c r="DW5" s="154">
        <f>'Block E &amp; F'!I21</f>
        <v>0</v>
      </c>
      <c r="DX5" s="154">
        <f>'Block E &amp; F'!I22</f>
        <v>0</v>
      </c>
      <c r="DY5" s="154">
        <f>'Block E &amp; F'!I23</f>
        <v>0</v>
      </c>
      <c r="DZ5" s="154">
        <f>'Block E &amp; F'!I24</f>
        <v>0</v>
      </c>
      <c r="EA5" s="154">
        <f>'Block E &amp; F'!I25</f>
        <v>0</v>
      </c>
      <c r="EB5" s="154">
        <f>'Block E &amp; F'!I26</f>
        <v>0</v>
      </c>
      <c r="EC5" s="154">
        <f>'Block E &amp; F'!I27</f>
        <v>0</v>
      </c>
      <c r="ED5" s="155">
        <f>'Block E &amp; F'!I28</f>
        <v>0</v>
      </c>
      <c r="EE5" s="154">
        <f>'Block E &amp; F'!I30</f>
        <v>0</v>
      </c>
      <c r="EF5" s="154">
        <f>'Block E &amp; F'!I32</f>
        <v>0</v>
      </c>
      <c r="EG5" s="155">
        <f>'Block E &amp; F'!I33</f>
        <v>0</v>
      </c>
    </row>
    <row r="6" spans="1:137" x14ac:dyDescent="0.3">
      <c r="B6" s="31"/>
      <c r="C6" s="129"/>
      <c r="D6" s="129"/>
      <c r="I6" s="147"/>
      <c r="AY6" s="44">
        <f>F5</f>
        <v>0</v>
      </c>
      <c r="AZ6" s="44">
        <f>SUM(AY5:AZ5)</f>
        <v>0</v>
      </c>
      <c r="BD6" s="44"/>
      <c r="BE6" s="44"/>
      <c r="BF6" s="44"/>
      <c r="BG6" s="44"/>
      <c r="BH6" s="44"/>
      <c r="BJ6" s="44"/>
      <c r="BK6" s="44"/>
      <c r="BL6" s="44"/>
      <c r="BM6" s="44"/>
      <c r="BN6" s="44"/>
      <c r="BO6" s="44"/>
      <c r="BP6" s="44"/>
      <c r="BR6" s="44"/>
      <c r="BS6" s="44"/>
      <c r="BT6" s="44"/>
      <c r="BU6" s="44"/>
      <c r="BV6" s="44"/>
      <c r="BW6" s="44"/>
      <c r="CA6" s="44"/>
      <c r="CL6" s="147"/>
      <c r="CM6" s="147"/>
      <c r="CN6" s="147"/>
      <c r="CO6" s="147"/>
      <c r="CP6" s="147"/>
      <c r="CQ6" s="147"/>
      <c r="CR6" s="147"/>
      <c r="CS6" s="147"/>
      <c r="CT6" s="147">
        <f>SUM(CL5:CS5)</f>
        <v>0</v>
      </c>
      <c r="CU6" s="147"/>
      <c r="CV6" s="147"/>
      <c r="CW6" s="147">
        <f>SUM(CT5:CV5)</f>
        <v>0</v>
      </c>
      <c r="CX6" s="147"/>
      <c r="CY6" s="147"/>
      <c r="CZ6" s="147"/>
      <c r="DA6" s="147"/>
      <c r="DB6" s="147"/>
      <c r="DC6" s="147"/>
      <c r="DD6" s="147"/>
      <c r="DE6" s="147"/>
      <c r="DF6" s="147">
        <f>SUM(CX5:DE5)</f>
        <v>0</v>
      </c>
      <c r="DG6" s="147"/>
      <c r="DH6" s="147"/>
      <c r="DI6" s="147">
        <f>SUM(DF5:DH5)</f>
        <v>0</v>
      </c>
      <c r="DJ6" s="156"/>
      <c r="DK6" s="156"/>
      <c r="DL6" s="156"/>
      <c r="DM6" s="156"/>
      <c r="DN6" s="156"/>
      <c r="DO6" s="156"/>
      <c r="DP6" s="156"/>
      <c r="DQ6" s="156"/>
      <c r="DR6" s="147">
        <f>SUM(DJ5:DQ5)</f>
        <v>0</v>
      </c>
      <c r="DS6" s="156"/>
      <c r="DT6" s="156"/>
      <c r="DU6" s="147">
        <f>SUM(DR5:DT5)</f>
        <v>0</v>
      </c>
      <c r="DV6" s="147"/>
      <c r="DW6" s="147"/>
      <c r="DX6" s="147"/>
      <c r="DY6" s="147"/>
      <c r="DZ6" s="147"/>
      <c r="EA6" s="147"/>
      <c r="EB6" s="147"/>
      <c r="EC6" s="147"/>
      <c r="ED6" s="147">
        <f>SUM(DV5:EC5)</f>
        <v>0</v>
      </c>
      <c r="EE6" s="147"/>
      <c r="EF6" s="147"/>
      <c r="EG6" s="147">
        <f>SUM(ED5:EF5)</f>
        <v>0</v>
      </c>
    </row>
    <row r="7" spans="1:137" x14ac:dyDescent="0.3">
      <c r="B7" s="66" t="str">
        <f>'Block A'!L12</f>
        <v>Y3</v>
      </c>
      <c r="C7" s="127" t="str">
        <f>'Block A'!C1</f>
        <v>Write here</v>
      </c>
      <c r="D7" s="127" t="str">
        <f>'Block A'!C2</f>
        <v>Write here</v>
      </c>
      <c r="E7" s="50">
        <f>'Block A'!L13</f>
        <v>0</v>
      </c>
      <c r="F7" s="50">
        <f>'Block A'!L14</f>
        <v>0</v>
      </c>
      <c r="G7" s="50">
        <f>'Block A'!L15</f>
        <v>0</v>
      </c>
      <c r="H7" s="50">
        <f>'Block A'!L16</f>
        <v>0</v>
      </c>
      <c r="I7" s="145" t="e">
        <f>'Block A'!#REF!</f>
        <v>#REF!</v>
      </c>
      <c r="J7" s="50">
        <f>'Block A'!L21</f>
        <v>0</v>
      </c>
      <c r="K7" s="50"/>
      <c r="L7" s="50"/>
      <c r="M7" s="50"/>
      <c r="N7" s="50">
        <f>'Block A'!L27</f>
        <v>0</v>
      </c>
      <c r="O7" s="50">
        <f>'Block A'!L30</f>
        <v>0</v>
      </c>
      <c r="P7" s="50">
        <f>'Block A'!L39</f>
        <v>0</v>
      </c>
      <c r="Q7" s="50">
        <f>'Block A'!L43</f>
        <v>0</v>
      </c>
      <c r="R7" s="50">
        <f>'Block A'!L44</f>
        <v>0</v>
      </c>
      <c r="S7" s="50">
        <f>'Block A'!L45</f>
        <v>0</v>
      </c>
      <c r="T7" s="50">
        <f>'Block A'!L49</f>
        <v>0</v>
      </c>
      <c r="U7" s="50">
        <f>'Block A'!L54</f>
        <v>0</v>
      </c>
      <c r="V7" s="50">
        <f>'Block A'!L55</f>
        <v>0</v>
      </c>
      <c r="W7" s="50">
        <f>'Block A'!L57</f>
        <v>0</v>
      </c>
      <c r="X7" s="56">
        <f>'Block A'!D62</f>
        <v>0</v>
      </c>
      <c r="Y7" s="57">
        <f>'Block A'!F63</f>
        <v>0</v>
      </c>
      <c r="Z7" s="57">
        <f>'Block A'!F64</f>
        <v>0</v>
      </c>
      <c r="AA7" s="50">
        <f>'Block A'!F65</f>
        <v>0</v>
      </c>
      <c r="AB7" s="50" t="e">
        <f>X7/P7</f>
        <v>#DIV/0!</v>
      </c>
      <c r="AC7" s="52">
        <f>'Block B'!L10</f>
        <v>0</v>
      </c>
      <c r="AD7" s="52">
        <f>'Block B'!L11</f>
        <v>0</v>
      </c>
      <c r="AE7" s="52">
        <f>'Block B'!L15</f>
        <v>0</v>
      </c>
      <c r="AF7" s="52" t="e">
        <f>'Block B'!#REF!</f>
        <v>#REF!</v>
      </c>
      <c r="AG7" s="52" t="e">
        <f>'Block B'!#REF!</f>
        <v>#REF!</v>
      </c>
      <c r="AH7" s="52" t="e">
        <f>'Block B'!#REF!</f>
        <v>#REF!</v>
      </c>
      <c r="AI7" s="52" t="e">
        <f>'Block B'!#REF!</f>
        <v>#REF!</v>
      </c>
      <c r="AJ7" s="52">
        <f>'Block B'!L16</f>
        <v>0</v>
      </c>
      <c r="AK7" s="52">
        <f>'Block B'!L17</f>
        <v>0</v>
      </c>
      <c r="AL7" s="52" t="e">
        <f>'Block B'!#REF!</f>
        <v>#REF!</v>
      </c>
      <c r="AM7" s="52">
        <f>'Block B'!L18</f>
        <v>0</v>
      </c>
      <c r="AN7" s="52" t="e">
        <f>'Block B'!#REF!</f>
        <v>#REF!</v>
      </c>
      <c r="AO7" s="52" t="e">
        <f>'Block B'!#REF!</f>
        <v>#REF!</v>
      </c>
      <c r="AP7" s="52">
        <f>'Block B'!L19</f>
        <v>0</v>
      </c>
      <c r="AQ7" s="52" t="e">
        <f>'Block B'!#REF!</f>
        <v>#REF!</v>
      </c>
      <c r="AR7" s="52">
        <f>'Block B'!L21</f>
        <v>0</v>
      </c>
      <c r="AS7" s="52" t="e">
        <f>'Block B'!#REF!</f>
        <v>#REF!</v>
      </c>
      <c r="AT7" s="53" t="e">
        <f>'Block B'!#REF!</f>
        <v>#REF!</v>
      </c>
      <c r="AU7" s="52" t="e">
        <f>'Block B'!#REF!</f>
        <v>#REF!</v>
      </c>
      <c r="AV7" s="52" t="e">
        <f>'Block B'!#REF!</f>
        <v>#REF!</v>
      </c>
      <c r="AW7" s="52" t="e">
        <f>'Block B'!#REF!</f>
        <v>#REF!</v>
      </c>
      <c r="AX7" s="52" t="e">
        <f>'Block B'!#REF!</f>
        <v>#REF!</v>
      </c>
      <c r="AY7" s="62">
        <f>'Block C'!J9</f>
        <v>0</v>
      </c>
      <c r="AZ7" s="62">
        <f>'Block C'!J11</f>
        <v>0</v>
      </c>
      <c r="BA7" s="62" t="e">
        <f>IF('Block C'!#REF!=TRUE,"Open","")</f>
        <v>#REF!</v>
      </c>
      <c r="BB7" s="62" t="e">
        <f>IF('Block C'!#REF!=TRUE,"Structured","")</f>
        <v>#REF!</v>
      </c>
      <c r="BC7" s="62" t="str">
        <f>IF('Block C'!M13=TRUE,"English","")</f>
        <v/>
      </c>
      <c r="BD7" s="62" t="str">
        <f>IF('Block C'!M14=TRUE,"Spanish","")</f>
        <v/>
      </c>
      <c r="BE7" s="62" t="str">
        <f>IF('Block C'!M15=TRUE,"Other","")</f>
        <v/>
      </c>
      <c r="BF7" s="62" t="e">
        <f>IF('Block C'!#REF!=TRUE,"Four Year","")</f>
        <v>#REF!</v>
      </c>
      <c r="BG7" s="62" t="e">
        <f>IF('Block C'!#REF!=TRUE,"Two Year","")</f>
        <v>#REF!</v>
      </c>
      <c r="BH7" s="62" t="e">
        <f>IF('Block C'!#REF!=TRUE,"Non-Profit","")</f>
        <v>#REF!</v>
      </c>
      <c r="BI7" s="62" t="e">
        <f>IF('Block C'!#REF!=TRUE,"Semester","")</f>
        <v>#REF!</v>
      </c>
      <c r="BJ7" s="62" t="e">
        <f>IF('Block C'!#REF!=TRUE,"Quarter","")</f>
        <v>#REF!</v>
      </c>
      <c r="BK7" s="62" t="e">
        <f>IF('Block C'!#REF!=TRUE,"Trimester","")</f>
        <v>#REF!</v>
      </c>
      <c r="BL7" s="62" t="e">
        <f>IF('Block C'!#REF!=TRUE,"N/A","")</f>
        <v>#REF!</v>
      </c>
      <c r="BM7" s="62" t="e">
        <f>'Block C'!#REF!</f>
        <v>#REF!</v>
      </c>
      <c r="BN7" s="62" t="e">
        <f>'Block C'!#REF!</f>
        <v>#REF!</v>
      </c>
      <c r="BO7" s="62" t="e">
        <f>'Block C'!#REF!</f>
        <v>#REF!</v>
      </c>
      <c r="BP7" s="62" t="e">
        <f>'Block C'!#REF!</f>
        <v>#REF!</v>
      </c>
      <c r="BQ7" s="62" t="e">
        <f>IF('Block C'!#REF!=TRUE,"Daily","")</f>
        <v>#REF!</v>
      </c>
      <c r="BR7" s="62" t="e">
        <f>IF('Block C'!#REF!=TRUE,"Weekly","")</f>
        <v>#REF!</v>
      </c>
      <c r="BS7" s="62" t="e">
        <f>IF('Block C'!#REF!=TRUE,"Monthly","")</f>
        <v>#REF!</v>
      </c>
      <c r="BT7" s="62" t="e">
        <f>'Block C'!#REF!</f>
        <v>#REF!</v>
      </c>
      <c r="BU7" s="62" t="e">
        <f>'Block C'!#REF!</f>
        <v>#REF!</v>
      </c>
      <c r="BV7" s="62" t="e">
        <f>IF('Block C'!#REF!=FALSE,"No","Yes")</f>
        <v>#REF!</v>
      </c>
      <c r="BW7" s="62" t="e">
        <f>IF('Block C'!#REF!=TRUE,"No Assm't","")</f>
        <v>#REF!</v>
      </c>
      <c r="BX7" s="62" t="e">
        <f>IF('Block C'!#REF!=TRUE,"CASAS","")</f>
        <v>#REF!</v>
      </c>
      <c r="BY7" s="62" t="e">
        <f>IF('Block C'!#REF!=TRUE,"GAIN","")</f>
        <v>#REF!</v>
      </c>
      <c r="BZ7" s="62" t="e">
        <f>IF('Block C'!#REF!=TRUE,"TABE","")</f>
        <v>#REF!</v>
      </c>
      <c r="CA7" s="62" t="e">
        <f>IF('Block C'!#REF!=TRUE,"Steck-Vaughn OPT","")</f>
        <v>#REF!</v>
      </c>
      <c r="CB7" s="62" t="e">
        <f>IF('Block C'!#REF!=TRUE,"Other","")</f>
        <v>#REF!</v>
      </c>
      <c r="CC7" s="62" t="e">
        <f>'Block C'!#REF!</f>
        <v>#REF!</v>
      </c>
      <c r="CD7" s="62" t="e">
        <f>'Block C'!#REF!</f>
        <v>#REF!</v>
      </c>
      <c r="CE7" s="62" t="e">
        <f>'Block C'!#REF!</f>
        <v>#REF!</v>
      </c>
      <c r="CF7" s="62" t="e">
        <f>'Block C'!#REF!</f>
        <v>#REF!</v>
      </c>
      <c r="CG7" s="62" t="str">
        <f>IF('Block C'!M18=TRUE,"GED® 2002 Series","")</f>
        <v/>
      </c>
      <c r="CH7" s="62" t="str">
        <f>IF('Block C'!M19=TRUE,"GED® 2014 Series","")</f>
        <v/>
      </c>
      <c r="CI7" s="62" t="str">
        <f>IF('Block C'!M20=TRUE,"HiSET®","")</f>
        <v/>
      </c>
      <c r="CJ7" s="62" t="str">
        <f>IF('Block C'!M21=TRUE,"TASC®","")</f>
        <v/>
      </c>
      <c r="CK7" s="62" t="str">
        <f>IF('Block C'!M22=TRUE," Other®","")</f>
        <v/>
      </c>
      <c r="CL7" s="154">
        <f>'Block E &amp; F'!F20</f>
        <v>0</v>
      </c>
      <c r="CM7" s="154">
        <f>'Block E &amp; F'!F21</f>
        <v>0</v>
      </c>
      <c r="CN7" s="154">
        <f>'Block E &amp; F'!F22</f>
        <v>0</v>
      </c>
      <c r="CO7" s="154">
        <f>'Block E &amp; F'!F23</f>
        <v>0</v>
      </c>
      <c r="CP7" s="154">
        <f>'Block E &amp; F'!F24</f>
        <v>0</v>
      </c>
      <c r="CQ7" s="154">
        <f>'Block E &amp; F'!F25</f>
        <v>0</v>
      </c>
      <c r="CR7" s="154">
        <f>'Block E &amp; F'!F26</f>
        <v>0</v>
      </c>
      <c r="CS7" s="154">
        <f>'Block E &amp; F'!F27</f>
        <v>0</v>
      </c>
      <c r="CT7" s="155">
        <f>'Block E &amp; F'!F28</f>
        <v>0</v>
      </c>
      <c r="CU7" s="154">
        <f>'Block E &amp; F'!F30</f>
        <v>0</v>
      </c>
      <c r="CV7" s="154">
        <f>'Block E &amp; F'!F32</f>
        <v>0</v>
      </c>
      <c r="CW7" s="155">
        <f>'Block E &amp; F'!F33</f>
        <v>0</v>
      </c>
      <c r="CX7" s="154">
        <f>'Block E &amp; F'!G20</f>
        <v>0</v>
      </c>
      <c r="CY7" s="154">
        <f>'Block E &amp; F'!G21</f>
        <v>0</v>
      </c>
      <c r="CZ7" s="154">
        <f>'Block E &amp; F'!G22</f>
        <v>0</v>
      </c>
      <c r="DA7" s="154">
        <f>'Block E &amp; F'!G23</f>
        <v>0</v>
      </c>
      <c r="DB7" s="154">
        <f>'Block E &amp; F'!G24</f>
        <v>0</v>
      </c>
      <c r="DC7" s="154">
        <f>'Block E &amp; F'!G25</f>
        <v>0</v>
      </c>
      <c r="DD7" s="154">
        <f>'Block E &amp; F'!G26</f>
        <v>0</v>
      </c>
      <c r="DE7" s="154">
        <f>'Block E &amp; F'!G27</f>
        <v>0</v>
      </c>
      <c r="DF7" s="155">
        <f>'Block E &amp; F'!G28</f>
        <v>0</v>
      </c>
      <c r="DG7" s="154">
        <f>'Block E &amp; F'!G30</f>
        <v>0</v>
      </c>
      <c r="DH7" s="154">
        <f>'Block E &amp; F'!G32</f>
        <v>0</v>
      </c>
      <c r="DI7" s="155">
        <f>'Block E &amp; F'!G33</f>
        <v>0</v>
      </c>
      <c r="DJ7" s="154">
        <f>'Block E &amp; F'!H20</f>
        <v>0</v>
      </c>
      <c r="DK7" s="154">
        <f>'Block E &amp; F'!H21</f>
        <v>0</v>
      </c>
      <c r="DL7" s="154">
        <f>'Block E &amp; F'!H22</f>
        <v>0</v>
      </c>
      <c r="DM7" s="154">
        <f>'Block E &amp; F'!H23</f>
        <v>0</v>
      </c>
      <c r="DN7" s="154">
        <f>'Block E &amp; F'!H24</f>
        <v>0</v>
      </c>
      <c r="DO7" s="154">
        <f>'Block E &amp; F'!H25</f>
        <v>0</v>
      </c>
      <c r="DP7" s="154">
        <f>'Block E &amp; F'!H26</f>
        <v>0</v>
      </c>
      <c r="DQ7" s="154">
        <f>'Block E &amp; F'!H27</f>
        <v>0</v>
      </c>
      <c r="DR7" s="155">
        <f>'Block E &amp; F'!H28</f>
        <v>0</v>
      </c>
      <c r="DS7" s="154">
        <f>'Block E &amp; F'!H30</f>
        <v>0</v>
      </c>
      <c r="DT7" s="154">
        <f>'Block E &amp; F'!H32</f>
        <v>0</v>
      </c>
      <c r="DU7" s="155">
        <f>'Block E &amp; F'!H33</f>
        <v>0</v>
      </c>
      <c r="DV7" s="154">
        <f>'Block E &amp; F'!I20</f>
        <v>0</v>
      </c>
      <c r="DW7" s="154">
        <f>'Block E &amp; F'!I21</f>
        <v>0</v>
      </c>
      <c r="DX7" s="154">
        <f>'Block E &amp; F'!I22</f>
        <v>0</v>
      </c>
      <c r="DY7" s="154">
        <f>'Block E &amp; F'!I23</f>
        <v>0</v>
      </c>
      <c r="DZ7" s="154">
        <f>'Block E &amp; F'!I24</f>
        <v>0</v>
      </c>
      <c r="EA7" s="154">
        <f>'Block E &amp; F'!I25</f>
        <v>0</v>
      </c>
      <c r="EB7" s="154">
        <f>'Block E &amp; F'!I26</f>
        <v>0</v>
      </c>
      <c r="EC7" s="154">
        <f>'Block E &amp; F'!I27</f>
        <v>0</v>
      </c>
      <c r="ED7" s="155">
        <f>'Block E &amp; F'!I28</f>
        <v>0</v>
      </c>
      <c r="EE7" s="154">
        <f>'Block E &amp; F'!I30</f>
        <v>0</v>
      </c>
      <c r="EF7" s="154">
        <f>'Block E &amp; F'!I32</f>
        <v>0</v>
      </c>
      <c r="EG7" s="155">
        <f>'Block E &amp; F'!I33</f>
        <v>0</v>
      </c>
    </row>
    <row r="8" spans="1:137" x14ac:dyDescent="0.3">
      <c r="A8" s="44"/>
      <c r="B8" s="64"/>
      <c r="C8" s="128"/>
      <c r="D8" s="128"/>
      <c r="E8" s="44"/>
      <c r="F8" s="44"/>
      <c r="G8" s="44"/>
      <c r="H8" s="44"/>
      <c r="I8" s="146"/>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f>F7</f>
        <v>0</v>
      </c>
      <c r="AZ8" s="44">
        <f>SUM(AY7:AZ7)</f>
        <v>0</v>
      </c>
      <c r="BD8" s="44"/>
      <c r="BE8" s="44"/>
      <c r="BF8" s="44"/>
      <c r="BG8" s="44"/>
      <c r="BH8" s="44"/>
      <c r="BJ8" s="44"/>
      <c r="BK8" s="44"/>
      <c r="BL8" s="44"/>
      <c r="BM8" s="44"/>
      <c r="BN8" s="44"/>
      <c r="BO8" s="44"/>
      <c r="BP8" s="44"/>
      <c r="BR8" s="44"/>
      <c r="BS8" s="44"/>
      <c r="BT8" s="44"/>
      <c r="BU8" s="44"/>
      <c r="BV8" s="44"/>
      <c r="BW8" s="44"/>
      <c r="CA8" s="44"/>
      <c r="CB8" s="44"/>
      <c r="CL8" s="147"/>
      <c r="CM8" s="147"/>
      <c r="CN8" s="147"/>
      <c r="CO8" s="147"/>
      <c r="CP8" s="147"/>
      <c r="CQ8" s="147"/>
      <c r="CR8" s="147"/>
      <c r="CS8" s="147"/>
      <c r="CT8" s="147">
        <f>SUM(CL7:CS7)</f>
        <v>0</v>
      </c>
      <c r="CU8" s="147"/>
      <c r="CV8" s="147"/>
      <c r="CW8" s="147">
        <f>SUM(CT7:CV7)</f>
        <v>0</v>
      </c>
      <c r="CX8" s="147"/>
      <c r="CY8" s="147"/>
      <c r="CZ8" s="147"/>
      <c r="DA8" s="147"/>
      <c r="DB8" s="147"/>
      <c r="DC8" s="147"/>
      <c r="DD8" s="147"/>
      <c r="DE8" s="147"/>
      <c r="DF8" s="147">
        <f>SUM(CX7:DE7)</f>
        <v>0</v>
      </c>
      <c r="DG8" s="147"/>
      <c r="DH8" s="147"/>
      <c r="DI8" s="147">
        <f>SUM(DF7:DH7)</f>
        <v>0</v>
      </c>
      <c r="DJ8" s="156"/>
      <c r="DK8" s="156"/>
      <c r="DL8" s="156"/>
      <c r="DM8" s="156"/>
      <c r="DN8" s="156"/>
      <c r="DO8" s="156"/>
      <c r="DP8" s="156"/>
      <c r="DQ8" s="156"/>
      <c r="DR8" s="147">
        <f>SUM(DJ7:DQ7)</f>
        <v>0</v>
      </c>
      <c r="DS8" s="156"/>
      <c r="DT8" s="156"/>
      <c r="DU8" s="147">
        <f>SUM(DR7:DT7)</f>
        <v>0</v>
      </c>
      <c r="DV8" s="147"/>
      <c r="DW8" s="147"/>
      <c r="DX8" s="147"/>
      <c r="DY8" s="147"/>
      <c r="DZ8" s="147"/>
      <c r="EA8" s="147"/>
      <c r="EB8" s="147"/>
      <c r="EC8" s="147"/>
      <c r="ED8" s="147">
        <f>SUM(DV7:EC7)</f>
        <v>0</v>
      </c>
      <c r="EE8" s="147"/>
      <c r="EF8" s="147"/>
      <c r="EG8" s="147">
        <f>SUM(ED7:EF7)</f>
        <v>0</v>
      </c>
    </row>
    <row r="9" spans="1:137" x14ac:dyDescent="0.3">
      <c r="B9" s="66" t="str">
        <f>'Block A'!M12</f>
        <v>Y4</v>
      </c>
      <c r="C9" s="127" t="str">
        <f>'Block A'!C1</f>
        <v>Write here</v>
      </c>
      <c r="D9" s="127" t="str">
        <f>'Block A'!C2</f>
        <v>Write here</v>
      </c>
      <c r="E9" s="50">
        <f>'Block A'!M13</f>
        <v>0</v>
      </c>
      <c r="F9" s="50">
        <f>'Block A'!M14</f>
        <v>0</v>
      </c>
      <c r="G9" s="50">
        <f>'Block A'!M15</f>
        <v>0</v>
      </c>
      <c r="H9" s="50">
        <f>'Block A'!M16</f>
        <v>0</v>
      </c>
      <c r="I9" s="145" t="e">
        <f>'Block A'!#REF!</f>
        <v>#REF!</v>
      </c>
      <c r="J9" s="50">
        <f>'Block A'!M21</f>
        <v>0</v>
      </c>
      <c r="K9" s="50"/>
      <c r="L9" s="50"/>
      <c r="M9" s="50"/>
      <c r="N9" s="50">
        <f>'Block A'!M27</f>
        <v>0</v>
      </c>
      <c r="O9" s="50">
        <f>'Block A'!M30</f>
        <v>0</v>
      </c>
      <c r="P9" s="50">
        <f>'Block A'!M39</f>
        <v>0</v>
      </c>
      <c r="Q9" s="50">
        <f>'Block A'!M43</f>
        <v>0</v>
      </c>
      <c r="R9" s="50">
        <f>'Block A'!M44</f>
        <v>0</v>
      </c>
      <c r="S9" s="50">
        <f>'Block A'!M45</f>
        <v>0</v>
      </c>
      <c r="T9" s="50">
        <f>'Block A'!M49</f>
        <v>0</v>
      </c>
      <c r="U9" s="50">
        <f>'Block A'!M54</f>
        <v>0</v>
      </c>
      <c r="V9" s="50">
        <f>'Block A'!M55</f>
        <v>0</v>
      </c>
      <c r="W9" s="50">
        <f>'Block A'!M57</f>
        <v>0</v>
      </c>
      <c r="X9" s="56">
        <f>'Block A'!D62</f>
        <v>0</v>
      </c>
      <c r="Y9" s="57">
        <f>'Block A'!G63</f>
        <v>0</v>
      </c>
      <c r="Z9" s="57">
        <f>'Block A'!G64</f>
        <v>0</v>
      </c>
      <c r="AA9" s="50">
        <f>'Block A'!G65</f>
        <v>0</v>
      </c>
      <c r="AB9" s="50" t="e">
        <f>X9/P9</f>
        <v>#DIV/0!</v>
      </c>
      <c r="AC9" s="52">
        <f>'Block B'!M10</f>
        <v>0</v>
      </c>
      <c r="AD9" s="52">
        <f>'Block B'!M11</f>
        <v>0</v>
      </c>
      <c r="AE9" s="52">
        <f>'Block B'!M15</f>
        <v>0</v>
      </c>
      <c r="AF9" s="52" t="e">
        <f>'Block B'!#REF!</f>
        <v>#REF!</v>
      </c>
      <c r="AG9" s="52" t="e">
        <f>'Block B'!#REF!</f>
        <v>#REF!</v>
      </c>
      <c r="AH9" s="52" t="e">
        <f>'Block B'!#REF!</f>
        <v>#REF!</v>
      </c>
      <c r="AI9" s="52" t="e">
        <f>'Block B'!#REF!</f>
        <v>#REF!</v>
      </c>
      <c r="AJ9" s="52">
        <f>'Block B'!M16</f>
        <v>0</v>
      </c>
      <c r="AK9" s="52">
        <f>'Block B'!M17</f>
        <v>0</v>
      </c>
      <c r="AL9" s="52" t="e">
        <f>'Block B'!#REF!</f>
        <v>#REF!</v>
      </c>
      <c r="AM9" s="52">
        <f>'Block B'!M18</f>
        <v>0</v>
      </c>
      <c r="AN9" s="52" t="e">
        <f>'Block B'!#REF!</f>
        <v>#REF!</v>
      </c>
      <c r="AO9" s="52" t="e">
        <f>'Block B'!#REF!</f>
        <v>#REF!</v>
      </c>
      <c r="AP9" s="52">
        <f>'Block B'!M19</f>
        <v>0</v>
      </c>
      <c r="AQ9" s="52" t="e">
        <f>'Block B'!#REF!</f>
        <v>#REF!</v>
      </c>
      <c r="AR9" s="52">
        <f>'Block B'!M21</f>
        <v>0</v>
      </c>
      <c r="AS9" s="52" t="e">
        <f>'Block B'!#REF!</f>
        <v>#REF!</v>
      </c>
      <c r="AT9" s="53" t="e">
        <f>'Block B'!#REF!</f>
        <v>#REF!</v>
      </c>
      <c r="AU9" s="52" t="e">
        <f>'Block B'!#REF!</f>
        <v>#REF!</v>
      </c>
      <c r="AV9" s="52" t="e">
        <f>'Block B'!#REF!</f>
        <v>#REF!</v>
      </c>
      <c r="AW9" s="52" t="e">
        <f>'Block B'!#REF!</f>
        <v>#REF!</v>
      </c>
      <c r="AX9" s="52" t="e">
        <f>'Block B'!#REF!</f>
        <v>#REF!</v>
      </c>
      <c r="AY9" s="62">
        <f>'Block C'!J9</f>
        <v>0</v>
      </c>
      <c r="AZ9" s="62">
        <f>'Block C'!J11</f>
        <v>0</v>
      </c>
      <c r="BA9" s="62" t="e">
        <f>IF('Block C'!#REF!=TRUE,"Open","")</f>
        <v>#REF!</v>
      </c>
      <c r="BB9" s="62" t="e">
        <f>IF('Block C'!#REF!=TRUE,"Structured","")</f>
        <v>#REF!</v>
      </c>
      <c r="BC9" s="62" t="str">
        <f>IF('Block C'!M13=TRUE,"English","")</f>
        <v/>
      </c>
      <c r="BD9" s="62" t="str">
        <f>IF('Block C'!M14=TRUE,"Spanish","")</f>
        <v/>
      </c>
      <c r="BE9" s="62" t="str">
        <f>IF('Block C'!M15=TRUE,"Other","")</f>
        <v/>
      </c>
      <c r="BF9" s="62" t="e">
        <f>IF('Block C'!#REF!=TRUE,"Four Year","")</f>
        <v>#REF!</v>
      </c>
      <c r="BG9" s="62" t="e">
        <f>IF('Block C'!#REF!=TRUE,"Two Year","")</f>
        <v>#REF!</v>
      </c>
      <c r="BH9" s="62" t="e">
        <f>IF('Block C'!#REF!=TRUE,"Non-Profit","")</f>
        <v>#REF!</v>
      </c>
      <c r="BI9" s="62" t="e">
        <f>IF('Block C'!#REF!=TRUE,"Semester","")</f>
        <v>#REF!</v>
      </c>
      <c r="BJ9" s="62" t="e">
        <f>IF('Block C'!#REF!=TRUE,"Quarter","")</f>
        <v>#REF!</v>
      </c>
      <c r="BK9" s="62" t="e">
        <f>IF('Block C'!#REF!=TRUE,"Trimester","")</f>
        <v>#REF!</v>
      </c>
      <c r="BL9" s="62" t="e">
        <f>IF('Block C'!#REF!=TRUE,"N/A","")</f>
        <v>#REF!</v>
      </c>
      <c r="BM9" s="62" t="e">
        <f>'Block C'!#REF!</f>
        <v>#REF!</v>
      </c>
      <c r="BN9" s="62" t="e">
        <f>'Block C'!#REF!</f>
        <v>#REF!</v>
      </c>
      <c r="BO9" s="62" t="e">
        <f>'Block C'!#REF!</f>
        <v>#REF!</v>
      </c>
      <c r="BP9" s="62" t="e">
        <f>'Block C'!#REF!</f>
        <v>#REF!</v>
      </c>
      <c r="BQ9" s="62" t="e">
        <f>IF('Block C'!#REF!=TRUE,"Daily","")</f>
        <v>#REF!</v>
      </c>
      <c r="BR9" s="62" t="e">
        <f>IF('Block C'!#REF!=TRUE,"Weekly","")</f>
        <v>#REF!</v>
      </c>
      <c r="BS9" s="62" t="e">
        <f>IF('Block C'!#REF!=TRUE,"Monthly","")</f>
        <v>#REF!</v>
      </c>
      <c r="BT9" s="62" t="e">
        <f>'Block C'!#REF!</f>
        <v>#REF!</v>
      </c>
      <c r="BU9" s="62" t="e">
        <f>'Block C'!#REF!</f>
        <v>#REF!</v>
      </c>
      <c r="BV9" s="62" t="e">
        <f>IF('Block C'!#REF!=FALSE,"No","Yes")</f>
        <v>#REF!</v>
      </c>
      <c r="BW9" s="62" t="e">
        <f>IF('Block C'!#REF!=TRUE,"No Assm't","")</f>
        <v>#REF!</v>
      </c>
      <c r="BX9" s="62" t="e">
        <f>IF('Block C'!#REF!=TRUE,"CASAS","")</f>
        <v>#REF!</v>
      </c>
      <c r="BY9" s="62" t="e">
        <f>IF('Block C'!#REF!=TRUE,"GAIN","")</f>
        <v>#REF!</v>
      </c>
      <c r="BZ9" s="62" t="e">
        <f>IF('Block C'!#REF!=TRUE,"TABE","")</f>
        <v>#REF!</v>
      </c>
      <c r="CA9" s="62" t="e">
        <f>IF('Block C'!#REF!=TRUE,"Steck-Vaughn OPT","")</f>
        <v>#REF!</v>
      </c>
      <c r="CB9" s="62" t="e">
        <f>IF('Block C'!#REF!=TRUE,"Other","")</f>
        <v>#REF!</v>
      </c>
      <c r="CC9" s="62" t="e">
        <f>'Block C'!#REF!</f>
        <v>#REF!</v>
      </c>
      <c r="CD9" s="62" t="e">
        <f>'Block C'!#REF!</f>
        <v>#REF!</v>
      </c>
      <c r="CE9" s="62" t="e">
        <f>'Block C'!#REF!</f>
        <v>#REF!</v>
      </c>
      <c r="CF9" s="62" t="e">
        <f>'Block C'!#REF!</f>
        <v>#REF!</v>
      </c>
      <c r="CG9" s="62" t="str">
        <f>IF('Block C'!M18=TRUE,"GED® 2002 Series","")</f>
        <v/>
      </c>
      <c r="CH9" s="62" t="str">
        <f>IF('Block C'!M19=TRUE,"GED® 2014 Series","")</f>
        <v/>
      </c>
      <c r="CI9" s="62" t="str">
        <f>IF('Block C'!M20=TRUE,"HiSET®","")</f>
        <v/>
      </c>
      <c r="CJ9" s="62" t="str">
        <f>IF('Block C'!M21=TRUE,"TASC®","")</f>
        <v/>
      </c>
      <c r="CK9" s="62" t="str">
        <f>IF('Block C'!M22=TRUE," Other®","")</f>
        <v/>
      </c>
      <c r="CL9" s="154">
        <f>'Block E &amp; F'!F20</f>
        <v>0</v>
      </c>
      <c r="CM9" s="154">
        <f>'Block E &amp; F'!F21</f>
        <v>0</v>
      </c>
      <c r="CN9" s="154">
        <f>'Block E &amp; F'!F22</f>
        <v>0</v>
      </c>
      <c r="CO9" s="154">
        <f>'Block E &amp; F'!F23</f>
        <v>0</v>
      </c>
      <c r="CP9" s="154">
        <f>'Block E &amp; F'!F24</f>
        <v>0</v>
      </c>
      <c r="CQ9" s="154">
        <f>'Block E &amp; F'!F25</f>
        <v>0</v>
      </c>
      <c r="CR9" s="154">
        <f>'Block E &amp; F'!F26</f>
        <v>0</v>
      </c>
      <c r="CS9" s="154">
        <f>'Block E &amp; F'!F27</f>
        <v>0</v>
      </c>
      <c r="CT9" s="155">
        <f>'Block E &amp; F'!F28</f>
        <v>0</v>
      </c>
      <c r="CU9" s="154">
        <f>'Block E &amp; F'!F30</f>
        <v>0</v>
      </c>
      <c r="CV9" s="154">
        <f>'Block E &amp; F'!F32</f>
        <v>0</v>
      </c>
      <c r="CW9" s="155">
        <f>'Block E &amp; F'!F33</f>
        <v>0</v>
      </c>
      <c r="CX9" s="154">
        <f>'Block E &amp; F'!G20</f>
        <v>0</v>
      </c>
      <c r="CY9" s="154">
        <f>'Block E &amp; F'!G21</f>
        <v>0</v>
      </c>
      <c r="CZ9" s="154">
        <f>'Block E &amp; F'!G22</f>
        <v>0</v>
      </c>
      <c r="DA9" s="154">
        <f>'Block E &amp; F'!G23</f>
        <v>0</v>
      </c>
      <c r="DB9" s="154">
        <f>'Block E &amp; F'!G24</f>
        <v>0</v>
      </c>
      <c r="DC9" s="154">
        <f>'Block E &amp; F'!G25</f>
        <v>0</v>
      </c>
      <c r="DD9" s="154">
        <f>'Block E &amp; F'!G26</f>
        <v>0</v>
      </c>
      <c r="DE9" s="154">
        <f>'Block E &amp; F'!G27</f>
        <v>0</v>
      </c>
      <c r="DF9" s="155">
        <f>'Block E &amp; F'!G28</f>
        <v>0</v>
      </c>
      <c r="DG9" s="154">
        <f>'Block E &amp; F'!G30</f>
        <v>0</v>
      </c>
      <c r="DH9" s="154">
        <f>'Block E &amp; F'!G32</f>
        <v>0</v>
      </c>
      <c r="DI9" s="155">
        <f>'Block E &amp; F'!G33</f>
        <v>0</v>
      </c>
      <c r="DJ9" s="154">
        <f>'Block E &amp; F'!H20</f>
        <v>0</v>
      </c>
      <c r="DK9" s="154">
        <f>'Block E &amp; F'!H21</f>
        <v>0</v>
      </c>
      <c r="DL9" s="154">
        <f>'Block E &amp; F'!H22</f>
        <v>0</v>
      </c>
      <c r="DM9" s="154">
        <f>'Block E &amp; F'!H23</f>
        <v>0</v>
      </c>
      <c r="DN9" s="154">
        <f>'Block E &amp; F'!H24</f>
        <v>0</v>
      </c>
      <c r="DO9" s="154">
        <f>'Block E &amp; F'!H25</f>
        <v>0</v>
      </c>
      <c r="DP9" s="154">
        <f>'Block E &amp; F'!H26</f>
        <v>0</v>
      </c>
      <c r="DQ9" s="154">
        <f>'Block E &amp; F'!H27</f>
        <v>0</v>
      </c>
      <c r="DR9" s="155">
        <f>'Block E &amp; F'!H28</f>
        <v>0</v>
      </c>
      <c r="DS9" s="154">
        <f>'Block E &amp; F'!H30</f>
        <v>0</v>
      </c>
      <c r="DT9" s="154">
        <f>'Block E &amp; F'!H32</f>
        <v>0</v>
      </c>
      <c r="DU9" s="155">
        <f>'Block E &amp; F'!H33</f>
        <v>0</v>
      </c>
      <c r="DV9" s="154">
        <f>'Block E &amp; F'!I20</f>
        <v>0</v>
      </c>
      <c r="DW9" s="154">
        <f>'Block E &amp; F'!I21</f>
        <v>0</v>
      </c>
      <c r="DX9" s="154">
        <f>'Block E &amp; F'!I22</f>
        <v>0</v>
      </c>
      <c r="DY9" s="154">
        <f>'Block E &amp; F'!I23</f>
        <v>0</v>
      </c>
      <c r="DZ9" s="154">
        <f>'Block E &amp; F'!I24</f>
        <v>0</v>
      </c>
      <c r="EA9" s="154">
        <f>'Block E &amp; F'!I25</f>
        <v>0</v>
      </c>
      <c r="EB9" s="154">
        <f>'Block E &amp; F'!I26</f>
        <v>0</v>
      </c>
      <c r="EC9" s="154">
        <f>'Block E &amp; F'!I27</f>
        <v>0</v>
      </c>
      <c r="ED9" s="155">
        <f>'Block E &amp; F'!I28</f>
        <v>0</v>
      </c>
      <c r="EE9" s="154">
        <f>'Block E &amp; F'!I30</f>
        <v>0</v>
      </c>
      <c r="EF9" s="154">
        <f>'Block E &amp; F'!I32</f>
        <v>0</v>
      </c>
      <c r="EG9" s="155">
        <f>'Block E &amp; F'!I33</f>
        <v>0</v>
      </c>
    </row>
    <row r="10" spans="1:137" x14ac:dyDescent="0.3">
      <c r="B10" s="31"/>
      <c r="C10" s="129"/>
      <c r="D10" s="129"/>
      <c r="I10" s="147"/>
      <c r="AY10" s="44">
        <f>F9</f>
        <v>0</v>
      </c>
      <c r="AZ10" s="44">
        <f>SUM(AY9:AZ9)</f>
        <v>0</v>
      </c>
      <c r="BD10" s="44"/>
      <c r="BE10" s="44"/>
      <c r="BF10" s="44"/>
      <c r="BG10" s="44"/>
      <c r="BH10" s="44"/>
      <c r="BJ10" s="44"/>
      <c r="BK10" s="44"/>
      <c r="BL10" s="44"/>
      <c r="BM10" s="44"/>
      <c r="BN10" s="44"/>
      <c r="BO10" s="44"/>
      <c r="BP10" s="44"/>
      <c r="BR10" s="44"/>
      <c r="BS10" s="44"/>
      <c r="BT10" s="44"/>
      <c r="BU10" s="44"/>
      <c r="BV10" s="44"/>
      <c r="BW10" s="44"/>
      <c r="CA10" s="44"/>
      <c r="CB10" s="44"/>
      <c r="CL10" s="147"/>
      <c r="CM10" s="147"/>
      <c r="CN10" s="147"/>
      <c r="CO10" s="147"/>
      <c r="CP10" s="147"/>
      <c r="CQ10" s="147"/>
      <c r="CR10" s="147"/>
      <c r="CS10" s="147"/>
      <c r="CT10" s="147">
        <f>SUM(CL9:CS9)</f>
        <v>0</v>
      </c>
      <c r="CU10" s="147"/>
      <c r="CV10" s="147"/>
      <c r="CW10" s="147">
        <f>SUM(CT9:CV9)</f>
        <v>0</v>
      </c>
      <c r="CX10" s="147"/>
      <c r="CY10" s="147"/>
      <c r="CZ10" s="147"/>
      <c r="DA10" s="147"/>
      <c r="DB10" s="147"/>
      <c r="DC10" s="147"/>
      <c r="DD10" s="147"/>
      <c r="DE10" s="147"/>
      <c r="DF10" s="147">
        <f>SUM(CX9:DE9)</f>
        <v>0</v>
      </c>
      <c r="DG10" s="147"/>
      <c r="DH10" s="147"/>
      <c r="DI10" s="147">
        <f>SUM(DF9:DH9)</f>
        <v>0</v>
      </c>
      <c r="DJ10" s="156"/>
      <c r="DK10" s="156"/>
      <c r="DL10" s="156"/>
      <c r="DM10" s="156"/>
      <c r="DN10" s="156"/>
      <c r="DO10" s="156"/>
      <c r="DP10" s="156"/>
      <c r="DQ10" s="156"/>
      <c r="DR10" s="147">
        <f>SUM(DJ9:DQ9)</f>
        <v>0</v>
      </c>
      <c r="DS10" s="156"/>
      <c r="DT10" s="156"/>
      <c r="DU10" s="147">
        <f>SUM(DR9:DT9)</f>
        <v>0</v>
      </c>
      <c r="DV10" s="147"/>
      <c r="DW10" s="147"/>
      <c r="DX10" s="147"/>
      <c r="DY10" s="147"/>
      <c r="DZ10" s="147"/>
      <c r="EA10" s="147"/>
      <c r="EB10" s="147"/>
      <c r="EC10" s="147"/>
      <c r="ED10" s="147">
        <f>SUM(DV9:EC9)</f>
        <v>0</v>
      </c>
      <c r="EE10" s="147"/>
      <c r="EF10" s="147"/>
      <c r="EG10" s="147">
        <f>SUM(ED9:EF9)</f>
        <v>0</v>
      </c>
    </row>
    <row r="11" spans="1:137" x14ac:dyDescent="0.3">
      <c r="B11" s="66" t="str">
        <f>'Block A'!N12</f>
        <v>Y5</v>
      </c>
      <c r="C11" s="127" t="str">
        <f>'Block A'!C1</f>
        <v>Write here</v>
      </c>
      <c r="D11" s="127" t="str">
        <f>'Block A'!C2</f>
        <v>Write here</v>
      </c>
      <c r="E11" s="50">
        <f>'Block A'!N13</f>
        <v>0</v>
      </c>
      <c r="F11" s="50">
        <f>'Block A'!N14</f>
        <v>0</v>
      </c>
      <c r="G11" s="50">
        <f>'Block A'!N15</f>
        <v>0</v>
      </c>
      <c r="H11" s="50">
        <f>'Block A'!N16</f>
        <v>0</v>
      </c>
      <c r="I11" s="145" t="e">
        <f>'Block A'!#REF!</f>
        <v>#REF!</v>
      </c>
      <c r="J11" s="50">
        <f>'Block A'!N21</f>
        <v>0</v>
      </c>
      <c r="K11" s="50"/>
      <c r="L11" s="50"/>
      <c r="M11" s="50"/>
      <c r="N11" s="50">
        <f>'Block A'!N27</f>
        <v>0</v>
      </c>
      <c r="O11" s="50">
        <f>'Block A'!N30</f>
        <v>0</v>
      </c>
      <c r="P11" s="50">
        <f>'Block A'!N39</f>
        <v>0</v>
      </c>
      <c r="Q11" s="50">
        <f>'Block A'!N43</f>
        <v>0</v>
      </c>
      <c r="R11" s="50">
        <f>'Block A'!N44</f>
        <v>0</v>
      </c>
      <c r="S11" s="50">
        <f>'Block A'!N45</f>
        <v>0</v>
      </c>
      <c r="T11" s="50">
        <f>'Block A'!N49</f>
        <v>0</v>
      </c>
      <c r="U11" s="50">
        <f>'Block A'!N54</f>
        <v>0</v>
      </c>
      <c r="V11" s="50">
        <f>'Block A'!N55</f>
        <v>0</v>
      </c>
      <c r="W11" s="50">
        <f>'Block A'!N57</f>
        <v>0</v>
      </c>
      <c r="X11" s="56">
        <f>'Block A'!D62</f>
        <v>0</v>
      </c>
      <c r="Y11" s="57">
        <f>'Block A'!H63</f>
        <v>0</v>
      </c>
      <c r="Z11" s="57">
        <f>'Block A'!H64</f>
        <v>0</v>
      </c>
      <c r="AA11" s="50">
        <f>'Block A'!H65</f>
        <v>0</v>
      </c>
      <c r="AB11" s="50" t="e">
        <f>X11/P11</f>
        <v>#DIV/0!</v>
      </c>
      <c r="AC11" s="52">
        <f>'Block B'!N10</f>
        <v>0</v>
      </c>
      <c r="AD11" s="52">
        <f>'Block B'!N11</f>
        <v>0</v>
      </c>
      <c r="AE11" s="52">
        <f>'Block B'!N15</f>
        <v>0</v>
      </c>
      <c r="AF11" s="52" t="e">
        <f>'Block B'!#REF!</f>
        <v>#REF!</v>
      </c>
      <c r="AG11" s="52" t="e">
        <f>'Block B'!#REF!</f>
        <v>#REF!</v>
      </c>
      <c r="AH11" s="52" t="e">
        <f>'Block B'!#REF!</f>
        <v>#REF!</v>
      </c>
      <c r="AI11" s="52" t="e">
        <f>'Block B'!#REF!</f>
        <v>#REF!</v>
      </c>
      <c r="AJ11" s="52">
        <f>'Block B'!N16</f>
        <v>0</v>
      </c>
      <c r="AK11" s="52">
        <f>'Block B'!N17</f>
        <v>0</v>
      </c>
      <c r="AL11" s="52" t="e">
        <f>'Block B'!#REF!</f>
        <v>#REF!</v>
      </c>
      <c r="AM11" s="52">
        <f>'Block B'!N18</f>
        <v>0</v>
      </c>
      <c r="AN11" s="52" t="e">
        <f>'Block B'!#REF!</f>
        <v>#REF!</v>
      </c>
      <c r="AO11" s="52" t="e">
        <f>'Block B'!#REF!</f>
        <v>#REF!</v>
      </c>
      <c r="AP11" s="52">
        <f>'Block B'!N19</f>
        <v>0</v>
      </c>
      <c r="AQ11" s="52" t="e">
        <f>'Block B'!#REF!</f>
        <v>#REF!</v>
      </c>
      <c r="AR11" s="52">
        <f>'Block B'!N21</f>
        <v>0</v>
      </c>
      <c r="AS11" s="52" t="e">
        <f>'Block B'!#REF!</f>
        <v>#REF!</v>
      </c>
      <c r="AT11" s="53" t="e">
        <f>'Block B'!#REF!</f>
        <v>#REF!</v>
      </c>
      <c r="AU11" s="52" t="e">
        <f>'Block B'!#REF!</f>
        <v>#REF!</v>
      </c>
      <c r="AV11" s="52" t="e">
        <f>'Block B'!#REF!</f>
        <v>#REF!</v>
      </c>
      <c r="AW11" s="52" t="e">
        <f>'Block B'!#REF!</f>
        <v>#REF!</v>
      </c>
      <c r="AX11" s="52" t="e">
        <f>'Block B'!#REF!</f>
        <v>#REF!</v>
      </c>
      <c r="AY11" s="62">
        <f>'Block C'!J9</f>
        <v>0</v>
      </c>
      <c r="AZ11" s="62">
        <f>'Block C'!J11</f>
        <v>0</v>
      </c>
      <c r="BA11" s="62" t="e">
        <f>IF('Block C'!#REF!=TRUE,"Open","")</f>
        <v>#REF!</v>
      </c>
      <c r="BB11" s="62" t="e">
        <f>IF('Block C'!#REF!=TRUE,"Structured","")</f>
        <v>#REF!</v>
      </c>
      <c r="BC11" s="62" t="str">
        <f>IF('Block C'!M13=TRUE,"English","")</f>
        <v/>
      </c>
      <c r="BD11" s="62" t="str">
        <f>IF('Block C'!M14=TRUE,"Spanish","")</f>
        <v/>
      </c>
      <c r="BE11" s="62" t="str">
        <f>IF('Block C'!M15=TRUE,"Other","")</f>
        <v/>
      </c>
      <c r="BF11" s="62" t="e">
        <f>IF('Block C'!#REF!=TRUE,"Four Year","")</f>
        <v>#REF!</v>
      </c>
      <c r="BG11" s="62" t="e">
        <f>IF('Block C'!#REF!=TRUE,"Two Year","")</f>
        <v>#REF!</v>
      </c>
      <c r="BH11" s="62" t="e">
        <f>IF('Block C'!#REF!=TRUE,"Non-Profit","")</f>
        <v>#REF!</v>
      </c>
      <c r="BI11" s="62" t="e">
        <f>IF('Block C'!#REF!=TRUE,"Semester","")</f>
        <v>#REF!</v>
      </c>
      <c r="BJ11" s="62" t="e">
        <f>IF('Block C'!#REF!=TRUE,"Quarter","")</f>
        <v>#REF!</v>
      </c>
      <c r="BK11" s="62" t="e">
        <f>IF('Block C'!#REF!=TRUE,"Trimester","")</f>
        <v>#REF!</v>
      </c>
      <c r="BL11" s="62" t="e">
        <f>IF('Block C'!#REF!=TRUE,"N/A","")</f>
        <v>#REF!</v>
      </c>
      <c r="BM11" s="62" t="e">
        <f>'Block C'!#REF!</f>
        <v>#REF!</v>
      </c>
      <c r="BN11" s="62" t="e">
        <f>'Block C'!#REF!</f>
        <v>#REF!</v>
      </c>
      <c r="BO11" s="62" t="e">
        <f>'Block C'!#REF!</f>
        <v>#REF!</v>
      </c>
      <c r="BP11" s="62" t="e">
        <f>'Block C'!#REF!</f>
        <v>#REF!</v>
      </c>
      <c r="BQ11" s="62" t="e">
        <f>IF('Block C'!#REF!=TRUE,"Daily","")</f>
        <v>#REF!</v>
      </c>
      <c r="BR11" s="62" t="e">
        <f>IF('Block C'!#REF!=TRUE,"Weekly","")</f>
        <v>#REF!</v>
      </c>
      <c r="BS11" s="62" t="e">
        <f>IF('Block C'!#REF!=TRUE,"Monthly","")</f>
        <v>#REF!</v>
      </c>
      <c r="BT11" s="62" t="e">
        <f>'Block C'!#REF!</f>
        <v>#REF!</v>
      </c>
      <c r="BU11" s="62" t="e">
        <f>'Block C'!#REF!</f>
        <v>#REF!</v>
      </c>
      <c r="BV11" s="62" t="e">
        <f>IF('Block C'!#REF!=FALSE,"No","Yes")</f>
        <v>#REF!</v>
      </c>
      <c r="BW11" s="62" t="e">
        <f>IF('Block C'!#REF!=TRUE,"No Assm't","")</f>
        <v>#REF!</v>
      </c>
      <c r="BX11" s="62" t="e">
        <f>IF('Block C'!#REF!=TRUE,"CASAS","")</f>
        <v>#REF!</v>
      </c>
      <c r="BY11" s="62" t="e">
        <f>IF('Block C'!#REF!=TRUE,"GAIN","")</f>
        <v>#REF!</v>
      </c>
      <c r="BZ11" s="62" t="e">
        <f>IF('Block C'!#REF!=TRUE,"TABE","")</f>
        <v>#REF!</v>
      </c>
      <c r="CA11" s="62" t="e">
        <f>IF('Block C'!#REF!=TRUE,"Steck-Vaughn OPT","")</f>
        <v>#REF!</v>
      </c>
      <c r="CB11" s="62" t="e">
        <f>IF('Block C'!#REF!=TRUE,"Other","")</f>
        <v>#REF!</v>
      </c>
      <c r="CC11" s="62" t="e">
        <f>'Block C'!#REF!</f>
        <v>#REF!</v>
      </c>
      <c r="CD11" s="62" t="e">
        <f>'Block C'!#REF!</f>
        <v>#REF!</v>
      </c>
      <c r="CE11" s="62" t="e">
        <f>'Block C'!#REF!</f>
        <v>#REF!</v>
      </c>
      <c r="CF11" s="62" t="e">
        <f>'Block C'!#REF!</f>
        <v>#REF!</v>
      </c>
      <c r="CG11" s="62" t="str">
        <f>IF('Block C'!M18=TRUE,"GED® 2002 Series","")</f>
        <v/>
      </c>
      <c r="CH11" s="62" t="str">
        <f>IF('Block C'!M19=TRUE,"GED® 2014 Series","")</f>
        <v/>
      </c>
      <c r="CI11" s="62" t="str">
        <f>IF('Block C'!M20=TRUE,"HiSET®","")</f>
        <v/>
      </c>
      <c r="CJ11" s="62" t="str">
        <f>IF('Block C'!M21=TRUE,"TASC®","")</f>
        <v/>
      </c>
      <c r="CK11" s="62" t="str">
        <f>IF('Block C'!M22=TRUE," Other®","")</f>
        <v/>
      </c>
      <c r="CL11" s="154">
        <f>'Block E &amp; F'!F20</f>
        <v>0</v>
      </c>
      <c r="CM11" s="154">
        <f>'Block E &amp; F'!F21</f>
        <v>0</v>
      </c>
      <c r="CN11" s="154">
        <f>'Block E &amp; F'!F22</f>
        <v>0</v>
      </c>
      <c r="CO11" s="154">
        <f>'Block E &amp; F'!F23</f>
        <v>0</v>
      </c>
      <c r="CP11" s="154">
        <f>'Block E &amp; F'!F24</f>
        <v>0</v>
      </c>
      <c r="CQ11" s="154">
        <f>'Block E &amp; F'!F25</f>
        <v>0</v>
      </c>
      <c r="CR11" s="154">
        <f>'Block E &amp; F'!F26</f>
        <v>0</v>
      </c>
      <c r="CS11" s="154">
        <f>'Block E &amp; F'!F27</f>
        <v>0</v>
      </c>
      <c r="CT11" s="155">
        <f>'Block E &amp; F'!F28</f>
        <v>0</v>
      </c>
      <c r="CU11" s="154">
        <f>'Block E &amp; F'!F30</f>
        <v>0</v>
      </c>
      <c r="CV11" s="154">
        <f>'Block E &amp; F'!F32</f>
        <v>0</v>
      </c>
      <c r="CW11" s="155">
        <f>'Block E &amp; F'!F33</f>
        <v>0</v>
      </c>
      <c r="CX11" s="154">
        <f>'Block E &amp; F'!G20</f>
        <v>0</v>
      </c>
      <c r="CY11" s="154">
        <f>'Block E &amp; F'!G21</f>
        <v>0</v>
      </c>
      <c r="CZ11" s="154">
        <f>'Block E &amp; F'!G22</f>
        <v>0</v>
      </c>
      <c r="DA11" s="154">
        <f>'Block E &amp; F'!G23</f>
        <v>0</v>
      </c>
      <c r="DB11" s="154">
        <f>'Block E &amp; F'!G24</f>
        <v>0</v>
      </c>
      <c r="DC11" s="154">
        <f>'Block E &amp; F'!G25</f>
        <v>0</v>
      </c>
      <c r="DD11" s="154">
        <f>'Block E &amp; F'!G26</f>
        <v>0</v>
      </c>
      <c r="DE11" s="154">
        <f>'Block E &amp; F'!G27</f>
        <v>0</v>
      </c>
      <c r="DF11" s="155">
        <f>'Block E &amp; F'!G28</f>
        <v>0</v>
      </c>
      <c r="DG11" s="154">
        <f>'Block E &amp; F'!G30</f>
        <v>0</v>
      </c>
      <c r="DH11" s="154">
        <f>'Block E &amp; F'!G32</f>
        <v>0</v>
      </c>
      <c r="DI11" s="155">
        <f>'Block E &amp; F'!G33</f>
        <v>0</v>
      </c>
      <c r="DJ11" s="154">
        <f>'Block E &amp; F'!H20</f>
        <v>0</v>
      </c>
      <c r="DK11" s="154">
        <f>'Block E &amp; F'!H21</f>
        <v>0</v>
      </c>
      <c r="DL11" s="154">
        <f>'Block E &amp; F'!H22</f>
        <v>0</v>
      </c>
      <c r="DM11" s="154">
        <f>'Block E &amp; F'!H23</f>
        <v>0</v>
      </c>
      <c r="DN11" s="154">
        <f>'Block E &amp; F'!H24</f>
        <v>0</v>
      </c>
      <c r="DO11" s="154">
        <f>'Block E &amp; F'!H25</f>
        <v>0</v>
      </c>
      <c r="DP11" s="154">
        <f>'Block E &amp; F'!H26</f>
        <v>0</v>
      </c>
      <c r="DQ11" s="154">
        <f>'Block E &amp; F'!H27</f>
        <v>0</v>
      </c>
      <c r="DR11" s="155">
        <f>'Block E &amp; F'!H28</f>
        <v>0</v>
      </c>
      <c r="DS11" s="154">
        <f>'Block E &amp; F'!H30</f>
        <v>0</v>
      </c>
      <c r="DT11" s="154">
        <f>'Block E &amp; F'!H32</f>
        <v>0</v>
      </c>
      <c r="DU11" s="155">
        <f>'Block E &amp; F'!H33</f>
        <v>0</v>
      </c>
      <c r="DV11" s="154">
        <f>'Block E &amp; F'!I20</f>
        <v>0</v>
      </c>
      <c r="DW11" s="154">
        <f>'Block E &amp; F'!I21</f>
        <v>0</v>
      </c>
      <c r="DX11" s="154">
        <f>'Block E &amp; F'!I22</f>
        <v>0</v>
      </c>
      <c r="DY11" s="154">
        <f>'Block E &amp; F'!I23</f>
        <v>0</v>
      </c>
      <c r="DZ11" s="154">
        <f>'Block E &amp; F'!I24</f>
        <v>0</v>
      </c>
      <c r="EA11" s="154">
        <f>'Block E &amp; F'!I25</f>
        <v>0</v>
      </c>
      <c r="EB11" s="154">
        <f>'Block E &amp; F'!I26</f>
        <v>0</v>
      </c>
      <c r="EC11" s="154">
        <f>'Block E &amp; F'!I27</f>
        <v>0</v>
      </c>
      <c r="ED11" s="155">
        <f>'Block E &amp; F'!I28</f>
        <v>0</v>
      </c>
      <c r="EE11" s="154">
        <f>'Block E &amp; F'!I30</f>
        <v>0</v>
      </c>
      <c r="EF11" s="154">
        <f>'Block E &amp; F'!I32</f>
        <v>0</v>
      </c>
      <c r="EG11" s="155">
        <f>'Block E &amp; F'!I33</f>
        <v>0</v>
      </c>
    </row>
    <row r="12" spans="1:137" x14ac:dyDescent="0.3">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f>F11</f>
        <v>0</v>
      </c>
      <c r="AZ12" s="44">
        <f>SUM(AY11:AZ11)</f>
        <v>0</v>
      </c>
      <c r="BD12" s="44"/>
      <c r="BE12" s="44"/>
      <c r="BF12" s="44"/>
      <c r="BG12" s="44"/>
      <c r="BH12" s="44"/>
      <c r="BJ12" s="44"/>
      <c r="BK12" s="44"/>
      <c r="BL12" s="44"/>
      <c r="BM12" s="44"/>
      <c r="BN12" s="44"/>
      <c r="BO12" s="44"/>
      <c r="BP12" s="44"/>
      <c r="BR12" s="44"/>
      <c r="BS12" s="44"/>
      <c r="BT12" s="44"/>
      <c r="BU12" s="44"/>
      <c r="BV12" s="44"/>
      <c r="BW12" s="44"/>
      <c r="CA12" s="44"/>
      <c r="CB12" s="44"/>
      <c r="CT12">
        <f>SUM(CL11:CS11)</f>
        <v>0</v>
      </c>
      <c r="CW12">
        <f>SUM(CT11:CV11)</f>
        <v>0</v>
      </c>
      <c r="DF12">
        <f>SUM(CX11:DE11)</f>
        <v>0</v>
      </c>
      <c r="DI12">
        <f>SUM(DF11:DH11)</f>
        <v>0</v>
      </c>
      <c r="DR12">
        <f>SUM(DJ11:DQ11)</f>
        <v>0</v>
      </c>
      <c r="DU12">
        <f>SUM(DR11:DT11)</f>
        <v>0</v>
      </c>
      <c r="ED12">
        <f>SUM(DV11:EC11)</f>
        <v>0</v>
      </c>
      <c r="EG12">
        <f>SUM(ED11:EF11)</f>
        <v>0</v>
      </c>
    </row>
    <row r="13" spans="1:137" ht="15" x14ac:dyDescent="0.25">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D13" s="44"/>
      <c r="BE13" s="44"/>
      <c r="BF13" s="44"/>
      <c r="BG13" s="44"/>
      <c r="BH13" s="44"/>
      <c r="BJ13" s="44"/>
      <c r="BK13" s="44"/>
      <c r="BL13" s="44"/>
      <c r="BM13" s="44"/>
      <c r="BN13" s="44"/>
      <c r="BO13" s="44"/>
      <c r="BP13" s="44"/>
      <c r="BR13" s="44"/>
      <c r="BS13" s="44"/>
      <c r="BT13" s="44"/>
      <c r="BU13" s="44"/>
      <c r="BV13" s="44"/>
      <c r="BW13" s="44"/>
      <c r="CA13" s="44"/>
      <c r="CB13" s="44"/>
      <c r="CC13" s="44"/>
      <c r="CD13" s="44"/>
      <c r="CE13" s="44"/>
      <c r="CF13" s="44"/>
      <c r="CG13" s="44"/>
      <c r="CH13" s="44"/>
      <c r="CI13" s="44"/>
      <c r="CJ13" s="44"/>
      <c r="CK13" s="44"/>
    </row>
  </sheetData>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llection_x0020_Year xmlns="4311c452-7b25-44d5-ae47-000ad44ac37f">2017</Collection_x0020_Year>
    <Budget_x0020_Year xmlns="4311c452-7b25-44d5-ae47-000ad44ac37f">2016-2017</Budget_x0020_Year>
    <Program xmlns="4311c452-7b25-44d5-ae47-000ad44ac37f">HEP</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2C16A1277CDD448AD5F7D754C7BCF7" ma:contentTypeVersion="4" ma:contentTypeDescription="Create a new document." ma:contentTypeScope="" ma:versionID="fafca334435c7836c26cb19e6e58aa3f">
  <xsd:schema xmlns:xsd="http://www.w3.org/2001/XMLSchema" xmlns:xs="http://www.w3.org/2001/XMLSchema" xmlns:p="http://schemas.microsoft.com/office/2006/metadata/properties" xmlns:ns2="4311c452-7b25-44d5-ae47-000ad44ac37f" targetNamespace="http://schemas.microsoft.com/office/2006/metadata/properties" ma:root="true" ma:fieldsID="68c201a095e429ae8e3eb720cbe4167c" ns2:_="">
    <xsd:import namespace="4311c452-7b25-44d5-ae47-000ad44ac37f"/>
    <xsd:element name="properties">
      <xsd:complexType>
        <xsd:sequence>
          <xsd:element name="documentManagement">
            <xsd:complexType>
              <xsd:all>
                <xsd:element ref="ns2:Budget_x0020_Year" minOccurs="0"/>
                <xsd:element ref="ns2:Collection_x0020_Year" minOccurs="0"/>
                <xsd:element ref="ns2:Progr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c452-7b25-44d5-ae47-000ad44ac37f" elementFormDefault="qualified">
    <xsd:import namespace="http://schemas.microsoft.com/office/2006/documentManagement/types"/>
    <xsd:import namespace="http://schemas.microsoft.com/office/infopath/2007/PartnerControls"/>
    <xsd:element name="Budget_x0020_Year" ma:index="8" nillable="true" ma:displayName="Budget Year" ma:description="This is the budget year for the project or document; i.e. 2014-2015. It is assumed to be from July 1 to June 30." ma:internalName="Budget_x0020_Year" ma:readOnly="false">
      <xsd:simpleType>
        <xsd:restriction base="dms:Text">
          <xsd:maxLength value="10"/>
        </xsd:restriction>
      </xsd:simpleType>
    </xsd:element>
    <xsd:element name="Collection_x0020_Year" ma:index="9" nillable="true" ma:displayName="Collection Year" ma:description="This is the Year (usually in the Fall) that the APR is collected." ma:internalName="Collection_x0020_Year" ma:readOnly="false">
      <xsd:simpleType>
        <xsd:restriction base="dms:Text">
          <xsd:maxLength value="10"/>
        </xsd:restriction>
      </xsd:simpleType>
    </xsd:element>
    <xsd:element name="Program" ma:index="10" nillable="true" ma:displayName="Program" ma:default="HEP" ma:description="Which ESEA or HEOA program is this related to." ma:format="Dropdown" ma:internalName="Program" ma:readOnly="false">
      <xsd:simpleType>
        <xsd:restriction base="dms:Choice">
          <xsd:enumeration value="HEP"/>
          <xsd:enumeration value="CAMP"/>
          <xsd:enumeration value="BOT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BF238E-F346-4899-A78F-11506AF46476}">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4311c452-7b25-44d5-ae47-000ad44ac37f"/>
    <ds:schemaRef ds:uri="http://schemas.microsoft.com/office/2006/metadata/properties"/>
  </ds:schemaRefs>
</ds:datastoreItem>
</file>

<file path=customXml/itemProps2.xml><?xml version="1.0" encoding="utf-8"?>
<ds:datastoreItem xmlns:ds="http://schemas.openxmlformats.org/officeDocument/2006/customXml" ds:itemID="{17D00E9B-B85E-4BAB-B7B9-52C4418B2AC7}">
  <ds:schemaRefs>
    <ds:schemaRef ds:uri="http://schemas.microsoft.com/sharepoint/v3/contenttype/forms"/>
  </ds:schemaRefs>
</ds:datastoreItem>
</file>

<file path=customXml/itemProps3.xml><?xml version="1.0" encoding="utf-8"?>
<ds:datastoreItem xmlns:ds="http://schemas.openxmlformats.org/officeDocument/2006/customXml" ds:itemID="{570F2615-B9E4-42DD-B4F1-D98001746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c452-7b25-44d5-ae47-000ad44ac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Note</vt:lpstr>
      <vt:lpstr>Block A</vt:lpstr>
      <vt:lpstr>Block B</vt:lpstr>
      <vt:lpstr>Block C</vt:lpstr>
      <vt:lpstr>Block D </vt:lpstr>
      <vt:lpstr>Block E &amp; F</vt:lpstr>
      <vt:lpstr>Data</vt:lpstr>
      <vt:lpstr>'Block A'!Print_Area</vt:lpstr>
      <vt:lpstr>'Block B'!Print_Area</vt:lpstr>
      <vt:lpstr>'Block D '!Print_Area</vt:lpstr>
      <vt:lpstr>'Block E &amp; F'!Print_Area</vt:lpstr>
      <vt:lpstr>'Block A'!Time_to_comp_GED</vt:lpstr>
    </vt:vector>
  </TitlesOfParts>
  <Company>U.S.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HEP Data Form</dc:title>
  <dc:creator>U.S. Department of Education</dc:creator>
  <cp:lastModifiedBy>Washington, Tomakie</cp:lastModifiedBy>
  <cp:lastPrinted>2014-09-03T16:44:13Z</cp:lastPrinted>
  <dcterms:created xsi:type="dcterms:W3CDTF">2013-04-11T19:45:55Z</dcterms:created>
  <dcterms:modified xsi:type="dcterms:W3CDTF">2018-06-21T16:31:14Z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0x010100502C16A1277CDD448AD5F7D754C7BCF7</vt:lpwstr>
  </property>
</Properties>
</file>