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N:\PHH10\Information Collection Burden\OMB Control Numbers\2137-0621 - Requirements for UN Cylinders\2018 Renewal\"/>
    </mc:Choice>
  </mc:AlternateContent>
  <xr:revisionPtr revIDLastSave="0" documentId="13_ncr:1_{836D79B6-C0FC-4C4C-97F1-62E2C88D8E43}" xr6:coauthVersionLast="32" xr6:coauthVersionMax="32" xr10:uidLastSave="{00000000-0000-0000-0000-000000000000}"/>
  <bookViews>
    <workbookView xWindow="0" yWindow="0" windowWidth="19170" windowHeight="8070" xr2:uid="{00000000-000D-0000-FFFF-FFFF00000000}"/>
  </bookViews>
  <sheets>
    <sheet name="Sheet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I5" i="1"/>
  <c r="I2" i="1"/>
  <c r="H5" i="1"/>
  <c r="H2" i="1"/>
  <c r="C10" i="1"/>
  <c r="E5" i="1" l="1"/>
  <c r="K5" i="1" s="1"/>
  <c r="D8" i="1"/>
  <c r="G5" i="1" l="1"/>
  <c r="E2" i="1"/>
  <c r="E8" i="1" l="1"/>
  <c r="G2" i="1"/>
  <c r="F8" i="1" s="1"/>
  <c r="K2" i="1" l="1"/>
  <c r="H8" i="1" s="1"/>
</calcChain>
</file>

<file path=xl/sharedStrings.xml><?xml version="1.0" encoding="utf-8"?>
<sst xmlns="http://schemas.openxmlformats.org/spreadsheetml/2006/main" count="32" uniqueCount="20">
  <si>
    <t>Annual Respondents</t>
  </si>
  <si>
    <t>Cost per Hour</t>
  </si>
  <si>
    <t>Total Burden Hours</t>
  </si>
  <si>
    <t>Total Burden Cost</t>
  </si>
  <si>
    <t>Hours per Response</t>
  </si>
  <si>
    <t>Total Number of Respondents</t>
  </si>
  <si>
    <t>Total Number of Annual Responses</t>
  </si>
  <si>
    <t>Total Annual Burden Hours</t>
  </si>
  <si>
    <t>UN Pressure Receptacle Approval</t>
  </si>
  <si>
    <t>Approval Requests per Year</t>
  </si>
  <si>
    <t>Total Annual Burden Costs</t>
  </si>
  <si>
    <t>Recordkeeping</t>
  </si>
  <si>
    <t>Salary Cost Per Hour</t>
  </si>
  <si>
    <t>Total Salary Cost</t>
  </si>
  <si>
    <t>Annual Responses</t>
  </si>
  <si>
    <t>Regulation</t>
  </si>
  <si>
    <t>Information Collection</t>
  </si>
  <si>
    <t>Section 178.70</t>
  </si>
  <si>
    <t xml:space="preserve">Occupation labor rates based on 2017 Occupational and Employment Statistics Survey (OES) for “Chemical Engineers (17-2041)” in the Chemical Manufacturing industry. The hourly mean wage for this occupation ($54) is adjusted to reflect the total costs of employee compensation based on the BLS Employer Costs for Employee Compensation Summary, which indicates that wages for civilian workers are 68.3 percent of total compensation (total wage = wage rate/wage % of total compensation). </t>
  </si>
  <si>
    <t>Total Annual Salary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</si>
</sst>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5" x14ac:knownFonts="1">
    <font>
      <sz val="11"/>
      <color theme="1"/>
      <name val="Calibri"/>
      <family val="2"/>
      <scheme val="minor"/>
    </font>
    <font>
      <sz val="12"/>
      <color theme="1"/>
      <name val="Times New Roman"/>
      <family val="1"/>
    </font>
    <font>
      <u/>
      <sz val="12"/>
      <color theme="1"/>
      <name val="Times New Roman"/>
      <family val="1"/>
    </font>
    <font>
      <b/>
      <u/>
      <sz val="12"/>
      <color theme="1"/>
      <name val="Times New Roman"/>
      <family val="1"/>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9">
    <xf numFmtId="0" fontId="0" fillId="0" borderId="0" xfId="0"/>
    <xf numFmtId="0" fontId="1" fillId="0" borderId="1" xfId="0" applyFont="1" applyBorder="1" applyAlignment="1">
      <alignment wrapText="1"/>
    </xf>
    <xf numFmtId="0" fontId="2" fillId="0" borderId="1" xfId="0" applyFont="1" applyBorder="1" applyAlignment="1">
      <alignment horizontal="center" wrapText="1"/>
    </xf>
    <xf numFmtId="0" fontId="1" fillId="0" borderId="0" xfId="0" applyFont="1" applyAlignment="1">
      <alignment wrapText="1"/>
    </xf>
    <xf numFmtId="0" fontId="1" fillId="0" borderId="1" xfId="0" applyFont="1" applyBorder="1"/>
    <xf numFmtId="6" fontId="1" fillId="0" borderId="1" xfId="0" applyNumberFormat="1" applyFont="1" applyBorder="1"/>
    <xf numFmtId="0" fontId="1" fillId="0" borderId="0" xfId="0" applyFont="1"/>
    <xf numFmtId="6" fontId="1" fillId="0" borderId="0" xfId="0" applyNumberFormat="1" applyFont="1"/>
    <xf numFmtId="0" fontId="1" fillId="0" borderId="0" xfId="0" applyFont="1" applyBorder="1" applyAlignment="1">
      <alignment wrapText="1"/>
    </xf>
    <xf numFmtId="0" fontId="1" fillId="0" borderId="0" xfId="0" applyFont="1" applyBorder="1"/>
    <xf numFmtId="6" fontId="1" fillId="0" borderId="0" xfId="0" applyNumberFormat="1" applyFont="1" applyBorder="1"/>
    <xf numFmtId="0" fontId="3" fillId="0" borderId="0" xfId="0" applyFont="1" applyBorder="1" applyAlignment="1">
      <alignment horizontal="center" wrapText="1"/>
    </xf>
    <xf numFmtId="164" fontId="1" fillId="0" borderId="0" xfId="0" applyNumberFormat="1" applyFont="1" applyBorder="1" applyAlignment="1">
      <alignment horizontal="left" wrapText="1"/>
    </xf>
    <xf numFmtId="3" fontId="1" fillId="0" borderId="0" xfId="0" applyNumberFormat="1" applyFont="1" applyBorder="1" applyAlignment="1">
      <alignment horizontal="left"/>
    </xf>
    <xf numFmtId="0" fontId="3" fillId="0" borderId="1" xfId="0" applyFont="1" applyBorder="1" applyAlignment="1">
      <alignment horizontal="center" wrapText="1"/>
    </xf>
    <xf numFmtId="0" fontId="1" fillId="0" borderId="1" xfId="0" applyFont="1" applyBorder="1" applyAlignment="1">
      <alignment horizontal="right"/>
    </xf>
    <xf numFmtId="0" fontId="2" fillId="0" borderId="0" xfId="0" applyFont="1" applyBorder="1" applyAlignment="1">
      <alignment horizontal="center" wrapText="1"/>
    </xf>
    <xf numFmtId="44" fontId="1" fillId="0" borderId="0" xfId="1" applyFont="1" applyBorder="1"/>
    <xf numFmtId="44" fontId="1" fillId="0" borderId="1" xfId="0" applyNumberFormat="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tabSelected="1" zoomScale="90" zoomScaleNormal="90" workbookViewId="0">
      <selection activeCell="G8" sqref="G8"/>
    </sheetView>
  </sheetViews>
  <sheetFormatPr defaultRowHeight="15.75" x14ac:dyDescent="0.25"/>
  <cols>
    <col min="1" max="1" width="15.42578125" style="6" customWidth="1"/>
    <col min="2" max="2" width="33" style="3" customWidth="1"/>
    <col min="3" max="3" width="16.85546875" style="6" customWidth="1"/>
    <col min="4" max="4" width="14.7109375" style="6" customWidth="1"/>
    <col min="5" max="5" width="16.85546875" style="6" customWidth="1"/>
    <col min="6" max="6" width="14.28515625" style="6" customWidth="1"/>
    <col min="7" max="9" width="15" style="6" customWidth="1"/>
    <col min="10" max="10" width="15.28515625" style="6" customWidth="1"/>
    <col min="11" max="11" width="18.42578125" style="6" customWidth="1"/>
    <col min="12" max="12" width="15.5703125" style="6" customWidth="1"/>
    <col min="13" max="13" width="12.140625" style="6" customWidth="1"/>
    <col min="14" max="16384" width="9.140625" style="6"/>
  </cols>
  <sheetData>
    <row r="1" spans="1:13" s="3" customFormat="1" ht="47.25" x14ac:dyDescent="0.25">
      <c r="A1" s="2" t="s">
        <v>15</v>
      </c>
      <c r="B1" s="2" t="s">
        <v>16</v>
      </c>
      <c r="C1" s="2" t="s">
        <v>0</v>
      </c>
      <c r="D1" s="2" t="s">
        <v>9</v>
      </c>
      <c r="E1" s="2" t="s">
        <v>14</v>
      </c>
      <c r="F1" s="2" t="s">
        <v>4</v>
      </c>
      <c r="G1" s="2" t="s">
        <v>2</v>
      </c>
      <c r="H1" s="2" t="s">
        <v>12</v>
      </c>
      <c r="I1" s="2" t="s">
        <v>13</v>
      </c>
      <c r="J1" s="2" t="s">
        <v>1</v>
      </c>
      <c r="K1" s="2" t="s">
        <v>3</v>
      </c>
    </row>
    <row r="2" spans="1:13" x14ac:dyDescent="0.25">
      <c r="A2" s="4" t="s">
        <v>17</v>
      </c>
      <c r="B2" s="1" t="s">
        <v>8</v>
      </c>
      <c r="C2" s="4">
        <v>50</v>
      </c>
      <c r="D2" s="4">
        <v>3</v>
      </c>
      <c r="E2" s="4">
        <f>C2*D2</f>
        <v>150</v>
      </c>
      <c r="F2" s="4">
        <v>5.7450000000000001</v>
      </c>
      <c r="G2" s="4">
        <f>E2*F2</f>
        <v>861.75</v>
      </c>
      <c r="H2" s="18">
        <f>C10</f>
        <v>79.06295754026354</v>
      </c>
      <c r="I2" s="18">
        <f>G2*H2</f>
        <v>68132.503660322109</v>
      </c>
      <c r="J2" s="5">
        <v>25</v>
      </c>
      <c r="K2" s="5">
        <f>G2*J2</f>
        <v>21543.75</v>
      </c>
    </row>
    <row r="3" spans="1:13" x14ac:dyDescent="0.25">
      <c r="J3" s="7"/>
      <c r="K3" s="7"/>
    </row>
    <row r="4" spans="1:13" ht="47.25" x14ac:dyDescent="0.25">
      <c r="A4" s="2" t="s">
        <v>15</v>
      </c>
      <c r="B4" s="2" t="s">
        <v>16</v>
      </c>
      <c r="C4" s="2" t="s">
        <v>0</v>
      </c>
      <c r="D4" s="2" t="s">
        <v>9</v>
      </c>
      <c r="E4" s="2" t="s">
        <v>14</v>
      </c>
      <c r="F4" s="2" t="s">
        <v>4</v>
      </c>
      <c r="G4" s="2" t="s">
        <v>2</v>
      </c>
      <c r="H4" s="2" t="s">
        <v>12</v>
      </c>
      <c r="I4" s="2" t="s">
        <v>13</v>
      </c>
      <c r="J4" s="2" t="s">
        <v>1</v>
      </c>
      <c r="K4" s="2" t="s">
        <v>3</v>
      </c>
      <c r="L4" s="16"/>
      <c r="M4" s="16"/>
    </row>
    <row r="5" spans="1:13" x14ac:dyDescent="0.25">
      <c r="A5" s="4" t="s">
        <v>17</v>
      </c>
      <c r="B5" s="1" t="s">
        <v>11</v>
      </c>
      <c r="C5" s="4">
        <v>75</v>
      </c>
      <c r="D5" s="4">
        <v>1</v>
      </c>
      <c r="E5" s="4">
        <f>C5*D5</f>
        <v>75</v>
      </c>
      <c r="F5" s="4">
        <v>0.5</v>
      </c>
      <c r="G5" s="4">
        <f>E5*F5</f>
        <v>37.5</v>
      </c>
      <c r="H5" s="18">
        <f>C10</f>
        <v>79.06295754026354</v>
      </c>
      <c r="I5" s="18">
        <f>G5*H5</f>
        <v>2964.8609077598826</v>
      </c>
      <c r="J5" s="5">
        <v>0</v>
      </c>
      <c r="K5" s="5">
        <f>J5*E5</f>
        <v>0</v>
      </c>
      <c r="L5" s="10"/>
      <c r="M5" s="10"/>
    </row>
    <row r="6" spans="1:13" x14ac:dyDescent="0.25">
      <c r="B6" s="8"/>
      <c r="C6" s="9"/>
      <c r="D6" s="9"/>
      <c r="E6" s="9"/>
      <c r="F6" s="9"/>
      <c r="G6" s="9"/>
      <c r="H6" s="9"/>
      <c r="I6" s="9"/>
      <c r="J6" s="10"/>
      <c r="K6" s="10"/>
    </row>
    <row r="7" spans="1:13" ht="47.25" x14ac:dyDescent="0.25">
      <c r="B7" s="8"/>
      <c r="C7" s="11"/>
      <c r="D7" s="14" t="s">
        <v>5</v>
      </c>
      <c r="E7" s="14" t="s">
        <v>6</v>
      </c>
      <c r="F7" s="14" t="s">
        <v>7</v>
      </c>
      <c r="G7" s="14" t="s">
        <v>19</v>
      </c>
      <c r="H7" s="14" t="s">
        <v>10</v>
      </c>
      <c r="I7" s="11"/>
      <c r="K7" s="9"/>
    </row>
    <row r="8" spans="1:13" x14ac:dyDescent="0.25">
      <c r="B8" s="8"/>
      <c r="D8" s="4">
        <f>C2+C5</f>
        <v>125</v>
      </c>
      <c r="E8" s="4">
        <f>E2+E5</f>
        <v>225</v>
      </c>
      <c r="F8" s="15">
        <f>ROUNDUP(G2+G5, 0)</f>
        <v>900</v>
      </c>
      <c r="G8" s="18">
        <f>SUM(I2,I5)</f>
        <v>71097.36456808199</v>
      </c>
      <c r="H8" s="5">
        <f>K2+M5</f>
        <v>21543.75</v>
      </c>
      <c r="I8" s="10"/>
      <c r="J8" s="9"/>
      <c r="K8" s="9"/>
    </row>
    <row r="9" spans="1:13" x14ac:dyDescent="0.25">
      <c r="B9" s="8"/>
      <c r="C9" s="9"/>
      <c r="D9" s="9"/>
      <c r="E9" s="9"/>
      <c r="F9" s="9"/>
      <c r="G9" s="9"/>
      <c r="H9" s="9"/>
      <c r="I9" s="9"/>
      <c r="J9" s="9"/>
      <c r="K9" s="9"/>
    </row>
    <row r="10" spans="1:13" ht="252" x14ac:dyDescent="0.25">
      <c r="B10" s="8" t="s">
        <v>18</v>
      </c>
      <c r="C10" s="17">
        <f>54/0.683</f>
        <v>79.06295754026354</v>
      </c>
      <c r="D10" s="9"/>
      <c r="E10" s="9"/>
      <c r="F10" s="9"/>
      <c r="G10" s="9"/>
      <c r="H10" s="9"/>
      <c r="I10" s="9"/>
      <c r="J10" s="9"/>
      <c r="K10" s="9"/>
    </row>
    <row r="11" spans="1:13" x14ac:dyDescent="0.25">
      <c r="B11" s="8"/>
      <c r="F11" s="9"/>
      <c r="G11" s="9"/>
      <c r="H11" s="9"/>
      <c r="I11" s="9"/>
      <c r="J11" s="9"/>
      <c r="K11" s="9"/>
    </row>
    <row r="21" spans="3:6" x14ac:dyDescent="0.25">
      <c r="C21" s="11"/>
      <c r="D21" s="11"/>
      <c r="E21" s="11"/>
      <c r="F21" s="11"/>
    </row>
    <row r="22" spans="3:6" x14ac:dyDescent="0.25">
      <c r="C22" s="13"/>
      <c r="D22" s="13"/>
      <c r="E22" s="13"/>
      <c r="F22" s="12"/>
    </row>
  </sheetData>
  <pageMargins left="0.7" right="0.7" top="0.75" bottom="0.75" header="0.3" footer="0.3"/>
  <pageSetup scale="83"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Geller, Shelby (PHMSA)</dc:creator>
  <cp:lastModifiedBy>Shelby.Geller</cp:lastModifiedBy>
  <cp:lastPrinted>2018-02-21T21:44:40Z</cp:lastPrinted>
  <dcterms:created xsi:type="dcterms:W3CDTF">2017-10-30T20:20:31Z</dcterms:created>
  <dcterms:modified xsi:type="dcterms:W3CDTF">2018-08-17T18:56:24Z</dcterms:modified>
</cp:coreProperties>
</file>