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927"/>
  <workbookPr/>
  <mc:AlternateContent xmlns:mc="http://schemas.openxmlformats.org/markup-compatibility/2006">
    <mc:Choice Requires="x15">
      <x15ac:absPath xmlns:x15ac="http://schemas.microsoft.com/office/spreadsheetml/2010/11/ac" url="N:\PHH10\Information Collection Burden\OMB Control Numbers\2137-0051 - Rulemaking, Special Permits, and Preemption Requirments\2018 Renewal\"/>
    </mc:Choice>
  </mc:AlternateContent>
  <bookViews>
    <workbookView xWindow="0" yWindow="0" windowWidth="19170" windowHeight="8070"/>
  </bookViews>
  <sheets>
    <sheet name="Sheet1"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2" i="1" l="1"/>
  <c r="I21" i="1"/>
  <c r="I18" i="1"/>
  <c r="I17" i="1"/>
  <c r="I14" i="1"/>
  <c r="I8" i="1"/>
  <c r="I11" i="1"/>
  <c r="B28" i="1"/>
  <c r="B27" i="1"/>
  <c r="I5" i="1"/>
  <c r="I2" i="1"/>
  <c r="F18" i="1" l="1"/>
  <c r="F22" i="1"/>
  <c r="F21" i="1"/>
  <c r="F14" i="1"/>
  <c r="F17" i="1"/>
  <c r="F2" i="1"/>
  <c r="G18" i="1" l="1"/>
  <c r="H18" i="1" s="1"/>
  <c r="D8" i="1"/>
  <c r="F8" i="1" s="1"/>
  <c r="D11" i="1"/>
  <c r="F11" i="1" s="1"/>
  <c r="D5" i="1"/>
  <c r="F5" i="1" s="1"/>
  <c r="H14" i="1"/>
  <c r="H17" i="1"/>
  <c r="L17" i="1" s="1"/>
  <c r="H21" i="1"/>
  <c r="L21" i="1" s="1"/>
  <c r="H22" i="1"/>
  <c r="H2" i="1"/>
  <c r="D26" i="1" l="1"/>
  <c r="C26" i="1"/>
  <c r="L2" i="1"/>
  <c r="J14" i="1"/>
  <c r="L14" i="1"/>
  <c r="J22" i="1"/>
  <c r="L22" i="1"/>
  <c r="J18" i="1"/>
  <c r="L18" i="1"/>
  <c r="H8" i="1"/>
  <c r="J17" i="1"/>
  <c r="H11" i="1"/>
  <c r="J2" i="1"/>
  <c r="J21" i="1"/>
  <c r="H5" i="1"/>
  <c r="L5" i="1" s="1"/>
  <c r="J11" i="1" l="1"/>
  <c r="L11" i="1"/>
  <c r="E26" i="1"/>
  <c r="J8" i="1"/>
  <c r="L8" i="1"/>
  <c r="J5" i="1"/>
  <c r="G26" i="1" l="1"/>
  <c r="F26" i="1"/>
</calcChain>
</file>

<file path=xl/sharedStrings.xml><?xml version="1.0" encoding="utf-8"?>
<sst xmlns="http://schemas.openxmlformats.org/spreadsheetml/2006/main" count="86" uniqueCount="28">
  <si>
    <t>Annual Respondents</t>
  </si>
  <si>
    <t>New Special Permit Application</t>
  </si>
  <si>
    <t>Monthly Respondents</t>
  </si>
  <si>
    <t>Request for U.S. Agent</t>
  </si>
  <si>
    <t>Request for Party Status</t>
  </si>
  <si>
    <t>Confidential Handling</t>
  </si>
  <si>
    <t>Preemption Determination Application</t>
  </si>
  <si>
    <t>Preemption Determination Reconsideration</t>
  </si>
  <si>
    <t>Total Burden Hours</t>
  </si>
  <si>
    <t>Hours per Response</t>
  </si>
  <si>
    <t>Months per Year</t>
  </si>
  <si>
    <t>Total Number of Respondents</t>
  </si>
  <si>
    <t>Total Number of Annual Responses</t>
  </si>
  <si>
    <t>Total Annual Burden Hours</t>
  </si>
  <si>
    <t>Petition for Rulemaking</t>
  </si>
  <si>
    <t>Special Permit Renewal</t>
  </si>
  <si>
    <t>Additional Special Permit Application Conditional Activties:</t>
  </si>
  <si>
    <t xml:space="preserve">Special Permit Recordkeeping Burden </t>
  </si>
  <si>
    <t>Salary Cost per Hour</t>
  </si>
  <si>
    <t>Total Salary Cost</t>
  </si>
  <si>
    <t>Burden Cost per Hour</t>
  </si>
  <si>
    <t>Annual Burden Costs</t>
  </si>
  <si>
    <t>Total Annual Salary Costs</t>
  </si>
  <si>
    <t>Responses per Respondent</t>
  </si>
  <si>
    <t>Number of Responses</t>
  </si>
  <si>
    <t>Total Annual Burden Costs</t>
  </si>
  <si>
    <t>Occupation labor rates based on 2017 Occupational and Employment Statistics Survey (OES) for “Lawyers (23-1011)” in the Legal Operations industry (https://www.bls.gov/oes/current/oes231011.htm).  The hourly mean wage for this occupation ($68.22) is adjusted to reflect the total costs of employee compensation based on the BLS Employer Costs for Employee Compensation Summary, which indicates that wages for civilian workers are 68.3 percent of total compensation (total wage = wage rate/wage % of total compensation).</t>
  </si>
  <si>
    <t>Occupation labor rates based on 2017 Occupational and Employment Statistics Survey (OES) for "First-Line Supervisors of Office and Administrative Support Workers (43-1011)” in the Office and Administrative Support Occupations industry (https://www.bls.gov/oes/current/oes431011.htm).  The hourly mean wage for this occupation ($28.14) is adjusted to reflect the total costs of employee compensation based on the BLS Employer Costs for Employee Compensation Summary, which indicates that wages for civilian workers are 68.3 percent of total compensation (total wage = wage rate/wage % of total compensation).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</si>
</sst>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8" formatCode="&quot;$&quot;#,##0.00_);[Red]\(&quot;$&quot;#,##0.00\)"/>
    <numFmt numFmtId="44" formatCode="_(&quot;$&quot;* #,##0.00_);_(&quot;$&quot;* \(#,##0.00\);_(&quot;$&quot;* &quot;-&quot;??_);_(@_)"/>
    <numFmt numFmtId="164" formatCode="&quot;$&quot;#,##0"/>
  </numFmts>
  <fonts count="6" x14ac:knownFonts="1">
    <font>
      <sz val="11"/>
      <color theme="1"/>
      <name val="Calibri"/>
      <family val="2"/>
      <scheme val="minor"/>
    </font>
    <font>
      <sz val="12"/>
      <color theme="1"/>
      <name val="Times New Roman"/>
      <family val="1"/>
    </font>
    <font>
      <b/>
      <u/>
      <sz val="12"/>
      <color theme="1"/>
      <name val="Times New Roman"/>
      <family val="1"/>
    </font>
    <font>
      <sz val="11"/>
      <color rgb="FF9C5700"/>
      <name val="Calibri"/>
      <family val="2"/>
      <scheme val="minor"/>
    </font>
    <font>
      <sz val="11"/>
      <color theme="1"/>
      <name val="Calibri"/>
      <family val="2"/>
      <scheme val="minor"/>
    </font>
    <font>
      <b/>
      <sz val="12"/>
      <color theme="1"/>
      <name val="Times New Roman"/>
      <family val="1"/>
    </font>
  </fonts>
  <fills count="3">
    <fill>
      <patternFill patternType="none"/>
    </fill>
    <fill>
      <patternFill patternType="gray125"/>
    </fill>
    <fill>
      <patternFill patternType="solid">
        <fgColor rgb="FFFFEB9C"/>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3" fillId="2" borderId="0" applyNumberFormat="0" applyBorder="0" applyAlignment="0" applyProtection="0"/>
    <xf numFmtId="44" fontId="4" fillId="0" borderId="0" applyFont="0" applyFill="0" applyBorder="0" applyAlignment="0" applyProtection="0"/>
  </cellStyleXfs>
  <cellXfs count="35">
    <xf numFmtId="0" fontId="0" fillId="0" borderId="0" xfId="0"/>
    <xf numFmtId="0" fontId="1" fillId="0" borderId="1" xfId="0" applyFont="1" applyBorder="1" applyAlignment="1">
      <alignment wrapText="1"/>
    </xf>
    <xf numFmtId="0" fontId="1" fillId="0" borderId="1" xfId="0" applyFont="1" applyBorder="1"/>
    <xf numFmtId="6" fontId="1" fillId="0" borderId="1" xfId="0" applyNumberFormat="1" applyFont="1" applyBorder="1"/>
    <xf numFmtId="0" fontId="1" fillId="0" borderId="0" xfId="0" applyFont="1"/>
    <xf numFmtId="0" fontId="1" fillId="0" borderId="0" xfId="0" applyFont="1" applyBorder="1" applyAlignment="1">
      <alignment wrapText="1"/>
    </xf>
    <xf numFmtId="0" fontId="1" fillId="0" borderId="0" xfId="0" applyFont="1" applyBorder="1"/>
    <xf numFmtId="6" fontId="1" fillId="0" borderId="0" xfId="0" applyNumberFormat="1" applyFont="1" applyBorder="1"/>
    <xf numFmtId="0" fontId="2" fillId="0" borderId="0" xfId="0" applyFont="1" applyBorder="1" applyAlignment="1">
      <alignment horizontal="center" wrapText="1"/>
    </xf>
    <xf numFmtId="164" fontId="1" fillId="0" borderId="0" xfId="0" applyNumberFormat="1" applyFont="1" applyBorder="1" applyAlignment="1">
      <alignment horizontal="left" wrapText="1"/>
    </xf>
    <xf numFmtId="3" fontId="1" fillId="0" borderId="0" xfId="0" applyNumberFormat="1" applyFont="1" applyBorder="1" applyAlignment="1">
      <alignment horizontal="left"/>
    </xf>
    <xf numFmtId="6" fontId="3" fillId="0" borderId="0" xfId="1" applyNumberFormat="1" applyFill="1"/>
    <xf numFmtId="0" fontId="1" fillId="0" borderId="2" xfId="0" applyFont="1" applyBorder="1" applyAlignment="1">
      <alignment wrapText="1"/>
    </xf>
    <xf numFmtId="0" fontId="1" fillId="0" borderId="2" xfId="0" applyFont="1" applyBorder="1"/>
    <xf numFmtId="6" fontId="1" fillId="0" borderId="2" xfId="0" applyNumberFormat="1" applyFont="1" applyBorder="1"/>
    <xf numFmtId="164" fontId="1" fillId="0" borderId="1" xfId="0" applyNumberFormat="1" applyFont="1" applyBorder="1"/>
    <xf numFmtId="0" fontId="1" fillId="0" borderId="0" xfId="0" applyFont="1" applyFill="1"/>
    <xf numFmtId="0" fontId="1" fillId="0" borderId="0" xfId="0" applyFont="1" applyFill="1" applyBorder="1"/>
    <xf numFmtId="0" fontId="2" fillId="0" borderId="1" xfId="0" applyFont="1" applyFill="1" applyBorder="1" applyAlignment="1">
      <alignment horizontal="center" wrapText="1"/>
    </xf>
    <xf numFmtId="0" fontId="1" fillId="0" borderId="1" xfId="0" applyFont="1" applyFill="1" applyBorder="1"/>
    <xf numFmtId="6" fontId="1" fillId="0" borderId="1" xfId="0" applyNumberFormat="1" applyFont="1" applyFill="1" applyBorder="1"/>
    <xf numFmtId="8" fontId="1" fillId="0" borderId="1" xfId="0" applyNumberFormat="1" applyFont="1" applyBorder="1"/>
    <xf numFmtId="8" fontId="1" fillId="0" borderId="0" xfId="0" applyNumberFormat="1" applyFont="1"/>
    <xf numFmtId="8" fontId="1" fillId="0" borderId="0" xfId="0" applyNumberFormat="1" applyFont="1" applyBorder="1"/>
    <xf numFmtId="44" fontId="1" fillId="0" borderId="0" xfId="2" applyFont="1"/>
    <xf numFmtId="44" fontId="1" fillId="0" borderId="0" xfId="2" applyFont="1" applyAlignment="1"/>
    <xf numFmtId="0" fontId="5" fillId="0" borderId="1" xfId="0" applyFont="1" applyBorder="1" applyAlignment="1">
      <alignment wrapText="1"/>
    </xf>
    <xf numFmtId="0" fontId="5" fillId="0" borderId="0" xfId="0" applyFont="1" applyAlignment="1">
      <alignment wrapText="1"/>
    </xf>
    <xf numFmtId="0" fontId="5" fillId="0" borderId="0" xfId="0" applyFont="1" applyBorder="1" applyAlignment="1">
      <alignment wrapText="1"/>
    </xf>
    <xf numFmtId="0" fontId="2" fillId="0" borderId="1" xfId="0" applyFont="1" applyBorder="1" applyAlignment="1">
      <alignment wrapText="1"/>
    </xf>
    <xf numFmtId="0" fontId="5" fillId="0" borderId="0" xfId="0" applyFont="1" applyFill="1" applyBorder="1" applyAlignment="1">
      <alignment wrapText="1"/>
    </xf>
    <xf numFmtId="0" fontId="2" fillId="0" borderId="1" xfId="0" applyFont="1" applyBorder="1" applyAlignment="1">
      <alignment horizontal="center" wrapText="1"/>
    </xf>
    <xf numFmtId="8" fontId="2" fillId="0" borderId="1" xfId="0" applyNumberFormat="1" applyFont="1" applyBorder="1" applyAlignment="1">
      <alignment horizontal="center" wrapText="1"/>
    </xf>
    <xf numFmtId="0" fontId="5" fillId="0" borderId="0" xfId="0" applyFont="1"/>
    <xf numFmtId="0" fontId="5" fillId="0" borderId="1" xfId="0" applyFont="1" applyBorder="1"/>
  </cellXfs>
  <cellStyles count="3">
    <cellStyle name="Currency" xfId="2" builtinId="4"/>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6"/>
  <sheetViews>
    <sheetView tabSelected="1" topLeftCell="A10" zoomScale="90" zoomScaleNormal="90" workbookViewId="0">
      <selection activeCell="A20" sqref="A20:XFD20"/>
    </sheetView>
  </sheetViews>
  <sheetFormatPr defaultColWidth="9.140625" defaultRowHeight="15.75" x14ac:dyDescent="0.25"/>
  <cols>
    <col min="1" max="1" width="39.28515625" style="27" customWidth="1"/>
    <col min="2" max="2" width="14.7109375" style="4" customWidth="1"/>
    <col min="3" max="3" width="16" style="4" customWidth="1"/>
    <col min="4" max="6" width="15.42578125" style="4" customWidth="1"/>
    <col min="7" max="7" width="15.140625" style="4" customWidth="1"/>
    <col min="8" max="8" width="14.5703125" style="4" customWidth="1"/>
    <col min="9" max="9" width="15.28515625" style="4" customWidth="1"/>
    <col min="10" max="10" width="15" style="4" customWidth="1"/>
    <col min="11" max="11" width="13.7109375" style="4" customWidth="1"/>
    <col min="12" max="12" width="15.28515625" style="4" customWidth="1"/>
    <col min="13" max="16384" width="9.140625" style="4"/>
  </cols>
  <sheetData>
    <row r="1" spans="1:12" s="27" customFormat="1" ht="31.5" x14ac:dyDescent="0.25">
      <c r="A1" s="26"/>
      <c r="B1" s="26"/>
      <c r="C1" s="26"/>
      <c r="D1" s="31" t="s">
        <v>0</v>
      </c>
      <c r="E1" s="31" t="s">
        <v>23</v>
      </c>
      <c r="F1" s="31" t="s">
        <v>24</v>
      </c>
      <c r="G1" s="31" t="s">
        <v>9</v>
      </c>
      <c r="H1" s="31" t="s">
        <v>8</v>
      </c>
      <c r="I1" s="31" t="s">
        <v>18</v>
      </c>
      <c r="J1" s="31" t="s">
        <v>19</v>
      </c>
      <c r="K1" s="31" t="s">
        <v>20</v>
      </c>
      <c r="L1" s="31" t="s">
        <v>21</v>
      </c>
    </row>
    <row r="2" spans="1:12" x14ac:dyDescent="0.25">
      <c r="A2" s="26" t="s">
        <v>14</v>
      </c>
      <c r="B2" s="2"/>
      <c r="C2" s="2"/>
      <c r="D2" s="2">
        <v>28</v>
      </c>
      <c r="E2" s="2">
        <v>1</v>
      </c>
      <c r="F2" s="2">
        <f>D2*E2</f>
        <v>28</v>
      </c>
      <c r="G2" s="2">
        <v>8</v>
      </c>
      <c r="H2" s="2">
        <f>D2*G2</f>
        <v>224</v>
      </c>
      <c r="I2" s="21">
        <f>68.22/0.683</f>
        <v>99.882869692532935</v>
      </c>
      <c r="J2" s="3">
        <f>H2*I2</f>
        <v>22373.762811127377</v>
      </c>
      <c r="K2" s="15">
        <v>0</v>
      </c>
      <c r="L2" s="15">
        <f>H2*K2</f>
        <v>0</v>
      </c>
    </row>
    <row r="3" spans="1:12" x14ac:dyDescent="0.25">
      <c r="I3" s="22"/>
      <c r="J3" s="11"/>
    </row>
    <row r="4" spans="1:12" s="33" customFormat="1" ht="31.5" x14ac:dyDescent="0.25">
      <c r="A4" s="26"/>
      <c r="B4" s="31" t="s">
        <v>2</v>
      </c>
      <c r="C4" s="31" t="s">
        <v>10</v>
      </c>
      <c r="D4" s="31" t="s">
        <v>0</v>
      </c>
      <c r="E4" s="31" t="s">
        <v>23</v>
      </c>
      <c r="F4" s="31" t="s">
        <v>24</v>
      </c>
      <c r="G4" s="31" t="s">
        <v>9</v>
      </c>
      <c r="H4" s="31" t="s">
        <v>8</v>
      </c>
      <c r="I4" s="32" t="s">
        <v>18</v>
      </c>
      <c r="J4" s="31" t="s">
        <v>19</v>
      </c>
      <c r="K4" s="31" t="s">
        <v>20</v>
      </c>
      <c r="L4" s="31" t="s">
        <v>21</v>
      </c>
    </row>
    <row r="5" spans="1:12" x14ac:dyDescent="0.25">
      <c r="A5" s="26" t="s">
        <v>1</v>
      </c>
      <c r="B5" s="2">
        <v>12</v>
      </c>
      <c r="C5" s="2">
        <v>12</v>
      </c>
      <c r="D5" s="2">
        <f>B5*C5</f>
        <v>144</v>
      </c>
      <c r="E5" s="2">
        <v>1</v>
      </c>
      <c r="F5" s="2">
        <f>D5*E5</f>
        <v>144</v>
      </c>
      <c r="G5" s="2">
        <v>7</v>
      </c>
      <c r="H5" s="2">
        <f t="shared" ref="H5" si="0">D5*G5</f>
        <v>1008</v>
      </c>
      <c r="I5" s="21">
        <f>68.22/0.683</f>
        <v>99.882869692532935</v>
      </c>
      <c r="J5" s="3">
        <f t="shared" ref="J5" si="1">H5*I5</f>
        <v>100681.9326500732</v>
      </c>
      <c r="K5" s="15">
        <v>0</v>
      </c>
      <c r="L5" s="15">
        <f>H5*K5</f>
        <v>0</v>
      </c>
    </row>
    <row r="6" spans="1:12" x14ac:dyDescent="0.25">
      <c r="A6" s="28"/>
      <c r="B6" s="6"/>
      <c r="C6" s="6"/>
      <c r="D6" s="6"/>
      <c r="E6" s="6"/>
      <c r="F6" s="6"/>
      <c r="G6" s="6"/>
      <c r="H6" s="6"/>
      <c r="I6" s="23"/>
      <c r="J6" s="7"/>
    </row>
    <row r="7" spans="1:12" ht="31.5" x14ac:dyDescent="0.25">
      <c r="A7" s="26"/>
      <c r="B7" s="31" t="s">
        <v>2</v>
      </c>
      <c r="C7" s="31" t="s">
        <v>10</v>
      </c>
      <c r="D7" s="31" t="s">
        <v>0</v>
      </c>
      <c r="E7" s="31" t="s">
        <v>23</v>
      </c>
      <c r="F7" s="31" t="s">
        <v>24</v>
      </c>
      <c r="G7" s="31" t="s">
        <v>9</v>
      </c>
      <c r="H7" s="31" t="s">
        <v>8</v>
      </c>
      <c r="I7" s="32" t="s">
        <v>18</v>
      </c>
      <c r="J7" s="31" t="s">
        <v>19</v>
      </c>
      <c r="K7" s="31" t="s">
        <v>20</v>
      </c>
      <c r="L7" s="31" t="s">
        <v>21</v>
      </c>
    </row>
    <row r="8" spans="1:12" x14ac:dyDescent="0.25">
      <c r="A8" s="26" t="s">
        <v>4</v>
      </c>
      <c r="B8" s="2">
        <v>20</v>
      </c>
      <c r="C8" s="2">
        <v>12</v>
      </c>
      <c r="D8" s="2">
        <f>B8*C8</f>
        <v>240</v>
      </c>
      <c r="E8" s="2">
        <v>1</v>
      </c>
      <c r="F8" s="2">
        <f>D8*E8</f>
        <v>240</v>
      </c>
      <c r="G8" s="2">
        <v>1.5</v>
      </c>
      <c r="H8" s="2">
        <f>D8*G8</f>
        <v>360</v>
      </c>
      <c r="I8" s="21">
        <f>28.14/0.683</f>
        <v>41.200585651537331</v>
      </c>
      <c r="J8" s="3">
        <f>H8*I8</f>
        <v>14832.21083455344</v>
      </c>
      <c r="K8" s="15">
        <v>0</v>
      </c>
      <c r="L8" s="15">
        <f>H8*K8</f>
        <v>0</v>
      </c>
    </row>
    <row r="9" spans="1:12" x14ac:dyDescent="0.25">
      <c r="A9" s="28"/>
      <c r="B9" s="6"/>
      <c r="C9" s="6"/>
      <c r="D9" s="6"/>
      <c r="E9" s="6"/>
      <c r="F9" s="6"/>
      <c r="G9" s="6"/>
      <c r="H9" s="6"/>
      <c r="I9" s="23"/>
      <c r="J9" s="7"/>
    </row>
    <row r="10" spans="1:12" s="33" customFormat="1" ht="31.5" x14ac:dyDescent="0.25">
      <c r="A10" s="26"/>
      <c r="B10" s="31" t="s">
        <v>2</v>
      </c>
      <c r="C10" s="31" t="s">
        <v>10</v>
      </c>
      <c r="D10" s="31" t="s">
        <v>0</v>
      </c>
      <c r="E10" s="31" t="s">
        <v>23</v>
      </c>
      <c r="F10" s="31" t="s">
        <v>24</v>
      </c>
      <c r="G10" s="31" t="s">
        <v>9</v>
      </c>
      <c r="H10" s="31" t="s">
        <v>8</v>
      </c>
      <c r="I10" s="32" t="s">
        <v>18</v>
      </c>
      <c r="J10" s="31" t="s">
        <v>19</v>
      </c>
      <c r="K10" s="31" t="s">
        <v>20</v>
      </c>
      <c r="L10" s="31" t="s">
        <v>21</v>
      </c>
    </row>
    <row r="11" spans="1:12" x14ac:dyDescent="0.25">
      <c r="A11" s="26" t="s">
        <v>15</v>
      </c>
      <c r="B11" s="2">
        <v>70</v>
      </c>
      <c r="C11" s="2">
        <v>12</v>
      </c>
      <c r="D11" s="2">
        <f>B11*C11</f>
        <v>840</v>
      </c>
      <c r="E11" s="2">
        <v>1</v>
      </c>
      <c r="F11" s="2">
        <f>D11*E11</f>
        <v>840</v>
      </c>
      <c r="G11" s="2">
        <v>1.5</v>
      </c>
      <c r="H11" s="2">
        <f>D11*G11</f>
        <v>1260</v>
      </c>
      <c r="I11" s="21">
        <f>28.14/0.683</f>
        <v>41.200585651537331</v>
      </c>
      <c r="J11" s="3">
        <f>H11*I11</f>
        <v>51912.737920937034</v>
      </c>
      <c r="K11" s="15">
        <v>0</v>
      </c>
      <c r="L11" s="15">
        <f>H11*K11</f>
        <v>0</v>
      </c>
    </row>
    <row r="12" spans="1:12" x14ac:dyDescent="0.25">
      <c r="A12" s="28"/>
      <c r="B12" s="6"/>
      <c r="C12" s="6"/>
      <c r="D12" s="6"/>
      <c r="E12" s="6"/>
      <c r="F12" s="6"/>
      <c r="G12" s="6"/>
      <c r="H12" s="6"/>
      <c r="I12" s="23"/>
      <c r="J12" s="7"/>
    </row>
    <row r="13" spans="1:12" s="33" customFormat="1" ht="31.5" x14ac:dyDescent="0.25">
      <c r="A13" s="26"/>
      <c r="B13" s="34"/>
      <c r="C13" s="34"/>
      <c r="D13" s="31" t="s">
        <v>0</v>
      </c>
      <c r="E13" s="31" t="s">
        <v>23</v>
      </c>
      <c r="F13" s="31" t="s">
        <v>24</v>
      </c>
      <c r="G13" s="31" t="s">
        <v>9</v>
      </c>
      <c r="H13" s="31" t="s">
        <v>8</v>
      </c>
      <c r="I13" s="32" t="s">
        <v>18</v>
      </c>
      <c r="J13" s="31" t="s">
        <v>19</v>
      </c>
      <c r="K13" s="31" t="s">
        <v>20</v>
      </c>
      <c r="L13" s="31" t="s">
        <v>21</v>
      </c>
    </row>
    <row r="14" spans="1:12" x14ac:dyDescent="0.25">
      <c r="A14" s="26" t="s">
        <v>17</v>
      </c>
      <c r="B14" s="2"/>
      <c r="C14" s="2"/>
      <c r="D14" s="2">
        <v>1852</v>
      </c>
      <c r="E14" s="2">
        <v>1</v>
      </c>
      <c r="F14" s="2">
        <f>D14*E14</f>
        <v>1852</v>
      </c>
      <c r="G14" s="2">
        <v>1</v>
      </c>
      <c r="H14" s="2">
        <f>D14*G14</f>
        <v>1852</v>
      </c>
      <c r="I14" s="21">
        <f>28.14/0.683</f>
        <v>41.200585651537331</v>
      </c>
      <c r="J14" s="3">
        <f>H14*I14</f>
        <v>76303.484626647143</v>
      </c>
      <c r="K14" s="15">
        <v>0</v>
      </c>
      <c r="L14" s="15">
        <f>H14*K14</f>
        <v>0</v>
      </c>
    </row>
    <row r="15" spans="1:12" x14ac:dyDescent="0.25">
      <c r="A15" s="28"/>
      <c r="B15" s="6"/>
      <c r="C15" s="6"/>
      <c r="D15" s="6"/>
      <c r="E15" s="6"/>
      <c r="F15" s="6"/>
      <c r="G15" s="6"/>
      <c r="H15" s="6"/>
      <c r="I15" s="23"/>
      <c r="J15" s="7"/>
    </row>
    <row r="16" spans="1:12" s="33" customFormat="1" ht="31.5" x14ac:dyDescent="0.25">
      <c r="A16" s="29" t="s">
        <v>16</v>
      </c>
      <c r="B16" s="34"/>
      <c r="C16" s="34"/>
      <c r="D16" s="31" t="s">
        <v>0</v>
      </c>
      <c r="E16" s="31" t="s">
        <v>23</v>
      </c>
      <c r="F16" s="31" t="s">
        <v>24</v>
      </c>
      <c r="G16" s="31" t="s">
        <v>9</v>
      </c>
      <c r="H16" s="31" t="s">
        <v>8</v>
      </c>
      <c r="I16" s="32" t="s">
        <v>18</v>
      </c>
      <c r="J16" s="31" t="s">
        <v>19</v>
      </c>
      <c r="K16" s="31" t="s">
        <v>20</v>
      </c>
      <c r="L16" s="31" t="s">
        <v>21</v>
      </c>
    </row>
    <row r="17" spans="1:21" x14ac:dyDescent="0.25">
      <c r="A17" s="1" t="s">
        <v>3</v>
      </c>
      <c r="B17" s="2"/>
      <c r="C17" s="2"/>
      <c r="D17" s="2">
        <v>20</v>
      </c>
      <c r="E17" s="2">
        <v>1</v>
      </c>
      <c r="F17" s="2">
        <f>D17*E17</f>
        <v>20</v>
      </c>
      <c r="G17" s="2">
        <v>2</v>
      </c>
      <c r="H17" s="2">
        <f>D17*G17</f>
        <v>40</v>
      </c>
      <c r="I17" s="21">
        <f>68.22/0.683</f>
        <v>99.882869692532935</v>
      </c>
      <c r="J17" s="3">
        <f>H17*I17</f>
        <v>3995.3147877013175</v>
      </c>
      <c r="K17" s="15">
        <v>0</v>
      </c>
      <c r="L17" s="15">
        <f>H17*K17</f>
        <v>0</v>
      </c>
      <c r="M17" s="6"/>
      <c r="N17" s="6"/>
      <c r="O17" s="6"/>
      <c r="P17" s="6"/>
      <c r="Q17" s="6"/>
      <c r="R17" s="6"/>
      <c r="S17" s="6"/>
      <c r="T17" s="6"/>
      <c r="U17" s="6"/>
    </row>
    <row r="18" spans="1:21" x14ac:dyDescent="0.25">
      <c r="A18" s="12" t="s">
        <v>5</v>
      </c>
      <c r="B18" s="13"/>
      <c r="C18" s="13"/>
      <c r="D18" s="13">
        <v>20</v>
      </c>
      <c r="E18" s="13">
        <v>1</v>
      </c>
      <c r="F18" s="2">
        <f>D18*E18</f>
        <v>20</v>
      </c>
      <c r="G18" s="13">
        <f>15/60</f>
        <v>0.25</v>
      </c>
      <c r="H18" s="13">
        <f>D18*G18</f>
        <v>5</v>
      </c>
      <c r="I18" s="21">
        <f>68.22/0.683</f>
        <v>99.882869692532935</v>
      </c>
      <c r="J18" s="14">
        <f>H18*I18</f>
        <v>499.41434846266469</v>
      </c>
      <c r="K18" s="15">
        <v>0</v>
      </c>
      <c r="L18" s="15">
        <f>H18*K18</f>
        <v>0</v>
      </c>
      <c r="M18" s="6"/>
      <c r="N18" s="6"/>
      <c r="O18" s="6"/>
      <c r="P18" s="6"/>
      <c r="Q18" s="6"/>
      <c r="R18" s="7"/>
      <c r="S18" s="7"/>
      <c r="T18" s="6"/>
      <c r="U18" s="6"/>
    </row>
    <row r="19" spans="1:21" x14ac:dyDescent="0.25">
      <c r="A19" s="28"/>
      <c r="B19" s="6"/>
      <c r="C19" s="6"/>
      <c r="D19" s="6"/>
      <c r="E19" s="6"/>
      <c r="F19" s="6"/>
      <c r="G19" s="6"/>
      <c r="H19" s="6"/>
      <c r="I19" s="23"/>
      <c r="J19" s="7"/>
    </row>
    <row r="20" spans="1:21" s="33" customFormat="1" ht="31.5" x14ac:dyDescent="0.25">
      <c r="A20" s="26"/>
      <c r="B20" s="34"/>
      <c r="C20" s="34"/>
      <c r="D20" s="31" t="s">
        <v>0</v>
      </c>
      <c r="E20" s="31" t="s">
        <v>23</v>
      </c>
      <c r="F20" s="31" t="s">
        <v>24</v>
      </c>
      <c r="G20" s="31" t="s">
        <v>9</v>
      </c>
      <c r="H20" s="31" t="s">
        <v>8</v>
      </c>
      <c r="I20" s="32" t="s">
        <v>18</v>
      </c>
      <c r="J20" s="31" t="s">
        <v>19</v>
      </c>
      <c r="K20" s="31" t="s">
        <v>20</v>
      </c>
      <c r="L20" s="31" t="s">
        <v>21</v>
      </c>
    </row>
    <row r="21" spans="1:21" x14ac:dyDescent="0.25">
      <c r="A21" s="26" t="s">
        <v>6</v>
      </c>
      <c r="B21" s="2"/>
      <c r="C21" s="2"/>
      <c r="D21" s="2">
        <v>2</v>
      </c>
      <c r="E21" s="2">
        <v>1</v>
      </c>
      <c r="F21" s="2">
        <f>D21*E21</f>
        <v>2</v>
      </c>
      <c r="G21" s="2">
        <v>60</v>
      </c>
      <c r="H21" s="2">
        <f>D21*G21</f>
        <v>120</v>
      </c>
      <c r="I21" s="21">
        <f>68.22/0.683</f>
        <v>99.882869692532935</v>
      </c>
      <c r="J21" s="3">
        <f>H21*I21</f>
        <v>11985.944363103952</v>
      </c>
      <c r="K21" s="15">
        <v>0</v>
      </c>
      <c r="L21" s="15">
        <f>H21*K21</f>
        <v>0</v>
      </c>
    </row>
    <row r="22" spans="1:21" ht="31.5" x14ac:dyDescent="0.25">
      <c r="A22" s="26" t="s">
        <v>7</v>
      </c>
      <c r="B22" s="2"/>
      <c r="C22" s="2"/>
      <c r="D22" s="2">
        <v>1</v>
      </c>
      <c r="E22" s="2">
        <v>1</v>
      </c>
      <c r="F22" s="2">
        <f>D22*E22</f>
        <v>1</v>
      </c>
      <c r="G22" s="2">
        <v>30</v>
      </c>
      <c r="H22" s="2">
        <f>D22*G22</f>
        <v>30</v>
      </c>
      <c r="I22" s="21">
        <f>68.22/0.683</f>
        <v>99.882869692532935</v>
      </c>
      <c r="J22" s="3">
        <f>H22*I22</f>
        <v>2996.486090775988</v>
      </c>
      <c r="K22" s="15">
        <v>0</v>
      </c>
      <c r="L22" s="15">
        <f>H22*K22</f>
        <v>0</v>
      </c>
    </row>
    <row r="23" spans="1:21" x14ac:dyDescent="0.25">
      <c r="A23" s="28"/>
      <c r="B23" s="6"/>
      <c r="C23" s="6"/>
      <c r="D23" s="6"/>
      <c r="E23" s="6"/>
      <c r="F23" s="6"/>
      <c r="G23" s="6"/>
      <c r="H23" s="6"/>
      <c r="I23" s="7"/>
      <c r="J23" s="7"/>
    </row>
    <row r="24" spans="1:21" x14ac:dyDescent="0.25">
      <c r="A24" s="28"/>
      <c r="H24" s="6"/>
      <c r="I24" s="6"/>
      <c r="J24" s="6"/>
    </row>
    <row r="25" spans="1:21" s="16" customFormat="1" ht="47.25" x14ac:dyDescent="0.25">
      <c r="A25" s="30"/>
      <c r="C25" s="18" t="s">
        <v>11</v>
      </c>
      <c r="D25" s="18" t="s">
        <v>12</v>
      </c>
      <c r="E25" s="18" t="s">
        <v>13</v>
      </c>
      <c r="F25" s="18" t="s">
        <v>22</v>
      </c>
      <c r="G25" s="18" t="s">
        <v>25</v>
      </c>
      <c r="I25" s="17"/>
      <c r="J25" s="17"/>
    </row>
    <row r="26" spans="1:21" s="16" customFormat="1" x14ac:dyDescent="0.25">
      <c r="A26" s="30"/>
      <c r="C26" s="19">
        <f>D2+D5+D11+D8+D17+D18+D14+D21+D22</f>
        <v>3147</v>
      </c>
      <c r="D26" s="19">
        <f>F2+F5+F11+F8+F17+F18+F14+F21+F22</f>
        <v>3147</v>
      </c>
      <c r="E26" s="19">
        <f>H2+H5+H11+H8+H17+H18+H14+H21+H22</f>
        <v>4899</v>
      </c>
      <c r="F26" s="20">
        <f>J2+J5+J11+J8+J17+J18+J14+J21+J22</f>
        <v>285581.28843338211</v>
      </c>
      <c r="G26" s="20">
        <f>L2+L5+L11+L8+L17+L18+L14+L21+L22</f>
        <v>0</v>
      </c>
      <c r="I26" s="17"/>
      <c r="J26" s="17"/>
    </row>
    <row r="27" spans="1:21" ht="220.5" x14ac:dyDescent="0.25">
      <c r="A27" s="5" t="s">
        <v>26</v>
      </c>
      <c r="B27" s="25">
        <f>68.22/0.683</f>
        <v>99.882869692532935</v>
      </c>
      <c r="G27" s="6"/>
      <c r="H27" s="6"/>
      <c r="I27" s="6"/>
      <c r="J27" s="6"/>
    </row>
    <row r="28" spans="1:21" ht="267.75" x14ac:dyDescent="0.25">
      <c r="A28" s="5" t="s">
        <v>27</v>
      </c>
      <c r="B28" s="24">
        <f>28.14/0.683</f>
        <v>41.200585651537331</v>
      </c>
    </row>
    <row r="35" spans="2:7" x14ac:dyDescent="0.25">
      <c r="B35" s="8"/>
      <c r="C35" s="8"/>
      <c r="D35" s="8"/>
      <c r="E35" s="8"/>
      <c r="F35" s="8"/>
      <c r="G35" s="8"/>
    </row>
    <row r="36" spans="2:7" x14ac:dyDescent="0.25">
      <c r="B36" s="10"/>
      <c r="C36" s="10"/>
      <c r="D36" s="10"/>
      <c r="E36" s="10"/>
      <c r="F36" s="10"/>
      <c r="G36" s="9"/>
    </row>
  </sheetData>
  <pageMargins left="0.7" right="0.7" top="0.75" bottom="0.75" header="0.3" footer="0.3"/>
  <pageSetup scale="68"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Geller, Shelby (PHMSA)</dc:creator>
  <cp:lastModifiedBy>Shelby.Geller</cp:lastModifiedBy>
  <cp:lastPrinted>2018-02-21T21:05:32Z</cp:lastPrinted>
  <dcterms:created xsi:type="dcterms:W3CDTF">2017-10-30T20:20:31Z</dcterms:created>
  <dcterms:modified xsi:type="dcterms:W3CDTF">2018-08-13T20:06:49Z</dcterms:modified>
</cp:coreProperties>
</file>