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showInkAnnotation="0" codeName="ThisWorkbook" defaultThemeVersion="124226"/>
  <mc:AlternateContent xmlns:mc="http://schemas.openxmlformats.org/markup-compatibility/2006">
    <mc:Choice Requires="x15">
      <x15ac:absPath xmlns:x15ac="http://schemas.microsoft.com/office/spreadsheetml/2010/11/ac" url="G:\CCD\NCPB\GasSTAR\Methane Challenge\Program Mechanics\MC ICR\Second FR Notice\OMB Discussion\"/>
    </mc:Choice>
  </mc:AlternateContent>
  <bookViews>
    <workbookView xWindow="0" yWindow="0" windowWidth="19155" windowHeight="6270" tabRatio="889"/>
  </bookViews>
  <sheets>
    <sheet name="Facility Info" sheetId="1" r:id="rId1"/>
    <sheet name="Dist - Blowdowns" sheetId="9" r:id="rId2"/>
    <sheet name="Trans - Blowdowns" sheetId="12" r:id="rId3"/>
    <sheet name="Dist - Mains" sheetId="4" r:id="rId4"/>
    <sheet name="Dist - Services" sheetId="16" r:id="rId5"/>
    <sheet name="Dist - Excavation" sheetId="6" r:id="rId6"/>
    <sheet name="T&amp;S - Recip. Compressors" sheetId="14" r:id="rId7"/>
    <sheet name="G&amp;B - Recip. Compressors" sheetId="15" r:id="rId8"/>
    <sheet name="T&amp;S - Centrifugal Compressors" sheetId="17" r:id="rId9"/>
    <sheet name="T&amp;S - Pneumatic Controllers" sheetId="11" r:id="rId10"/>
    <sheet name="Lookup" sheetId="7" state="hidden" r:id="rId11"/>
  </sheets>
  <definedNames>
    <definedName name="Blowdowns">'Facility Info'!$S$15</definedName>
    <definedName name="Blowdowns_NotApplicable">'Facility Info'!$T$15</definedName>
    <definedName name="Centrifugal">'Facility Info'!$S$20</definedName>
    <definedName name="Centrifugal_NotApplicable">'Facility Info'!$T$20</definedName>
    <definedName name="Excavation">'Facility Info'!$S$18</definedName>
    <definedName name="Excavation_NotApplicable">'Facility Info'!$T$18</definedName>
    <definedName name="FacilityName">'Facility Info'!$C$6</definedName>
    <definedName name="FacilityNumber">'Facility Info'!$C$35</definedName>
    <definedName name="FacilityTable">'Facility Info'!$B$35</definedName>
    <definedName name="Mains">'Facility Info'!$S$16</definedName>
    <definedName name="Mains_NotApplicable">'Facility Info'!$T$16</definedName>
    <definedName name="PartnerList">Lookup!$A$2:$A$53</definedName>
    <definedName name="PartnerName">'Facility Info'!$C$4</definedName>
    <definedName name="Pneumatic">'Facility Info'!$S$21</definedName>
    <definedName name="Pneumatic_NotApplicable">'Facility Info'!$T$21</definedName>
    <definedName name="_xlnm.Print_Titles" localSheetId="0">'Facility Info'!$4:$4</definedName>
    <definedName name="Reciprocating">'Facility Info'!$S$19</definedName>
    <definedName name="Reciprocating_NotApplicable">'Facility Info'!$T$19</definedName>
    <definedName name="ReportYear">'Facility Info'!$C$2</definedName>
    <definedName name="Segment_Distribution">'Facility Info'!$S$10</definedName>
    <definedName name="Segment_Gathering_Boosting">'Facility Info'!$S$8</definedName>
    <definedName name="Segment_Nat_Gas_Proc">'Facility Info'!#REF!</definedName>
    <definedName name="Segment_Selection">'Facility Info'!$V$8</definedName>
    <definedName name="Segment_Trans_Storage">'Facility Info'!$S$9</definedName>
    <definedName name="Services">'Facility Info'!$S$17</definedName>
    <definedName name="Services_NotApplicable">'Facility Info'!$T$17</definedName>
    <definedName name="Source_Selection">'Facility Info'!$V$15</definedName>
  </definedNames>
  <calcPr calcId="171027"/>
</workbook>
</file>

<file path=xl/calcChain.xml><?xml version="1.0" encoding="utf-8"?>
<calcChain xmlns="http://schemas.openxmlformats.org/spreadsheetml/2006/main">
  <c r="E35" i="1" l="1"/>
  <c r="D35" i="1" l="1"/>
  <c r="R31" i="16" l="1"/>
  <c r="U31" i="16" s="1"/>
  <c r="S34" i="4"/>
  <c r="S34" i="16"/>
  <c r="R34" i="16"/>
  <c r="R31" i="4"/>
  <c r="U31" i="4" s="1"/>
  <c r="R34" i="4"/>
  <c r="U34" i="4" l="1"/>
  <c r="U34" i="16" l="1"/>
  <c r="V15" i="1" l="1"/>
  <c r="B11" i="9" l="1"/>
  <c r="B4" i="12" l="1"/>
  <c r="D4" i="12"/>
  <c r="F4" i="12"/>
  <c r="B62" i="15" l="1"/>
  <c r="V8" i="1" l="1"/>
  <c r="B5" i="9" l="1"/>
  <c r="B5" i="15"/>
  <c r="B5" i="14"/>
  <c r="B5" i="6"/>
  <c r="B5" i="16"/>
  <c r="B5" i="4"/>
  <c r="B5" i="12"/>
  <c r="B5" i="11"/>
  <c r="B5" i="17"/>
  <c r="B15" i="11"/>
  <c r="B102" i="17"/>
  <c r="B98" i="14"/>
  <c r="B45" i="6"/>
  <c r="B20" i="16"/>
  <c r="B20" i="4"/>
  <c r="B18" i="12"/>
  <c r="E4" i="17" l="1"/>
  <c r="C4" i="17"/>
  <c r="B4" i="17"/>
  <c r="F4" i="16" l="1"/>
  <c r="D4" i="16"/>
  <c r="B4" i="16"/>
  <c r="F4" i="15" l="1"/>
  <c r="D4" i="15"/>
  <c r="B4" i="15"/>
  <c r="E4" i="14" l="1"/>
  <c r="C4" i="14"/>
  <c r="B4" i="14"/>
  <c r="E4" i="11" l="1"/>
  <c r="C4" i="11"/>
  <c r="B4" i="11"/>
  <c r="E4" i="9" l="1"/>
  <c r="C4" i="9"/>
  <c r="B4" i="9"/>
  <c r="B4" i="6" l="1"/>
  <c r="C4" i="6"/>
  <c r="B4" i="4" l="1"/>
  <c r="D4" i="4" l="1"/>
  <c r="G4" i="6" l="1"/>
  <c r="F4" i="4" l="1"/>
</calcChain>
</file>

<file path=xl/sharedStrings.xml><?xml version="1.0" encoding="utf-8"?>
<sst xmlns="http://schemas.openxmlformats.org/spreadsheetml/2006/main" count="391" uniqueCount="280">
  <si>
    <t>Facility Name</t>
  </si>
  <si>
    <t>Report Year</t>
  </si>
  <si>
    <t>Excavation damages during reporting year</t>
  </si>
  <si>
    <t>Actions taken to minimize excavation damages/reduce methane emissions from excavation damages</t>
  </si>
  <si>
    <t>Company-specific goal for reducing excavation damages and/or methane emissions from excavation damages (when available)</t>
  </si>
  <si>
    <t>Progress in meeting company-specific goal (when available)</t>
  </si>
  <si>
    <t>Partner Name</t>
  </si>
  <si>
    <t>Ameren Illinois</t>
  </si>
  <si>
    <t>Atmos Energy</t>
  </si>
  <si>
    <t>AVANGRID, Inc.</t>
  </si>
  <si>
    <t>Avista Utilities</t>
  </si>
  <si>
    <t>CenterPoint Energy</t>
  </si>
  <si>
    <t>Consolidated Edison Company of New York</t>
  </si>
  <si>
    <t>Consumers Energy</t>
  </si>
  <si>
    <t>DTE Energy</t>
  </si>
  <si>
    <t>Duke Energy</t>
  </si>
  <si>
    <t>Eversource</t>
  </si>
  <si>
    <t>Knoxville Utilities Board</t>
  </si>
  <si>
    <t>MDU Resources Group, Inc.</t>
  </si>
  <si>
    <t>MidAmerican Energy Company</t>
  </si>
  <si>
    <t>National Grid</t>
  </si>
  <si>
    <t>NiSource, Inc.</t>
  </si>
  <si>
    <t>Northern Natural Gas</t>
  </si>
  <si>
    <t>NW Natural</t>
  </si>
  <si>
    <t>Orange and Rockland Utilities, Inc.</t>
  </si>
  <si>
    <t>Pacific Gas &amp; Electric Company</t>
  </si>
  <si>
    <t>Peoples Gas Light and Coke Company</t>
  </si>
  <si>
    <t>Piedmont Natural Gas Company, Inc.</t>
  </si>
  <si>
    <t>Questar Gas Company</t>
  </si>
  <si>
    <t>South Jersey Gas</t>
  </si>
  <si>
    <t>Southern California Gas Company</t>
  </si>
  <si>
    <t>Southwest Gas Corporation</t>
  </si>
  <si>
    <t>TransCanada Pipelines, Ltd.</t>
  </si>
  <si>
    <t>UGI Utilities, Inc.</t>
  </si>
  <si>
    <t>Vectren</t>
  </si>
  <si>
    <t>Vermont Gas</t>
  </si>
  <si>
    <t>Washington Gas</t>
  </si>
  <si>
    <t>Xcel Energy</t>
  </si>
  <si>
    <t>Partners</t>
  </si>
  <si>
    <t>Distribution Mains, Gas Service - Unprotected Steel</t>
  </si>
  <si>
    <t>Distribution Mains, Gas Service - Protected Steel</t>
  </si>
  <si>
    <t>Distribution Mains, Gas Service - Plastic</t>
  </si>
  <si>
    <t>Distribution Mains, Gas Service - Cast Iron</t>
  </si>
  <si>
    <t>Steel</t>
  </si>
  <si>
    <t>Cast Iron</t>
  </si>
  <si>
    <t>Copper</t>
  </si>
  <si>
    <t>Plastic</t>
  </si>
  <si>
    <t>Other</t>
  </si>
  <si>
    <t>Main</t>
  </si>
  <si>
    <t>Service</t>
  </si>
  <si>
    <t>Contractor</t>
  </si>
  <si>
    <t>Railroad</t>
  </si>
  <si>
    <t>County</t>
  </si>
  <si>
    <t>State</t>
  </si>
  <si>
    <t>Developer</t>
  </si>
  <si>
    <t>Farmer</t>
  </si>
  <si>
    <t>Municipality</t>
  </si>
  <si>
    <t>Occupant</t>
  </si>
  <si>
    <t>Unknown/Other</t>
  </si>
  <si>
    <t>One-Call Notification Center Error</t>
  </si>
  <si>
    <t>Abandoned Facility</t>
  </si>
  <si>
    <t>Deteriorated Facility</t>
  </si>
  <si>
    <t>Previous Damage</t>
  </si>
  <si>
    <t>Other/Miscellaneous</t>
  </si>
  <si>
    <t>Total number of excavation damages by apparent root cause</t>
  </si>
  <si>
    <t>Total number of excavation damages by type that caused excavation damage incidents</t>
  </si>
  <si>
    <t>Total number of excavation damages</t>
  </si>
  <si>
    <t>Total number of excavation damages per thousand locate calls</t>
  </si>
  <si>
    <t>Total number of excavation damages which resulted in a release of natural gas</t>
  </si>
  <si>
    <t>Inside Meter/Regulator Set</t>
  </si>
  <si>
    <t>Total number of excavation damages by pipe material and part of system involved</t>
  </si>
  <si>
    <t>Total number of excavation damages which resulted in the pipeline being shut down</t>
  </si>
  <si>
    <t>Total number of excavation damages where the operator was given prior notification of excavation activity</t>
  </si>
  <si>
    <t>Distribution Services, Gas Service - Unprotected Steel</t>
  </si>
  <si>
    <t>Distribution Services, Gas Service - Protected Steel</t>
  </si>
  <si>
    <t>Distribution Services, Gas Service - Plastic</t>
  </si>
  <si>
    <t>Distribution Services, Gas Service - Cast Iron</t>
  </si>
  <si>
    <t>Distribution Services, Gas Service - Copper</t>
  </si>
  <si>
    <t>Distribution Pipeline Blowdowns</t>
  </si>
  <si>
    <t>Number of blowdowns</t>
  </si>
  <si>
    <t xml:space="preserve">    Low-pressure system</t>
  </si>
  <si>
    <t>Number of hot taps utilized that avoided the need to blowdown gas to the atmosphere</t>
  </si>
  <si>
    <t>Type of Pneumatic Device</t>
  </si>
  <si>
    <t>Number of high-bleed controllers converted to low-bleed</t>
  </si>
  <si>
    <t>Number of high-bleed controllers converted to zero emitting or removed from service</t>
  </si>
  <si>
    <t>Number of low bleed controllers converted to zero emitting or removed from service</t>
  </si>
  <si>
    <t>Total number of blowdowns</t>
  </si>
  <si>
    <t>Number of wet seal compressors converted to dry seal</t>
  </si>
  <si>
    <t>Is rod packing replacement occurring every 26,000 hours or 36 months? (Y/N)</t>
  </si>
  <si>
    <t>Number of operating hours since rod packing replacement</t>
  </si>
  <si>
    <t>Number of reciprocating compressors for which rod packing was replaced during reporting year</t>
  </si>
  <si>
    <t>Methodology used to quantify reductions</t>
  </si>
  <si>
    <t xml:space="preserve">    Flare</t>
  </si>
  <si>
    <t>Utility</t>
  </si>
  <si>
    <r>
      <t>Total potential emissions (mt CH</t>
    </r>
    <r>
      <rPr>
        <vertAlign val="subscript"/>
        <sz val="11"/>
        <color rgb="FF000000"/>
        <rFont val="Arial"/>
        <family val="2"/>
      </rPr>
      <t>4</t>
    </r>
    <r>
      <rPr>
        <sz val="11"/>
        <color rgb="FF000000"/>
        <rFont val="Arial"/>
        <family val="2"/>
      </rPr>
      <t>)</t>
    </r>
  </si>
  <si>
    <r>
      <t>Emission reductions from voluntary action (mt CH</t>
    </r>
    <r>
      <rPr>
        <vertAlign val="subscript"/>
        <sz val="11"/>
        <color rgb="FF000000"/>
        <rFont val="Arial"/>
        <family val="2"/>
      </rPr>
      <t>4</t>
    </r>
    <r>
      <rPr>
        <sz val="11"/>
        <color rgb="FF000000"/>
        <rFont val="Arial"/>
        <family val="2"/>
      </rPr>
      <t>)</t>
    </r>
  </si>
  <si>
    <r>
      <t>Total CH</t>
    </r>
    <r>
      <rPr>
        <vertAlign val="subscript"/>
        <sz val="11"/>
        <color rgb="FF000000"/>
        <rFont val="Arial"/>
        <family val="2"/>
      </rPr>
      <t>4</t>
    </r>
    <r>
      <rPr>
        <sz val="11"/>
        <color rgb="FF000000"/>
        <rFont val="Arial"/>
        <family val="2"/>
      </rPr>
      <t xml:space="preserve"> emissions (mt CH</t>
    </r>
    <r>
      <rPr>
        <vertAlign val="subscript"/>
        <sz val="11"/>
        <color rgb="FF000000"/>
        <rFont val="Arial"/>
        <family val="2"/>
      </rPr>
      <t>4</t>
    </r>
    <r>
      <rPr>
        <sz val="11"/>
        <color rgb="FF000000"/>
        <rFont val="Arial"/>
        <family val="2"/>
      </rPr>
      <t>)</t>
    </r>
  </si>
  <si>
    <t>Equipment or event type</t>
  </si>
  <si>
    <t>Traditional operations or pipeline maintenance</t>
  </si>
  <si>
    <t>Pipe abandonment</t>
  </si>
  <si>
    <t>New construction or modification of pipelines including commissioning and change of service</t>
  </si>
  <si>
    <t>All other pipeline segments with a physical volume greater than or equal to 50 cubic feet</t>
  </si>
  <si>
    <t>Pipeline integrity work (e.g., the preparation work of modifying facilities, ongoing assessments, maintenance or mitigation)</t>
  </si>
  <si>
    <t>Equipment replacement or repair (e.g., valves)</t>
  </si>
  <si>
    <t>Operational precaution during activities (e.g. excavation near pipelines)</t>
  </si>
  <si>
    <t>Quantification Method</t>
  </si>
  <si>
    <t>Subpart W Method 1, based on volume, temperature, and pressure</t>
  </si>
  <si>
    <t>Subpart W Method 2, based
on measurement</t>
  </si>
  <si>
    <t>Number of blowdowns that routed gas to:</t>
  </si>
  <si>
    <t xml:space="preserve">    Compressor or capture system for beneficial use</t>
  </si>
  <si>
    <t>Difference in potential and actual emissions as calculated per the specified emission quantification methodologies for each source.</t>
  </si>
  <si>
    <r>
      <t>Transmission Pipeline Blowdowns between Compressor Stations</t>
    </r>
    <r>
      <rPr>
        <b/>
        <vertAlign val="superscript"/>
        <sz val="14"/>
        <color indexed="8"/>
        <rFont val="Arial"/>
        <family val="2"/>
      </rPr>
      <t>1</t>
    </r>
  </si>
  <si>
    <r>
      <t>Emission reductions from voluntary action (mt CH</t>
    </r>
    <r>
      <rPr>
        <vertAlign val="subscript"/>
        <sz val="11"/>
        <color rgb="FF000000"/>
        <rFont val="Arial"/>
        <family val="2"/>
      </rPr>
      <t>4</t>
    </r>
    <r>
      <rPr>
        <sz val="11"/>
        <color rgb="FF000000"/>
        <rFont val="Arial"/>
        <family val="2"/>
      </rPr>
      <t>)</t>
    </r>
    <r>
      <rPr>
        <vertAlign val="superscript"/>
        <sz val="11"/>
        <color rgb="FF000000"/>
        <rFont val="Arial"/>
        <family val="2"/>
      </rPr>
      <t>2</t>
    </r>
  </si>
  <si>
    <r>
      <t>Total CH</t>
    </r>
    <r>
      <rPr>
        <b/>
        <vertAlign val="subscript"/>
        <sz val="11"/>
        <color indexed="8"/>
        <rFont val="Arial"/>
        <family val="2"/>
      </rPr>
      <t>4</t>
    </r>
    <r>
      <rPr>
        <b/>
        <sz val="11"/>
        <color indexed="8"/>
        <rFont val="Arial"/>
        <family val="2"/>
      </rPr>
      <t xml:space="preserve"> emissions
(mt CH</t>
    </r>
    <r>
      <rPr>
        <b/>
        <vertAlign val="subscript"/>
        <sz val="11"/>
        <color indexed="8"/>
        <rFont val="Arial"/>
        <family val="2"/>
      </rPr>
      <t>4</t>
    </r>
    <r>
      <rPr>
        <b/>
        <sz val="11"/>
        <color indexed="8"/>
        <rFont val="Arial"/>
        <family val="2"/>
      </rPr>
      <t>)</t>
    </r>
  </si>
  <si>
    <t>Total miles of distribution mains</t>
  </si>
  <si>
    <r>
      <t>Annual CH</t>
    </r>
    <r>
      <rPr>
        <b/>
        <vertAlign val="subscript"/>
        <sz val="11"/>
        <color indexed="8"/>
        <rFont val="Arial"/>
        <family val="2"/>
      </rPr>
      <t>4</t>
    </r>
    <r>
      <rPr>
        <b/>
        <sz val="11"/>
        <color indexed="8"/>
        <rFont val="Arial"/>
        <family val="2"/>
      </rPr>
      <t xml:space="preserve"> emissions 
(mt CH</t>
    </r>
    <r>
      <rPr>
        <b/>
        <vertAlign val="subscript"/>
        <sz val="11"/>
        <color indexed="8"/>
        <rFont val="Arial"/>
        <family val="2"/>
      </rPr>
      <t>4</t>
    </r>
    <r>
      <rPr>
        <b/>
        <sz val="11"/>
        <color indexed="8"/>
        <rFont val="Arial"/>
        <family val="2"/>
      </rPr>
      <t>)</t>
    </r>
  </si>
  <si>
    <t>In Subpart W, this activity is reported on tab (q,r) Equipment Leaks.</t>
  </si>
  <si>
    <t>Total number of services</t>
  </si>
  <si>
    <t xml:space="preserve">    Replaced with plastic</t>
  </si>
  <si>
    <t xml:space="preserve">    Replaced with copper</t>
  </si>
  <si>
    <t xml:space="preserve">    Replaced with protected steel</t>
  </si>
  <si>
    <t xml:space="preserve">    Cathodically protected or replaced with protected steel</t>
  </si>
  <si>
    <t>Miles of unprotected steel mains:</t>
  </si>
  <si>
    <t>Miles of cast iron mains:</t>
  </si>
  <si>
    <t>Number of cast iron services:</t>
  </si>
  <si>
    <t>Number of unprotected steel services:</t>
  </si>
  <si>
    <t>In Subpart W, this activity is reported on tab (p) Reciprocating Compressors.</t>
  </si>
  <si>
    <t>Hours in operating-mode</t>
  </si>
  <si>
    <t>Hours in standby-pressurized-mode</t>
  </si>
  <si>
    <t>Hours in not-operating-depressurized-mode</t>
  </si>
  <si>
    <t>Is compressor part of a manifolded group of compressor sources? (Y/N)</t>
  </si>
  <si>
    <t>As found (scfh)</t>
  </si>
  <si>
    <t>Reporter EF (scfh)</t>
  </si>
  <si>
    <t>Number of measured compressors (during the current year and 2 previous years) from which the reporter EF was developed</t>
  </si>
  <si>
    <t xml:space="preserve">Number of reciprocating compressors </t>
  </si>
  <si>
    <r>
      <t>Annual CH</t>
    </r>
    <r>
      <rPr>
        <b/>
        <vertAlign val="subscript"/>
        <sz val="11"/>
        <color indexed="8"/>
        <rFont val="Arial"/>
        <family val="2"/>
      </rPr>
      <t>4</t>
    </r>
    <r>
      <rPr>
        <b/>
        <sz val="11"/>
        <color indexed="8"/>
        <rFont val="Arial"/>
        <family val="2"/>
      </rPr>
      <t xml:space="preserve"> Emissions
(mt CH</t>
    </r>
    <r>
      <rPr>
        <b/>
        <vertAlign val="subscript"/>
        <sz val="11"/>
        <color indexed="8"/>
        <rFont val="Arial"/>
        <family val="2"/>
      </rPr>
      <t>4</t>
    </r>
    <r>
      <rPr>
        <b/>
        <sz val="11"/>
        <color indexed="8"/>
        <rFont val="Arial"/>
        <family val="2"/>
      </rPr>
      <t>)</t>
    </r>
  </si>
  <si>
    <t>In Subpart W, this activity is reported on tab (o) Centrifugal Compressors.</t>
  </si>
  <si>
    <t>Unique name or ID for compressor</t>
  </si>
  <si>
    <t>Number of wet seals</t>
  </si>
  <si>
    <t>Unique name or ID for centrifugal compressor with wet seals</t>
  </si>
  <si>
    <t>Hours in operating mode</t>
  </si>
  <si>
    <t>Unique name or ID for centrifugal compressor with wet seal degassing vented to the atmosphere</t>
  </si>
  <si>
    <t>Continuous during the reporting year (MMscf)</t>
  </si>
  <si>
    <t>In Subpart W, this activity is reported on tab (b) NG Pneumatic Device.</t>
  </si>
  <si>
    <t>High-bleed pneumatic controllers
(greater than 6 scf per hour)</t>
  </si>
  <si>
    <t>Low-bleed pneumatic controllers
(less than or equal to 6 scf per hour)</t>
  </si>
  <si>
    <t>Total Number</t>
  </si>
  <si>
    <r>
      <t>Total CH</t>
    </r>
    <r>
      <rPr>
        <b/>
        <vertAlign val="subscript"/>
        <sz val="11"/>
        <color indexed="8"/>
        <rFont val="Arial"/>
        <family val="2"/>
      </rPr>
      <t>4</t>
    </r>
    <r>
      <rPr>
        <b/>
        <sz val="11"/>
        <color indexed="8"/>
        <rFont val="Arial"/>
        <family val="2"/>
      </rPr>
      <t xml:space="preserve"> Emissions
(mt CH</t>
    </r>
    <r>
      <rPr>
        <b/>
        <vertAlign val="subscript"/>
        <sz val="11"/>
        <color indexed="8"/>
        <rFont val="Arial"/>
        <family val="2"/>
      </rPr>
      <t>4</t>
    </r>
    <r>
      <rPr>
        <b/>
        <sz val="11"/>
        <color indexed="8"/>
        <rFont val="Arial"/>
        <family val="2"/>
      </rPr>
      <t>)</t>
    </r>
  </si>
  <si>
    <t>Number of high-bleed controllers claiming operational exemptions</t>
  </si>
  <si>
    <t>Rationale for operational exemption</t>
  </si>
  <si>
    <r>
      <t>Distribution Mains - Cast Iron and Unprotected Steel</t>
    </r>
    <r>
      <rPr>
        <b/>
        <vertAlign val="superscript"/>
        <sz val="14"/>
        <color indexed="8"/>
        <rFont val="Arial"/>
        <family val="2"/>
      </rPr>
      <t>1</t>
    </r>
  </si>
  <si>
    <r>
      <t>Distribution Services - Cast Iron and Unprotected Steel</t>
    </r>
    <r>
      <rPr>
        <b/>
        <vertAlign val="superscript"/>
        <sz val="14"/>
        <color indexed="8"/>
        <rFont val="Arial"/>
        <family val="2"/>
      </rPr>
      <t>1</t>
    </r>
  </si>
  <si>
    <t>Distribution Excavation Damages</t>
  </si>
  <si>
    <r>
      <t>Continuous (</t>
    </r>
    <r>
      <rPr>
        <b/>
        <sz val="11"/>
        <rFont val="Arial"/>
        <family val="2"/>
      </rPr>
      <t xml:space="preserve">annual </t>
    </r>
    <r>
      <rPr>
        <b/>
        <sz val="11"/>
        <color indexed="8"/>
        <rFont val="Arial"/>
        <family val="2"/>
      </rPr>
      <t>MMscf)</t>
    </r>
  </si>
  <si>
    <t>Calculated using flow meter</t>
  </si>
  <si>
    <t>Average operating hours per controller
(hr/yr)</t>
  </si>
  <si>
    <r>
      <t>Transmission and Storage Reciprocating Compressors</t>
    </r>
    <r>
      <rPr>
        <b/>
        <vertAlign val="superscript"/>
        <sz val="14"/>
        <color indexed="8"/>
        <rFont val="Arial"/>
        <family val="2"/>
      </rPr>
      <t>1</t>
    </r>
  </si>
  <si>
    <t>Transmission and Storage Reciprocating Compressors -  Rod Packing Individual Atmospheric Vents</t>
  </si>
  <si>
    <t>Transmission and Storage Centrifugal Compressors with Dry Seals</t>
  </si>
  <si>
    <r>
      <t>Transmission and Storage Centrifugal Compressors with Wet Seal Degassing Vented to the Atmosphere</t>
    </r>
    <r>
      <rPr>
        <b/>
        <vertAlign val="superscript"/>
        <sz val="14"/>
        <color indexed="8"/>
        <rFont val="Arial"/>
        <family val="2"/>
      </rPr>
      <t>1</t>
    </r>
  </si>
  <si>
    <r>
      <t>Transmission and Storage Natural Gas Continuous Bleed Pneumatic Controllers</t>
    </r>
    <r>
      <rPr>
        <b/>
        <vertAlign val="superscript"/>
        <sz val="14"/>
        <color indexed="8"/>
        <rFont val="Arial"/>
        <family val="2"/>
      </rPr>
      <t>1</t>
    </r>
  </si>
  <si>
    <r>
      <t>Gathering and Boosting Reciprocating Compressors</t>
    </r>
    <r>
      <rPr>
        <b/>
        <vertAlign val="superscript"/>
        <sz val="14"/>
        <color indexed="8"/>
        <rFont val="Arial"/>
        <family val="2"/>
      </rPr>
      <t>1</t>
    </r>
  </si>
  <si>
    <t>Was compressor in not-operating-depressurized-mode all year?
(Y/N)</t>
  </si>
  <si>
    <t>Dominion Distribution - Dominion East Ohio &amp; Dominion Hope</t>
  </si>
  <si>
    <t>Dominion Transmission &amp; Storage Inc.</t>
  </si>
  <si>
    <t>Kern River Gas Transmission &amp; Storage Company</t>
  </si>
  <si>
    <t>ONE Gas, Inc</t>
  </si>
  <si>
    <t>Peoples Natural Gas, LLC</t>
  </si>
  <si>
    <t>Public Service Electric and Gas Company (PSE&amp;G)</t>
  </si>
  <si>
    <t>Puget Sound Energy</t>
  </si>
  <si>
    <t>San Diego Gas and Electric</t>
  </si>
  <si>
    <t>Date of last rod packing replacement
(mm/dd/yyyy)</t>
  </si>
  <si>
    <t>Number of centrifugal compressors with dry seals</t>
  </si>
  <si>
    <r>
      <t>Transmission and Storage Centrifugal Compressors</t>
    </r>
    <r>
      <rPr>
        <b/>
        <vertAlign val="superscript"/>
        <sz val="14"/>
        <color indexed="8"/>
        <rFont val="Arial"/>
        <family val="2"/>
      </rPr>
      <t>1</t>
    </r>
  </si>
  <si>
    <t>Transmission and Storage Centrifugal Compressors with Wet Seals</t>
  </si>
  <si>
    <t>Exelon Utilities</t>
  </si>
  <si>
    <t>Is compressor part of a manifolded group of compressor sources?
(Y/N)</t>
  </si>
  <si>
    <t>Additional Information</t>
  </si>
  <si>
    <t xml:space="preserve">Industry Segment </t>
  </si>
  <si>
    <t>Gathering and Boosting</t>
  </si>
  <si>
    <t>Transmission and Storage</t>
  </si>
  <si>
    <t>Distribution</t>
  </si>
  <si>
    <t>Unique name or ID for the individual leak or vent to the atmosphere</t>
  </si>
  <si>
    <t>Continuous Measurement</t>
  </si>
  <si>
    <t>Reporter Emission Factor</t>
  </si>
  <si>
    <t>Emissions Calculation Method</t>
  </si>
  <si>
    <r>
      <t>Emission reductions from voluntary action (mt CH</t>
    </r>
    <r>
      <rPr>
        <b/>
        <vertAlign val="subscript"/>
        <sz val="11"/>
        <color rgb="FF000000"/>
        <rFont val="Arial"/>
        <family val="2"/>
      </rPr>
      <t>4</t>
    </r>
    <r>
      <rPr>
        <b/>
        <sz val="11"/>
        <color rgb="FF000000"/>
        <rFont val="Arial"/>
        <family val="2"/>
      </rPr>
      <t>)</t>
    </r>
  </si>
  <si>
    <t xml:space="preserve">Where are wet seal degassing emissions from the compressor released?  </t>
  </si>
  <si>
    <t xml:space="preserve">Where are rod packing venting  emissions from the compressor released?  </t>
  </si>
  <si>
    <t>As found when in operating mode (scfh)</t>
  </si>
  <si>
    <t>Measured volumetric flow at standard conditions from the rod packing leak or vent</t>
  </si>
  <si>
    <t>Number of wet seal compressor de-gassing leaks or vents routed to flare or control device during reporting year</t>
  </si>
  <si>
    <t>Number of wet seal compressor de-gassing leaks or vents routed to VRU or beneficial use during reporting year</t>
  </si>
  <si>
    <t>Number of reciprocating compressors with rod packing leaks or vents routed to VRU or beneficial use during reporting year</t>
  </si>
  <si>
    <t>Number of reciprocating compressors with rod packing leaks or vents routed to flare or control device during reporting year</t>
  </si>
  <si>
    <t>As Found Measurement</t>
  </si>
  <si>
    <t>Measured volumetric flow rate at standard conditions from the individual vent</t>
  </si>
  <si>
    <t>Applicable Segments</t>
  </si>
  <si>
    <t>Last Updated:</t>
  </si>
  <si>
    <t>Atmosphere</t>
  </si>
  <si>
    <t>Flare</t>
  </si>
  <si>
    <t>Vapor Recovery</t>
  </si>
  <si>
    <t>Combustion (fuel or thermal oxidizer)</t>
  </si>
  <si>
    <t xml:space="preserve">Transmission and Storage Reciprocating Compressors with Rod Packing </t>
  </si>
  <si>
    <t>Please select partner name</t>
  </si>
  <si>
    <t xml:space="preserve">If the release point changed or controls were added during the reporting year, please provide a different unique name or compressor ID for the reconfigured emission source and the operating data associated with the reconfiguration.  </t>
  </si>
  <si>
    <t>Transmission and Storage Reciprocating Compressors -  Reporter Emission Factor for Rod Packing Atmospheric Leak or Vents</t>
  </si>
  <si>
    <t>Transmission and Storage Centrifugal Compressors -  Reporter Emission Factor for Wet Seal Degassing Vents</t>
  </si>
  <si>
    <t>Summit Utilities, Inc.</t>
  </si>
  <si>
    <t>One-Call Notification Practices Not Sufficient</t>
  </si>
  <si>
    <t>Locating Practices Not Sufficient</t>
  </si>
  <si>
    <t>Excavation Practices Not Sufficient</t>
  </si>
  <si>
    <t>Class 1</t>
  </si>
  <si>
    <t>Class 2</t>
  </si>
  <si>
    <t>Class 3</t>
  </si>
  <si>
    <t>Class 4</t>
  </si>
  <si>
    <t>Total number of excavation damages per class location
(optional, if data is available)</t>
  </si>
  <si>
    <t xml:space="preserve">    Rehabilitated with cured-in-place liners</t>
  </si>
  <si>
    <t>Distribution Services, Gas Service - Reconditioned Cast Iron (with Plastic Liners)</t>
  </si>
  <si>
    <t>Distribution Services, Gas Service - Unprotected Steel with Plastic Liners</t>
  </si>
  <si>
    <t xml:space="preserve">    Reconditioned with cured-in-place liners</t>
  </si>
  <si>
    <r>
      <t>Distribution Mains, Gas Service - Reconditioned Cast Iron (</t>
    </r>
    <r>
      <rPr>
        <sz val="11"/>
        <color rgb="FF000000"/>
        <rFont val="Arial"/>
        <family val="2"/>
      </rPr>
      <t>with cured-in-place liners)</t>
    </r>
  </si>
  <si>
    <r>
      <t xml:space="preserve">Distribution Mains, Gas Service - Unprotected Steel </t>
    </r>
    <r>
      <rPr>
        <sz val="11"/>
        <color rgb="FF000000"/>
        <rFont val="Arial"/>
        <family val="2"/>
      </rPr>
      <t>with cured-in-place liners</t>
    </r>
  </si>
  <si>
    <t>Based on your commitment, please fill out all of the fields below. Hitting the tab key after data entry will automatically take you to the next data-entry field.</t>
  </si>
  <si>
    <r>
      <rPr>
        <i/>
        <sz val="11"/>
        <rFont val="Arial"/>
        <family val="2"/>
      </rPr>
      <t xml:space="preserve">For additional information about the data being requested, and for further detail on quantification methodologies, please refer to the </t>
    </r>
    <r>
      <rPr>
        <i/>
        <u/>
        <sz val="11"/>
        <color theme="10"/>
        <rFont val="Arial"/>
        <family val="2"/>
      </rPr>
      <t>"BMP Commitment: Distribution Segment Supplementary Technical Information"</t>
    </r>
    <r>
      <rPr>
        <i/>
        <sz val="11"/>
        <rFont val="Arial"/>
        <family val="2"/>
      </rPr>
      <t xml:space="preserve"> document found on the Methane Challenge website.</t>
    </r>
  </si>
  <si>
    <r>
      <rPr>
        <i/>
        <sz val="11"/>
        <rFont val="Arial"/>
        <family val="2"/>
      </rPr>
      <t xml:space="preserve">For additional information about the data being requested, and for further detail on quantification methodologies, please refer to the </t>
    </r>
    <r>
      <rPr>
        <i/>
        <u/>
        <sz val="11"/>
        <color theme="10"/>
        <rFont val="Arial"/>
        <family val="2"/>
      </rPr>
      <t>"BMP Commitment: Onshore Production, Gathering and Boosting, Processing, and Transmission and Storage Supplementary Technical Information"</t>
    </r>
    <r>
      <rPr>
        <i/>
        <sz val="11"/>
        <rFont val="Arial"/>
        <family val="2"/>
      </rPr>
      <t xml:space="preserve"> document found on the Methane Challenge website.</t>
    </r>
  </si>
  <si>
    <t xml:space="preserve">Version: </t>
  </si>
  <si>
    <t xml:space="preserve"> </t>
  </si>
  <si>
    <t>This source is intended to align with Subpart W’s ‘Onshore Natural Gas Transmission Pipeline Segment,’ capturing all blowdowns not occurring at compressor stations.  In Subpart W, this activity is reported on tab (i) Blowdown Vent Stacks.</t>
  </si>
  <si>
    <r>
      <rPr>
        <sz val="11"/>
        <rFont val="Arial"/>
        <family val="2"/>
      </rPr>
      <t>See</t>
    </r>
    <r>
      <rPr>
        <sz val="11"/>
        <color theme="10"/>
        <rFont val="Arial"/>
        <family val="2"/>
      </rPr>
      <t xml:space="preserve"> </t>
    </r>
    <r>
      <rPr>
        <u/>
        <sz val="11"/>
        <color theme="10"/>
        <rFont val="Arial"/>
        <family val="2"/>
      </rPr>
      <t>Table W-7 to Subpart W of Part 98 - Default Methane Emission Factors for Natural Gas Distribution</t>
    </r>
    <r>
      <rPr>
        <sz val="11"/>
        <rFont val="Arial"/>
        <family val="2"/>
      </rPr>
      <t>, for EFs by line material</t>
    </r>
  </si>
  <si>
    <t>Metropolitan Utilities of District of Omaha</t>
  </si>
  <si>
    <t>New Mexico Gas Company</t>
  </si>
  <si>
    <t>Spire</t>
  </si>
  <si>
    <t>TECO Peoples Gas</t>
  </si>
  <si>
    <t>This space provides an opportunity for reporting optional, qualitative information that was not covered in the above data elements which communicates progress on the applicable commitment.</t>
  </si>
  <si>
    <t>Columbia Gas of Maryland</t>
  </si>
  <si>
    <t>Columbia Gas of Massachusetts</t>
  </si>
  <si>
    <t>Columbia Gas of Ohio</t>
  </si>
  <si>
    <t>Columbia Gas of Pennsylvania</t>
  </si>
  <si>
    <t>Columbia Gas of Virginia</t>
  </si>
  <si>
    <t>Northern Indiana Public Service Company</t>
  </si>
  <si>
    <t>Blowdowns</t>
  </si>
  <si>
    <t>Mains- Cast Iron and Unprotected Steel</t>
  </si>
  <si>
    <t>Services- Cast Iron and Unprotected Steel</t>
  </si>
  <si>
    <t>Excavation Damages</t>
  </si>
  <si>
    <t>Reciprocating Compressors - Rod Packing Vent</t>
  </si>
  <si>
    <t xml:space="preserve">Centrifugal Compressors - Venting </t>
  </si>
  <si>
    <t>Pneumatic Controllers</t>
  </si>
  <si>
    <t>GHGRP ID Number*</t>
  </si>
  <si>
    <t>Methane Challenge Partner ID Number</t>
  </si>
  <si>
    <t>Methane Challenge Facility ID Number</t>
  </si>
  <si>
    <t>Participating Sources</t>
  </si>
  <si>
    <t>Selection Made to segments:</t>
  </si>
  <si>
    <t>Selection Made to sources:</t>
  </si>
  <si>
    <t>Participating Sources:</t>
  </si>
  <si>
    <t>Part 98 Pre-Population Indicator</t>
  </si>
  <si>
    <t>Part 98 Submission ID</t>
  </si>
  <si>
    <t>Pre-populated using certified Part 98 Subpart W annual report:</t>
  </si>
  <si>
    <t>Reporting Year:</t>
  </si>
  <si>
    <t>Date Certified:</t>
  </si>
  <si>
    <t>BOTH</t>
  </si>
  <si>
    <t>Initial inventory of cast iron distribution mains as of January 1 of the first year of current commitment (miles)</t>
  </si>
  <si>
    <t>Initial inventory of unprotected steel distribution mains as of January 1 of the first year of current commitment (miles)</t>
  </si>
  <si>
    <t xml:space="preserve">    Retired without replacement</t>
  </si>
  <si>
    <t>If this source does not exist at this facility, please check this box</t>
  </si>
  <si>
    <t>Initial inventory of cast iron services as of January 1 of the first year of current commitment (count)</t>
  </si>
  <si>
    <t>Initial inventory of unprotected steel services as of January 1 of the first year of current commitment (count)</t>
  </si>
  <si>
    <t>D27:D30 ISBLANK</t>
  </si>
  <si>
    <t>D22:D25 ISBLANK</t>
  </si>
  <si>
    <t>Initial Inventory =0</t>
  </si>
  <si>
    <t>No initial inventory</t>
  </si>
  <si>
    <t>D27:D31 ISBLANK</t>
  </si>
  <si>
    <t>Source N/A</t>
  </si>
  <si>
    <t>R.3.3</t>
  </si>
  <si>
    <t xml:space="preserve">Methane Challenge Partner IDs are automatically assigned to partners by the e-GGRT system </t>
  </si>
  <si>
    <t>Methane Challenge Facility IDs are automatically assigned to partners by the e-GGRT system</t>
  </si>
  <si>
    <t>Total number of blowdowns to which a BMP was applied</t>
  </si>
  <si>
    <r>
      <rPr>
        <b/>
        <sz val="12"/>
        <rFont val="Arial"/>
        <family val="2"/>
      </rPr>
      <t xml:space="preserve">Natural Gas STAR Methane Challenge                                                                                                                </t>
    </r>
    <r>
      <rPr>
        <sz val="10"/>
        <rFont val="Arial"/>
        <family val="2"/>
      </rPr>
      <t>OMB Control No. 2060-XXX</t>
    </r>
    <r>
      <rPr>
        <b/>
        <sz val="12"/>
        <rFont val="Arial"/>
        <family val="2"/>
      </rPr>
      <t xml:space="preserve">
                                                                                                                                                                               </t>
    </r>
    <r>
      <rPr>
        <sz val="10"/>
        <rFont val="Arial"/>
        <family val="2"/>
      </rPr>
      <t>Approval Expires XX/XX/XXXX</t>
    </r>
    <r>
      <rPr>
        <b/>
        <sz val="12"/>
        <rFont val="Arial"/>
        <family val="2"/>
      </rPr>
      <t xml:space="preserve">
</t>
    </r>
    <r>
      <rPr>
        <i/>
        <sz val="11"/>
        <rFont val="Arial"/>
        <family val="2"/>
      </rPr>
      <t xml:space="preserve">This reporting form must be downloaded from the Methane Challenge module in e-GGRT. All data on this page will automatically populate based on data entered in e-GGRT.  
Note that if you have committed to a source, but that source is not present at this facility, check the box in column F to indicate this.  
Participating sources are automatically populated based on the most recent commitment information EPA has received from your company. If these commitments are not accurate, please email a Methane Challenge program manager at gasstar@epa.gov. 
If other data on this tab are incorrect, you can fix the data in e-GGRT and redownload this form. If you need help locating the data in e-GGRT, please contact the Help Desk (GHGreporting@epa.gov)
After completing this Facility Info tab, please fill out the tab(s) corresponding to the sources on which this facility is reporting.
</t>
    </r>
    <r>
      <rPr>
        <b/>
        <i/>
        <sz val="11"/>
        <rFont val="Arial"/>
        <family val="2"/>
      </rPr>
      <t xml:space="preserve">Note that you will need to submit a separate report for each of your facilities.  </t>
    </r>
    <r>
      <rPr>
        <i/>
        <sz val="11"/>
        <rFont val="Arial"/>
        <family val="2"/>
      </rPr>
      <t xml:space="preserve">  </t>
    </r>
  </si>
  <si>
    <t>EPA Form No. 5900-434</t>
  </si>
  <si>
    <r>
      <t>An agency may not conduct or sponsor, and a person is not required to respond to, a collection of information unless it displays a currently valid OMB control number. The public reporting and recordkeeping burden for this collection of information is estimated to</t>
    </r>
    <r>
      <rPr>
        <sz val="11"/>
        <color rgb="FFFF0000"/>
        <rFont val="Calibri"/>
        <family val="2"/>
        <scheme val="minor"/>
      </rPr>
      <t xml:space="preserve"> </t>
    </r>
    <r>
      <rPr>
        <sz val="11"/>
        <rFont val="Calibri"/>
        <family val="2"/>
        <scheme val="minor"/>
      </rPr>
      <t>average 50</t>
    </r>
    <r>
      <rPr>
        <sz val="11"/>
        <color theme="1"/>
        <rFont val="Calibri"/>
        <family val="2"/>
        <scheme val="minor"/>
      </rPr>
      <t xml:space="preserve">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</si>
</sst>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yy"/>
    <numFmt numFmtId="165" formatCode="#,##0.0"/>
    <numFmt numFmtId="166" formatCode="#,##0.0000"/>
  </numFmts>
  <fonts count="38"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1"/>
      <color indexed="8"/>
      <name val="Arial"/>
      <family val="2"/>
    </font>
    <font>
      <b/>
      <vertAlign val="subscript"/>
      <sz val="11"/>
      <color indexed="8"/>
      <name val="Arial"/>
      <family val="2"/>
    </font>
    <font>
      <b/>
      <sz val="14"/>
      <color indexed="8"/>
      <name val="Arial"/>
      <family val="2"/>
    </font>
    <font>
      <sz val="11"/>
      <color rgb="FF000000"/>
      <name val="Arial"/>
      <family val="2"/>
    </font>
    <font>
      <i/>
      <sz val="11"/>
      <color theme="1"/>
      <name val="Arial"/>
      <family val="2"/>
    </font>
    <font>
      <b/>
      <sz val="11"/>
      <color rgb="FFFF0000"/>
      <name val="Arial"/>
      <family val="2"/>
    </font>
    <font>
      <b/>
      <sz val="15"/>
      <color rgb="FFFF0000"/>
      <name val="Arial"/>
      <family val="2"/>
    </font>
    <font>
      <sz val="11"/>
      <color theme="0"/>
      <name val="Arial"/>
      <family val="2"/>
    </font>
    <font>
      <sz val="11"/>
      <color theme="1"/>
      <name val="Calibri"/>
      <family val="2"/>
      <scheme val="minor"/>
    </font>
    <font>
      <vertAlign val="subscript"/>
      <sz val="11"/>
      <color rgb="FF000000"/>
      <name val="Arial"/>
      <family val="2"/>
    </font>
    <font>
      <sz val="11"/>
      <color indexed="8"/>
      <name val="Arial"/>
      <family val="2"/>
    </font>
    <font>
      <b/>
      <vertAlign val="superscript"/>
      <sz val="14"/>
      <color indexed="8"/>
      <name val="Arial"/>
      <family val="2"/>
    </font>
    <font>
      <vertAlign val="superscript"/>
      <sz val="11"/>
      <color rgb="FF000000"/>
      <name val="Arial"/>
      <family val="2"/>
    </font>
    <font>
      <vertAlign val="superscript"/>
      <sz val="11"/>
      <color theme="1"/>
      <name val="Arial"/>
      <family val="2"/>
    </font>
    <font>
      <b/>
      <sz val="11"/>
      <name val="Arial"/>
      <family val="2"/>
    </font>
    <font>
      <i/>
      <sz val="10"/>
      <name val="Arial"/>
      <family val="2"/>
    </font>
    <font>
      <b/>
      <sz val="11"/>
      <color rgb="FF0070C0"/>
      <name val="Arial"/>
      <family val="2"/>
    </font>
    <font>
      <sz val="11"/>
      <name val="Arial"/>
      <family val="2"/>
    </font>
    <font>
      <b/>
      <sz val="11"/>
      <color rgb="FF000000"/>
      <name val="Arial"/>
      <family val="2"/>
    </font>
    <font>
      <b/>
      <vertAlign val="subscript"/>
      <sz val="11"/>
      <color rgb="FF000000"/>
      <name val="Arial"/>
      <family val="2"/>
    </font>
    <font>
      <b/>
      <sz val="14"/>
      <color rgb="FFFF0000"/>
      <name val="Arial"/>
      <family val="2"/>
    </font>
    <font>
      <u/>
      <sz val="11"/>
      <color theme="10"/>
      <name val="Calibri"/>
      <family val="2"/>
      <scheme val="minor"/>
    </font>
    <font>
      <i/>
      <u/>
      <sz val="11"/>
      <color theme="10"/>
      <name val="Arial"/>
      <family val="2"/>
    </font>
    <font>
      <i/>
      <sz val="11"/>
      <name val="Arial"/>
      <family val="2"/>
    </font>
    <font>
      <u/>
      <sz val="11"/>
      <color theme="10"/>
      <name val="Arial"/>
      <family val="2"/>
    </font>
    <font>
      <sz val="11"/>
      <color theme="10"/>
      <name val="Arial"/>
      <family val="2"/>
    </font>
    <font>
      <u/>
      <sz val="11"/>
      <color theme="1"/>
      <name val="Arial"/>
      <family val="2"/>
    </font>
    <font>
      <b/>
      <sz val="12"/>
      <name val="Arial"/>
      <family val="2"/>
    </font>
    <font>
      <i/>
      <sz val="11"/>
      <color theme="1" tint="0.499984740745262"/>
      <name val="Arial"/>
      <family val="2"/>
    </font>
    <font>
      <sz val="11"/>
      <color theme="1" tint="0.499984740745262"/>
      <name val="Arial"/>
      <family val="2"/>
    </font>
    <font>
      <b/>
      <i/>
      <sz val="11"/>
      <name val="Arial"/>
      <family val="2"/>
    </font>
    <font>
      <sz val="11"/>
      <color rgb="FFFF0000"/>
      <name val="Calibri"/>
      <family val="2"/>
      <scheme val="minor"/>
    </font>
    <font>
      <sz val="10"/>
      <name val="Arial"/>
      <family val="2"/>
    </font>
    <font>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
      <patternFill patternType="solid">
        <fgColor rgb="FFBFBFBF"/>
        <bgColor indexed="64"/>
      </patternFill>
    </fill>
    <fill>
      <patternFill patternType="solid">
        <fgColor theme="0" tint="-0.24994659260841701"/>
        <bgColor indexed="64"/>
      </patternFill>
    </fill>
    <fill>
      <patternFill patternType="solid">
        <fgColor rgb="FF99CCFF"/>
        <bgColor indexed="64"/>
      </patternFill>
    </fill>
    <fill>
      <patternFill patternType="solid">
        <fgColor rgb="FFC2C2C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2" fillId="0" borderId="0" applyFont="0" applyFill="0" applyBorder="0" applyAlignment="0" applyProtection="0"/>
    <xf numFmtId="0" fontId="25" fillId="0" borderId="0" applyNumberFormat="0" applyFill="0" applyBorder="0" applyAlignment="0" applyProtection="0"/>
  </cellStyleXfs>
  <cellXfs count="243">
    <xf numFmtId="0" fontId="0" fillId="0" borderId="0" xfId="0"/>
    <xf numFmtId="0" fontId="1" fillId="0" borderId="0" xfId="0" applyFont="1"/>
    <xf numFmtId="0" fontId="4" fillId="3" borderId="1" xfId="0" applyFont="1" applyFill="1" applyBorder="1" applyAlignment="1" applyProtection="1">
      <alignment horizontal="center" wrapText="1"/>
    </xf>
    <xf numFmtId="0" fontId="3" fillId="0" borderId="0" xfId="0" applyFont="1" applyAlignment="1">
      <alignment vertical="center"/>
    </xf>
    <xf numFmtId="0" fontId="2" fillId="0" borderId="0" xfId="0" applyFont="1" applyAlignment="1">
      <alignment vertical="center" wrapText="1"/>
    </xf>
    <xf numFmtId="0" fontId="3" fillId="0" borderId="2" xfId="0" applyFont="1" applyFill="1" applyBorder="1" applyAlignment="1" applyProtection="1">
      <alignment vertical="top"/>
      <protection hidden="1"/>
    </xf>
    <xf numFmtId="0" fontId="3" fillId="0" borderId="1" xfId="0" applyFont="1" applyFill="1" applyBorder="1" applyAlignment="1" applyProtection="1">
      <alignment horizontal="center" vertical="center"/>
    </xf>
    <xf numFmtId="0" fontId="3" fillId="0" borderId="0" xfId="0" applyFont="1" applyAlignment="1">
      <alignment vertical="top"/>
    </xf>
    <xf numFmtId="0" fontId="3" fillId="0" borderId="0" xfId="0" applyFont="1" applyFill="1" applyBorder="1" applyAlignment="1" applyProtection="1">
      <alignment vertical="top"/>
      <protection hidden="1"/>
    </xf>
    <xf numFmtId="0" fontId="3" fillId="0" borderId="0" xfId="0" applyFont="1" applyFill="1" applyBorder="1" applyAlignment="1" applyProtection="1">
      <alignment horizontal="center" vertical="center"/>
    </xf>
    <xf numFmtId="0" fontId="3" fillId="0" borderId="0" xfId="0" applyFont="1" applyAlignment="1"/>
    <xf numFmtId="0" fontId="3" fillId="0" borderId="0" xfId="0" applyFont="1" applyAlignment="1">
      <alignment wrapText="1"/>
    </xf>
    <xf numFmtId="0" fontId="9"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3" fillId="0" borderId="0" xfId="0" applyFont="1" applyAlignment="1">
      <alignment vertical="top" wrapText="1"/>
    </xf>
    <xf numFmtId="0" fontId="3" fillId="0" borderId="0" xfId="0" applyFont="1"/>
    <xf numFmtId="0" fontId="3" fillId="0" borderId="0" xfId="0" applyFont="1" applyAlignment="1">
      <alignment horizontal="right" vertical="top" wrapText="1"/>
    </xf>
    <xf numFmtId="0" fontId="2" fillId="0" borderId="4" xfId="0" applyFont="1" applyBorder="1" applyAlignment="1">
      <alignment wrapText="1"/>
    </xf>
    <xf numFmtId="0" fontId="9" fillId="0" borderId="0" xfId="0" applyFont="1" applyAlignment="1">
      <alignment vertical="top"/>
    </xf>
    <xf numFmtId="0" fontId="3" fillId="0" borderId="0" xfId="0" applyFont="1" applyAlignment="1">
      <alignment horizontal="left" vertical="top"/>
    </xf>
    <xf numFmtId="0" fontId="3" fillId="0" borderId="0" xfId="0" applyNumberFormat="1" applyFont="1" applyBorder="1" applyAlignment="1">
      <alignment horizontal="right" vertical="top"/>
    </xf>
    <xf numFmtId="0" fontId="2" fillId="0" borderId="5" xfId="0" applyFont="1" applyBorder="1" applyAlignment="1">
      <alignment wrapText="1"/>
    </xf>
    <xf numFmtId="0" fontId="3" fillId="0" borderId="4" xfId="0" applyFont="1" applyBorder="1" applyAlignment="1">
      <alignment vertical="top"/>
    </xf>
    <xf numFmtId="0" fontId="3" fillId="0" borderId="3" xfId="0" applyFont="1" applyBorder="1" applyAlignment="1">
      <alignment vertical="top"/>
    </xf>
    <xf numFmtId="0" fontId="3" fillId="0" borderId="0" xfId="0" applyFont="1" applyFill="1" applyBorder="1" applyAlignment="1" applyProtection="1">
      <alignment horizontal="left" vertical="center" wrapText="1"/>
    </xf>
    <xf numFmtId="0" fontId="2" fillId="0" borderId="0" xfId="0" applyFont="1" applyFill="1" applyBorder="1" applyAlignment="1">
      <alignment vertical="center"/>
    </xf>
    <xf numFmtId="0" fontId="3" fillId="0" borderId="0" xfId="0" applyFont="1" applyFill="1" applyBorder="1" applyAlignment="1" applyProtection="1">
      <alignment horizontal="left" vertical="center"/>
    </xf>
    <xf numFmtId="0" fontId="3" fillId="6" borderId="1" xfId="0" applyFont="1" applyFill="1" applyBorder="1" applyAlignment="1">
      <alignment horizontal="center" wrapText="1"/>
    </xf>
    <xf numFmtId="0" fontId="3" fillId="5" borderId="1" xfId="0" applyFont="1" applyFill="1" applyBorder="1" applyAlignment="1">
      <alignment horizontal="center" wrapText="1"/>
    </xf>
    <xf numFmtId="0" fontId="2" fillId="0" borderId="6" xfId="0" applyFont="1" applyBorder="1" applyAlignment="1">
      <alignment wrapText="1"/>
    </xf>
    <xf numFmtId="0" fontId="3" fillId="0" borderId="0" xfId="0" applyFont="1" applyProtection="1"/>
    <xf numFmtId="0" fontId="3" fillId="4" borderId="0" xfId="0" applyFont="1" applyFill="1" applyProtection="1"/>
    <xf numFmtId="0" fontId="2" fillId="3" borderId="1" xfId="0" applyFont="1" applyFill="1" applyBorder="1" applyAlignment="1" applyProtection="1">
      <alignment horizontal="center" vertical="center"/>
    </xf>
    <xf numFmtId="0" fontId="3" fillId="0" borderId="0" xfId="0" applyFont="1" applyAlignment="1" applyProtection="1">
      <alignment vertical="center"/>
    </xf>
    <xf numFmtId="0" fontId="10" fillId="4" borderId="0" xfId="0" applyFont="1" applyFill="1" applyProtection="1"/>
    <xf numFmtId="0" fontId="11" fillId="0" borderId="0" xfId="0" applyFont="1" applyProtection="1">
      <protection hidden="1"/>
    </xf>
    <xf numFmtId="0" fontId="4" fillId="3"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applyAlignment="1" applyProtection="1">
      <alignment horizontal="center" wrapText="1"/>
    </xf>
    <xf numFmtId="0" fontId="2" fillId="2" borderId="1" xfId="0" applyFont="1" applyFill="1" applyBorder="1" applyAlignment="1" applyProtection="1">
      <alignment horizontal="center" wrapText="1"/>
    </xf>
    <xf numFmtId="0" fontId="11" fillId="0" borderId="0" xfId="0" applyFont="1" applyProtection="1"/>
    <xf numFmtId="0" fontId="3" fillId="0" borderId="5" xfId="0" applyFont="1" applyFill="1" applyBorder="1" applyAlignment="1" applyProtection="1">
      <alignment vertical="top"/>
      <protection hidden="1"/>
    </xf>
    <xf numFmtId="0" fontId="14" fillId="3" borderId="1" xfId="0" applyFont="1" applyFill="1" applyBorder="1" applyAlignment="1" applyProtection="1">
      <alignment horizontal="center" vertical="center" wrapText="1"/>
    </xf>
    <xf numFmtId="0" fontId="17" fillId="0" borderId="0" xfId="0" applyFont="1" applyAlignment="1">
      <alignment horizontal="right" vertical="top"/>
    </xf>
    <xf numFmtId="0" fontId="3" fillId="0" borderId="0" xfId="0" applyFont="1" applyFill="1" applyBorder="1" applyAlignment="1" applyProtection="1">
      <alignment horizontal="left" vertical="top"/>
      <protection hidden="1"/>
    </xf>
    <xf numFmtId="0" fontId="3" fillId="0" borderId="0" xfId="0" applyFont="1" applyBorder="1" applyAlignment="1">
      <alignment vertical="top"/>
    </xf>
    <xf numFmtId="0" fontId="0" fillId="0" borderId="0" xfId="0"/>
    <xf numFmtId="0" fontId="3" fillId="0" borderId="0" xfId="0" applyFont="1" applyAlignment="1">
      <alignment vertical="center"/>
    </xf>
    <xf numFmtId="0" fontId="2" fillId="0" borderId="0" xfId="0" applyFont="1" applyAlignment="1">
      <alignment vertical="center" wrapText="1"/>
    </xf>
    <xf numFmtId="0" fontId="3" fillId="0" borderId="1" xfId="0" applyFont="1" applyFill="1" applyBorder="1" applyAlignment="1" applyProtection="1">
      <alignment horizontal="center" vertical="center"/>
    </xf>
    <xf numFmtId="0" fontId="3" fillId="0" borderId="0" xfId="0" applyFont="1" applyAlignment="1">
      <alignment vertical="top"/>
    </xf>
    <xf numFmtId="0" fontId="3" fillId="0" borderId="0" xfId="0" applyFont="1" applyAlignment="1"/>
    <xf numFmtId="0" fontId="7" fillId="0" borderId="0" xfId="0" applyFont="1" applyAlignment="1">
      <alignment vertical="center" wrapText="1"/>
    </xf>
    <xf numFmtId="0" fontId="3" fillId="0" borderId="0" xfId="0" applyFont="1" applyAlignment="1">
      <alignment vertical="top" wrapText="1"/>
    </xf>
    <xf numFmtId="0" fontId="3" fillId="0" borderId="0" xfId="0" applyFont="1"/>
    <xf numFmtId="0" fontId="3" fillId="0" borderId="0" xfId="0" applyFont="1" applyAlignment="1">
      <alignment horizontal="right" vertical="top" wrapText="1"/>
    </xf>
    <xf numFmtId="0" fontId="2" fillId="0" borderId="5" xfId="0" applyFont="1" applyBorder="1" applyAlignment="1">
      <alignment wrapText="1"/>
    </xf>
    <xf numFmtId="0" fontId="3" fillId="5" borderId="2" xfId="0" applyFont="1" applyFill="1" applyBorder="1" applyAlignment="1" applyProtection="1">
      <alignment vertical="center" wrapText="1"/>
    </xf>
    <xf numFmtId="0" fontId="2" fillId="0" borderId="0" xfId="0" applyFont="1" applyBorder="1" applyAlignment="1">
      <alignment wrapText="1"/>
    </xf>
    <xf numFmtId="0" fontId="3" fillId="3" borderId="1" xfId="0" applyFont="1" applyFill="1" applyBorder="1" applyAlignment="1" applyProtection="1">
      <alignment vertical="center" wrapText="1"/>
    </xf>
    <xf numFmtId="0" fontId="6" fillId="4" borderId="0" xfId="0" applyFont="1" applyFill="1" applyBorder="1" applyAlignment="1" applyProtection="1">
      <alignment vertical="center"/>
    </xf>
    <xf numFmtId="0" fontId="9" fillId="0" borderId="0" xfId="0" applyFont="1" applyProtection="1"/>
    <xf numFmtId="0" fontId="9" fillId="0" borderId="0" xfId="0" applyFont="1" applyAlignment="1"/>
    <xf numFmtId="0" fontId="9" fillId="0" borderId="0" xfId="0" applyFont="1"/>
    <xf numFmtId="0" fontId="18" fillId="3" borderId="1" xfId="0" applyFont="1" applyFill="1" applyBorder="1" applyAlignment="1" applyProtection="1">
      <alignment horizontal="center" wrapText="1"/>
    </xf>
    <xf numFmtId="0" fontId="0" fillId="0" borderId="0" xfId="0" applyFont="1" applyAlignment="1"/>
    <xf numFmtId="0" fontId="0" fillId="0" borderId="0" xfId="0" applyFont="1" applyAlignment="1">
      <alignment vertical="top"/>
    </xf>
    <xf numFmtId="0" fontId="6" fillId="4" borderId="6" xfId="0" applyFont="1" applyFill="1" applyBorder="1" applyAlignment="1" applyProtection="1">
      <alignment vertical="center"/>
    </xf>
    <xf numFmtId="0" fontId="6" fillId="4"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6" fillId="4" borderId="6" xfId="0" applyFont="1" applyFill="1" applyBorder="1" applyAlignment="1" applyProtection="1">
      <alignment vertical="center"/>
    </xf>
    <xf numFmtId="0" fontId="8" fillId="0" borderId="0" xfId="0" applyFont="1" applyAlignment="1">
      <alignment horizontal="left" vertical="top" wrapText="1"/>
    </xf>
    <xf numFmtId="0" fontId="6" fillId="4" borderId="0" xfId="0" applyFont="1" applyFill="1" applyBorder="1" applyAlignment="1" applyProtection="1">
      <alignment vertical="center"/>
    </xf>
    <xf numFmtId="3" fontId="3" fillId="7" borderId="1" xfId="0" applyNumberFormat="1" applyFont="1" applyFill="1" applyBorder="1" applyAlignment="1" applyProtection="1">
      <alignment vertical="center" shrinkToFit="1"/>
      <protection locked="0"/>
    </xf>
    <xf numFmtId="3" fontId="3" fillId="7" borderId="1" xfId="0" applyNumberFormat="1" applyFont="1" applyFill="1" applyBorder="1" applyAlignment="1" applyProtection="1">
      <alignment vertical="top" shrinkToFit="1"/>
      <protection locked="0"/>
    </xf>
    <xf numFmtId="0" fontId="3" fillId="7" borderId="1" xfId="0" applyFont="1" applyFill="1" applyBorder="1" applyAlignment="1" applyProtection="1">
      <alignment horizontal="center" vertical="center" wrapText="1"/>
      <protection locked="0"/>
    </xf>
    <xf numFmtId="164" fontId="3" fillId="7" borderId="1" xfId="0" applyNumberFormat="1" applyFont="1" applyFill="1" applyBorder="1" applyAlignment="1" applyProtection="1">
      <alignment horizontal="center" vertical="center" wrapText="1"/>
      <protection locked="0"/>
    </xf>
    <xf numFmtId="3" fontId="3" fillId="7" borderId="1" xfId="0" applyNumberFormat="1" applyFont="1" applyFill="1" applyBorder="1" applyAlignment="1" applyProtection="1">
      <alignment vertical="center" wrapText="1"/>
      <protection locked="0"/>
    </xf>
    <xf numFmtId="0" fontId="3" fillId="0" borderId="0" xfId="0" applyFont="1" applyFill="1"/>
    <xf numFmtId="3" fontId="3" fillId="7" borderId="9" xfId="0" applyNumberFormat="1" applyFont="1" applyFill="1" applyBorder="1" applyAlignment="1" applyProtection="1">
      <alignment vertical="center" shrinkToFit="1"/>
      <protection locked="0"/>
    </xf>
    <xf numFmtId="0" fontId="3" fillId="0" borderId="0" xfId="0" applyFont="1" applyFill="1" applyBorder="1"/>
    <xf numFmtId="0" fontId="3" fillId="0" borderId="0" xfId="0" applyFont="1" applyBorder="1" applyProtection="1"/>
    <xf numFmtId="0" fontId="18" fillId="0" borderId="0" xfId="0" applyFont="1" applyFill="1" applyBorder="1" applyAlignment="1">
      <alignment vertical="center" wrapText="1"/>
    </xf>
    <xf numFmtId="0" fontId="4" fillId="0" borderId="0" xfId="0" applyFont="1" applyFill="1" applyBorder="1" applyAlignment="1">
      <alignment vertical="center"/>
    </xf>
    <xf numFmtId="0" fontId="3" fillId="0" borderId="0" xfId="0" applyFont="1" applyFill="1" applyProtection="1"/>
    <xf numFmtId="0" fontId="3" fillId="0" borderId="1" xfId="0" applyFont="1" applyBorder="1" applyAlignment="1">
      <alignment vertical="center"/>
    </xf>
    <xf numFmtId="0" fontId="22" fillId="0" borderId="0" xfId="0" applyFont="1" applyAlignment="1">
      <alignment vertical="top" wrapText="1"/>
    </xf>
    <xf numFmtId="0" fontId="2" fillId="0" borderId="0" xfId="0" applyFont="1" applyAlignment="1">
      <alignment vertical="top" wrapText="1"/>
    </xf>
    <xf numFmtId="0" fontId="22" fillId="0" borderId="0" xfId="0" applyFont="1" applyAlignment="1">
      <alignment vertical="center" wrapText="1"/>
    </xf>
    <xf numFmtId="0" fontId="24" fillId="0" borderId="0" xfId="0" applyFont="1" applyAlignment="1">
      <alignment horizontal="left" vertical="top"/>
    </xf>
    <xf numFmtId="14" fontId="8" fillId="0" borderId="0" xfId="0" applyNumberFormat="1" applyFont="1" applyAlignment="1"/>
    <xf numFmtId="0" fontId="4" fillId="8" borderId="1" xfId="0" applyFont="1" applyFill="1" applyBorder="1" applyAlignment="1">
      <alignment horizontal="center" wrapText="1"/>
    </xf>
    <xf numFmtId="0" fontId="4" fillId="0" borderId="0" xfId="0" applyFont="1" applyFill="1" applyBorder="1" applyAlignment="1">
      <alignment vertical="center" wrapText="1"/>
    </xf>
    <xf numFmtId="0" fontId="0" fillId="0" borderId="0" xfId="0" applyAlignment="1"/>
    <xf numFmtId="0" fontId="3" fillId="0" borderId="0" xfId="0" applyFont="1" applyAlignment="1">
      <alignment horizontal="left" vertical="center"/>
    </xf>
    <xf numFmtId="0" fontId="2" fillId="0" borderId="0" xfId="0" applyFont="1" applyAlignment="1">
      <alignment horizontal="left" vertical="center" wrapText="1"/>
    </xf>
    <xf numFmtId="0" fontId="2" fillId="0" borderId="6" xfId="0" applyFont="1" applyBorder="1" applyAlignment="1">
      <alignment vertical="center" wrapText="1"/>
    </xf>
    <xf numFmtId="0" fontId="21" fillId="0" borderId="0" xfId="0" applyFont="1" applyAlignment="1">
      <alignment horizontal="right" vertical="top"/>
    </xf>
    <xf numFmtId="165" fontId="3" fillId="7" borderId="1" xfId="0" applyNumberFormat="1" applyFont="1" applyFill="1" applyBorder="1" applyAlignment="1" applyProtection="1">
      <alignment vertical="center" shrinkToFit="1"/>
      <protection locked="0"/>
    </xf>
    <xf numFmtId="4" fontId="3" fillId="7" borderId="1" xfId="0" applyNumberFormat="1" applyFont="1" applyFill="1" applyBorder="1" applyAlignment="1" applyProtection="1">
      <alignment vertical="center" shrinkToFit="1"/>
      <protection locked="0"/>
    </xf>
    <xf numFmtId="14" fontId="3" fillId="7" borderId="1" xfId="0" applyNumberFormat="1" applyFont="1" applyFill="1" applyBorder="1" applyAlignment="1" applyProtection="1">
      <alignment horizontal="center" vertical="center" wrapText="1"/>
      <protection locked="0"/>
    </xf>
    <xf numFmtId="4" fontId="21" fillId="7" borderId="1" xfId="0" applyNumberFormat="1" applyFont="1" applyFill="1" applyBorder="1" applyAlignment="1" applyProtection="1">
      <alignment vertical="center" shrinkToFit="1"/>
      <protection locked="0"/>
    </xf>
    <xf numFmtId="3" fontId="3" fillId="7" borderId="1" xfId="0" applyNumberFormat="1" applyFont="1" applyFill="1" applyBorder="1" applyAlignment="1" applyProtection="1">
      <alignment vertical="top" wrapText="1" shrinkToFit="1"/>
      <protection locked="0"/>
    </xf>
    <xf numFmtId="1" fontId="3" fillId="7" borderId="1" xfId="0" applyNumberFormat="1" applyFont="1" applyFill="1" applyBorder="1" applyAlignment="1" applyProtection="1">
      <alignment horizontal="center" vertical="center" wrapText="1"/>
      <protection locked="0"/>
    </xf>
    <xf numFmtId="0" fontId="14" fillId="4" borderId="0" xfId="0" applyFont="1" applyFill="1" applyBorder="1" applyAlignment="1" applyProtection="1">
      <alignment vertical="top" wrapText="1"/>
    </xf>
    <xf numFmtId="0" fontId="0" fillId="0" borderId="0" xfId="0" applyAlignment="1" applyProtection="1">
      <alignment horizontal="center"/>
      <protection locked="0"/>
    </xf>
    <xf numFmtId="0" fontId="0" fillId="0" borderId="0" xfId="0" applyAlignment="1" applyProtection="1">
      <alignment horizontal="center"/>
      <protection locked="0"/>
    </xf>
    <xf numFmtId="0" fontId="0" fillId="0" borderId="0" xfId="0" applyBorder="1" applyAlignment="1" applyProtection="1">
      <alignment horizontal="center"/>
      <protection locked="0"/>
    </xf>
    <xf numFmtId="0" fontId="3" fillId="0" borderId="0" xfId="0" applyFont="1" applyBorder="1" applyAlignment="1">
      <alignment vertical="center"/>
    </xf>
    <xf numFmtId="0" fontId="0" fillId="0" borderId="0" xfId="0" applyAlignment="1" applyProtection="1">
      <alignment horizontal="center"/>
      <protection locked="0"/>
    </xf>
    <xf numFmtId="0" fontId="6" fillId="4" borderId="0" xfId="0" applyFont="1" applyFill="1" applyBorder="1" applyAlignment="1" applyProtection="1">
      <alignment vertical="center"/>
    </xf>
    <xf numFmtId="0" fontId="3" fillId="0" borderId="2" xfId="0" applyFont="1" applyFill="1" applyBorder="1" applyAlignment="1" applyProtection="1">
      <alignment vertical="top"/>
      <protection hidden="1"/>
    </xf>
    <xf numFmtId="0" fontId="7" fillId="5" borderId="1" xfId="0" applyFont="1" applyFill="1" applyBorder="1" applyAlignment="1">
      <alignment vertical="center" wrapText="1"/>
    </xf>
    <xf numFmtId="0" fontId="3" fillId="5" borderId="1" xfId="0" applyFont="1" applyFill="1" applyBorder="1" applyAlignment="1" applyProtection="1">
      <alignment horizontal="left" vertical="center"/>
    </xf>
    <xf numFmtId="0" fontId="18" fillId="0" borderId="0" xfId="0" applyFont="1" applyAlignment="1">
      <alignment vertical="top" wrapText="1"/>
    </xf>
    <xf numFmtId="0" fontId="18" fillId="0" borderId="0" xfId="0" applyFont="1" applyAlignment="1">
      <alignment vertical="top"/>
    </xf>
    <xf numFmtId="0" fontId="3" fillId="0" borderId="0" xfId="0" applyFont="1" applyAlignment="1" applyProtection="1">
      <alignment vertical="top"/>
    </xf>
    <xf numFmtId="0" fontId="3" fillId="0" borderId="0" xfId="0" applyFont="1" applyAlignment="1" applyProtection="1">
      <alignment vertical="center"/>
      <protection hidden="1"/>
    </xf>
    <xf numFmtId="0" fontId="3" fillId="0" borderId="0" xfId="0" applyFont="1" applyAlignment="1" applyProtection="1">
      <alignment vertical="top"/>
      <protection hidden="1"/>
    </xf>
    <xf numFmtId="0" fontId="30" fillId="0" borderId="0" xfId="0" applyFont="1" applyAlignment="1" applyProtection="1">
      <alignment vertical="top"/>
      <protection hidden="1"/>
    </xf>
    <xf numFmtId="0" fontId="30" fillId="0" borderId="6" xfId="0" applyFont="1" applyBorder="1" applyAlignment="1" applyProtection="1">
      <alignment vertical="top"/>
      <protection hidden="1"/>
    </xf>
    <xf numFmtId="0" fontId="3" fillId="0" borderId="1" xfId="0" applyFont="1" applyBorder="1" applyAlignment="1" applyProtection="1">
      <alignment vertical="center"/>
      <protection locked="0" hidden="1"/>
    </xf>
    <xf numFmtId="0" fontId="3" fillId="0" borderId="1" xfId="0" applyFont="1" applyBorder="1" applyAlignment="1" applyProtection="1">
      <alignment vertical="top"/>
      <protection locked="0" hidden="1"/>
    </xf>
    <xf numFmtId="0" fontId="3" fillId="0" borderId="0" xfId="0" applyFont="1" applyBorder="1" applyAlignment="1" applyProtection="1">
      <alignment vertical="top"/>
      <protection locked="0" hidden="1"/>
    </xf>
    <xf numFmtId="0" fontId="30" fillId="0" borderId="0" xfId="0" applyFont="1" applyAlignment="1" applyProtection="1">
      <protection hidden="1"/>
    </xf>
    <xf numFmtId="0" fontId="3" fillId="0" borderId="1" xfId="0" applyFont="1" applyBorder="1" applyAlignment="1" applyProtection="1">
      <alignment vertical="top"/>
      <protection hidden="1"/>
    </xf>
    <xf numFmtId="0" fontId="11" fillId="0" borderId="0" xfId="0" applyFont="1"/>
    <xf numFmtId="0" fontId="32" fillId="0" borderId="0" xfId="0" applyFont="1" applyAlignment="1">
      <alignment horizontal="left" vertical="top"/>
    </xf>
    <xf numFmtId="0" fontId="32" fillId="0" borderId="0" xfId="0" applyFont="1" applyAlignment="1">
      <alignment vertical="top" wrapText="1"/>
    </xf>
    <xf numFmtId="0" fontId="32" fillId="0" borderId="0" xfId="0" applyFont="1" applyAlignment="1">
      <alignment vertical="top"/>
    </xf>
    <xf numFmtId="0" fontId="33" fillId="0" borderId="0" xfId="0" applyFont="1" applyAlignment="1">
      <alignment horizontal="left" vertical="top"/>
    </xf>
    <xf numFmtId="0" fontId="33" fillId="0" borderId="0" xfId="0" applyFont="1" applyAlignment="1">
      <alignment vertical="top"/>
    </xf>
    <xf numFmtId="0" fontId="3" fillId="0" borderId="1" xfId="0" applyNumberFormat="1" applyFont="1" applyBorder="1" applyAlignment="1" applyProtection="1">
      <alignment vertical="top"/>
      <protection hidden="1"/>
    </xf>
    <xf numFmtId="49" fontId="3" fillId="7" borderId="1" xfId="0" applyNumberFormat="1" applyFont="1" applyFill="1" applyBorder="1" applyAlignment="1" applyProtection="1">
      <alignment horizontal="left" vertical="center" wrapText="1"/>
      <protection locked="0"/>
    </xf>
    <xf numFmtId="2" fontId="3" fillId="7" borderId="1" xfId="0" applyNumberFormat="1" applyFont="1" applyFill="1" applyBorder="1" applyAlignment="1" applyProtection="1">
      <alignment vertical="center" wrapText="1"/>
      <protection locked="0"/>
    </xf>
    <xf numFmtId="0" fontId="0" fillId="0" borderId="0" xfId="0" applyBorder="1" applyAlignment="1" applyProtection="1">
      <alignment horizontal="center"/>
    </xf>
    <xf numFmtId="0" fontId="0" fillId="0" borderId="0" xfId="0" applyFill="1" applyBorder="1" applyAlignment="1" applyProtection="1">
      <alignment horizontal="center"/>
    </xf>
    <xf numFmtId="0" fontId="3" fillId="0" borderId="0" xfId="0" applyFont="1" applyBorder="1" applyAlignment="1" applyProtection="1">
      <alignment vertical="top"/>
      <protection hidden="1"/>
    </xf>
    <xf numFmtId="0" fontId="0" fillId="0" borderId="0" xfId="0" applyAlignment="1" applyProtection="1">
      <alignment horizontal="center"/>
    </xf>
    <xf numFmtId="3" fontId="3" fillId="0" borderId="0" xfId="0" applyNumberFormat="1" applyFont="1" applyFill="1" applyBorder="1" applyAlignment="1" applyProtection="1">
      <alignment horizontal="center" vertical="center" shrinkToFit="1"/>
    </xf>
    <xf numFmtId="49" fontId="3" fillId="7" borderId="1" xfId="0" applyNumberFormat="1" applyFont="1" applyFill="1" applyBorder="1" applyAlignment="1" applyProtection="1">
      <alignment vertical="center" shrinkToFit="1"/>
      <protection locked="0"/>
    </xf>
    <xf numFmtId="3" fontId="3" fillId="7" borderId="1" xfId="0" applyNumberFormat="1" applyFont="1" applyFill="1" applyBorder="1" applyAlignment="1" applyProtection="1">
      <alignment horizontal="center" vertical="center" shrinkToFit="1"/>
      <protection locked="0"/>
    </xf>
    <xf numFmtId="166" fontId="3" fillId="7" borderId="1" xfId="0" applyNumberFormat="1" applyFont="1" applyFill="1" applyBorder="1" applyAlignment="1" applyProtection="1">
      <alignment vertical="center" shrinkToFit="1"/>
      <protection locked="0"/>
    </xf>
    <xf numFmtId="0" fontId="3" fillId="0" borderId="1" xfId="0" applyFont="1" applyBorder="1" applyAlignment="1">
      <alignment vertical="top"/>
    </xf>
    <xf numFmtId="0" fontId="3" fillId="7" borderId="1" xfId="0" applyNumberFormat="1" applyFont="1" applyFill="1" applyBorder="1" applyAlignment="1" applyProtection="1">
      <alignment vertical="center" shrinkToFit="1"/>
      <protection locked="0"/>
    </xf>
    <xf numFmtId="0" fontId="6" fillId="4" borderId="0" xfId="0" applyFont="1" applyFill="1" applyBorder="1" applyAlignment="1" applyProtection="1">
      <alignment vertical="center"/>
    </xf>
    <xf numFmtId="0" fontId="3" fillId="5" borderId="1" xfId="0" applyNumberFormat="1" applyFont="1" applyFill="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wrapText="1"/>
    </xf>
    <xf numFmtId="0" fontId="3" fillId="0" borderId="0" xfId="0" applyFont="1" applyFill="1" applyBorder="1" applyAlignment="1" applyProtection="1">
      <alignment vertical="center" wrapText="1"/>
    </xf>
    <xf numFmtId="0" fontId="3" fillId="0" borderId="5" xfId="0" applyFont="1" applyFill="1" applyBorder="1" applyAlignment="1" applyProtection="1">
      <alignment vertical="center" wrapText="1"/>
    </xf>
    <xf numFmtId="165" fontId="3" fillId="0" borderId="4" xfId="0" applyNumberFormat="1" applyFont="1" applyFill="1" applyBorder="1" applyAlignment="1" applyProtection="1">
      <alignment vertical="center" shrinkToFit="1"/>
      <protection locked="0"/>
    </xf>
    <xf numFmtId="0" fontId="3" fillId="0" borderId="0" xfId="0" applyFont="1" applyFill="1" applyAlignment="1">
      <alignment vertical="center" wrapText="1"/>
    </xf>
    <xf numFmtId="0" fontId="30" fillId="0" borderId="0" xfId="0" applyFont="1" applyBorder="1" applyAlignment="1" applyProtection="1">
      <alignment wrapText="1"/>
      <protection hidden="1"/>
    </xf>
    <xf numFmtId="0" fontId="3" fillId="0" borderId="0" xfId="0" applyFont="1" applyAlignment="1" applyProtection="1">
      <protection hidden="1"/>
    </xf>
    <xf numFmtId="0" fontId="8" fillId="0" borderId="0" xfId="0" applyFont="1" applyAlignment="1">
      <alignment horizontal="right"/>
    </xf>
    <xf numFmtId="0" fontId="3" fillId="0" borderId="0" xfId="0" applyFont="1" applyAlignment="1">
      <alignment horizontal="right" vertical="top"/>
    </xf>
    <xf numFmtId="0" fontId="0" fillId="0" borderId="0" xfId="0" applyFill="1" applyBorder="1"/>
    <xf numFmtId="0" fontId="7" fillId="0" borderId="0" xfId="0" applyFont="1" applyFill="1" applyBorder="1" applyAlignment="1">
      <alignment vertical="center" wrapText="1"/>
    </xf>
    <xf numFmtId="0" fontId="2" fillId="0" borderId="0" xfId="0" applyFont="1" applyFill="1" applyBorder="1" applyAlignment="1">
      <alignment horizontal="center" vertical="center" wrapText="1"/>
    </xf>
    <xf numFmtId="9" fontId="3" fillId="0" borderId="0" xfId="1" applyNumberFormat="1" applyFont="1" applyFill="1" applyBorder="1" applyAlignment="1" applyProtection="1">
      <alignment horizontal="center" vertical="center" shrinkToFit="1"/>
      <protection hidden="1"/>
    </xf>
    <xf numFmtId="0" fontId="3" fillId="0" borderId="0" xfId="0" applyFont="1" applyFill="1" applyBorder="1" applyAlignment="1">
      <alignment vertical="top"/>
    </xf>
    <xf numFmtId="0" fontId="3" fillId="0" borderId="0" xfId="0" applyFont="1" applyFill="1" applyBorder="1" applyAlignment="1">
      <alignment vertical="top" wrapText="1"/>
    </xf>
    <xf numFmtId="0" fontId="8" fillId="0" borderId="0" xfId="0" applyFont="1" applyFill="1" applyBorder="1" applyAlignment="1" applyProtection="1">
      <alignment horizontal="center" wrapText="1"/>
    </xf>
    <xf numFmtId="0" fontId="0" fillId="0" borderId="0" xfId="0" applyFill="1" applyBorder="1" applyAlignment="1" applyProtection="1">
      <alignment horizontal="center"/>
      <protection locked="0"/>
    </xf>
    <xf numFmtId="0" fontId="0" fillId="0" borderId="1" xfId="0" applyFill="1" applyBorder="1" applyAlignment="1" applyProtection="1">
      <alignment horizontal="center" vertical="center"/>
    </xf>
    <xf numFmtId="0" fontId="0" fillId="0" borderId="1" xfId="0" applyFill="1" applyBorder="1" applyAlignment="1" applyProtection="1">
      <alignment horizontal="center" vertical="center"/>
      <protection locked="0"/>
    </xf>
    <xf numFmtId="0" fontId="18" fillId="5" borderId="1"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0" fillId="0" borderId="1" xfId="0" applyBorder="1" applyAlignment="1">
      <alignment wrapText="1"/>
    </xf>
    <xf numFmtId="0" fontId="19" fillId="0" borderId="0" xfId="0" applyNumberFormat="1" applyFont="1" applyBorder="1" applyAlignment="1">
      <alignment horizontal="left" vertical="center" wrapText="1"/>
    </xf>
    <xf numFmtId="0" fontId="27" fillId="0" borderId="0" xfId="0" applyFont="1" applyAlignment="1">
      <alignment vertical="top" wrapText="1"/>
    </xf>
    <xf numFmtId="165" fontId="21" fillId="5" borderId="2" xfId="0" applyNumberFormat="1" applyFont="1" applyFill="1" applyBorder="1" applyAlignment="1" applyProtection="1">
      <alignment horizontal="left" vertical="center"/>
      <protection locked="0"/>
    </xf>
    <xf numFmtId="165" fontId="21" fillId="5" borderId="4" xfId="0" applyNumberFormat="1" applyFont="1" applyFill="1" applyBorder="1" applyAlignment="1" applyProtection="1">
      <alignment horizontal="left" vertical="center"/>
      <protection locked="0"/>
    </xf>
    <xf numFmtId="165" fontId="21" fillId="5" borderId="3" xfId="0" applyNumberFormat="1" applyFont="1" applyFill="1" applyBorder="1" applyAlignment="1" applyProtection="1">
      <alignment horizontal="left" vertical="center"/>
      <protection locked="0"/>
    </xf>
    <xf numFmtId="0" fontId="20" fillId="0" borderId="0" xfId="0" applyFont="1" applyAlignment="1" applyProtection="1">
      <alignment horizontal="left" vertical="top" wrapText="1"/>
      <protection hidden="1"/>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20" fillId="0" borderId="0" xfId="0" applyFont="1" applyBorder="1" applyAlignment="1">
      <alignment horizontal="left" vertical="top" wrapText="1"/>
    </xf>
    <xf numFmtId="0" fontId="20" fillId="0" borderId="0" xfId="0" applyFont="1" applyAlignment="1">
      <alignment horizontal="left" vertical="top" wrapText="1"/>
    </xf>
    <xf numFmtId="3" fontId="3" fillId="7" borderId="2" xfId="0" applyNumberFormat="1" applyFont="1" applyFill="1" applyBorder="1" applyAlignment="1" applyProtection="1">
      <alignment horizontal="left" vertical="top" wrapText="1" shrinkToFit="1"/>
      <protection locked="0"/>
    </xf>
    <xf numFmtId="3" fontId="3" fillId="7" borderId="3" xfId="0" applyNumberFormat="1" applyFont="1" applyFill="1" applyBorder="1" applyAlignment="1" applyProtection="1">
      <alignment horizontal="left" vertical="top" wrapText="1" shrinkToFit="1"/>
      <protection locked="0"/>
    </xf>
    <xf numFmtId="0" fontId="7" fillId="5" borderId="2" xfId="0" applyFont="1" applyFill="1" applyBorder="1" applyAlignment="1">
      <alignment vertical="center" wrapText="1"/>
    </xf>
    <xf numFmtId="0" fontId="7" fillId="5" borderId="3" xfId="0" applyFont="1" applyFill="1" applyBorder="1" applyAlignment="1">
      <alignment vertical="center" wrapText="1"/>
    </xf>
    <xf numFmtId="0" fontId="3" fillId="0" borderId="1" xfId="0" applyFont="1" applyFill="1" applyBorder="1" applyAlignment="1" applyProtection="1">
      <alignment vertical="top"/>
      <protection hidden="1"/>
    </xf>
    <xf numFmtId="0" fontId="6" fillId="4" borderId="6" xfId="0" applyFont="1" applyFill="1" applyBorder="1" applyAlignment="1" applyProtection="1">
      <alignment vertical="center"/>
    </xf>
    <xf numFmtId="0" fontId="14" fillId="4" borderId="6" xfId="0" applyFont="1" applyFill="1" applyBorder="1" applyAlignment="1" applyProtection="1">
      <alignment horizontal="left" vertical="top" wrapText="1"/>
    </xf>
    <xf numFmtId="0" fontId="25" fillId="0" borderId="0" xfId="2" applyAlignment="1">
      <alignment horizontal="left" vertical="center" wrapText="1"/>
    </xf>
    <xf numFmtId="0" fontId="8" fillId="0" borderId="0" xfId="0" applyFont="1" applyAlignment="1">
      <alignment horizontal="left" vertical="center"/>
    </xf>
    <xf numFmtId="0" fontId="26" fillId="0" borderId="0" xfId="2" applyFont="1" applyAlignment="1">
      <alignment horizontal="left" vertical="center" wrapText="1"/>
    </xf>
    <xf numFmtId="0" fontId="2" fillId="0" borderId="6" xfId="0" applyFont="1" applyBorder="1" applyAlignment="1">
      <alignment horizontal="left" vertical="center" wrapText="1"/>
    </xf>
    <xf numFmtId="0" fontId="6" fillId="4" borderId="0" xfId="0" applyFont="1" applyFill="1" applyBorder="1" applyAlignment="1" applyProtection="1">
      <alignment vertical="center"/>
    </xf>
    <xf numFmtId="0" fontId="8" fillId="0" borderId="0" xfId="0" applyFont="1" applyAlignment="1">
      <alignment vertical="center" wrapText="1"/>
    </xf>
    <xf numFmtId="0" fontId="3" fillId="0" borderId="2" xfId="0" applyFont="1" applyFill="1" applyBorder="1" applyAlignment="1" applyProtection="1">
      <alignment vertical="top"/>
      <protection hidden="1"/>
    </xf>
    <xf numFmtId="0" fontId="3" fillId="0" borderId="3" xfId="0" applyFont="1" applyFill="1" applyBorder="1" applyAlignment="1" applyProtection="1">
      <alignment vertical="top"/>
      <protection hidden="1"/>
    </xf>
    <xf numFmtId="0" fontId="4" fillId="3" borderId="2" xfId="0" applyFont="1" applyFill="1" applyBorder="1" applyAlignment="1" applyProtection="1">
      <alignment horizontal="center" wrapText="1"/>
    </xf>
    <xf numFmtId="0" fontId="4" fillId="3" borderId="3" xfId="0" applyFont="1" applyFill="1" applyBorder="1" applyAlignment="1" applyProtection="1">
      <alignment horizontal="center" wrapText="1"/>
    </xf>
    <xf numFmtId="0" fontId="14" fillId="3" borderId="11"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wrapText="1"/>
    </xf>
    <xf numFmtId="0" fontId="8" fillId="0" borderId="0" xfId="0" applyFont="1" applyAlignment="1">
      <alignment horizontal="left" vertical="top" wrapText="1"/>
    </xf>
    <xf numFmtId="0" fontId="8" fillId="0" borderId="0" xfId="0" quotePrefix="1" applyFont="1" applyAlignment="1">
      <alignment horizontal="left" vertical="top" wrapText="1"/>
    </xf>
    <xf numFmtId="0" fontId="21" fillId="5" borderId="2" xfId="0" applyFont="1" applyFill="1" applyBorder="1" applyAlignment="1">
      <alignment vertical="center" wrapText="1"/>
    </xf>
    <xf numFmtId="0" fontId="21" fillId="5" borderId="3" xfId="0" applyFont="1" applyFill="1" applyBorder="1" applyAlignment="1">
      <alignment vertical="center" wrapText="1"/>
    </xf>
    <xf numFmtId="0" fontId="7" fillId="5" borderId="4" xfId="0" applyFont="1" applyFill="1" applyBorder="1" applyAlignment="1">
      <alignment vertical="center" wrapText="1"/>
    </xf>
    <xf numFmtId="0" fontId="6" fillId="4" borderId="6" xfId="0" applyFont="1" applyFill="1" applyBorder="1" applyAlignment="1" applyProtection="1">
      <alignment horizontal="left" vertical="center"/>
    </xf>
    <xf numFmtId="3" fontId="3" fillId="7" borderId="4" xfId="0" applyNumberFormat="1" applyFont="1" applyFill="1" applyBorder="1" applyAlignment="1" applyProtection="1">
      <alignment horizontal="left" vertical="top" wrapText="1" shrinkToFit="1"/>
      <protection locked="0"/>
    </xf>
    <xf numFmtId="0" fontId="28" fillId="0" borderId="0" xfId="2" applyFont="1" applyAlignment="1">
      <alignment horizontal="left" vertical="center" wrapText="1"/>
    </xf>
    <xf numFmtId="0" fontId="3" fillId="5" borderId="1" xfId="0" applyFont="1" applyFill="1" applyBorder="1" applyAlignment="1" applyProtection="1">
      <alignment vertical="center" wrapText="1"/>
    </xf>
    <xf numFmtId="0" fontId="7" fillId="5" borderId="1" xfId="0" applyFont="1" applyFill="1" applyBorder="1" applyAlignment="1">
      <alignment vertical="center" wrapText="1"/>
    </xf>
    <xf numFmtId="0" fontId="7" fillId="5" borderId="8" xfId="0" applyFont="1" applyFill="1" applyBorder="1" applyAlignment="1">
      <alignment vertical="center" wrapText="1"/>
    </xf>
    <xf numFmtId="0" fontId="7" fillId="5" borderId="7" xfId="0" applyFont="1" applyFill="1" applyBorder="1" applyAlignment="1">
      <alignmen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0" borderId="0" xfId="0" applyFont="1" applyFill="1" applyBorder="1" applyAlignment="1">
      <alignment vertical="center" wrapText="1"/>
    </xf>
    <xf numFmtId="3" fontId="3" fillId="7" borderId="1" xfId="0" applyNumberFormat="1" applyFont="1" applyFill="1" applyBorder="1" applyAlignment="1" applyProtection="1">
      <alignment horizontal="left" vertical="top" wrapText="1" shrinkToFit="1"/>
      <protection locked="0"/>
    </xf>
    <xf numFmtId="0" fontId="3" fillId="7" borderId="1" xfId="0" applyFont="1" applyFill="1" applyBorder="1" applyAlignment="1" applyProtection="1">
      <alignment horizontal="left" vertical="top" wrapText="1"/>
      <protection locked="0"/>
    </xf>
    <xf numFmtId="0" fontId="3" fillId="5" borderId="1" xfId="0" applyFont="1" applyFill="1" applyBorder="1" applyAlignment="1" applyProtection="1">
      <alignment vertical="center"/>
    </xf>
    <xf numFmtId="0" fontId="2" fillId="5" borderId="1" xfId="0" applyFont="1" applyFill="1" applyBorder="1" applyAlignment="1">
      <alignment vertical="center" wrapText="1"/>
    </xf>
    <xf numFmtId="0" fontId="3" fillId="0" borderId="2" xfId="0" applyFont="1" applyFill="1" applyBorder="1" applyAlignment="1" applyProtection="1">
      <alignment horizontal="left" vertical="top"/>
      <protection hidden="1"/>
    </xf>
    <xf numFmtId="0" fontId="3" fillId="0" borderId="4" xfId="0" applyFont="1" applyFill="1" applyBorder="1" applyAlignment="1" applyProtection="1">
      <alignment horizontal="left" vertical="top"/>
      <protection hidden="1"/>
    </xf>
    <xf numFmtId="0" fontId="3" fillId="5" borderId="2"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5" borderId="3" xfId="0" applyFont="1" applyFill="1" applyBorder="1" applyAlignment="1" applyProtection="1">
      <alignment horizontal="left" vertical="center" wrapText="1"/>
    </xf>
    <xf numFmtId="0" fontId="3" fillId="5" borderId="1" xfId="0" applyFont="1" applyFill="1" applyBorder="1" applyAlignment="1" applyProtection="1">
      <alignment horizontal="left" vertical="center"/>
    </xf>
    <xf numFmtId="0" fontId="2" fillId="5" borderId="2" xfId="0" applyFont="1" applyFill="1" applyBorder="1" applyAlignment="1" applyProtection="1">
      <alignment horizontal="left" vertical="center" wrapText="1"/>
    </xf>
    <xf numFmtId="0" fontId="2" fillId="5" borderId="3" xfId="0" applyFont="1" applyFill="1" applyBorder="1" applyAlignment="1" applyProtection="1">
      <alignment horizontal="left" vertical="center" wrapText="1"/>
    </xf>
    <xf numFmtId="0" fontId="2" fillId="5" borderId="1" xfId="0" applyFont="1" applyFill="1" applyBorder="1" applyAlignment="1">
      <alignment vertical="center"/>
    </xf>
    <xf numFmtId="0" fontId="2" fillId="5" borderId="1" xfId="0" applyFont="1" applyFill="1" applyBorder="1" applyAlignment="1">
      <alignment horizontal="left" vertical="center" wrapText="1"/>
    </xf>
    <xf numFmtId="0" fontId="8" fillId="0" borderId="0" xfId="0" applyFont="1" applyBorder="1" applyAlignment="1">
      <alignment horizontal="left" vertical="top" wrapText="1"/>
    </xf>
    <xf numFmtId="0" fontId="2" fillId="5" borderId="4" xfId="0" applyFont="1" applyFill="1" applyBorder="1" applyAlignment="1" applyProtection="1">
      <alignment horizontal="left" vertical="center" wrapText="1"/>
    </xf>
    <xf numFmtId="0" fontId="3" fillId="0" borderId="4" xfId="0" applyFont="1" applyFill="1" applyBorder="1" applyAlignment="1" applyProtection="1">
      <alignment vertical="top"/>
      <protection hidden="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2" fillId="5" borderId="1" xfId="0" applyFont="1" applyFill="1" applyBorder="1" applyAlignment="1">
      <alignment vertical="center" wrapText="1"/>
    </xf>
    <xf numFmtId="0" fontId="6" fillId="4" borderId="4" xfId="0" applyFont="1" applyFill="1" applyBorder="1" applyAlignment="1" applyProtection="1">
      <alignment vertical="center"/>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 fillId="3" borderId="2"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18" fillId="3" borderId="1" xfId="0" applyFont="1" applyFill="1" applyBorder="1" applyAlignment="1">
      <alignment horizontal="center" vertical="center" wrapText="1"/>
    </xf>
  </cellXfs>
  <cellStyles count="3">
    <cellStyle name="Hyperlink" xfId="2" builtinId="8"/>
    <cellStyle name="Normal" xfId="0" builtinId="0"/>
    <cellStyle name="Percent" xfId="1" builtinId="5"/>
  </cellStyles>
  <dxfs count="168">
    <dxf>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ont>
        <color rgb="FFFF0000"/>
      </font>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theme="1"/>
      </font>
      <fill>
        <patternFill>
          <bgColor theme="1"/>
        </patternFill>
      </fill>
    </dxf>
    <dxf>
      <fill>
        <patternFill>
          <bgColor theme="1"/>
        </patternFill>
      </fill>
    </dxf>
    <dxf>
      <font>
        <color theme="1"/>
      </font>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0" tint="-0.34998626667073579"/>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name val="Cambria"/>
        <scheme val="none"/>
      </font>
      <fill>
        <patternFill>
          <bgColor theme="1"/>
        </patternFill>
      </fill>
    </dxf>
    <dxf>
      <font>
        <color rgb="FFFF0000"/>
      </font>
      <fill>
        <patternFill>
          <bgColor theme="1"/>
        </patternFill>
      </fill>
    </dxf>
    <dxf>
      <font>
        <color rgb="FFFF0000"/>
        <name val="Cambria"/>
        <scheme val="none"/>
      </font>
      <fill>
        <patternFill>
          <bgColor theme="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0" tint="-0.34998626667073579"/>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name val="Cambria"/>
        <scheme val="none"/>
      </font>
      <fill>
        <patternFill>
          <bgColor theme="1"/>
        </patternFill>
      </fill>
    </dxf>
    <dxf>
      <font>
        <color rgb="FFFF0000"/>
      </font>
      <fill>
        <patternFill>
          <bgColor theme="1"/>
        </patternFill>
      </fill>
    </dxf>
    <dxf>
      <font>
        <color rgb="FFFF0000"/>
        <name val="Cambria"/>
        <scheme val="none"/>
      </font>
      <fill>
        <patternFill>
          <bgColor theme="1"/>
        </patternFill>
      </fill>
    </dxf>
    <dxf>
      <fill>
        <patternFill>
          <bgColor rgb="FF99CCFF"/>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ont>
        <color theme="1"/>
      </font>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1" tint="0.499984740745262"/>
      </font>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auto="1"/>
      </font>
      <fill>
        <patternFill>
          <bgColor theme="1"/>
        </patternFill>
      </fill>
    </dxf>
    <dxf>
      <font>
        <color auto="1"/>
      </font>
      <fill>
        <patternFill>
          <bgColor theme="1"/>
        </patternFill>
      </fill>
    </dxf>
  </dxfs>
  <tableStyles count="0" defaultTableStyle="TableStyleMedium9" defaultPivotStyle="PivotStyleLight16"/>
  <colors>
    <mruColors>
      <color rgb="FFBFBFBF"/>
      <color rgb="FF99CCFF"/>
      <color rgb="FFC2C2C2"/>
      <color rgb="FFD8E4BC"/>
      <color rgb="FF00B0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S$8" lockText="1" noThreeD="1"/>
</file>

<file path=xl/ctrlProps/ctrlProp10.xml><?xml version="1.0" encoding="utf-8"?>
<formControlPr xmlns="http://schemas.microsoft.com/office/spreadsheetml/2009/9/main" objectType="CheckBox" fmlaLink="$S$19" lockText="1" noThreeD="1"/>
</file>

<file path=xl/ctrlProps/ctrlProp11.xml><?xml version="1.0" encoding="utf-8"?>
<formControlPr xmlns="http://schemas.microsoft.com/office/spreadsheetml/2009/9/main" objectType="CheckBox" fmlaLink="$S$20" lockText="1" noThreeD="1"/>
</file>

<file path=xl/ctrlProps/ctrlProp12.xml><?xml version="1.0" encoding="utf-8"?>
<formControlPr xmlns="http://schemas.microsoft.com/office/spreadsheetml/2009/9/main" objectType="CheckBox" fmlaLink="$S$21" lockText="1" noThreeD="1"/>
</file>

<file path=xl/ctrlProps/ctrlProp13.xml><?xml version="1.0" encoding="utf-8"?>
<formControlPr xmlns="http://schemas.microsoft.com/office/spreadsheetml/2009/9/main" objectType="CheckBox" fmlaLink="$T$15" lockText="1" noThreeD="1"/>
</file>

<file path=xl/ctrlProps/ctrlProp14.xml><?xml version="1.0" encoding="utf-8"?>
<formControlPr xmlns="http://schemas.microsoft.com/office/spreadsheetml/2009/9/main" objectType="CheckBox" fmlaLink="$T$16" lockText="1" noThreeD="1"/>
</file>

<file path=xl/ctrlProps/ctrlProp15.xml><?xml version="1.0" encoding="utf-8"?>
<formControlPr xmlns="http://schemas.microsoft.com/office/spreadsheetml/2009/9/main" objectType="CheckBox" fmlaLink="$T$17" lockText="1" noThreeD="1"/>
</file>

<file path=xl/ctrlProps/ctrlProp16.xml><?xml version="1.0" encoding="utf-8"?>
<formControlPr xmlns="http://schemas.microsoft.com/office/spreadsheetml/2009/9/main" objectType="CheckBox" fmlaLink="$T$18" lockText="1" noThreeD="1"/>
</file>

<file path=xl/ctrlProps/ctrlProp17.xml><?xml version="1.0" encoding="utf-8"?>
<formControlPr xmlns="http://schemas.microsoft.com/office/spreadsheetml/2009/9/main" objectType="CheckBox" fmlaLink="$T$19" lockText="1" noThreeD="1"/>
</file>

<file path=xl/ctrlProps/ctrlProp18.xml><?xml version="1.0" encoding="utf-8"?>
<formControlPr xmlns="http://schemas.microsoft.com/office/spreadsheetml/2009/9/main" objectType="CheckBox" fmlaLink="$T$20" lockText="1" noThreeD="1"/>
</file>

<file path=xl/ctrlProps/ctrlProp19.xml><?xml version="1.0" encoding="utf-8"?>
<formControlPr xmlns="http://schemas.microsoft.com/office/spreadsheetml/2009/9/main" objectType="CheckBox" fmlaLink="$T$21" lockText="1" noThreeD="1"/>
</file>

<file path=xl/ctrlProps/ctrlProp2.xml><?xml version="1.0" encoding="utf-8"?>
<formControlPr xmlns="http://schemas.microsoft.com/office/spreadsheetml/2009/9/main" objectType="CheckBox" fmlaLink="$S$8" lockText="1" noThreeD="1"/>
</file>

<file path=xl/ctrlProps/ctrlProp3.xml><?xml version="1.0" encoding="utf-8"?>
<formControlPr xmlns="http://schemas.microsoft.com/office/spreadsheetml/2009/9/main" objectType="CheckBox" fmlaLink="$S$9" lockText="1" noThreeD="1"/>
</file>

<file path=xl/ctrlProps/ctrlProp4.xml><?xml version="1.0" encoding="utf-8"?>
<formControlPr xmlns="http://schemas.microsoft.com/office/spreadsheetml/2009/9/main" objectType="CheckBox" fmlaLink="$S$10" lockText="1" noThreeD="1"/>
</file>

<file path=xl/ctrlProps/ctrlProp5.xml><?xml version="1.0" encoding="utf-8"?>
<formControlPr xmlns="http://schemas.microsoft.com/office/spreadsheetml/2009/9/main" objectType="CheckBox" fmlaLink="$S$9" lockText="1" noThreeD="1"/>
</file>

<file path=xl/ctrlProps/ctrlProp6.xml><?xml version="1.0" encoding="utf-8"?>
<formControlPr xmlns="http://schemas.microsoft.com/office/spreadsheetml/2009/9/main" objectType="CheckBox" fmlaLink="$S$15" lockText="1" noThreeD="1"/>
</file>

<file path=xl/ctrlProps/ctrlProp7.xml><?xml version="1.0" encoding="utf-8"?>
<formControlPr xmlns="http://schemas.microsoft.com/office/spreadsheetml/2009/9/main" objectType="CheckBox" fmlaLink="$S$16" lockText="1" noThreeD="1"/>
</file>

<file path=xl/ctrlProps/ctrlProp8.xml><?xml version="1.0" encoding="utf-8"?>
<formControlPr xmlns="http://schemas.microsoft.com/office/spreadsheetml/2009/9/main" objectType="CheckBox" fmlaLink="$S$17" lockText="1" noThreeD="1"/>
</file>

<file path=xl/ctrlProps/ctrlProp9.xml><?xml version="1.0" encoding="utf-8"?>
<formControlPr xmlns="http://schemas.microsoft.com/office/spreadsheetml/2009/9/main" objectType="CheckBox" fmlaLink="$S$1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7</xdr:row>
          <xdr:rowOff>19050</xdr:rowOff>
        </xdr:from>
        <xdr:to>
          <xdr:col>4</xdr:col>
          <xdr:colOff>114300</xdr:colOff>
          <xdr:row>7</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19050</xdr:rowOff>
        </xdr:from>
        <xdr:to>
          <xdr:col>4</xdr:col>
          <xdr:colOff>114300</xdr:colOff>
          <xdr:row>7</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19050</xdr:rowOff>
        </xdr:from>
        <xdr:to>
          <xdr:col>4</xdr:col>
          <xdr:colOff>114300</xdr:colOff>
          <xdr:row>8</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19050</xdr:rowOff>
        </xdr:from>
        <xdr:to>
          <xdr:col>4</xdr:col>
          <xdr:colOff>114300</xdr:colOff>
          <xdr:row>9</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19050</xdr:rowOff>
        </xdr:from>
        <xdr:to>
          <xdr:col>4</xdr:col>
          <xdr:colOff>114300</xdr:colOff>
          <xdr:row>8</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28575</xdr:rowOff>
        </xdr:from>
        <xdr:to>
          <xdr:col>4</xdr:col>
          <xdr:colOff>104775</xdr:colOff>
          <xdr:row>15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19050</xdr:rowOff>
        </xdr:from>
        <xdr:to>
          <xdr:col>4</xdr:col>
          <xdr:colOff>57150</xdr:colOff>
          <xdr:row>15</xdr:row>
          <xdr:rowOff>238125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190500</xdr:rowOff>
        </xdr:from>
        <xdr:to>
          <xdr:col>4</xdr:col>
          <xdr:colOff>28575</xdr:colOff>
          <xdr:row>17</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247650</xdr:rowOff>
        </xdr:from>
        <xdr:to>
          <xdr:col>4</xdr:col>
          <xdr:colOff>28575</xdr:colOff>
          <xdr:row>17</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19050</xdr:rowOff>
        </xdr:from>
        <xdr:to>
          <xdr:col>4</xdr:col>
          <xdr:colOff>28575</xdr:colOff>
          <xdr:row>18</xdr:row>
          <xdr:rowOff>238125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19050</xdr:rowOff>
        </xdr:from>
        <xdr:to>
          <xdr:col>4</xdr:col>
          <xdr:colOff>28575</xdr:colOff>
          <xdr:row>19</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0</xdr:rowOff>
        </xdr:from>
        <xdr:to>
          <xdr:col>4</xdr:col>
          <xdr:colOff>561975</xdr:colOff>
          <xdr:row>20</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10</xdr:row>
          <xdr:rowOff>676275</xdr:rowOff>
        </xdr:from>
        <xdr:to>
          <xdr:col>5</xdr:col>
          <xdr:colOff>942975</xdr:colOff>
          <xdr:row>15</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14</xdr:row>
          <xdr:rowOff>238125</xdr:rowOff>
        </xdr:from>
        <xdr:to>
          <xdr:col>5</xdr:col>
          <xdr:colOff>933450</xdr:colOff>
          <xdr:row>15</xdr:row>
          <xdr:rowOff>219075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16</xdr:row>
          <xdr:rowOff>0</xdr:rowOff>
        </xdr:from>
        <xdr:to>
          <xdr:col>5</xdr:col>
          <xdr:colOff>933450</xdr:colOff>
          <xdr:row>16</xdr:row>
          <xdr:rowOff>219075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16</xdr:row>
          <xdr:rowOff>247650</xdr:rowOff>
        </xdr:from>
        <xdr:to>
          <xdr:col>5</xdr:col>
          <xdr:colOff>933450</xdr:colOff>
          <xdr:row>17</xdr:row>
          <xdr:rowOff>228600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17</xdr:row>
          <xdr:rowOff>238125</xdr:rowOff>
        </xdr:from>
        <xdr:to>
          <xdr:col>5</xdr:col>
          <xdr:colOff>952500</xdr:colOff>
          <xdr:row>18</xdr:row>
          <xdr:rowOff>209550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19</xdr:row>
          <xdr:rowOff>0</xdr:rowOff>
        </xdr:from>
        <xdr:to>
          <xdr:col>5</xdr:col>
          <xdr:colOff>952500</xdr:colOff>
          <xdr:row>19</xdr:row>
          <xdr:rowOff>219075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19</xdr:row>
          <xdr:rowOff>238125</xdr:rowOff>
        </xdr:from>
        <xdr:to>
          <xdr:col>5</xdr:col>
          <xdr:colOff>952500</xdr:colOff>
          <xdr:row>20</xdr:row>
          <xdr:rowOff>219075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pa.gov/natural-gas-star-program/methane-challenge-program-bmp-commitment-onshore-production-gathering-an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pa.gov/natural-gas-star-program/methane-challenge-program-bmp-commitment-distribution-segment-supplementary"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pa.gov/natural-gas-star-program/methane-challenge-program-bmp-commitment-onshore-production-gathering-an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pa.gov/natural-gas-star-program/methane-challenge-program-bmp-commitment-distribution-segment-supplementary"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ecfr.gov/cgi-bin/text-idx?SID=166ce78cc702849bb566da116a610d5b&amp;mc=true&amp;node=ap40.23.98_1238.15&amp;rgn=div9" TargetMode="External"/><Relationship Id="rId1" Type="http://schemas.openxmlformats.org/officeDocument/2006/relationships/hyperlink" Target="https://www.epa.gov/natural-gas-star-program/methane-challenge-program-bmp-commitment-distribution-segment-supplementar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pa.gov/natural-gas-star-program/methane-challenge-program-bmp-commitment-distribution-segment-supplementary"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pa.gov/natural-gas-star-program/methane-challenge-program-bmp-commitment-onshore-production-gathering-an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pa.gov/natural-gas-star-program/methane-challenge-program-bmp-commitment-onshore-production-gathering-an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pa.gov/natural-gas-star-program/methane-challenge-program-bmp-commitment-onshore-production-gathering-an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7"/>
  <sheetViews>
    <sheetView showGridLines="0" tabSelected="1" zoomScale="90" zoomScaleNormal="90" workbookViewId="0">
      <selection activeCell="B1" sqref="B1:E1"/>
    </sheetView>
  </sheetViews>
  <sheetFormatPr defaultColWidth="9.140625" defaultRowHeight="14.25" x14ac:dyDescent="0.25"/>
  <cols>
    <col min="1" max="1" width="4.7109375" style="7" customWidth="1"/>
    <col min="2" max="2" width="41.28515625" style="15" customWidth="1"/>
    <col min="3" max="3" width="14" style="20" customWidth="1"/>
    <col min="4" max="4" width="3.7109375" style="20" customWidth="1"/>
    <col min="5" max="5" width="78.140625" style="7" customWidth="1"/>
    <col min="6" max="6" width="21.5703125" style="7" customWidth="1"/>
    <col min="7" max="7" width="21" style="7" customWidth="1"/>
    <col min="8" max="9" width="9.140625" style="7"/>
    <col min="10" max="10" width="7.28515625" style="7" customWidth="1"/>
    <col min="11" max="15" width="9.140625" style="7"/>
    <col min="16" max="16" width="9.140625" style="7" customWidth="1"/>
    <col min="17" max="17" width="9.140625" style="119" customWidth="1"/>
    <col min="18" max="20" width="9.140625" style="119" hidden="1" customWidth="1"/>
    <col min="21" max="21" width="13.140625" style="119" hidden="1" customWidth="1"/>
    <col min="22" max="22" width="19.85546875" style="119" hidden="1" customWidth="1"/>
    <col min="23" max="23" width="9.140625" style="119" hidden="1" customWidth="1"/>
    <col min="24" max="25" width="9.140625" style="119" customWidth="1"/>
    <col min="26" max="16384" width="9.140625" style="7"/>
  </cols>
  <sheetData>
    <row r="1" spans="1:26" s="3" customFormat="1" ht="248.25" customHeight="1" x14ac:dyDescent="0.2">
      <c r="B1" s="173" t="s">
        <v>277</v>
      </c>
      <c r="C1" s="173"/>
      <c r="D1" s="173"/>
      <c r="E1" s="173"/>
      <c r="F1" s="157" t="s">
        <v>198</v>
      </c>
      <c r="G1" s="91">
        <v>43230</v>
      </c>
      <c r="Q1" s="118"/>
      <c r="R1" s="118"/>
      <c r="S1" s="125" t="s">
        <v>255</v>
      </c>
      <c r="T1" s="118"/>
      <c r="U1" s="118"/>
      <c r="V1" s="125" t="s">
        <v>256</v>
      </c>
      <c r="W1" s="118"/>
      <c r="X1" s="118"/>
      <c r="Y1" s="118"/>
    </row>
    <row r="2" spans="1:26" ht="20.100000000000001" customHeight="1" x14ac:dyDescent="0.25">
      <c r="B2" s="87" t="s">
        <v>1</v>
      </c>
      <c r="C2" s="169"/>
      <c r="D2" s="70"/>
      <c r="F2" s="158" t="s">
        <v>226</v>
      </c>
      <c r="G2" s="98" t="s">
        <v>273</v>
      </c>
      <c r="S2" s="133" t="b">
        <v>0</v>
      </c>
      <c r="V2" s="126"/>
    </row>
    <row r="3" spans="1:26" ht="7.5" customHeight="1" x14ac:dyDescent="0.25">
      <c r="B3" s="88"/>
    </row>
    <row r="4" spans="1:26" s="48" customFormat="1" ht="20.100000000000001" customHeight="1" x14ac:dyDescent="0.25">
      <c r="B4" s="89" t="s">
        <v>6</v>
      </c>
      <c r="C4" s="174"/>
      <c r="D4" s="175"/>
      <c r="E4" s="176"/>
      <c r="Q4" s="118"/>
      <c r="R4" s="118"/>
      <c r="S4" s="118"/>
      <c r="T4" s="118"/>
      <c r="U4" s="118"/>
      <c r="V4" s="118"/>
      <c r="W4" s="118"/>
      <c r="X4" s="118"/>
      <c r="Y4" s="118"/>
    </row>
    <row r="5" spans="1:26" ht="8.25" customHeight="1" x14ac:dyDescent="0.25">
      <c r="B5" s="87"/>
    </row>
    <row r="6" spans="1:26" s="48" customFormat="1" ht="20.100000000000001" customHeight="1" x14ac:dyDescent="0.25">
      <c r="B6" s="89" t="s">
        <v>0</v>
      </c>
      <c r="C6" s="174"/>
      <c r="D6" s="175"/>
      <c r="E6" s="176"/>
      <c r="P6" s="51"/>
      <c r="Q6" s="118"/>
      <c r="R6" s="118"/>
      <c r="S6" s="120" t="s">
        <v>197</v>
      </c>
      <c r="T6" s="119"/>
      <c r="U6" s="119"/>
      <c r="V6" s="121" t="s">
        <v>252</v>
      </c>
      <c r="W6" s="118"/>
      <c r="X6" s="118"/>
      <c r="Y6" s="118"/>
    </row>
    <row r="7" spans="1:26" ht="8.25" customHeight="1" x14ac:dyDescent="0.25">
      <c r="B7" s="88"/>
    </row>
    <row r="8" spans="1:26" s="48" customFormat="1" ht="20.100000000000001" customHeight="1" x14ac:dyDescent="0.25">
      <c r="A8" s="51"/>
      <c r="B8" s="88" t="s">
        <v>178</v>
      </c>
      <c r="C8" s="178"/>
      <c r="D8" s="179"/>
      <c r="E8" s="86" t="s">
        <v>179</v>
      </c>
      <c r="F8"/>
      <c r="G8" s="51"/>
      <c r="H8" s="51"/>
      <c r="I8" s="51"/>
      <c r="J8" s="51"/>
      <c r="K8" s="51"/>
      <c r="L8" s="51"/>
      <c r="M8" s="51"/>
      <c r="N8" s="51"/>
      <c r="O8" s="51"/>
      <c r="Q8" s="119"/>
      <c r="R8" s="119"/>
      <c r="S8" s="122" t="b">
        <v>0</v>
      </c>
      <c r="T8" s="118"/>
      <c r="U8" s="118"/>
      <c r="V8" s="119" t="e">
        <f>INDEX($S$8:$S$10,MATCH(TRUE,$S$8:$S$10,0))</f>
        <v>#N/A</v>
      </c>
      <c r="W8" s="118"/>
      <c r="X8" s="118"/>
      <c r="Y8" s="118"/>
    </row>
    <row r="9" spans="1:26" ht="20.100000000000001" customHeight="1" x14ac:dyDescent="0.25">
      <c r="A9" s="51"/>
      <c r="B9" s="88"/>
      <c r="C9" s="178"/>
      <c r="D9" s="179"/>
      <c r="E9" s="86" t="s">
        <v>180</v>
      </c>
      <c r="F9"/>
      <c r="G9" s="51"/>
      <c r="H9" s="51"/>
      <c r="I9" s="51"/>
      <c r="J9" s="51"/>
      <c r="K9" s="51"/>
      <c r="L9" s="51"/>
      <c r="M9" s="51"/>
      <c r="N9" s="51"/>
      <c r="O9" s="51"/>
      <c r="P9" s="51"/>
      <c r="S9" s="123" t="b">
        <v>0</v>
      </c>
      <c r="Z9" s="117"/>
    </row>
    <row r="10" spans="1:26" ht="20.100000000000001" customHeight="1" x14ac:dyDescent="0.25">
      <c r="A10" s="51"/>
      <c r="B10" s="88"/>
      <c r="C10" s="178"/>
      <c r="D10" s="179"/>
      <c r="E10" s="86" t="s">
        <v>181</v>
      </c>
      <c r="F10"/>
      <c r="G10" s="51"/>
      <c r="H10" s="51"/>
      <c r="I10" s="51"/>
      <c r="J10" s="51"/>
      <c r="K10" s="51"/>
      <c r="L10" s="51"/>
      <c r="M10" s="51"/>
      <c r="N10" s="51"/>
      <c r="O10" s="51"/>
      <c r="P10" s="51"/>
      <c r="S10" s="123" t="b">
        <v>0</v>
      </c>
      <c r="Z10" s="117"/>
    </row>
    <row r="11" spans="1:26" s="51" customFormat="1" ht="60" customHeight="1" x14ac:dyDescent="0.25">
      <c r="B11" s="88"/>
      <c r="C11" s="110"/>
      <c r="D11" s="108"/>
      <c r="E11" s="109"/>
      <c r="F11" s="165" t="s">
        <v>264</v>
      </c>
      <c r="Q11" s="119"/>
      <c r="R11" s="119"/>
      <c r="S11" s="155" t="s">
        <v>254</v>
      </c>
      <c r="T11" s="156" t="s">
        <v>272</v>
      </c>
      <c r="U11" s="119"/>
      <c r="V11" s="121" t="s">
        <v>253</v>
      </c>
      <c r="W11" s="119"/>
      <c r="X11" s="119"/>
      <c r="Y11" s="119"/>
      <c r="Z11" s="117"/>
    </row>
    <row r="12" spans="1:26" s="51" customFormat="1" ht="19.899999999999999" hidden="1" customHeight="1" x14ac:dyDescent="0.25">
      <c r="B12" s="88"/>
      <c r="C12" s="110"/>
      <c r="D12" s="108"/>
      <c r="E12" s="109"/>
      <c r="F12" s="166"/>
      <c r="Q12" s="119"/>
      <c r="R12" s="119"/>
      <c r="S12" s="124"/>
      <c r="T12" s="119"/>
      <c r="U12" s="119"/>
      <c r="V12" s="119"/>
      <c r="W12" s="119"/>
      <c r="X12" s="119"/>
      <c r="Y12" s="119"/>
      <c r="Z12" s="117"/>
    </row>
    <row r="13" spans="1:26" s="51" customFormat="1" ht="20.100000000000001" hidden="1" customHeight="1" x14ac:dyDescent="0.25">
      <c r="B13" s="88"/>
      <c r="C13" s="110"/>
      <c r="D13" s="108"/>
      <c r="E13" s="109"/>
      <c r="F13" s="166"/>
      <c r="Q13" s="119"/>
      <c r="R13" s="119"/>
      <c r="S13" s="124"/>
      <c r="T13" s="119"/>
      <c r="U13" s="119"/>
      <c r="V13" s="119"/>
      <c r="W13" s="119"/>
      <c r="X13" s="119"/>
      <c r="Y13" s="119"/>
      <c r="Z13" s="117"/>
    </row>
    <row r="14" spans="1:26" s="51" customFormat="1" ht="20.100000000000001" hidden="1" customHeight="1" x14ac:dyDescent="0.25">
      <c r="B14" s="88"/>
      <c r="C14" s="106"/>
      <c r="D14" s="108"/>
      <c r="E14" s="109"/>
      <c r="F14" s="166"/>
      <c r="Q14" s="119"/>
      <c r="R14" s="119"/>
      <c r="S14" s="124"/>
      <c r="T14" s="119"/>
      <c r="U14" s="119"/>
      <c r="V14" s="119"/>
      <c r="W14" s="119"/>
      <c r="X14" s="119"/>
      <c r="Y14" s="119"/>
      <c r="Z14" s="117"/>
    </row>
    <row r="15" spans="1:26" s="51" customFormat="1" ht="20.100000000000001" customHeight="1" x14ac:dyDescent="0.25">
      <c r="B15" s="115" t="s">
        <v>251</v>
      </c>
      <c r="C15" s="106"/>
      <c r="D15" s="108"/>
      <c r="E15" s="86" t="s">
        <v>241</v>
      </c>
      <c r="F15" s="167"/>
      <c r="Q15" s="119"/>
      <c r="R15" s="119"/>
      <c r="S15" s="123" t="b">
        <v>0</v>
      </c>
      <c r="T15" s="126" t="b">
        <v>0</v>
      </c>
      <c r="U15" s="119"/>
      <c r="V15" s="119" t="e">
        <f>INDEX($S$15:$S$21,MATCH(TRUE,$S$15:$S$21,0))</f>
        <v>#N/A</v>
      </c>
      <c r="W15" s="119"/>
      <c r="X15" s="119"/>
      <c r="Y15" s="119"/>
      <c r="Z15" s="117"/>
    </row>
    <row r="16" spans="1:26" s="51" customFormat="1" ht="20.100000000000001" customHeight="1" x14ac:dyDescent="0.25">
      <c r="B16" s="88"/>
      <c r="C16" s="106"/>
      <c r="D16" s="108"/>
      <c r="E16" s="86" t="s">
        <v>242</v>
      </c>
      <c r="F16" s="168"/>
      <c r="Q16" s="119"/>
      <c r="R16" s="119"/>
      <c r="S16" s="123" t="b">
        <v>0</v>
      </c>
      <c r="T16" s="126" t="b">
        <v>0</v>
      </c>
      <c r="U16" s="119"/>
      <c r="V16" s="119"/>
      <c r="W16" s="119"/>
      <c r="X16" s="119"/>
      <c r="Y16" s="119"/>
      <c r="Z16" s="117"/>
    </row>
    <row r="17" spans="2:26" s="51" customFormat="1" ht="20.100000000000001" customHeight="1" x14ac:dyDescent="0.25">
      <c r="B17" s="88"/>
      <c r="C17" s="106"/>
      <c r="D17" s="108"/>
      <c r="E17" s="86" t="s">
        <v>243</v>
      </c>
      <c r="F17" s="168"/>
      <c r="Q17" s="119"/>
      <c r="R17" s="119"/>
      <c r="S17" s="123" t="b">
        <v>0</v>
      </c>
      <c r="T17" s="126" t="b">
        <v>0</v>
      </c>
      <c r="U17" s="119"/>
      <c r="V17" s="119"/>
      <c r="W17" s="119"/>
      <c r="X17" s="119"/>
      <c r="Y17" s="119"/>
      <c r="Z17" s="117"/>
    </row>
    <row r="18" spans="2:26" s="51" customFormat="1" ht="20.100000000000001" customHeight="1" x14ac:dyDescent="0.25">
      <c r="B18" s="88"/>
      <c r="C18" s="106"/>
      <c r="D18" s="108"/>
      <c r="E18" s="86" t="s">
        <v>244</v>
      </c>
      <c r="F18" s="168"/>
      <c r="Q18" s="119"/>
      <c r="R18" s="119"/>
      <c r="S18" s="123" t="b">
        <v>0</v>
      </c>
      <c r="T18" s="126" t="b">
        <v>0</v>
      </c>
      <c r="U18" s="119"/>
      <c r="V18" s="119"/>
      <c r="W18" s="119"/>
      <c r="X18" s="119"/>
      <c r="Y18" s="119"/>
      <c r="Z18" s="117"/>
    </row>
    <row r="19" spans="2:26" s="51" customFormat="1" ht="20.100000000000001" customHeight="1" x14ac:dyDescent="0.25">
      <c r="B19" s="88"/>
      <c r="C19" s="106"/>
      <c r="D19" s="108"/>
      <c r="E19" s="86" t="s">
        <v>245</v>
      </c>
      <c r="F19" s="168"/>
      <c r="Q19" s="119"/>
      <c r="R19" s="119"/>
      <c r="S19" s="123" t="b">
        <v>0</v>
      </c>
      <c r="T19" s="126" t="b">
        <v>0</v>
      </c>
      <c r="U19" s="119"/>
      <c r="V19" s="119"/>
      <c r="W19" s="119"/>
      <c r="X19" s="119"/>
      <c r="Y19" s="119"/>
      <c r="Z19" s="117"/>
    </row>
    <row r="20" spans="2:26" s="51" customFormat="1" ht="20.100000000000001" customHeight="1" x14ac:dyDescent="0.25">
      <c r="B20" s="88"/>
      <c r="C20" s="106"/>
      <c r="D20" s="108"/>
      <c r="E20" s="86" t="s">
        <v>246</v>
      </c>
      <c r="F20" s="168"/>
      <c r="Q20" s="119"/>
      <c r="R20" s="119"/>
      <c r="S20" s="123" t="b">
        <v>0</v>
      </c>
      <c r="T20" s="126" t="b">
        <v>0</v>
      </c>
      <c r="U20" s="119"/>
      <c r="V20" s="119"/>
      <c r="W20" s="119"/>
      <c r="X20" s="119"/>
      <c r="Y20" s="119"/>
      <c r="Z20" s="117"/>
    </row>
    <row r="21" spans="2:26" s="51" customFormat="1" ht="20.100000000000001" customHeight="1" x14ac:dyDescent="0.25">
      <c r="B21" s="88"/>
      <c r="C21" s="106"/>
      <c r="D21" s="108"/>
      <c r="E21" s="86" t="s">
        <v>247</v>
      </c>
      <c r="F21" s="168"/>
      <c r="Q21" s="119"/>
      <c r="R21" s="119"/>
      <c r="S21" s="123" t="b">
        <v>0</v>
      </c>
      <c r="T21" s="126" t="b">
        <v>0</v>
      </c>
      <c r="U21" s="119"/>
      <c r="V21" s="119"/>
      <c r="W21" s="119"/>
      <c r="X21" s="119"/>
      <c r="Y21" s="119"/>
      <c r="Z21" s="117"/>
    </row>
    <row r="22" spans="2:26" s="51" customFormat="1" ht="19.899999999999999" customHeight="1" x14ac:dyDescent="0.25">
      <c r="B22" s="88"/>
      <c r="C22" s="139"/>
      <c r="D22" s="136"/>
      <c r="E22" s="109"/>
      <c r="F22" s="47"/>
      <c r="Q22" s="119"/>
      <c r="R22" s="119"/>
      <c r="S22" s="138"/>
      <c r="T22" s="119"/>
      <c r="U22" s="119"/>
      <c r="V22" s="119"/>
      <c r="W22" s="119"/>
      <c r="X22" s="119"/>
      <c r="Y22" s="119"/>
      <c r="Z22" s="117"/>
    </row>
    <row r="23" spans="2:26" s="51" customFormat="1" ht="20.100000000000001" hidden="1" customHeight="1" x14ac:dyDescent="0.25">
      <c r="B23" s="88"/>
      <c r="C23" s="110"/>
      <c r="D23" s="108"/>
      <c r="E23" s="109"/>
      <c r="F23" s="47"/>
      <c r="Q23" s="119"/>
      <c r="R23" s="119"/>
      <c r="S23" s="138"/>
      <c r="T23" s="119"/>
      <c r="U23" s="119"/>
      <c r="V23" s="119"/>
      <c r="W23" s="119"/>
      <c r="X23" s="119"/>
      <c r="Y23" s="119"/>
      <c r="Z23" s="117"/>
    </row>
    <row r="24" spans="2:26" s="51" customFormat="1" ht="20.100000000000001" hidden="1" customHeight="1" x14ac:dyDescent="0.25">
      <c r="B24" s="88"/>
      <c r="C24" s="110"/>
      <c r="D24" s="108"/>
      <c r="E24" s="109"/>
      <c r="F24" s="47"/>
      <c r="Q24" s="119"/>
      <c r="R24" s="119"/>
      <c r="S24" s="138"/>
      <c r="T24" s="119"/>
      <c r="U24" s="119"/>
      <c r="V24" s="119"/>
      <c r="W24" s="119"/>
      <c r="X24" s="119"/>
      <c r="Y24" s="119"/>
      <c r="Z24" s="117"/>
    </row>
    <row r="25" spans="2:26" s="51" customFormat="1" ht="20.100000000000001" hidden="1" customHeight="1" x14ac:dyDescent="0.25">
      <c r="B25" s="88"/>
      <c r="C25" s="110"/>
      <c r="D25" s="108"/>
      <c r="E25" s="109"/>
      <c r="F25" s="47"/>
      <c r="Q25" s="119"/>
      <c r="R25" s="119"/>
      <c r="S25" s="138"/>
      <c r="T25" s="119"/>
      <c r="U25" s="119"/>
      <c r="V25" s="119"/>
      <c r="W25" s="119"/>
      <c r="X25" s="119"/>
      <c r="Y25" s="119"/>
      <c r="Z25" s="117"/>
    </row>
    <row r="26" spans="2:26" s="51" customFormat="1" ht="20.100000000000001" hidden="1" customHeight="1" x14ac:dyDescent="0.25">
      <c r="B26" s="88"/>
      <c r="C26" s="106"/>
      <c r="D26" s="108"/>
      <c r="E26" s="109"/>
      <c r="F26" s="47"/>
      <c r="Q26" s="119"/>
      <c r="R26" s="119"/>
      <c r="S26" s="138"/>
      <c r="T26" s="119"/>
      <c r="U26" s="119"/>
      <c r="V26" s="119"/>
      <c r="W26" s="119"/>
      <c r="X26" s="119"/>
      <c r="Y26" s="119"/>
      <c r="Z26" s="117"/>
    </row>
    <row r="27" spans="2:26" s="51" customFormat="1" ht="20.100000000000001" hidden="1" customHeight="1" x14ac:dyDescent="0.25">
      <c r="B27" s="88"/>
      <c r="C27" s="110"/>
      <c r="D27" s="108"/>
      <c r="E27" s="109"/>
      <c r="F27" s="47"/>
      <c r="Q27" s="119"/>
      <c r="R27" s="119"/>
      <c r="S27" s="138"/>
      <c r="T27" s="119"/>
      <c r="U27" s="119"/>
      <c r="V27" s="119"/>
      <c r="W27" s="119"/>
      <c r="X27" s="119"/>
      <c r="Y27" s="119"/>
      <c r="Z27" s="117"/>
    </row>
    <row r="28" spans="2:26" s="51" customFormat="1" ht="20.100000000000001" hidden="1" customHeight="1" x14ac:dyDescent="0.25">
      <c r="B28" s="88"/>
      <c r="C28" s="106"/>
      <c r="D28" s="108"/>
      <c r="E28" s="109"/>
      <c r="F28" s="47"/>
      <c r="Q28" s="119"/>
      <c r="R28" s="119"/>
      <c r="S28" s="138"/>
      <c r="T28" s="119"/>
      <c r="U28" s="119"/>
      <c r="V28" s="119"/>
      <c r="W28" s="119"/>
      <c r="X28" s="119"/>
      <c r="Y28" s="119"/>
      <c r="Z28" s="117"/>
    </row>
    <row r="29" spans="2:26" s="51" customFormat="1" ht="20.100000000000001" hidden="1" customHeight="1" x14ac:dyDescent="0.25">
      <c r="B29" s="88"/>
      <c r="C29" s="107"/>
      <c r="D29" s="108"/>
      <c r="E29" s="109"/>
      <c r="F29" s="47"/>
      <c r="Q29" s="119"/>
      <c r="R29" s="119"/>
      <c r="S29" s="138"/>
      <c r="T29" s="119"/>
      <c r="U29" s="119"/>
      <c r="V29" s="119"/>
      <c r="W29" s="119"/>
      <c r="X29" s="119"/>
      <c r="Y29" s="119"/>
      <c r="Z29" s="117"/>
    </row>
    <row r="30" spans="2:26" s="51" customFormat="1" ht="20.100000000000001" customHeight="1" x14ac:dyDescent="0.25">
      <c r="B30" s="115" t="s">
        <v>249</v>
      </c>
      <c r="C30" s="170"/>
      <c r="D30" s="136"/>
      <c r="E30" s="180" t="s">
        <v>274</v>
      </c>
      <c r="F30" s="47"/>
      <c r="Q30" s="119"/>
      <c r="R30" s="119"/>
      <c r="S30" s="138"/>
      <c r="T30" s="119"/>
      <c r="U30" s="119"/>
      <c r="V30" s="119"/>
      <c r="W30" s="119"/>
      <c r="X30" s="119"/>
      <c r="Y30" s="119"/>
      <c r="Z30" s="117"/>
    </row>
    <row r="31" spans="2:26" s="51" customFormat="1" ht="39.6" customHeight="1" x14ac:dyDescent="0.25">
      <c r="B31" s="88"/>
      <c r="C31" s="137"/>
      <c r="D31" s="137"/>
      <c r="E31" s="180"/>
      <c r="F31" s="47"/>
      <c r="Q31" s="119"/>
      <c r="R31" s="119"/>
      <c r="S31" s="138"/>
      <c r="T31" s="119"/>
      <c r="U31" s="119"/>
      <c r="V31" s="119"/>
      <c r="W31" s="119"/>
      <c r="X31" s="119"/>
      <c r="Y31" s="119"/>
      <c r="Z31" s="117"/>
    </row>
    <row r="32" spans="2:26" s="51" customFormat="1" ht="20.45" customHeight="1" x14ac:dyDescent="0.25">
      <c r="B32" s="116" t="s">
        <v>250</v>
      </c>
      <c r="C32" s="170"/>
      <c r="E32" s="181" t="s">
        <v>275</v>
      </c>
      <c r="F32" s="47"/>
      <c r="Q32" s="119"/>
      <c r="R32" s="119"/>
      <c r="S32" s="138"/>
      <c r="T32" s="119"/>
      <c r="U32" s="119"/>
      <c r="V32" s="119"/>
      <c r="W32" s="119"/>
      <c r="X32" s="119"/>
      <c r="Y32" s="119"/>
      <c r="Z32" s="117"/>
    </row>
    <row r="33" spans="1:26" s="51" customFormat="1" ht="34.15" customHeight="1" x14ac:dyDescent="0.25">
      <c r="B33" s="88"/>
      <c r="C33" s="137"/>
      <c r="D33" s="137"/>
      <c r="E33" s="181"/>
      <c r="F33" s="47"/>
      <c r="Q33" s="119"/>
      <c r="R33" s="119"/>
      <c r="S33" s="138"/>
      <c r="T33" s="119"/>
      <c r="U33" s="119"/>
      <c r="V33" s="119"/>
      <c r="W33" s="119"/>
      <c r="X33" s="119"/>
      <c r="Y33" s="119"/>
      <c r="Z33" s="117"/>
    </row>
    <row r="34" spans="1:26" s="51" customFormat="1" ht="8.25" customHeight="1" x14ac:dyDescent="0.25">
      <c r="B34" s="88"/>
      <c r="C34" s="20"/>
      <c r="D34" s="20"/>
      <c r="Q34" s="119"/>
      <c r="R34" s="119"/>
      <c r="S34" s="119"/>
      <c r="T34" s="119"/>
      <c r="U34" s="119"/>
      <c r="V34" s="119"/>
      <c r="W34" s="119"/>
      <c r="X34" s="119"/>
      <c r="Y34" s="119"/>
      <c r="Z34" s="117"/>
    </row>
    <row r="35" spans="1:26" ht="20.100000000000001" customHeight="1" x14ac:dyDescent="0.25">
      <c r="A35" s="51"/>
      <c r="B35" s="89" t="s">
        <v>248</v>
      </c>
      <c r="C35" s="147">
        <v>123456</v>
      </c>
      <c r="D35" s="177" t="str">
        <f>IF(AND(LEN(FacilityNumber)=6,ISERR(VALUE(FacilityNumber))=FALSE),"&lt;&lt;","")</f>
        <v>&lt;&lt;</v>
      </c>
      <c r="E35" s="177" t="str">
        <f>IF(AND(LEN(FacilityNumber)=6,ISERR(VALUE(FacilityNumber))=FALSE),"This field will populate with an GHGRP ID if you indicated that this Methane Challenge facility reports to GHGRP during Methane Challenge Facility Registration." &amp; " If you need help updating your facility information, please contact the Help Desk." &amp; " On all subsequent tabs, fields shaded in grey represent data elements that are reported to GHGRP; these fields will be pre-populated with data submitted to GHGRP." &amp; " Therefore, when completing these forms, those fields will be locked to prevent changes and you may skip fields that are shaded in grey.","This Methane Challenge facility does not report to Greenhouse Gas Reporting Program")</f>
        <v>This field will populate with an GHGRP ID if you indicated that this Methane Challenge facility reports to GHGRP during Methane Challenge Facility Registration. If you need help updating your facility information, please contact the Help Desk. On all subsequent tabs, fields shaded in grey represent data elements that are reported to GHGRP; these fields will be pre-populated with data submitted to GHGRP. Therefore, when completing these forms, those fields will be locked to prevent changes and you may skip fields that are shaded in grey.</v>
      </c>
      <c r="F35" s="48"/>
      <c r="G35" s="48"/>
      <c r="H35" s="48"/>
      <c r="I35" s="48"/>
      <c r="J35" s="48"/>
      <c r="K35" s="48"/>
      <c r="L35" s="48"/>
      <c r="M35" s="48"/>
      <c r="N35" s="48"/>
      <c r="O35" s="48"/>
      <c r="P35" s="48"/>
      <c r="Q35" s="118"/>
      <c r="R35" s="118"/>
      <c r="Z35" s="117"/>
    </row>
    <row r="36" spans="1:26" ht="108" customHeight="1" x14ac:dyDescent="0.25">
      <c r="A36" s="51"/>
      <c r="D36" s="177"/>
      <c r="E36" s="177"/>
      <c r="Z36" s="117"/>
    </row>
    <row r="37" spans="1:26" ht="11.25" customHeight="1" x14ac:dyDescent="0.25">
      <c r="A37" s="48"/>
      <c r="B37" s="172"/>
      <c r="C37" s="172"/>
      <c r="D37" s="172"/>
      <c r="E37" s="172"/>
      <c r="G37" s="19"/>
      <c r="Z37" s="117"/>
    </row>
    <row r="39" spans="1:26" x14ac:dyDescent="0.25">
      <c r="C39" s="131"/>
      <c r="D39" s="131"/>
      <c r="E39" s="132"/>
    </row>
    <row r="40" spans="1:26" x14ac:dyDescent="0.25">
      <c r="C40" s="128"/>
      <c r="D40" s="128"/>
      <c r="E40" s="129" t="s">
        <v>257</v>
      </c>
    </row>
    <row r="41" spans="1:26" x14ac:dyDescent="0.25">
      <c r="C41" s="128" t="s">
        <v>258</v>
      </c>
      <c r="D41" s="128"/>
      <c r="E41" s="130"/>
    </row>
    <row r="42" spans="1:26" x14ac:dyDescent="0.25">
      <c r="A42" s="21"/>
      <c r="C42" s="128" t="s">
        <v>226</v>
      </c>
      <c r="D42" s="128"/>
      <c r="E42" s="130"/>
    </row>
    <row r="43" spans="1:26" x14ac:dyDescent="0.25">
      <c r="B43" s="15" t="s">
        <v>278</v>
      </c>
      <c r="C43" s="128" t="s">
        <v>259</v>
      </c>
      <c r="D43" s="128"/>
      <c r="E43" s="130"/>
    </row>
    <row r="44" spans="1:26" x14ac:dyDescent="0.25">
      <c r="C44" s="131"/>
      <c r="D44" s="131"/>
      <c r="E44" s="132"/>
    </row>
    <row r="45" spans="1:26" x14ac:dyDescent="0.25">
      <c r="C45" s="131"/>
      <c r="D45" s="131"/>
      <c r="E45" s="132"/>
    </row>
    <row r="46" spans="1:26" ht="92.25" customHeight="1" x14ac:dyDescent="0.25">
      <c r="B46" s="171" t="s">
        <v>279</v>
      </c>
      <c r="C46" s="171"/>
      <c r="D46" s="171"/>
      <c r="E46" s="171"/>
    </row>
    <row r="47" spans="1:26" x14ac:dyDescent="0.25">
      <c r="C47" s="131"/>
      <c r="D47" s="131"/>
      <c r="E47" s="132"/>
    </row>
  </sheetData>
  <mergeCells count="12">
    <mergeCell ref="B46:E46"/>
    <mergeCell ref="B37:E37"/>
    <mergeCell ref="B1:E1"/>
    <mergeCell ref="C4:E4"/>
    <mergeCell ref="C6:E6"/>
    <mergeCell ref="E35:E36"/>
    <mergeCell ref="D35:D36"/>
    <mergeCell ref="C8:D8"/>
    <mergeCell ref="C9:D9"/>
    <mergeCell ref="C10:D10"/>
    <mergeCell ref="E30:E31"/>
    <mergeCell ref="E32:E33"/>
  </mergeCells>
  <conditionalFormatting sqref="C4">
    <cfRule type="expression" dxfId="167" priority="25" stopIfTrue="1">
      <formula>$AE$7="no"</formula>
    </cfRule>
  </conditionalFormatting>
  <conditionalFormatting sqref="C6">
    <cfRule type="expression" dxfId="166" priority="24" stopIfTrue="1">
      <formula>$AE$7="no"</formula>
    </cfRule>
  </conditionalFormatting>
  <conditionalFormatting sqref="D15:E15">
    <cfRule type="expression" dxfId="165" priority="23">
      <formula>AND(Segment_Selection=TRUE,AND(Segment_Trans_Storage=FALSE,Segment_Distribution=FALSE))</formula>
    </cfRule>
  </conditionalFormatting>
  <conditionalFormatting sqref="D16:E16">
    <cfRule type="expression" dxfId="164" priority="22">
      <formula>AND(Segment_Selection=TRUE,Segment_Distribution=FALSE)</formula>
    </cfRule>
  </conditionalFormatting>
  <conditionalFormatting sqref="D17:E17">
    <cfRule type="expression" dxfId="163" priority="21">
      <formula>AND(Segment_Selection=TRUE,Segment_Distribution=FALSE)</formula>
    </cfRule>
  </conditionalFormatting>
  <conditionalFormatting sqref="D18:E18">
    <cfRule type="expression" dxfId="162" priority="20">
      <formula>AND(Segment_Selection=TRUE,Segment_Distribution=FALSE)</formula>
    </cfRule>
  </conditionalFormatting>
  <conditionalFormatting sqref="D19:E19">
    <cfRule type="expression" dxfId="161" priority="19">
      <formula>AND(Segment_Selection=TRUE,AND(Segment_Trans_Storage=FALSE,Segment_Gathering_Boosting=FALSE))</formula>
    </cfRule>
  </conditionalFormatting>
  <conditionalFormatting sqref="D20:E20">
    <cfRule type="expression" dxfId="160" priority="18">
      <formula>AND(Segment_Selection=TRUE,Segment_Trans_Storage=FALSE)</formula>
    </cfRule>
  </conditionalFormatting>
  <conditionalFormatting sqref="D21:E21">
    <cfRule type="expression" dxfId="159" priority="17">
      <formula>AND(Segment_Selection=TRUE,Segment_Trans_Storage=FALSE)</formula>
    </cfRule>
  </conditionalFormatting>
  <conditionalFormatting sqref="C4:E4">
    <cfRule type="expression" dxfId="158" priority="16">
      <formula>$S$2=TRUE</formula>
    </cfRule>
  </conditionalFormatting>
  <conditionalFormatting sqref="C6:E6">
    <cfRule type="expression" dxfId="157" priority="15">
      <formula>$S$2=TRUE</formula>
    </cfRule>
  </conditionalFormatting>
  <conditionalFormatting sqref="C30">
    <cfRule type="expression" dxfId="156" priority="13">
      <formula>$S$2=TRUE</formula>
    </cfRule>
  </conditionalFormatting>
  <conditionalFormatting sqref="C32">
    <cfRule type="expression" dxfId="155" priority="12">
      <formula>$S$2=TRUE</formula>
    </cfRule>
  </conditionalFormatting>
  <conditionalFormatting sqref="C35">
    <cfRule type="expression" dxfId="154" priority="11">
      <formula>$S$2=TRUE</formula>
    </cfRule>
  </conditionalFormatting>
  <conditionalFormatting sqref="C40:E43">
    <cfRule type="expression" dxfId="153" priority="10">
      <formula>$S$2=TRUE</formula>
    </cfRule>
  </conditionalFormatting>
  <conditionalFormatting sqref="F21">
    <cfRule type="expression" dxfId="152" priority="1">
      <formula>AND(Segment_Selection=TRUE,Segment_Trans_Storage=FALSE)</formula>
    </cfRule>
  </conditionalFormatting>
  <conditionalFormatting sqref="F15">
    <cfRule type="expression" dxfId="151" priority="7">
      <formula>AND(Segment_Selection=TRUE,AND(Segment_Trans_Storage=FALSE,Segment_Distribution=FALSE))</formula>
    </cfRule>
  </conditionalFormatting>
  <conditionalFormatting sqref="F16">
    <cfRule type="expression" dxfId="150" priority="6">
      <formula>AND(Segment_Selection=TRUE,Segment_Distribution=FALSE)</formula>
    </cfRule>
  </conditionalFormatting>
  <conditionalFormatting sqref="F17">
    <cfRule type="expression" dxfId="149" priority="5">
      <formula>AND(Segment_Selection=TRUE,Segment_Distribution=FALSE)</formula>
    </cfRule>
  </conditionalFormatting>
  <conditionalFormatting sqref="F18">
    <cfRule type="expression" dxfId="148" priority="4">
      <formula>AND(Segment_Selection=TRUE,Segment_Distribution=FALSE)</formula>
    </cfRule>
  </conditionalFormatting>
  <conditionalFormatting sqref="F19">
    <cfRule type="expression" dxfId="147" priority="3">
      <formula>AND(Segment_Selection=TRUE,AND(Segment_Trans_Storage=FALSE,Segment_Gathering_Boosting=FALSE))</formula>
    </cfRule>
  </conditionalFormatting>
  <conditionalFormatting sqref="F20">
    <cfRule type="expression" dxfId="146" priority="2">
      <formula>AND(Segment_Selection=TRUE,Segment_Trans_Storage=FALSE)</formula>
    </cfRule>
  </conditionalFormatting>
  <dataValidations count="3">
    <dataValidation type="list" allowBlank="1" showInputMessage="1" showErrorMessage="1" error="Please select the partner name from the drop-down list." sqref="C4:E4">
      <formula1>PartnerList</formula1>
    </dataValidation>
    <dataValidation allowBlank="1" showInputMessage="1" showErrorMessage="1" error="Please select the partner name from the drop-down list." sqref="C6:E6"/>
    <dataValidation type="textLength" operator="equal" allowBlank="1" showInputMessage="1" showErrorMessage="1" errorTitle="Facility Number" error="Please enter your 6-digit GHGRP Facility ID Number or your 6-digit Methane Challenge ID.  " sqref="C35">
      <formula1>6</formula1>
    </dataValidation>
  </dataValidations>
  <printOptions horizontalCentered="1"/>
  <pageMargins left="0.25" right="0.25" top="0.75" bottom="0.5" header="0.25" footer="0.25"/>
  <pageSetup scale="69" orientation="portrait" horizontalDpi="300" verticalDpi="300" r:id="rId1"/>
  <headerFooter>
    <oddHeader>&amp;C&amp;18&amp;F</oddHeader>
    <oddFooter>&amp;C&amp;P of &amp;N</oddFooter>
  </headerFooter>
  <ignoredErrors>
    <ignoredError sqref="V8 V15"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19050</xdr:colOff>
                    <xdr:row>7</xdr:row>
                    <xdr:rowOff>19050</xdr:rowOff>
                  </from>
                  <to>
                    <xdr:col>4</xdr:col>
                    <xdr:colOff>114300</xdr:colOff>
                    <xdr:row>7</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19050</xdr:colOff>
                    <xdr:row>7</xdr:row>
                    <xdr:rowOff>19050</xdr:rowOff>
                  </from>
                  <to>
                    <xdr:col>4</xdr:col>
                    <xdr:colOff>114300</xdr:colOff>
                    <xdr:row>7</xdr:row>
                    <xdr:rowOff>219075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19050</xdr:colOff>
                    <xdr:row>8</xdr:row>
                    <xdr:rowOff>19050</xdr:rowOff>
                  </from>
                  <to>
                    <xdr:col>4</xdr:col>
                    <xdr:colOff>114300</xdr:colOff>
                    <xdr:row>8</xdr:row>
                    <xdr:rowOff>219075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19050</xdr:colOff>
                    <xdr:row>9</xdr:row>
                    <xdr:rowOff>19050</xdr:rowOff>
                  </from>
                  <to>
                    <xdr:col>4</xdr:col>
                    <xdr:colOff>114300</xdr:colOff>
                    <xdr:row>9</xdr:row>
                    <xdr:rowOff>219075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19050</xdr:colOff>
                    <xdr:row>8</xdr:row>
                    <xdr:rowOff>19050</xdr:rowOff>
                  </from>
                  <to>
                    <xdr:col>4</xdr:col>
                    <xdr:colOff>114300</xdr:colOff>
                    <xdr:row>8</xdr:row>
                    <xdr:rowOff>219075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19050</xdr:colOff>
                    <xdr:row>14</xdr:row>
                    <xdr:rowOff>28575</xdr:rowOff>
                  </from>
                  <to>
                    <xdr:col>4</xdr:col>
                    <xdr:colOff>104775</xdr:colOff>
                    <xdr:row>15</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3</xdr:col>
                    <xdr:colOff>19050</xdr:colOff>
                    <xdr:row>15</xdr:row>
                    <xdr:rowOff>19050</xdr:rowOff>
                  </from>
                  <to>
                    <xdr:col>4</xdr:col>
                    <xdr:colOff>57150</xdr:colOff>
                    <xdr:row>15</xdr:row>
                    <xdr:rowOff>238125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28575</xdr:colOff>
                    <xdr:row>15</xdr:row>
                    <xdr:rowOff>190500</xdr:rowOff>
                  </from>
                  <to>
                    <xdr:col>4</xdr:col>
                    <xdr:colOff>28575</xdr:colOff>
                    <xdr:row>17</xdr:row>
                    <xdr:rowOff>28575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xdr:col>
                    <xdr:colOff>28575</xdr:colOff>
                    <xdr:row>16</xdr:row>
                    <xdr:rowOff>247650</xdr:rowOff>
                  </from>
                  <to>
                    <xdr:col>4</xdr:col>
                    <xdr:colOff>28575</xdr:colOff>
                    <xdr:row>17</xdr:row>
                    <xdr:rowOff>219075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xdr:col>
                    <xdr:colOff>19050</xdr:colOff>
                    <xdr:row>18</xdr:row>
                    <xdr:rowOff>19050</xdr:rowOff>
                  </from>
                  <to>
                    <xdr:col>4</xdr:col>
                    <xdr:colOff>28575</xdr:colOff>
                    <xdr:row>18</xdr:row>
                    <xdr:rowOff>238125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xdr:col>
                    <xdr:colOff>19050</xdr:colOff>
                    <xdr:row>19</xdr:row>
                    <xdr:rowOff>19050</xdr:rowOff>
                  </from>
                  <to>
                    <xdr:col>4</xdr:col>
                    <xdr:colOff>28575</xdr:colOff>
                    <xdr:row>19</xdr:row>
                    <xdr:rowOff>228600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3</xdr:col>
                    <xdr:colOff>28575</xdr:colOff>
                    <xdr:row>20</xdr:row>
                    <xdr:rowOff>0</xdr:rowOff>
                  </from>
                  <to>
                    <xdr:col>4</xdr:col>
                    <xdr:colOff>561975</xdr:colOff>
                    <xdr:row>20</xdr:row>
                    <xdr:rowOff>219075</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5</xdr:col>
                    <xdr:colOff>609600</xdr:colOff>
                    <xdr:row>10</xdr:row>
                    <xdr:rowOff>676275</xdr:rowOff>
                  </from>
                  <to>
                    <xdr:col>5</xdr:col>
                    <xdr:colOff>942975</xdr:colOff>
                    <xdr:row>15</xdr:row>
                    <xdr:rowOff>9525</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5</xdr:col>
                    <xdr:colOff>600075</xdr:colOff>
                    <xdr:row>14</xdr:row>
                    <xdr:rowOff>238125</xdr:rowOff>
                  </from>
                  <to>
                    <xdr:col>5</xdr:col>
                    <xdr:colOff>933450</xdr:colOff>
                    <xdr:row>15</xdr:row>
                    <xdr:rowOff>219075</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5</xdr:col>
                    <xdr:colOff>600075</xdr:colOff>
                    <xdr:row>16</xdr:row>
                    <xdr:rowOff>0</xdr:rowOff>
                  </from>
                  <to>
                    <xdr:col>5</xdr:col>
                    <xdr:colOff>933450</xdr:colOff>
                    <xdr:row>16</xdr:row>
                    <xdr:rowOff>219075</xdr:rowOff>
                  </to>
                </anchor>
              </controlPr>
            </control>
          </mc:Choice>
        </mc:AlternateContent>
        <mc:AlternateContent xmlns:mc="http://schemas.openxmlformats.org/markup-compatibility/2006">
          <mc:Choice Requires="x14">
            <control shapeId="1066" r:id="rId19" name="Check Box 42">
              <controlPr defaultSize="0" autoFill="0" autoLine="0" autoPict="0" altText="">
                <anchor moveWithCells="1">
                  <from>
                    <xdr:col>5</xdr:col>
                    <xdr:colOff>600075</xdr:colOff>
                    <xdr:row>16</xdr:row>
                    <xdr:rowOff>247650</xdr:rowOff>
                  </from>
                  <to>
                    <xdr:col>5</xdr:col>
                    <xdr:colOff>933450</xdr:colOff>
                    <xdr:row>17</xdr:row>
                    <xdr:rowOff>228600</xdr:rowOff>
                  </to>
                </anchor>
              </controlPr>
            </control>
          </mc:Choice>
        </mc:AlternateContent>
        <mc:AlternateContent xmlns:mc="http://schemas.openxmlformats.org/markup-compatibility/2006">
          <mc:Choice Requires="x14">
            <control shapeId="1067" r:id="rId20" name="Check Box 43">
              <controlPr defaultSize="0" autoFill="0" autoLine="0" autoPict="0">
                <anchor moveWithCells="1">
                  <from>
                    <xdr:col>5</xdr:col>
                    <xdr:colOff>619125</xdr:colOff>
                    <xdr:row>17</xdr:row>
                    <xdr:rowOff>238125</xdr:rowOff>
                  </from>
                  <to>
                    <xdr:col>5</xdr:col>
                    <xdr:colOff>952500</xdr:colOff>
                    <xdr:row>18</xdr:row>
                    <xdr:rowOff>209550</xdr:rowOff>
                  </to>
                </anchor>
              </controlPr>
            </control>
          </mc:Choice>
        </mc:AlternateContent>
        <mc:AlternateContent xmlns:mc="http://schemas.openxmlformats.org/markup-compatibility/2006">
          <mc:Choice Requires="x14">
            <control shapeId="1068" r:id="rId21" name="Check Box 44">
              <controlPr defaultSize="0" autoFill="0" autoLine="0" autoPict="0">
                <anchor moveWithCells="1">
                  <from>
                    <xdr:col>5</xdr:col>
                    <xdr:colOff>619125</xdr:colOff>
                    <xdr:row>19</xdr:row>
                    <xdr:rowOff>0</xdr:rowOff>
                  </from>
                  <to>
                    <xdr:col>5</xdr:col>
                    <xdr:colOff>952500</xdr:colOff>
                    <xdr:row>19</xdr:row>
                    <xdr:rowOff>219075</xdr:rowOff>
                  </to>
                </anchor>
              </controlPr>
            </control>
          </mc:Choice>
        </mc:AlternateContent>
        <mc:AlternateContent xmlns:mc="http://schemas.openxmlformats.org/markup-compatibility/2006">
          <mc:Choice Requires="x14">
            <control shapeId="1069" r:id="rId22" name="Check Box 45">
              <controlPr defaultSize="0" autoFill="0" autoLine="0" autoPict="0">
                <anchor moveWithCells="1">
                  <from>
                    <xdr:col>5</xdr:col>
                    <xdr:colOff>619125</xdr:colOff>
                    <xdr:row>19</xdr:row>
                    <xdr:rowOff>238125</xdr:rowOff>
                  </from>
                  <to>
                    <xdr:col>5</xdr:col>
                    <xdr:colOff>952500</xdr:colOff>
                    <xdr:row>20</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G33"/>
  <sheetViews>
    <sheetView showGridLines="0" zoomScale="85" zoomScaleNormal="85" workbookViewId="0">
      <pane ySplit="6" topLeftCell="A7" activePane="bottomLeft" state="frozen"/>
      <selection pane="bottomLeft"/>
    </sheetView>
  </sheetViews>
  <sheetFormatPr defaultColWidth="9.140625" defaultRowHeight="14.25" x14ac:dyDescent="0.2"/>
  <cols>
    <col min="1" max="1" width="4.7109375" style="16" customWidth="1"/>
    <col min="2" max="2" width="60.7109375" style="16" customWidth="1"/>
    <col min="3" max="3" width="30.7109375" style="15" customWidth="1"/>
    <col min="4" max="5" width="30.7109375" style="16" customWidth="1"/>
    <col min="6" max="16384" width="9.140625" style="16"/>
  </cols>
  <sheetData>
    <row r="1" spans="2:6" s="3" customFormat="1" ht="19.5" customHeight="1" x14ac:dyDescent="0.25">
      <c r="B1" s="194" t="s">
        <v>223</v>
      </c>
      <c r="C1" s="194"/>
      <c r="D1" s="194"/>
      <c r="E1" s="194"/>
      <c r="F1" s="194"/>
    </row>
    <row r="2" spans="2:6" s="48" customFormat="1" ht="46.5" customHeight="1" x14ac:dyDescent="0.25">
      <c r="B2" s="191" t="s">
        <v>225</v>
      </c>
      <c r="C2" s="191"/>
      <c r="D2" s="191"/>
      <c r="E2" s="191"/>
      <c r="F2" s="191"/>
    </row>
    <row r="3" spans="2:6" s="3" customFormat="1" ht="15" x14ac:dyDescent="0.25">
      <c r="B3" s="4" t="s">
        <v>6</v>
      </c>
      <c r="C3" s="4" t="s">
        <v>0</v>
      </c>
      <c r="E3" s="96" t="s">
        <v>1</v>
      </c>
    </row>
    <row r="4" spans="2:6" s="7" customFormat="1" x14ac:dyDescent="0.25">
      <c r="B4" s="5" t="str">
        <f>IF(PartnerName&lt;&gt;"",PartnerName,"")</f>
        <v/>
      </c>
      <c r="C4" s="195" t="str">
        <f>IF(FacilityName&lt;&gt;"",FacilityName,"")</f>
        <v/>
      </c>
      <c r="D4" s="233"/>
      <c r="E4" s="6">
        <f>ReportYear</f>
        <v>0</v>
      </c>
    </row>
    <row r="5" spans="2:6" s="10" customFormat="1" ht="18" x14ac:dyDescent="0.25">
      <c r="B5" s="90" t="str">
        <f>IFERROR(IF(AND(Segment_Selection=TRUE,ISNA(Source_Selection)),IF(Segment_Trans_Storage=TRUE,"","This source is not required to be reported for the industry segment selected"),IF(AND(Segment_Trans_Storage=TRUE,Pneumatic=TRUE),"",IF(Segment_Trans_Storage=TRUE,"Participating source not selected","This source is not required to be reported for the industry segment selected"))),"")</f>
        <v/>
      </c>
      <c r="C5" s="22"/>
    </row>
    <row r="6" spans="2:6" s="31" customFormat="1" ht="30" customHeight="1" x14ac:dyDescent="0.2">
      <c r="B6" s="187" t="s">
        <v>160</v>
      </c>
      <c r="C6" s="187"/>
      <c r="D6" s="187"/>
      <c r="E6" s="187"/>
    </row>
    <row r="7" spans="2:6" s="31" customFormat="1" ht="15" customHeight="1" x14ac:dyDescent="0.2">
      <c r="B7" s="68"/>
      <c r="C7" s="68"/>
      <c r="D7" s="68"/>
      <c r="E7" s="68"/>
    </row>
    <row r="8" spans="2:6" s="34" customFormat="1" ht="55.15" customHeight="1" x14ac:dyDescent="0.3">
      <c r="B8" s="33" t="s">
        <v>82</v>
      </c>
      <c r="C8" s="2" t="s">
        <v>146</v>
      </c>
      <c r="D8" s="65" t="s">
        <v>155</v>
      </c>
      <c r="E8" s="2" t="s">
        <v>147</v>
      </c>
    </row>
    <row r="9" spans="2:6" s="34" customFormat="1" ht="39" customHeight="1" x14ac:dyDescent="0.25">
      <c r="B9" s="60" t="s">
        <v>144</v>
      </c>
      <c r="C9" s="74"/>
      <c r="D9" s="74"/>
      <c r="E9" s="100"/>
    </row>
    <row r="10" spans="2:6" s="34" customFormat="1" ht="39" customHeight="1" x14ac:dyDescent="0.25">
      <c r="B10" s="60" t="s">
        <v>145</v>
      </c>
      <c r="C10" s="74"/>
      <c r="D10" s="74"/>
      <c r="E10" s="100"/>
    </row>
    <row r="11" spans="2:6" s="55" customFormat="1" x14ac:dyDescent="0.2">
      <c r="C11" s="56"/>
    </row>
    <row r="12" spans="2:6" s="55" customFormat="1" ht="33.75" customHeight="1" x14ac:dyDescent="0.2">
      <c r="B12" s="60" t="s">
        <v>148</v>
      </c>
      <c r="C12" s="74"/>
    </row>
    <row r="13" spans="2:6" s="3" customFormat="1" ht="80.099999999999994" customHeight="1" x14ac:dyDescent="0.25">
      <c r="B13" s="60" t="s">
        <v>149</v>
      </c>
      <c r="C13" s="75"/>
      <c r="E13" s="27"/>
    </row>
    <row r="14" spans="2:6" s="55" customFormat="1" x14ac:dyDescent="0.2">
      <c r="C14" s="56"/>
    </row>
    <row r="15" spans="2:6" s="31" customFormat="1" ht="30" customHeight="1" x14ac:dyDescent="0.2">
      <c r="B15" s="187" t="str">
        <f>"Voluntary Actions Taken to Reduce Methane Emissions in " &amp; ReportYear</f>
        <v xml:space="preserve">Voluntary Actions Taken to Reduce Methane Emissions in </v>
      </c>
      <c r="C15" s="187"/>
      <c r="D15" s="32"/>
      <c r="E15" s="32"/>
    </row>
    <row r="16" spans="2:6" ht="35.1" customHeight="1" x14ac:dyDescent="0.2">
      <c r="B16" s="58" t="s">
        <v>83</v>
      </c>
      <c r="C16" s="74"/>
      <c r="E16" s="25"/>
    </row>
    <row r="17" spans="1:7" ht="35.1" customHeight="1" x14ac:dyDescent="0.2">
      <c r="B17" s="58" t="s">
        <v>84</v>
      </c>
      <c r="C17" s="74"/>
      <c r="E17" s="25"/>
    </row>
    <row r="18" spans="1:7" ht="35.1" customHeight="1" x14ac:dyDescent="0.2">
      <c r="B18" s="58" t="s">
        <v>85</v>
      </c>
      <c r="C18" s="74"/>
      <c r="E18" s="25"/>
    </row>
    <row r="19" spans="1:7" ht="35.1" customHeight="1" x14ac:dyDescent="0.2">
      <c r="B19" s="113" t="s">
        <v>95</v>
      </c>
      <c r="C19" s="100"/>
      <c r="E19" s="25"/>
    </row>
    <row r="20" spans="1:7" x14ac:dyDescent="0.2">
      <c r="C20" s="17"/>
    </row>
    <row r="21" spans="1:7" s="31" customFormat="1" ht="30" customHeight="1" x14ac:dyDescent="0.3">
      <c r="B21" s="193" t="s">
        <v>177</v>
      </c>
      <c r="C21" s="193"/>
      <c r="D21" s="32"/>
      <c r="E21" s="32"/>
      <c r="F21" s="35"/>
      <c r="G21" s="32"/>
    </row>
    <row r="22" spans="1:7" s="31" customFormat="1" ht="34.9" customHeight="1" x14ac:dyDescent="0.3">
      <c r="B22" s="188" t="s">
        <v>234</v>
      </c>
      <c r="C22" s="188"/>
      <c r="D22" s="32"/>
      <c r="E22" s="32"/>
      <c r="F22" s="35"/>
      <c r="G22" s="32"/>
    </row>
    <row r="23" spans="1:7" s="55" customFormat="1" ht="64.150000000000006" customHeight="1" x14ac:dyDescent="0.2">
      <c r="B23" s="182"/>
      <c r="C23" s="183"/>
    </row>
    <row r="24" spans="1:7" x14ac:dyDescent="0.2">
      <c r="C24" s="17"/>
    </row>
    <row r="25" spans="1:7" s="55" customFormat="1" ht="16.5" x14ac:dyDescent="0.2">
      <c r="A25" s="44">
        <v>1</v>
      </c>
      <c r="B25" s="202" t="s">
        <v>143</v>
      </c>
      <c r="C25" s="202"/>
      <c r="D25" s="202"/>
      <c r="E25" s="202"/>
    </row>
    <row r="26" spans="1:7" x14ac:dyDescent="0.2">
      <c r="C26" s="17"/>
    </row>
    <row r="27" spans="1:7" x14ac:dyDescent="0.2">
      <c r="C27" s="17"/>
    </row>
    <row r="28" spans="1:7" x14ac:dyDescent="0.2">
      <c r="C28" s="17"/>
    </row>
    <row r="29" spans="1:7" x14ac:dyDescent="0.2">
      <c r="C29" s="17"/>
    </row>
    <row r="30" spans="1:7" x14ac:dyDescent="0.2">
      <c r="C30" s="17"/>
    </row>
    <row r="31" spans="1:7" x14ac:dyDescent="0.2">
      <c r="C31" s="17"/>
    </row>
    <row r="32" spans="1:7" x14ac:dyDescent="0.2">
      <c r="C32" s="17"/>
    </row>
    <row r="33" spans="3:3" x14ac:dyDescent="0.2">
      <c r="C33" s="17"/>
    </row>
  </sheetData>
  <sheetProtection password="CA05" sheet="1" objects="1" scenarios="1"/>
  <dataConsolidate/>
  <mergeCells count="9">
    <mergeCell ref="B25:E25"/>
    <mergeCell ref="C4:D4"/>
    <mergeCell ref="B6:E6"/>
    <mergeCell ref="B15:C15"/>
    <mergeCell ref="B1:F1"/>
    <mergeCell ref="B21:C21"/>
    <mergeCell ref="B23:C23"/>
    <mergeCell ref="B2:F2"/>
    <mergeCell ref="B22:C22"/>
  </mergeCells>
  <conditionalFormatting sqref="B9">
    <cfRule type="expression" dxfId="10" priority="181" stopIfTrue="1">
      <formula>#REF!="no"</formula>
    </cfRule>
  </conditionalFormatting>
  <conditionalFormatting sqref="B10">
    <cfRule type="expression" dxfId="9" priority="13" stopIfTrue="1">
      <formula>#REF!="no"</formula>
    </cfRule>
  </conditionalFormatting>
  <conditionalFormatting sqref="C9:E10">
    <cfRule type="expression" dxfId="8" priority="12">
      <formula>VALUE(FacilityNumber)&gt;0</formula>
    </cfRule>
  </conditionalFormatting>
  <conditionalFormatting sqref="B12">
    <cfRule type="expression" dxfId="7" priority="10" stopIfTrue="1">
      <formula>#REF!="no"</formula>
    </cfRule>
  </conditionalFormatting>
  <conditionalFormatting sqref="B13">
    <cfRule type="expression" dxfId="6" priority="8" stopIfTrue="1">
      <formula>#REF!="no"</formula>
    </cfRule>
  </conditionalFormatting>
  <conditionalFormatting sqref="C9:E10 C12:C13 C16:C19">
    <cfRule type="expression" dxfId="5" priority="2">
      <formula>AND(Source_Selection=TRUE,Pneumatic=FALSE)</formula>
    </cfRule>
    <cfRule type="expression" dxfId="4" priority="5">
      <formula>AND(Segment_Selection=TRUE,Segment_Trans_Storage=FALSE)</formula>
    </cfRule>
    <cfRule type="expression" dxfId="3" priority="7">
      <formula>AND(Source_Selection=TRUE,Pneumatic_NotApplicable=TRUE)</formula>
    </cfRule>
  </conditionalFormatting>
  <conditionalFormatting sqref="B23:C23">
    <cfRule type="expression" dxfId="2" priority="1">
      <formula>AND(Source_Selection=TRUE,Pneumatic=FALSE)</formula>
    </cfRule>
    <cfRule type="expression" dxfId="1" priority="4">
      <formula>AND(Segment_Selection=TRUE,Segment_Trans_Storage=FALSE)</formula>
    </cfRule>
    <cfRule type="expression" dxfId="0" priority="6">
      <formula>AND(Source_Selection=TRUE,Pneumatic_NotApplicable=TRUE)</formula>
    </cfRule>
  </conditionalFormatting>
  <dataValidations xWindow="1308" yWindow="553" count="7">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21:B22 WVI21:WVI22 IW21:IW22 SS21:SS22 ACO21:ACO22 AMK21:AMK22 AWG21:AWG22 BGC21:BGC22 BPY21:BPY22 BZU21:BZU22 CJQ21:CJQ22 CTM21:CTM22 DDI21:DDI22 DNE21:DNE22 DXA21:DXA22 EGW21:EGW22 EQS21:EQS22 FAO21:FAO22 FKK21:FKK22 FUG21:FUG22 GEC21:GEC22 GNY21:GNY22 GXU21:GXU22 HHQ21:HHQ22 HRM21:HRM22 IBI21:IBI22 ILE21:ILE22 IVA21:IVA22 JEW21:JEW22 JOS21:JOS22 JYO21:JYO22 KIK21:KIK22 KSG21:KSG22 LCC21:LCC22 LLY21:LLY22 LVU21:LVU22 MFQ21:MFQ22 MPM21:MPM22 MZI21:MZI22 NJE21:NJE22 NTA21:NTA22 OCW21:OCW22 OMS21:OMS22 OWO21:OWO22 PGK21:PGK22 PQG21:PQG22 QAC21:QAC22 QJY21:QJY22 QTU21:QTU22 RDQ21:RDQ22 RNM21:RNM22 RXI21:RXI22 SHE21:SHE22 SRA21:SRA22 TAW21:TAW22 TKS21:TKS22 TUO21:TUO22 UEK21:UEK22 UOG21:UOG22 UYC21:UYC22 VHY21:VHY22 VRU21:VRU22 WBQ21:WBQ22 WLM21:WLM22"/>
    <dataValidation type="whole" operator="greaterThanOrEqual" allowBlank="1" showInputMessage="1" showErrorMessage="1" sqref="C16:C18">
      <formula1>0</formula1>
    </dataValidation>
    <dataValidation type="whole"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D9:D10">
      <formula1>0</formula1>
      <formula2>8784</formula2>
    </dataValidation>
    <dataValidation type="decimal" operator="greaterThan"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E9:E10">
      <formula1>0</formula1>
    </dataValidation>
    <dataValidation type="whole" operator="greaterThan" allowBlank="1" showInputMessage="1" showErrorMessage="1" sqref="C12">
      <formula1>0</formula1>
    </dataValidation>
    <dataValidation type="decimal" operator="greaterThanOrEqual" allowBlank="1" showInputMessage="1" showErrorMessage="1" sqref="C19">
      <formula1>0</formula1>
    </dataValidation>
    <dataValidation type="whole" operator="greaterThanOrEqual"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C9:C10">
      <formula1>0</formula1>
    </dataValidation>
  </dataValidations>
  <hyperlinks>
    <hyperlink ref="B2:F2" r:id="rId1" display="For additional information about the information being requested, and for further detail on quantification methodologies, please refer to the &quot;BMP Commitment: Distribution Segment Supplementary Technical Information&quot; document found on the Methane Challeng"/>
  </hyperlinks>
  <printOptions horizontalCentered="1"/>
  <pageMargins left="0.25" right="0.25" top="0.75" bottom="0.5" header="0.25" footer="0.25"/>
  <pageSetup scale="64" orientation="landscape" r:id="rId2"/>
  <headerFooter>
    <oddHeader>&amp;C&amp;18&amp;F</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53"/>
  <sheetViews>
    <sheetView workbookViewId="0">
      <selection activeCell="F14" sqref="F13:F14"/>
    </sheetView>
  </sheetViews>
  <sheetFormatPr defaultRowHeight="15" x14ac:dyDescent="0.25"/>
  <cols>
    <col min="1" max="1" width="57.42578125" bestFit="1" customWidth="1"/>
  </cols>
  <sheetData>
    <row r="1" spans="1:1" x14ac:dyDescent="0.25">
      <c r="A1" s="1" t="s">
        <v>38</v>
      </c>
    </row>
    <row r="2" spans="1:1" x14ac:dyDescent="0.25">
      <c r="A2" t="s">
        <v>204</v>
      </c>
    </row>
    <row r="3" spans="1:1" x14ac:dyDescent="0.25">
      <c r="A3" s="66" t="s">
        <v>7</v>
      </c>
    </row>
    <row r="4" spans="1:1" x14ac:dyDescent="0.25">
      <c r="A4" s="67" t="s">
        <v>8</v>
      </c>
    </row>
    <row r="5" spans="1:1" x14ac:dyDescent="0.25">
      <c r="A5" s="67" t="s">
        <v>9</v>
      </c>
    </row>
    <row r="6" spans="1:1" x14ac:dyDescent="0.25">
      <c r="A6" s="67" t="s">
        <v>10</v>
      </c>
    </row>
    <row r="7" spans="1:1" x14ac:dyDescent="0.25">
      <c r="A7" s="67" t="s">
        <v>11</v>
      </c>
    </row>
    <row r="8" spans="1:1" s="47" customFormat="1" x14ac:dyDescent="0.25">
      <c r="A8" s="67" t="s">
        <v>235</v>
      </c>
    </row>
    <row r="9" spans="1:1" s="47" customFormat="1" x14ac:dyDescent="0.25">
      <c r="A9" s="67" t="s">
        <v>236</v>
      </c>
    </row>
    <row r="10" spans="1:1" s="47" customFormat="1" x14ac:dyDescent="0.25">
      <c r="A10" s="67" t="s">
        <v>237</v>
      </c>
    </row>
    <row r="11" spans="1:1" s="47" customFormat="1" x14ac:dyDescent="0.25">
      <c r="A11" s="67" t="s">
        <v>238</v>
      </c>
    </row>
    <row r="12" spans="1:1" s="47" customFormat="1" x14ac:dyDescent="0.25">
      <c r="A12" s="67" t="s">
        <v>239</v>
      </c>
    </row>
    <row r="13" spans="1:1" x14ac:dyDescent="0.25">
      <c r="A13" s="67" t="s">
        <v>12</v>
      </c>
    </row>
    <row r="14" spans="1:1" x14ac:dyDescent="0.25">
      <c r="A14" s="67" t="s">
        <v>13</v>
      </c>
    </row>
    <row r="15" spans="1:1" x14ac:dyDescent="0.25">
      <c r="A15" s="67" t="s">
        <v>163</v>
      </c>
    </row>
    <row r="16" spans="1:1" x14ac:dyDescent="0.25">
      <c r="A16" s="67" t="s">
        <v>164</v>
      </c>
    </row>
    <row r="17" spans="1:1" x14ac:dyDescent="0.25">
      <c r="A17" s="67" t="s">
        <v>14</v>
      </c>
    </row>
    <row r="18" spans="1:1" x14ac:dyDescent="0.25">
      <c r="A18" s="67" t="s">
        <v>15</v>
      </c>
    </row>
    <row r="19" spans="1:1" x14ac:dyDescent="0.25">
      <c r="A19" s="67" t="s">
        <v>16</v>
      </c>
    </row>
    <row r="20" spans="1:1" x14ac:dyDescent="0.25">
      <c r="A20" s="67" t="s">
        <v>175</v>
      </c>
    </row>
    <row r="21" spans="1:1" x14ac:dyDescent="0.25">
      <c r="A21" s="67" t="s">
        <v>165</v>
      </c>
    </row>
    <row r="22" spans="1:1" x14ac:dyDescent="0.25">
      <c r="A22" s="67" t="s">
        <v>17</v>
      </c>
    </row>
    <row r="23" spans="1:1" x14ac:dyDescent="0.25">
      <c r="A23" s="67" t="s">
        <v>18</v>
      </c>
    </row>
    <row r="24" spans="1:1" x14ac:dyDescent="0.25">
      <c r="A24" s="67" t="s">
        <v>230</v>
      </c>
    </row>
    <row r="25" spans="1:1" s="47" customFormat="1" x14ac:dyDescent="0.25">
      <c r="A25" s="67" t="s">
        <v>19</v>
      </c>
    </row>
    <row r="26" spans="1:1" x14ac:dyDescent="0.25">
      <c r="A26" s="67" t="s">
        <v>20</v>
      </c>
    </row>
    <row r="27" spans="1:1" x14ac:dyDescent="0.25">
      <c r="A27" s="67" t="s">
        <v>231</v>
      </c>
    </row>
    <row r="28" spans="1:1" s="47" customFormat="1" x14ac:dyDescent="0.25">
      <c r="A28" s="67" t="s">
        <v>21</v>
      </c>
    </row>
    <row r="29" spans="1:1" x14ac:dyDescent="0.25">
      <c r="A29" s="67" t="s">
        <v>240</v>
      </c>
    </row>
    <row r="30" spans="1:1" s="47" customFormat="1" x14ac:dyDescent="0.25">
      <c r="A30" s="67" t="s">
        <v>22</v>
      </c>
    </row>
    <row r="31" spans="1:1" x14ac:dyDescent="0.25">
      <c r="A31" s="67" t="s">
        <v>23</v>
      </c>
    </row>
    <row r="32" spans="1:1" x14ac:dyDescent="0.25">
      <c r="A32" s="67" t="s">
        <v>166</v>
      </c>
    </row>
    <row r="33" spans="1:1" x14ac:dyDescent="0.25">
      <c r="A33" s="67" t="s">
        <v>24</v>
      </c>
    </row>
    <row r="34" spans="1:1" x14ac:dyDescent="0.25">
      <c r="A34" s="67" t="s">
        <v>25</v>
      </c>
    </row>
    <row r="35" spans="1:1" x14ac:dyDescent="0.25">
      <c r="A35" s="67" t="s">
        <v>26</v>
      </c>
    </row>
    <row r="36" spans="1:1" x14ac:dyDescent="0.25">
      <c r="A36" s="67" t="s">
        <v>167</v>
      </c>
    </row>
    <row r="37" spans="1:1" x14ac:dyDescent="0.25">
      <c r="A37" s="67" t="s">
        <v>27</v>
      </c>
    </row>
    <row r="38" spans="1:1" x14ac:dyDescent="0.25">
      <c r="A38" s="67" t="s">
        <v>168</v>
      </c>
    </row>
    <row r="39" spans="1:1" x14ac:dyDescent="0.25">
      <c r="A39" s="67" t="s">
        <v>169</v>
      </c>
    </row>
    <row r="40" spans="1:1" x14ac:dyDescent="0.25">
      <c r="A40" s="67" t="s">
        <v>28</v>
      </c>
    </row>
    <row r="41" spans="1:1" x14ac:dyDescent="0.25">
      <c r="A41" s="67" t="s">
        <v>170</v>
      </c>
    </row>
    <row r="42" spans="1:1" x14ac:dyDescent="0.25">
      <c r="A42" s="67" t="s">
        <v>29</v>
      </c>
    </row>
    <row r="43" spans="1:1" x14ac:dyDescent="0.25">
      <c r="A43" s="67" t="s">
        <v>30</v>
      </c>
    </row>
    <row r="44" spans="1:1" x14ac:dyDescent="0.25">
      <c r="A44" s="67" t="s">
        <v>31</v>
      </c>
    </row>
    <row r="45" spans="1:1" x14ac:dyDescent="0.25">
      <c r="A45" s="67" t="s">
        <v>232</v>
      </c>
    </row>
    <row r="46" spans="1:1" s="47" customFormat="1" x14ac:dyDescent="0.25">
      <c r="A46" s="67" t="s">
        <v>208</v>
      </c>
    </row>
    <row r="47" spans="1:1" x14ac:dyDescent="0.25">
      <c r="A47" s="67" t="s">
        <v>233</v>
      </c>
    </row>
    <row r="48" spans="1:1" s="47" customFormat="1" x14ac:dyDescent="0.25">
      <c r="A48" s="67" t="s">
        <v>32</v>
      </c>
    </row>
    <row r="49" spans="1:1" x14ac:dyDescent="0.25">
      <c r="A49" s="67" t="s">
        <v>33</v>
      </c>
    </row>
    <row r="50" spans="1:1" x14ac:dyDescent="0.25">
      <c r="A50" s="67" t="s">
        <v>34</v>
      </c>
    </row>
    <row r="51" spans="1:1" x14ac:dyDescent="0.25">
      <c r="A51" s="67" t="s">
        <v>35</v>
      </c>
    </row>
    <row r="52" spans="1:1" x14ac:dyDescent="0.25">
      <c r="A52" s="67" t="s">
        <v>36</v>
      </c>
    </row>
    <row r="53" spans="1:1" x14ac:dyDescent="0.25">
      <c r="A53" s="67"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I23"/>
  <sheetViews>
    <sheetView showGridLines="0" zoomScale="85" zoomScaleNormal="85" workbookViewId="0">
      <pane ySplit="6" topLeftCell="A7" activePane="bottomLeft" state="frozen"/>
      <selection pane="bottomLeft"/>
    </sheetView>
  </sheetViews>
  <sheetFormatPr defaultColWidth="9.140625" defaultRowHeight="14.25" x14ac:dyDescent="0.2"/>
  <cols>
    <col min="1" max="1" width="4.7109375" style="16" customWidth="1"/>
    <col min="2" max="2" width="60.7109375" style="16" customWidth="1"/>
    <col min="3" max="3" width="30.7109375" style="15" customWidth="1"/>
    <col min="4" max="4" width="30.7109375" style="16" customWidth="1"/>
    <col min="5" max="5" width="20.7109375" style="16" customWidth="1"/>
    <col min="6" max="16384" width="9.140625" style="16"/>
  </cols>
  <sheetData>
    <row r="1" spans="2:9" s="95" customFormat="1" ht="19.5" customHeight="1" x14ac:dyDescent="0.25">
      <c r="B1" s="190" t="s">
        <v>223</v>
      </c>
      <c r="C1" s="190"/>
      <c r="D1" s="190"/>
      <c r="E1" s="190"/>
      <c r="F1" s="190"/>
    </row>
    <row r="2" spans="2:9" s="48" customFormat="1" ht="40.5" customHeight="1" x14ac:dyDescent="0.25">
      <c r="B2" s="191" t="s">
        <v>224</v>
      </c>
      <c r="C2" s="191"/>
      <c r="D2" s="191"/>
      <c r="E2" s="191"/>
      <c r="F2" s="191"/>
    </row>
    <row r="3" spans="2:9" s="48" customFormat="1" ht="15" x14ac:dyDescent="0.25">
      <c r="B3" s="49" t="s">
        <v>6</v>
      </c>
      <c r="C3" s="192" t="s">
        <v>0</v>
      </c>
      <c r="D3" s="192"/>
      <c r="E3" s="96" t="s">
        <v>1</v>
      </c>
    </row>
    <row r="4" spans="2:9" s="7" customFormat="1" x14ac:dyDescent="0.25">
      <c r="B4" s="112" t="str">
        <f>IF(PartnerName&lt;&gt;"",PartnerName,"")</f>
        <v/>
      </c>
      <c r="C4" s="186" t="str">
        <f>IF(FacilityName&lt;&gt;"",FacilityName,"")</f>
        <v/>
      </c>
      <c r="D4" s="186"/>
      <c r="E4" s="50">
        <f>ReportYear</f>
        <v>0</v>
      </c>
      <c r="F4" s="51"/>
    </row>
    <row r="5" spans="2:9" s="10" customFormat="1" ht="18" x14ac:dyDescent="0.25">
      <c r="B5" s="90" t="str">
        <f>IFERROR(IF(AND(Segment_Selection=TRUE,ISNA(Source_Selection)),IF(Segment_Distribution=TRUE,"","This source is not required to be reported for the industry segment selected"),IF(AND(Segment_Distribution=TRUE,Blowdowns=TRUE),"",IF(Segment_Distribution=TRUE,"Participating source not selected","This source is not required to be reported for the industry segment selected"))),"")</f>
        <v/>
      </c>
      <c r="C5" s="59"/>
      <c r="D5" s="52"/>
      <c r="E5" s="52"/>
      <c r="F5" s="52"/>
    </row>
    <row r="6" spans="2:9" s="31" customFormat="1" ht="30" customHeight="1" x14ac:dyDescent="0.3">
      <c r="B6" s="187" t="s">
        <v>78</v>
      </c>
      <c r="C6" s="187"/>
      <c r="D6" s="32"/>
      <c r="E6" s="32"/>
      <c r="F6" s="35"/>
      <c r="G6" s="32"/>
    </row>
    <row r="7" spans="2:9" s="31" customFormat="1" ht="15" customHeight="1" x14ac:dyDescent="0.3">
      <c r="B7" s="68"/>
      <c r="C7" s="68"/>
      <c r="D7" s="32"/>
      <c r="E7" s="32"/>
      <c r="F7" s="35"/>
      <c r="G7" s="32"/>
    </row>
    <row r="8" spans="2:9" s="3" customFormat="1" ht="30" customHeight="1" x14ac:dyDescent="0.25">
      <c r="B8" s="113" t="s">
        <v>79</v>
      </c>
      <c r="C8" s="74"/>
      <c r="D8" s="48"/>
      <c r="E8" s="189"/>
      <c r="F8" s="189"/>
      <c r="G8" s="189"/>
      <c r="H8" s="189"/>
      <c r="I8" s="189"/>
    </row>
    <row r="9" spans="2:9" s="3" customFormat="1" ht="30" customHeight="1" x14ac:dyDescent="0.25">
      <c r="B9" s="113" t="s">
        <v>96</v>
      </c>
      <c r="C9" s="100"/>
      <c r="D9" s="48"/>
      <c r="E9" s="189"/>
      <c r="F9" s="189"/>
      <c r="G9" s="189"/>
      <c r="H9" s="189"/>
      <c r="I9" s="189"/>
    </row>
    <row r="10" spans="2:9" s="10" customFormat="1" ht="15" customHeight="1" x14ac:dyDescent="0.2">
      <c r="D10" s="52"/>
      <c r="E10" s="52"/>
      <c r="F10" s="52"/>
      <c r="G10" s="52"/>
      <c r="H10" s="52"/>
      <c r="I10" s="52"/>
    </row>
    <row r="11" spans="2:9" s="31" customFormat="1" ht="30" customHeight="1" x14ac:dyDescent="0.3">
      <c r="B11" s="187" t="str">
        <f>"Voluntary Actions Taken to Reduce Methane Emissions in " &amp; ReportYear</f>
        <v xml:space="preserve">Voluntary Actions Taken to Reduce Methane Emissions in </v>
      </c>
      <c r="C11" s="187"/>
      <c r="D11" s="32"/>
      <c r="E11" s="32"/>
      <c r="F11" s="35"/>
      <c r="G11" s="32"/>
    </row>
    <row r="12" spans="2:9" s="3" customFormat="1" ht="13.9" customHeight="1" x14ac:dyDescent="0.25">
      <c r="B12" s="184" t="s">
        <v>108</v>
      </c>
      <c r="C12" s="185"/>
    </row>
    <row r="13" spans="2:9" s="3" customFormat="1" ht="30" customHeight="1" x14ac:dyDescent="0.25">
      <c r="B13" s="113" t="s">
        <v>109</v>
      </c>
      <c r="C13" s="74"/>
    </row>
    <row r="14" spans="2:9" s="3" customFormat="1" ht="30" customHeight="1" x14ac:dyDescent="0.25">
      <c r="B14" s="113" t="s">
        <v>92</v>
      </c>
      <c r="C14" s="74"/>
    </row>
    <row r="15" spans="2:9" s="3" customFormat="1" ht="30" customHeight="1" x14ac:dyDescent="0.25">
      <c r="B15" s="113" t="s">
        <v>80</v>
      </c>
      <c r="C15" s="74"/>
    </row>
    <row r="16" spans="2:9" s="3" customFormat="1" ht="30" customHeight="1" x14ac:dyDescent="0.25">
      <c r="B16" s="113" t="s">
        <v>81</v>
      </c>
      <c r="C16" s="74"/>
    </row>
    <row r="17" spans="2:7" s="3" customFormat="1" ht="30" customHeight="1" x14ac:dyDescent="0.25">
      <c r="B17" s="113" t="s">
        <v>94</v>
      </c>
      <c r="C17" s="100"/>
    </row>
    <row r="18" spans="2:7" s="3" customFormat="1" ht="30" customHeight="1" x14ac:dyDescent="0.25">
      <c r="B18" s="113" t="s">
        <v>95</v>
      </c>
      <c r="C18" s="100"/>
    </row>
    <row r="19" spans="2:7" x14ac:dyDescent="0.2">
      <c r="C19" s="17"/>
    </row>
    <row r="20" spans="2:7" s="31" customFormat="1" ht="30" customHeight="1" x14ac:dyDescent="0.3">
      <c r="B20" s="193" t="s">
        <v>177</v>
      </c>
      <c r="C20" s="193"/>
      <c r="D20" s="32"/>
      <c r="E20" s="32"/>
      <c r="F20" s="35"/>
      <c r="G20" s="32"/>
    </row>
    <row r="21" spans="2:7" s="31" customFormat="1" ht="34.9" customHeight="1" x14ac:dyDescent="0.3">
      <c r="B21" s="188" t="s">
        <v>234</v>
      </c>
      <c r="C21" s="188"/>
      <c r="D21" s="105"/>
      <c r="E21" s="32"/>
      <c r="F21" s="35"/>
      <c r="G21" s="32"/>
    </row>
    <row r="22" spans="2:7" ht="64.150000000000006" customHeight="1" x14ac:dyDescent="0.2">
      <c r="B22" s="182"/>
      <c r="C22" s="183"/>
    </row>
    <row r="23" spans="2:7" x14ac:dyDescent="0.2">
      <c r="C23" s="17"/>
    </row>
  </sheetData>
  <sheetProtection password="CA05" sheet="1" objects="1" scenarios="1"/>
  <mergeCells count="11">
    <mergeCell ref="E8:I9"/>
    <mergeCell ref="B1:F1"/>
    <mergeCell ref="B2:F2"/>
    <mergeCell ref="C3:D3"/>
    <mergeCell ref="B20:C20"/>
    <mergeCell ref="B22:C22"/>
    <mergeCell ref="B12:C12"/>
    <mergeCell ref="C4:D4"/>
    <mergeCell ref="B11:C11"/>
    <mergeCell ref="B6:C6"/>
    <mergeCell ref="B21:C21"/>
  </mergeCells>
  <conditionalFormatting sqref="C8:C9 C13:C18">
    <cfRule type="expression" dxfId="145" priority="2">
      <formula>AND(Source_Selection=TRUE,Blowdowns=FALSE)</formula>
    </cfRule>
    <cfRule type="expression" dxfId="144" priority="6">
      <formula>AND(Segment_Selection=TRUE,Segment_Distribution=FALSE)</formula>
    </cfRule>
    <cfRule type="expression" dxfId="143" priority="8">
      <formula>AND(Source_Selection=TRUE,Blowdowns_NotApplicable=TRUE)</formula>
    </cfRule>
  </conditionalFormatting>
  <conditionalFormatting sqref="B22:C22">
    <cfRule type="expression" dxfId="142" priority="1">
      <formula>AND(Source_Selection=TRUE,Blowdowns=FALSE)</formula>
    </cfRule>
    <cfRule type="expression" dxfId="141" priority="5">
      <formula>AND(Segment_Selection=TRUE,Segment_Distribution=FALSE)</formula>
    </cfRule>
    <cfRule type="expression" dxfId="140" priority="7">
      <formula>AND(Source_Selection=TRUE,Blowdowns_NotApplicable=TRUE)</formula>
    </cfRule>
  </conditionalFormatting>
  <dataValidations xWindow="865" yWindow="512" count="6">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11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WVI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B6:B7 WVI20:WVI21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B20:B21"/>
    <dataValidation allowBlank="1" showInputMessage="1" showErrorMessage="1" prompt="If applicable, more than one mitigation option may be counted for a single blowdown event. " sqref="B12:B15 C12"/>
    <dataValidation type="whole" operator="greaterThanOrEqual" allowBlank="1" showInputMessage="1" showErrorMessage="1" sqref="C8">
      <formula1>0</formula1>
    </dataValidation>
    <dataValidation type="decimal" operator="greaterThanOrEqual" allowBlank="1" showInputMessage="1" showErrorMessage="1" sqref="C9 C17:C18">
      <formula1>0</formula1>
    </dataValidation>
    <dataValidation type="whole" operator="greaterThanOrEqual" allowBlank="1" showInputMessage="1" showErrorMessage="1" prompt="If applicable, more than one mitigation option may be counted for a single blowdown event. " sqref="C13:C15">
      <formula1>0</formula1>
    </dataValidation>
    <dataValidation type="whole" operator="greaterThanOrEqual" allowBlank="1" showErrorMessage="1" prompt=" " sqref="C16">
      <formula1>0</formula1>
    </dataValidation>
  </dataValidations>
  <hyperlinks>
    <hyperlink ref="B2:F2" r:id="rId1" display="For additional information about the information being requested, and for further detail on quantification methodologies, please refer to the &quot;BMP Commitment: Distribution Segment Supplementary Technical Information&quot; document found on the Methane Challeng"/>
  </hyperlinks>
  <printOptions horizontalCentered="1"/>
  <pageMargins left="0.25" right="0.25" top="0.75" bottom="0.5" header="0.25" footer="0.25"/>
  <pageSetup scale="46" orientation="landscape" r:id="rId2"/>
  <headerFooter>
    <oddHeader>&amp;C&amp;18&amp;F</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H34"/>
  <sheetViews>
    <sheetView showGridLines="0" zoomScale="85" zoomScaleNormal="85" workbookViewId="0">
      <pane ySplit="6" topLeftCell="A13" activePane="bottomLeft" state="frozen"/>
      <selection pane="bottomLeft"/>
    </sheetView>
  </sheetViews>
  <sheetFormatPr defaultColWidth="9.140625" defaultRowHeight="14.25" x14ac:dyDescent="0.2"/>
  <cols>
    <col min="1" max="1" width="4.7109375" style="16" customWidth="1"/>
    <col min="2" max="3" width="30.7109375" style="16" customWidth="1"/>
    <col min="4" max="4" width="30.7109375" style="15" customWidth="1"/>
    <col min="5" max="6" width="30.7109375" style="16" customWidth="1"/>
    <col min="7" max="16384" width="9.140625" style="16"/>
  </cols>
  <sheetData>
    <row r="1" spans="2:8" s="48" customFormat="1" ht="19.5" customHeight="1" x14ac:dyDescent="0.25">
      <c r="B1" s="194" t="s">
        <v>223</v>
      </c>
      <c r="C1" s="194"/>
      <c r="D1" s="194"/>
      <c r="E1" s="194"/>
      <c r="F1" s="194"/>
    </row>
    <row r="2" spans="2:8" s="48" customFormat="1" ht="46.5" customHeight="1" x14ac:dyDescent="0.25">
      <c r="B2" s="191" t="s">
        <v>225</v>
      </c>
      <c r="C2" s="191"/>
      <c r="D2" s="191"/>
      <c r="E2" s="191"/>
      <c r="F2" s="191"/>
    </row>
    <row r="3" spans="2:8" s="48" customFormat="1" ht="15" x14ac:dyDescent="0.25">
      <c r="B3" s="49" t="s">
        <v>6</v>
      </c>
      <c r="C3" s="49"/>
      <c r="D3" s="49" t="s">
        <v>0</v>
      </c>
      <c r="F3" s="96" t="s">
        <v>1</v>
      </c>
    </row>
    <row r="4" spans="2:8" s="51" customFormat="1" x14ac:dyDescent="0.25">
      <c r="B4" s="195" t="str">
        <f>IF(PartnerName&lt;&gt;"",PartnerName,"")</f>
        <v/>
      </c>
      <c r="C4" s="196"/>
      <c r="D4" s="195" t="str">
        <f>IF(FacilityName&lt;&gt;"",FacilityName,"")</f>
        <v/>
      </c>
      <c r="E4" s="196"/>
      <c r="F4" s="50">
        <f>ReportYear</f>
        <v>0</v>
      </c>
    </row>
    <row r="5" spans="2:8" s="10" customFormat="1" ht="18" x14ac:dyDescent="0.25">
      <c r="B5" s="90" t="str">
        <f>IFERROR(IF(AND(Segment_Selection=TRUE,ISNA(Source_Selection)),IF(Segment_Trans_Storage=TRUE,"","This source is not required to be reported for the industry segment selected"),IF(AND(Segment_Trans_Storage=TRUE,Blowdowns=TRUE),"",IF(Segment_Trans_Storage=TRUE,"Participating source not selected","This source is not required to be reported for the industry segment selected"))),"")</f>
        <v/>
      </c>
      <c r="D5" s="22"/>
    </row>
    <row r="6" spans="2:8" s="31" customFormat="1" ht="30" customHeight="1" x14ac:dyDescent="0.2">
      <c r="B6" s="187" t="s">
        <v>111</v>
      </c>
      <c r="C6" s="187"/>
      <c r="D6" s="187"/>
      <c r="E6" s="187"/>
      <c r="F6" s="187"/>
    </row>
    <row r="7" spans="2:8" s="31" customFormat="1" ht="15" customHeight="1" x14ac:dyDescent="0.2">
      <c r="B7" s="68"/>
      <c r="C7" s="68"/>
      <c r="D7" s="68"/>
      <c r="E7" s="68"/>
      <c r="F7" s="68"/>
    </row>
    <row r="8" spans="2:8" s="31" customFormat="1" ht="39" customHeight="1" x14ac:dyDescent="0.3">
      <c r="B8" s="2" t="s">
        <v>105</v>
      </c>
      <c r="C8" s="197" t="s">
        <v>97</v>
      </c>
      <c r="D8" s="198"/>
      <c r="E8" s="2" t="s">
        <v>86</v>
      </c>
      <c r="F8" s="2" t="s">
        <v>113</v>
      </c>
    </row>
    <row r="9" spans="2:8" s="31" customFormat="1" ht="37.9" customHeight="1" x14ac:dyDescent="0.2">
      <c r="B9" s="199" t="s">
        <v>106</v>
      </c>
      <c r="C9" s="184" t="s">
        <v>102</v>
      </c>
      <c r="D9" s="185"/>
      <c r="E9" s="74"/>
      <c r="F9" s="100"/>
    </row>
    <row r="10" spans="2:8" s="31" customFormat="1" ht="37.9" customHeight="1" x14ac:dyDescent="0.2">
      <c r="B10" s="200"/>
      <c r="C10" s="184" t="s">
        <v>98</v>
      </c>
      <c r="D10" s="185"/>
      <c r="E10" s="74"/>
      <c r="F10" s="100"/>
    </row>
    <row r="11" spans="2:8" s="31" customFormat="1" ht="37.9" customHeight="1" x14ac:dyDescent="0.2">
      <c r="B11" s="200"/>
      <c r="C11" s="184" t="s">
        <v>103</v>
      </c>
      <c r="D11" s="185"/>
      <c r="E11" s="74"/>
      <c r="F11" s="100"/>
    </row>
    <row r="12" spans="2:8" s="31" customFormat="1" ht="37.9" customHeight="1" x14ac:dyDescent="0.2">
      <c r="B12" s="200"/>
      <c r="C12" s="184" t="s">
        <v>99</v>
      </c>
      <c r="D12" s="185"/>
      <c r="E12" s="74"/>
      <c r="F12" s="100"/>
    </row>
    <row r="13" spans="2:8" s="31" customFormat="1" ht="37.9" customHeight="1" x14ac:dyDescent="0.2">
      <c r="B13" s="200"/>
      <c r="C13" s="184" t="s">
        <v>100</v>
      </c>
      <c r="D13" s="185"/>
      <c r="E13" s="74"/>
      <c r="F13" s="100"/>
      <c r="H13" s="31" t="s">
        <v>227</v>
      </c>
    </row>
    <row r="14" spans="2:8" s="31" customFormat="1" ht="37.9" customHeight="1" x14ac:dyDescent="0.2">
      <c r="B14" s="200"/>
      <c r="C14" s="184" t="s">
        <v>104</v>
      </c>
      <c r="D14" s="185"/>
      <c r="E14" s="74"/>
      <c r="F14" s="100"/>
    </row>
    <row r="15" spans="2:8" s="31" customFormat="1" ht="37.9" customHeight="1" x14ac:dyDescent="0.2">
      <c r="B15" s="201"/>
      <c r="C15" s="184" t="s">
        <v>101</v>
      </c>
      <c r="D15" s="185"/>
      <c r="E15" s="74"/>
      <c r="F15" s="100"/>
    </row>
    <row r="16" spans="2:8" s="31" customFormat="1" ht="37.9" customHeight="1" x14ac:dyDescent="0.2">
      <c r="B16" s="43" t="s">
        <v>107</v>
      </c>
      <c r="C16" s="184" t="s">
        <v>154</v>
      </c>
      <c r="D16" s="185"/>
      <c r="E16" s="74"/>
      <c r="F16" s="100"/>
    </row>
    <row r="17" spans="1:8" s="31" customFormat="1" ht="39" customHeight="1" x14ac:dyDescent="0.25">
      <c r="D17" s="32"/>
      <c r="E17"/>
      <c r="F17"/>
      <c r="H17" s="62"/>
    </row>
    <row r="18" spans="1:8" s="31" customFormat="1" ht="19.5" x14ac:dyDescent="0.3">
      <c r="B18" s="207" t="str">
        <f>"Voluntary Actions Taken to Reduce Methane Emissions in " &amp; ReportYear</f>
        <v xml:space="preserve">Voluntary Actions Taken to Reduce Methane Emissions in </v>
      </c>
      <c r="C18" s="207"/>
      <c r="D18" s="207"/>
      <c r="E18" s="32"/>
      <c r="F18" s="35"/>
    </row>
    <row r="19" spans="1:8" s="31" customFormat="1" ht="30" customHeight="1" x14ac:dyDescent="0.2">
      <c r="B19" s="204" t="s">
        <v>276</v>
      </c>
      <c r="C19" s="205"/>
      <c r="D19" s="74"/>
      <c r="E19" s="3"/>
      <c r="F19" s="3"/>
    </row>
    <row r="20" spans="1:8" s="3" customFormat="1" ht="19.899999999999999" customHeight="1" x14ac:dyDescent="0.25">
      <c r="B20" s="184" t="s">
        <v>108</v>
      </c>
      <c r="C20" s="206"/>
      <c r="D20" s="185"/>
    </row>
    <row r="21" spans="1:8" s="3" customFormat="1" ht="30" customHeight="1" x14ac:dyDescent="0.25">
      <c r="B21" s="184" t="s">
        <v>109</v>
      </c>
      <c r="C21" s="185"/>
      <c r="D21" s="74"/>
    </row>
    <row r="22" spans="1:8" s="3" customFormat="1" ht="30" customHeight="1" x14ac:dyDescent="0.25">
      <c r="B22" s="184" t="s">
        <v>92</v>
      </c>
      <c r="C22" s="185"/>
      <c r="D22" s="74"/>
    </row>
    <row r="23" spans="1:8" s="3" customFormat="1" ht="30" customHeight="1" x14ac:dyDescent="0.25">
      <c r="B23" s="184" t="s">
        <v>80</v>
      </c>
      <c r="C23" s="185"/>
      <c r="D23" s="74"/>
    </row>
    <row r="24" spans="1:8" s="3" customFormat="1" ht="30" customHeight="1" x14ac:dyDescent="0.25">
      <c r="B24" s="184" t="s">
        <v>81</v>
      </c>
      <c r="C24" s="185"/>
      <c r="D24" s="74"/>
    </row>
    <row r="25" spans="1:8" s="3" customFormat="1" ht="30" customHeight="1" x14ac:dyDescent="0.25">
      <c r="B25" s="184" t="s">
        <v>94</v>
      </c>
      <c r="C25" s="185"/>
      <c r="D25" s="100"/>
    </row>
    <row r="26" spans="1:8" s="3" customFormat="1" ht="30" customHeight="1" x14ac:dyDescent="0.25">
      <c r="B26" s="184" t="s">
        <v>112</v>
      </c>
      <c r="C26" s="185"/>
      <c r="D26" s="100"/>
    </row>
    <row r="27" spans="1:8" s="3" customFormat="1" ht="30" customHeight="1" x14ac:dyDescent="0.2">
      <c r="B27" s="16"/>
      <c r="C27" s="16"/>
      <c r="D27" s="15"/>
      <c r="E27" s="16"/>
      <c r="F27" s="16"/>
    </row>
    <row r="28" spans="1:8" ht="19.5" x14ac:dyDescent="0.3">
      <c r="B28" s="193" t="s">
        <v>177</v>
      </c>
      <c r="C28" s="193"/>
      <c r="D28" s="32"/>
      <c r="E28" s="32"/>
      <c r="F28" s="35"/>
    </row>
    <row r="29" spans="1:8" s="31" customFormat="1" ht="34.9" customHeight="1" x14ac:dyDescent="0.3">
      <c r="B29" s="188" t="s">
        <v>234</v>
      </c>
      <c r="C29" s="188"/>
      <c r="D29" s="188"/>
      <c r="E29" s="32"/>
      <c r="F29" s="35"/>
      <c r="G29" s="32"/>
    </row>
    <row r="30" spans="1:8" s="31" customFormat="1" ht="64.150000000000006" customHeight="1" x14ac:dyDescent="0.2">
      <c r="B30" s="182"/>
      <c r="C30" s="208"/>
      <c r="D30" s="183"/>
      <c r="E30" s="55"/>
      <c r="F30" s="55"/>
      <c r="G30" s="32"/>
    </row>
    <row r="31" spans="1:8" s="55" customFormat="1" ht="63" customHeight="1" x14ac:dyDescent="0.2">
      <c r="B31" s="16"/>
      <c r="C31" s="16"/>
      <c r="D31" s="15"/>
      <c r="E31" s="16"/>
      <c r="F31" s="16"/>
    </row>
    <row r="32" spans="1:8" ht="31.15" customHeight="1" x14ac:dyDescent="0.2">
      <c r="A32" s="44">
        <v>1</v>
      </c>
      <c r="B32" s="203" t="s">
        <v>228</v>
      </c>
      <c r="C32" s="202"/>
      <c r="D32" s="202"/>
      <c r="E32" s="202"/>
      <c r="F32" s="202"/>
    </row>
    <row r="33" spans="1:6" ht="16.149999999999999" customHeight="1" x14ac:dyDescent="0.2">
      <c r="A33" s="44">
        <v>2</v>
      </c>
      <c r="B33" s="202" t="s">
        <v>110</v>
      </c>
      <c r="C33" s="202"/>
      <c r="D33" s="202"/>
      <c r="E33" s="202"/>
      <c r="F33" s="202"/>
    </row>
    <row r="34" spans="1:6" ht="16.149999999999999" customHeight="1" x14ac:dyDescent="0.2"/>
  </sheetData>
  <sheetProtection password="CA05" sheet="1" objects="1" scenarios="1"/>
  <mergeCells count="29">
    <mergeCell ref="B33:F33"/>
    <mergeCell ref="B32:F32"/>
    <mergeCell ref="B24:C24"/>
    <mergeCell ref="B25:C25"/>
    <mergeCell ref="C15:D15"/>
    <mergeCell ref="B26:C26"/>
    <mergeCell ref="B19:C19"/>
    <mergeCell ref="B20:D20"/>
    <mergeCell ref="B21:C21"/>
    <mergeCell ref="B22:C22"/>
    <mergeCell ref="B23:C23"/>
    <mergeCell ref="C16:D16"/>
    <mergeCell ref="B18:D18"/>
    <mergeCell ref="B28:C28"/>
    <mergeCell ref="B30:D30"/>
    <mergeCell ref="B29:D29"/>
    <mergeCell ref="B1:F1"/>
    <mergeCell ref="D4:E4"/>
    <mergeCell ref="B4:C4"/>
    <mergeCell ref="C8:D8"/>
    <mergeCell ref="C9:D9"/>
    <mergeCell ref="B6:F6"/>
    <mergeCell ref="B2:F2"/>
    <mergeCell ref="B9:B15"/>
    <mergeCell ref="C10:D10"/>
    <mergeCell ref="C11:D11"/>
    <mergeCell ref="C12:D12"/>
    <mergeCell ref="C13:D13"/>
    <mergeCell ref="C14:D14"/>
  </mergeCells>
  <conditionalFormatting sqref="F16">
    <cfRule type="expression" dxfId="139" priority="10">
      <formula>VALUE(FacilityNumber)&gt;0</formula>
    </cfRule>
  </conditionalFormatting>
  <conditionalFormatting sqref="D19 D21:D26 E9:F16">
    <cfRule type="expression" dxfId="138" priority="2">
      <formula>AND(Source_Selection=TRUE,Blowdowns=FALSE)</formula>
    </cfRule>
    <cfRule type="expression" dxfId="137" priority="6">
      <formula>AND(Segment_Selection=TRUE,Segment_Trans_Storage=FALSE)</formula>
    </cfRule>
    <cfRule type="expression" dxfId="136" priority="7">
      <formula>AND(Source_Selection=TRUE,Blowdowns_NotApplicable=TRUE)</formula>
    </cfRule>
  </conditionalFormatting>
  <conditionalFormatting sqref="B30:D30">
    <cfRule type="expression" dxfId="135" priority="1">
      <formula>AND(Source_Selection=TRUE,Blowdowns=FALSE)</formula>
    </cfRule>
    <cfRule type="expression" dxfId="134" priority="5">
      <formula>AND(Segment_Selection=TRUE,Segment_Trans_Storage=FALSE)</formula>
    </cfRule>
    <cfRule type="expression" dxfId="133" priority="8">
      <formula>AND(Source_Selection=TRUE,Blowdowns_NotApplicable=TRUE)</formula>
    </cfRule>
  </conditionalFormatting>
  <conditionalFormatting sqref="E9:F15">
    <cfRule type="expression" dxfId="132" priority="9">
      <formula>VALUE(FacilityNumber)&gt;0</formula>
    </cfRule>
  </conditionalFormatting>
  <dataValidations xWindow="1276" yWindow="587" count="8">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6:B7 IV6:IV7 SR6:SR7 ACN6:ACN7 AMJ6:AMJ7 AWF6:AWF7 BGB6:BGB7 BPX6:BPX7 BZT6:BZT7 CJP6:CJP7 CTL6:CTL7 DDH6:DDH7 DND6:DND7 DWZ6:DWZ7 EGV6:EGV7 EQR6:EQR7 FAN6:FAN7 FKJ6:FKJ7 FUF6:FUF7 GEB6:GEB7 GNX6:GNX7 GXT6:GXT7 HHP6:HHP7 HRL6:HRL7 IBH6:IBH7 ILD6:ILD7 IUZ6:IUZ7 JEV6:JEV7 JOR6:JOR7 JYN6:JYN7 KIJ6:KIJ7 KSF6:KSF7 LCB6:LCB7 LLX6:LLX7 LVT6:LVT7 MFP6:MFP7 MPL6:MPL7 MZH6:MZH7 NJD6:NJD7 NSZ6:NSZ7 OCV6:OCV7 OMR6:OMR7 OWN6:OWN7 PGJ6:PGJ7 PQF6:PQF7 QAB6:QAB7 QJX6:QJX7 QTT6:QTT7 RDP6:RDP7 RNL6:RNL7 RXH6:RXH7 SHD6:SHD7 SQZ6:SQZ7 TAV6:TAV7 TKR6:TKR7 TUN6:TUN7 UEJ6:UEJ7 UOF6:UOF7 UYB6:UYB7 VHX6:VHX7 VRT6:VRT7 WBP6:WBP7 WLL6:WLL7 WVH6:WVH7 WVH19 IV19 SR19 ACN19 AMJ19 AWF19 BGB19 BPX19 BZT19 CJP19 CTL19 DDH19 DND19 DWZ19 EGV19 EQR19 FAN19 FKJ19 FUF19 GEB19 GNX19 GXT19 HHP19 HRL19 IBH19 ILD19 IUZ19 JEV19 JOR19 JYN19 KIJ19 KSF19 LCB19 LLX19 LVT19 MFP19 MPL19 MZH19 NJD19 NSZ19 OCV19 OMR19 OWN19 PGJ19 PQF19 QAB19 QJX19 QTT19 RDP19 RNL19 RXH19 SHD19 SQZ19 TAV19 TKR19 TUN19 UEJ19 UOF19 UYB19 VHX19 VRT19 WBP19 WLL19 B18 WVI29:WVI30 IW29:IW30 SS29:SS30 ACO29:ACO30 AMK29:AMK30 AWG29:AWG30 BGC29:BGC30 BPY29:BPY30 BZU29:BZU30 CJQ29:CJQ30 CTM29:CTM30 DDI29:DDI30 DNE29:DNE30 DXA29:DXA30 EGW29:EGW30 EQS29:EQS30 FAO29:FAO30 FKK29:FKK30 FUG29:FUG30 GEC29:GEC30 GNY29:GNY30 GXU29:GXU30 HHQ29:HHQ30 HRM29:HRM30 IBI29:IBI30 ILE29:ILE30 IVA29:IVA30 JEW29:JEW30 JOS29:JOS30 JYO29:JYO30 KIK29:KIK30 KSG29:KSG30 LCC29:LCC30 LLY29:LLY30 LVU29:LVU30 MFQ29:MFQ30 MPM29:MPM30 MZI29:MZI30 NJE29:NJE30 NTA29:NTA30 OCW29:OCW30 OMS29:OMS30 OWO29:OWO30 PGK29:PGK30 PQG29:PQG30 QAC29:QAC30 QJY29:QJY30 QTU29:QTU30 RDQ29:RDQ30 RNM29:RNM30 RXI29:RXI30 SHE29:SHE30 SRA29:SRA30 TAW29:TAW30 TKS29:TKS30 TUO29:TUO30 UEK29:UEK30 UOG29:UOG30 UYC29:UYC30 VHY29:VHY30 VRU29:VRU30 WBQ29:WBQ30 B28:B29 WLM29:WLM30"/>
    <dataValidation allowBlank="1" showInputMessage="1" showErrorMessage="1" prompt="If applicable, more than one mitigation option may be counted for a single blowdown event." sqref="B20:C23 D20"/>
    <dataValidation type="whole" operator="greaterThanOrEqual" allowBlank="1" showInputMessage="1" showErrorMessage="1" sqref="D19 E16">
      <formula1>0</formula1>
    </dataValidation>
    <dataValidation type="decimal" operator="greaterThanOrEqual" allowBlank="1" showInputMessage="1" showErrorMessage="1" sqref="D25:D26">
      <formula1>0</formula1>
    </dataValidation>
    <dataValidation type="whole" operator="greaterThanOrEqual" allowBlank="1" showInputMessage="1" showErrorMessage="1" prompt="If applicable, more than one mitigation option may be counted for a single blowdown event." sqref="D21:D23">
      <formula1>0</formula1>
    </dataValidation>
    <dataValidation type="whole" operator="greaterThanOrEqual" allowBlank="1" showErrorMessage="1" sqref="D24">
      <formula1>0</formula1>
    </dataValidation>
    <dataValidation type="whole" operator="greaterThanOrEqual"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E9:E15">
      <formula1>0</formula1>
    </dataValidation>
    <dataValidation type="decimal" operator="greaterThanOrEqual"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F9:F16">
      <formula1>0</formula1>
    </dataValidation>
  </dataValidations>
  <hyperlinks>
    <hyperlink ref="B2:F2" r:id="rId1" display="For additional information about the information being requested, and for further detail on quantification methodologies, please refer to the &quot;BMP Commitment: Distribution Segment Supplementary Technical Information&quot; document found on the Methane Challeng"/>
  </hyperlinks>
  <printOptions horizontalCentered="1"/>
  <pageMargins left="0.25" right="0.25" top="0.75" bottom="0.5" header="0.25" footer="0.25"/>
  <pageSetup scale="82" orientation="landscape" r:id="rId2"/>
  <headerFooter>
    <oddHeader>&amp;C&amp;18&amp;F</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43"/>
  <sheetViews>
    <sheetView showGridLines="0" zoomScale="85" zoomScaleNormal="85" workbookViewId="0">
      <pane ySplit="6" topLeftCell="A7" activePane="bottomLeft" state="frozen"/>
      <selection pane="bottomLeft"/>
    </sheetView>
  </sheetViews>
  <sheetFormatPr defaultColWidth="9.140625" defaultRowHeight="14.25" x14ac:dyDescent="0.25"/>
  <cols>
    <col min="1" max="1" width="4.7109375" style="7" customWidth="1"/>
    <col min="2" max="3" width="30.7109375" style="7" customWidth="1"/>
    <col min="4" max="4" width="30.7109375" style="15" customWidth="1"/>
    <col min="5" max="5" width="30.7109375" style="7" customWidth="1"/>
    <col min="6" max="6" width="22.7109375" style="7" customWidth="1"/>
    <col min="7" max="7" width="15.5703125" style="51" customWidth="1"/>
    <col min="8" max="8" width="7.5703125" style="54" customWidth="1"/>
    <col min="9" max="11" width="9.140625" style="51"/>
    <col min="12" max="17" width="9.140625" style="7"/>
    <col min="18" max="18" width="18.85546875" style="7" hidden="1" customWidth="1"/>
    <col min="19" max="19" width="18.42578125" style="7" hidden="1" customWidth="1"/>
    <col min="20" max="21" width="9.140625" style="7" hidden="1" customWidth="1"/>
    <col min="22" max="22" width="0" style="7" hidden="1" customWidth="1"/>
    <col min="23" max="16384" width="9.140625" style="7"/>
  </cols>
  <sheetData>
    <row r="1" spans="2:11" s="95" customFormat="1" ht="19.5" customHeight="1" x14ac:dyDescent="0.25">
      <c r="B1" s="190" t="s">
        <v>223</v>
      </c>
      <c r="C1" s="190"/>
      <c r="D1" s="190"/>
      <c r="E1" s="190"/>
      <c r="F1" s="190"/>
      <c r="H1" s="148"/>
    </row>
    <row r="2" spans="2:11" s="3" customFormat="1" ht="40.5" customHeight="1" x14ac:dyDescent="0.25">
      <c r="B2" s="191" t="s">
        <v>224</v>
      </c>
      <c r="C2" s="191"/>
      <c r="D2" s="191"/>
      <c r="E2" s="191"/>
      <c r="F2" s="191"/>
      <c r="G2" s="48"/>
      <c r="H2" s="149"/>
      <c r="I2" s="48"/>
      <c r="J2" s="48"/>
      <c r="K2" s="48"/>
    </row>
    <row r="3" spans="2:11" s="3" customFormat="1" ht="15" x14ac:dyDescent="0.25">
      <c r="B3" s="4" t="s">
        <v>6</v>
      </c>
      <c r="C3" s="4"/>
      <c r="D3" s="4" t="s">
        <v>0</v>
      </c>
      <c r="F3" s="96" t="s">
        <v>1</v>
      </c>
      <c r="G3" s="48"/>
      <c r="H3" s="154"/>
      <c r="I3" s="154"/>
      <c r="J3" s="154"/>
      <c r="K3" s="154"/>
    </row>
    <row r="4" spans="2:11" x14ac:dyDescent="0.25">
      <c r="B4" s="195" t="str">
        <f>IF(PartnerName&lt;&gt;"",PartnerName,"")</f>
        <v/>
      </c>
      <c r="C4" s="196"/>
      <c r="D4" s="186" t="str">
        <f>IF(FacilityName&lt;&gt;"",FacilityName,"")</f>
        <v/>
      </c>
      <c r="E4" s="186"/>
      <c r="F4" s="50">
        <f>ReportYear</f>
        <v>0</v>
      </c>
      <c r="H4" s="154"/>
      <c r="I4" s="154"/>
      <c r="J4" s="154"/>
      <c r="K4" s="154"/>
    </row>
    <row r="5" spans="2:11" ht="18" x14ac:dyDescent="0.25">
      <c r="B5" s="90" t="str">
        <f>IFERROR(IF(AND(Segment_Selection=TRUE,ISNA(Source_Selection)),IF(Segment_Distribution=TRUE,"","This source is not required to be reported for the industry segment selected"),IF(AND(Segment_Distribution=TRUE,Mains=TRUE),"",IF(Segment_Distribution=TRUE,"Participating source not selected","This source is not required to be reported for the industry segment selected"))),"")</f>
        <v/>
      </c>
      <c r="D5" s="8"/>
      <c r="E5" s="9"/>
      <c r="H5" s="154"/>
      <c r="I5" s="154"/>
      <c r="J5" s="154"/>
      <c r="K5" s="154"/>
    </row>
    <row r="6" spans="2:11" s="31" customFormat="1" ht="30" customHeight="1" x14ac:dyDescent="0.2">
      <c r="B6" s="193" t="s">
        <v>150</v>
      </c>
      <c r="C6" s="193"/>
      <c r="D6" s="193"/>
      <c r="E6" s="193"/>
      <c r="F6" s="61"/>
      <c r="H6" s="150"/>
    </row>
    <row r="7" spans="2:11" s="31" customFormat="1" ht="15" customHeight="1" x14ac:dyDescent="0.2">
      <c r="B7" s="69"/>
      <c r="C7" s="69"/>
      <c r="D7" s="69"/>
      <c r="E7" s="69"/>
      <c r="F7" s="69"/>
      <c r="H7" s="150"/>
    </row>
    <row r="8" spans="2:11" s="31" customFormat="1" ht="36" customHeight="1" x14ac:dyDescent="0.2">
      <c r="B8" s="210" t="s">
        <v>261</v>
      </c>
      <c r="C8" s="210"/>
      <c r="D8" s="99"/>
      <c r="E8" s="146"/>
      <c r="F8" s="146"/>
      <c r="H8" s="150"/>
    </row>
    <row r="9" spans="2:11" s="31" customFormat="1" ht="36" customHeight="1" x14ac:dyDescent="0.2">
      <c r="B9" s="210" t="s">
        <v>262</v>
      </c>
      <c r="C9" s="210"/>
      <c r="D9" s="99"/>
      <c r="E9" s="146"/>
      <c r="F9" s="146"/>
      <c r="H9" s="150"/>
    </row>
    <row r="10" spans="2:11" s="31" customFormat="1" ht="15" customHeight="1" x14ac:dyDescent="0.2">
      <c r="B10" s="146"/>
      <c r="C10" s="146"/>
      <c r="D10" s="146"/>
      <c r="E10" s="146"/>
      <c r="F10" s="146"/>
      <c r="H10" s="150"/>
    </row>
    <row r="11" spans="2:11" s="31" customFormat="1" ht="15" customHeight="1" x14ac:dyDescent="0.2">
      <c r="B11" s="146"/>
      <c r="C11" s="146"/>
      <c r="D11" s="146"/>
      <c r="E11" s="146"/>
      <c r="F11" s="146"/>
      <c r="H11" s="150"/>
    </row>
    <row r="12" spans="2:11" s="10" customFormat="1" ht="39" customHeight="1" x14ac:dyDescent="0.3">
      <c r="D12" s="2" t="s">
        <v>114</v>
      </c>
      <c r="E12" s="2" t="s">
        <v>115</v>
      </c>
      <c r="G12" s="209" t="s">
        <v>229</v>
      </c>
      <c r="H12" s="209"/>
      <c r="I12" s="209"/>
      <c r="J12" s="209"/>
      <c r="K12" s="209"/>
    </row>
    <row r="13" spans="2:11" s="3" customFormat="1" ht="30" customHeight="1" x14ac:dyDescent="0.25">
      <c r="B13" s="210" t="s">
        <v>39</v>
      </c>
      <c r="C13" s="210"/>
      <c r="D13" s="99"/>
      <c r="E13" s="100"/>
      <c r="G13" s="209"/>
      <c r="H13" s="209"/>
      <c r="I13" s="209"/>
      <c r="J13" s="209"/>
      <c r="K13" s="209"/>
    </row>
    <row r="14" spans="2:11" s="3" customFormat="1" ht="30" customHeight="1" x14ac:dyDescent="0.25">
      <c r="B14" s="210" t="s">
        <v>40</v>
      </c>
      <c r="C14" s="210"/>
      <c r="D14" s="99"/>
      <c r="E14" s="100"/>
      <c r="G14" s="48"/>
      <c r="H14" s="149"/>
      <c r="I14" s="48"/>
      <c r="J14" s="48"/>
      <c r="K14" s="48"/>
    </row>
    <row r="15" spans="2:11" s="3" customFormat="1" ht="30" customHeight="1" x14ac:dyDescent="0.25">
      <c r="B15" s="210" t="s">
        <v>41</v>
      </c>
      <c r="C15" s="210"/>
      <c r="D15" s="99"/>
      <c r="E15" s="100"/>
      <c r="G15" s="48"/>
      <c r="H15" s="149"/>
      <c r="I15" s="48"/>
      <c r="J15" s="48"/>
      <c r="K15" s="48"/>
    </row>
    <row r="16" spans="2:11" s="3" customFormat="1" ht="30" customHeight="1" x14ac:dyDescent="0.25">
      <c r="B16" s="210" t="s">
        <v>42</v>
      </c>
      <c r="C16" s="210"/>
      <c r="D16" s="99"/>
      <c r="E16" s="100"/>
      <c r="G16" s="48"/>
      <c r="H16" s="149"/>
      <c r="I16" s="48"/>
      <c r="J16" s="48"/>
      <c r="K16" s="48"/>
    </row>
    <row r="17" spans="2:21" s="3" customFormat="1" ht="30" customHeight="1" x14ac:dyDescent="0.25">
      <c r="B17" s="210" t="s">
        <v>221</v>
      </c>
      <c r="C17" s="210"/>
      <c r="D17" s="99"/>
      <c r="E17" s="100"/>
      <c r="G17" s="12"/>
      <c r="H17" s="149"/>
      <c r="I17" s="48"/>
      <c r="J17" s="48"/>
      <c r="K17" s="48"/>
    </row>
    <row r="18" spans="2:21" s="3" customFormat="1" ht="30" customHeight="1" x14ac:dyDescent="0.25">
      <c r="B18" s="210" t="s">
        <v>222</v>
      </c>
      <c r="C18" s="210"/>
      <c r="D18" s="99"/>
      <c r="E18" s="100"/>
      <c r="G18" s="12"/>
      <c r="H18" s="149"/>
      <c r="I18" s="48"/>
      <c r="J18" s="48"/>
      <c r="K18" s="48"/>
    </row>
    <row r="19" spans="2:21" s="3" customFormat="1" ht="9.9499999999999993" customHeight="1" x14ac:dyDescent="0.25">
      <c r="E19" s="13"/>
      <c r="F19" s="14"/>
      <c r="G19" s="48"/>
      <c r="H19" s="149"/>
      <c r="I19" s="48"/>
      <c r="J19" s="48"/>
      <c r="K19" s="48"/>
    </row>
    <row r="20" spans="2:21" s="31" customFormat="1" ht="30" customHeight="1" x14ac:dyDescent="0.3">
      <c r="B20" s="187" t="str">
        <f>"Voluntary Actions Taken to Reduce Methane Emissions in " &amp; ReportYear</f>
        <v xml:space="preserve">Voluntary Actions Taken to Reduce Methane Emissions in </v>
      </c>
      <c r="C20" s="187"/>
      <c r="D20" s="187"/>
      <c r="E20" s="32"/>
      <c r="F20" s="35"/>
      <c r="H20" s="150"/>
    </row>
    <row r="21" spans="2:21" s="3" customFormat="1" ht="19.899999999999999" customHeight="1" x14ac:dyDescent="0.25">
      <c r="B21" s="211" t="s">
        <v>123</v>
      </c>
      <c r="C21" s="211"/>
      <c r="D21" s="211"/>
      <c r="G21" s="48"/>
      <c r="H21" s="149"/>
      <c r="I21" s="48"/>
      <c r="J21" s="48"/>
      <c r="K21" s="48"/>
    </row>
    <row r="22" spans="2:21" s="3" customFormat="1" ht="30" customHeight="1" x14ac:dyDescent="0.25">
      <c r="B22" s="212" t="s">
        <v>118</v>
      </c>
      <c r="C22" s="213"/>
      <c r="D22" s="99"/>
      <c r="G22" s="48"/>
      <c r="H22" s="149"/>
      <c r="I22" s="48"/>
      <c r="J22" s="48"/>
      <c r="K22" s="48"/>
    </row>
    <row r="23" spans="2:21" s="3" customFormat="1" ht="30" customHeight="1" x14ac:dyDescent="0.25">
      <c r="B23" s="212" t="s">
        <v>120</v>
      </c>
      <c r="C23" s="213"/>
      <c r="D23" s="99"/>
      <c r="G23" s="48"/>
      <c r="H23" s="149"/>
      <c r="I23" s="48"/>
      <c r="J23" s="48"/>
      <c r="K23" s="48"/>
    </row>
    <row r="24" spans="2:21" s="48" customFormat="1" ht="30" customHeight="1" x14ac:dyDescent="0.25">
      <c r="B24" s="214" t="s">
        <v>217</v>
      </c>
      <c r="C24" s="215"/>
      <c r="D24" s="99"/>
      <c r="H24" s="149"/>
    </row>
    <row r="25" spans="2:21" s="48" customFormat="1" ht="30" customHeight="1" x14ac:dyDescent="0.25">
      <c r="B25" s="214" t="s">
        <v>263</v>
      </c>
      <c r="C25" s="215"/>
      <c r="D25" s="99"/>
      <c r="H25" s="149"/>
    </row>
    <row r="26" spans="2:21" s="3" customFormat="1" ht="19.899999999999999" customHeight="1" x14ac:dyDescent="0.25">
      <c r="B26" s="211" t="s">
        <v>122</v>
      </c>
      <c r="C26" s="211"/>
      <c r="D26" s="211"/>
      <c r="G26" s="48"/>
      <c r="H26" s="149"/>
      <c r="I26" s="48"/>
      <c r="J26" s="48"/>
      <c r="K26" s="48"/>
    </row>
    <row r="27" spans="2:21" s="3" customFormat="1" ht="30" customHeight="1" x14ac:dyDescent="0.25">
      <c r="B27" s="184" t="s">
        <v>121</v>
      </c>
      <c r="C27" s="185"/>
      <c r="D27" s="99"/>
      <c r="G27" s="48"/>
      <c r="H27" s="149"/>
      <c r="I27" s="48"/>
      <c r="J27" s="48"/>
      <c r="K27" s="48"/>
    </row>
    <row r="28" spans="2:21" s="3" customFormat="1" ht="30" customHeight="1" x14ac:dyDescent="0.25">
      <c r="B28" s="212" t="s">
        <v>118</v>
      </c>
      <c r="C28" s="213"/>
      <c r="D28" s="99"/>
      <c r="G28" s="48"/>
      <c r="H28" s="149"/>
      <c r="I28" s="48"/>
      <c r="J28" s="48"/>
      <c r="K28" s="48"/>
    </row>
    <row r="29" spans="2:21" s="3" customFormat="1" ht="30" customHeight="1" x14ac:dyDescent="0.25">
      <c r="B29" s="212" t="s">
        <v>217</v>
      </c>
      <c r="C29" s="213"/>
      <c r="D29" s="99"/>
      <c r="G29" s="48"/>
      <c r="H29" s="149"/>
      <c r="I29" s="48"/>
      <c r="J29" s="48"/>
      <c r="K29" s="48"/>
    </row>
    <row r="30" spans="2:21" s="48" customFormat="1" ht="30" customHeight="1" x14ac:dyDescent="0.25">
      <c r="B30" s="214" t="s">
        <v>263</v>
      </c>
      <c r="C30" s="215"/>
      <c r="D30" s="99"/>
      <c r="H30" s="149"/>
      <c r="R30" s="86" t="s">
        <v>269</v>
      </c>
      <c r="U30" s="86" t="s">
        <v>270</v>
      </c>
    </row>
    <row r="31" spans="2:21" s="3" customFormat="1" ht="30" customHeight="1" x14ac:dyDescent="0.25">
      <c r="B31" s="211" t="s">
        <v>95</v>
      </c>
      <c r="C31" s="211"/>
      <c r="D31" s="102"/>
      <c r="G31" s="48"/>
      <c r="H31" s="149"/>
      <c r="I31" s="48"/>
      <c r="J31" s="48"/>
      <c r="K31" s="48"/>
      <c r="R31" s="86">
        <f>IF(SUMPRODUCT(D8:D9)=0,1,0)</f>
        <v>1</v>
      </c>
      <c r="U31" s="86" t="str">
        <f>IF(R31=1,"TRUE", "FALSE")</f>
        <v>TRUE</v>
      </c>
    </row>
    <row r="32" spans="2:21" ht="8.25" customHeight="1" x14ac:dyDescent="0.25">
      <c r="D32" s="13"/>
    </row>
    <row r="33" spans="1:21" ht="8.25" customHeight="1" x14ac:dyDescent="0.25">
      <c r="B33" s="159"/>
      <c r="C33" s="160"/>
      <c r="D33" s="161"/>
      <c r="R33" s="144" t="s">
        <v>268</v>
      </c>
      <c r="S33" s="144" t="s">
        <v>267</v>
      </c>
      <c r="T33" s="51"/>
      <c r="U33" s="144" t="s">
        <v>260</v>
      </c>
    </row>
    <row r="34" spans="1:21" ht="8.25" customHeight="1" x14ac:dyDescent="0.25">
      <c r="B34" s="216"/>
      <c r="C34" s="216"/>
      <c r="D34" s="162"/>
      <c r="F34" s="51"/>
      <c r="R34" s="144">
        <f>IF(SUMPRODUCT(--(D22:D25&lt;&gt;""))=0,1,0)</f>
        <v>1</v>
      </c>
      <c r="S34" s="144">
        <f>IF(SUMPRODUCT(--(D27:D30&lt;&gt;""))=0,1,0)</f>
        <v>1</v>
      </c>
      <c r="T34" s="51"/>
      <c r="U34" s="144" t="str">
        <f>IF(AND(R34=1,S34=1),"TRUE", "FALSE")</f>
        <v>TRUE</v>
      </c>
    </row>
    <row r="35" spans="1:21" s="51" customFormat="1" ht="8.25" customHeight="1" x14ac:dyDescent="0.25">
      <c r="D35" s="54"/>
      <c r="H35" s="54"/>
    </row>
    <row r="36" spans="1:21" s="31" customFormat="1" ht="30" customHeight="1" x14ac:dyDescent="0.3">
      <c r="B36" s="193" t="s">
        <v>177</v>
      </c>
      <c r="C36" s="193"/>
      <c r="D36" s="32"/>
      <c r="E36" s="32"/>
      <c r="F36" s="35"/>
      <c r="G36" s="32"/>
      <c r="H36" s="150"/>
    </row>
    <row r="37" spans="1:21" s="31" customFormat="1" ht="34.9" customHeight="1" x14ac:dyDescent="0.3">
      <c r="B37" s="188" t="s">
        <v>234</v>
      </c>
      <c r="C37" s="188"/>
      <c r="D37" s="188"/>
      <c r="E37" s="32"/>
      <c r="F37" s="35"/>
      <c r="G37" s="32"/>
      <c r="H37" s="150"/>
    </row>
    <row r="38" spans="1:21" s="55" customFormat="1" ht="64.150000000000006" customHeight="1" x14ac:dyDescent="0.2">
      <c r="B38" s="217"/>
      <c r="C38" s="217"/>
      <c r="D38" s="217"/>
      <c r="H38" s="11"/>
    </row>
    <row r="39" spans="1:21" x14ac:dyDescent="0.25">
      <c r="A39" s="51"/>
      <c r="B39" s="51"/>
      <c r="C39" s="51"/>
      <c r="D39" s="54"/>
      <c r="E39" s="51"/>
      <c r="F39" s="51"/>
    </row>
    <row r="40" spans="1:21" s="16" customFormat="1" ht="16.5" x14ac:dyDescent="0.2">
      <c r="A40" s="44">
        <v>1</v>
      </c>
      <c r="B40" s="202" t="s">
        <v>116</v>
      </c>
      <c r="C40" s="202"/>
      <c r="D40" s="202"/>
      <c r="E40" s="202"/>
      <c r="F40" s="202"/>
      <c r="G40" s="55"/>
      <c r="H40" s="11"/>
      <c r="I40" s="55"/>
      <c r="J40" s="55"/>
      <c r="K40" s="55"/>
    </row>
    <row r="41" spans="1:21" x14ac:dyDescent="0.25">
      <c r="A41" s="51"/>
      <c r="B41" s="51"/>
      <c r="C41" s="51"/>
      <c r="D41" s="54"/>
      <c r="E41" s="51"/>
      <c r="F41" s="51"/>
    </row>
    <row r="42" spans="1:21" x14ac:dyDescent="0.25">
      <c r="A42" s="51"/>
      <c r="B42" s="51"/>
      <c r="C42" s="51"/>
      <c r="D42" s="54"/>
      <c r="E42" s="51"/>
      <c r="F42" s="51"/>
    </row>
    <row r="43" spans="1:21" x14ac:dyDescent="0.25">
      <c r="A43" s="51"/>
      <c r="B43" s="51"/>
      <c r="C43" s="51"/>
      <c r="D43" s="54"/>
      <c r="E43" s="51"/>
      <c r="F43" s="51"/>
    </row>
  </sheetData>
  <sheetProtection password="CA05" sheet="1" objects="1" scenarios="1"/>
  <mergeCells count="31">
    <mergeCell ref="B27:C27"/>
    <mergeCell ref="B28:C28"/>
    <mergeCell ref="B31:C31"/>
    <mergeCell ref="B40:F40"/>
    <mergeCell ref="B29:C29"/>
    <mergeCell ref="B34:C34"/>
    <mergeCell ref="B36:C36"/>
    <mergeCell ref="B38:D38"/>
    <mergeCell ref="B37:D37"/>
    <mergeCell ref="B30:C30"/>
    <mergeCell ref="B18:C18"/>
    <mergeCell ref="B26:D26"/>
    <mergeCell ref="B21:D21"/>
    <mergeCell ref="B22:C22"/>
    <mergeCell ref="B23:C23"/>
    <mergeCell ref="B20:D20"/>
    <mergeCell ref="B24:C24"/>
    <mergeCell ref="B25:C25"/>
    <mergeCell ref="G12:K13"/>
    <mergeCell ref="B1:F1"/>
    <mergeCell ref="B15:C15"/>
    <mergeCell ref="B16:C16"/>
    <mergeCell ref="B17:C17"/>
    <mergeCell ref="B2:F2"/>
    <mergeCell ref="B4:C4"/>
    <mergeCell ref="D4:E4"/>
    <mergeCell ref="B13:C13"/>
    <mergeCell ref="B14:C14"/>
    <mergeCell ref="B6:E6"/>
    <mergeCell ref="B8:C8"/>
    <mergeCell ref="B9:C9"/>
  </mergeCells>
  <conditionalFormatting sqref="D14">
    <cfRule type="expression" dxfId="131" priority="180">
      <formula>OFFSET(FacilityTable,1,4)=TRUE</formula>
    </cfRule>
  </conditionalFormatting>
  <conditionalFormatting sqref="D15">
    <cfRule type="expression" dxfId="130" priority="179">
      <formula>OFFSET(FacilityTable,1,4)=TRUE</formula>
    </cfRule>
  </conditionalFormatting>
  <conditionalFormatting sqref="D16">
    <cfRule type="expression" dxfId="129" priority="178">
      <formula>OFFSET(FacilityTable,1,4)=TRUE</formula>
    </cfRule>
  </conditionalFormatting>
  <conditionalFormatting sqref="E16">
    <cfRule type="expression" dxfId="128" priority="176">
      <formula>OFFSET(FacilityTable,1,4)=TRUE</formula>
    </cfRule>
  </conditionalFormatting>
  <conditionalFormatting sqref="E15">
    <cfRule type="expression" dxfId="127" priority="175">
      <formula>OFFSET(FacilityTable,1,4)=TRUE</formula>
    </cfRule>
  </conditionalFormatting>
  <conditionalFormatting sqref="E14">
    <cfRule type="expression" dxfId="126" priority="174">
      <formula>OFFSET(FacilityTable,1,4)=TRUE</formula>
    </cfRule>
  </conditionalFormatting>
  <conditionalFormatting sqref="D14:E16">
    <cfRule type="expression" dxfId="125" priority="25">
      <formula>VALUE(FacilityNumber)&gt;0</formula>
    </cfRule>
  </conditionalFormatting>
  <conditionalFormatting sqref="D14:D16">
    <cfRule type="expression" dxfId="124" priority="24" stopIfTrue="1">
      <formula>$AE$14="no"</formula>
    </cfRule>
  </conditionalFormatting>
  <conditionalFormatting sqref="D14:D16">
    <cfRule type="expression" dxfId="123" priority="22" stopIfTrue="1">
      <formula>$AI$4=2</formula>
    </cfRule>
  </conditionalFormatting>
  <conditionalFormatting sqref="E14:E16">
    <cfRule type="expression" dxfId="122" priority="21" stopIfTrue="1">
      <formula>$AE$14="no"</formula>
    </cfRule>
  </conditionalFormatting>
  <conditionalFormatting sqref="E14:E16">
    <cfRule type="expression" dxfId="121" priority="19" stopIfTrue="1">
      <formula>$AI$4=2</formula>
    </cfRule>
  </conditionalFormatting>
  <conditionalFormatting sqref="D14:E16">
    <cfRule type="expression" dxfId="120" priority="181" stopIfTrue="1">
      <formula>AND(#REF!&lt;&gt;8,#REF!&lt;&gt;0)</formula>
    </cfRule>
  </conditionalFormatting>
  <conditionalFormatting sqref="D13:D16">
    <cfRule type="expression" dxfId="119" priority="17">
      <formula>VALUE(FacilityNumber)&gt;0</formula>
    </cfRule>
  </conditionalFormatting>
  <conditionalFormatting sqref="E13:E16">
    <cfRule type="expression" dxfId="118" priority="16">
      <formula>OFFSET(FacilityTable,1,4)=TRUE</formula>
    </cfRule>
  </conditionalFormatting>
  <conditionalFormatting sqref="E13:E16">
    <cfRule type="expression" dxfId="117" priority="18">
      <formula>VALUE(FacilityNumber)&gt;0</formula>
    </cfRule>
  </conditionalFormatting>
  <conditionalFormatting sqref="D8:D9 D13:E18 D27:D31 D22:D25">
    <cfRule type="expression" dxfId="116" priority="2">
      <formula>AND(Source_Selection=TRUE,Mains=FALSE)</formula>
    </cfRule>
    <cfRule type="expression" dxfId="115" priority="13">
      <formula>AND(Segment_Selection=TRUE,Segment_Distribution=FALSE)</formula>
    </cfRule>
    <cfRule type="expression" dxfId="114" priority="15">
      <formula>AND(Source_Selection=TRUE,Mains_NotApplicable=TRUE)</formula>
    </cfRule>
  </conditionalFormatting>
  <conditionalFormatting sqref="B38">
    <cfRule type="expression" dxfId="113" priority="1">
      <formula>AND(Source_Selection=TRUE,Mains=FALSE)</formula>
    </cfRule>
    <cfRule type="expression" dxfId="112" priority="12">
      <formula>AND(Segment_Selection=TRUE,Segment_Distribution=FALSE)</formula>
    </cfRule>
    <cfRule type="expression" dxfId="111" priority="14">
      <formula>AND(Source_Selection=TRUE,Mains_NotApplicable=TRUE)</formula>
    </cfRule>
  </conditionalFormatting>
  <dataValidations xWindow="816" yWindow="441" count="4">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WVH20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B20 WVI36:WVI37 IW36:IW37 SS36:SS37 ACO36:ACO37 AMK36:AMK37 AWG36:AWG37 BGC36:BGC37 BPY36:BPY37 BZU36:BZU37 CJQ36:CJQ37 CTM36:CTM37 DDI36:DDI37 DNE36:DNE37 DXA36:DXA37 EGW36:EGW37 EQS36:EQS37 FAO36:FAO37 FKK36:FKK37 FUG36:FUG37 GEC36:GEC37 GNY36:GNY37 GXU36:GXU37 HHQ36:HHQ37 HRM36:HRM37 IBI36:IBI37 ILE36:ILE37 IVA36:IVA37 JEW36:JEW37 JOS36:JOS37 JYO36:JYO37 KIK36:KIK37 KSG36:KSG37 LCC36:LCC37 LLY36:LLY37 LVU36:LVU37 MFQ36:MFQ37 MPM36:MPM37 MZI36:MZI37 NJE36:NJE37 NTA36:NTA37 OCW36:OCW37 OMS36:OMS37 OWO36:OWO37 PGK36:PGK37 PQG36:PQG37 QAC36:QAC37 QJY36:QJY37 QTU36:QTU37 RDQ36:RDQ37 RNM36:RNM37 RXI36:RXI37 SHE36:SHE37 SRA36:SRA37 TAW36:TAW37 TKS36:TKS37 TUO36:TUO37 UEK36:UEK37 UOG36:UOG37 UYC36:UYC37 VHY36:VHY37 VRU36:VRU37 WBQ36:WBQ37 WLM36:WLM37 B36:B37 B6:B7 B10:B11"/>
    <dataValidation type="decimal" operator="greaterThanOrEqual" allowBlank="1" showInputMessage="1" showErrorMessage="1" sqref="D27:D31 D22:D25 D17:E18">
      <formula1>0</formula1>
    </dataValidation>
    <dataValidation type="decimal" operator="greaterThanOrEqual"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D13:E16">
      <formula1>0</formula1>
    </dataValidation>
    <dataValidation type="decimal" operator="greaterThanOrEqual" allowBlank="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D8:D9">
      <formula1>0</formula1>
    </dataValidation>
  </dataValidations>
  <hyperlinks>
    <hyperlink ref="B2:F2" r:id="rId1" display="For additional information about the information being requested, and for further detail on quantification methodologies, please refer to the &quot;BMP Commitment: Distribution Segment Supplementary Technical Information&quot; document found on the Methane Challeng"/>
  </hyperlinks>
  <printOptions horizontalCentered="1"/>
  <pageMargins left="0.25" right="0.25" top="0.75" bottom="0.5" header="0.25" footer="0.25"/>
  <pageSetup scale="75" orientation="landscape" horizontalDpi="300" verticalDpi="300" r:id="rId2"/>
  <headerFooter>
    <oddHeader>&amp;C&amp;18&amp;F</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40"/>
  <sheetViews>
    <sheetView showGridLines="0" zoomScale="85" zoomScaleNormal="85" workbookViewId="0">
      <pane ySplit="6" topLeftCell="A7" activePane="bottomLeft" state="frozen"/>
      <selection activeCell="D7" sqref="D7"/>
      <selection pane="bottomLeft"/>
    </sheetView>
  </sheetViews>
  <sheetFormatPr defaultColWidth="9.140625" defaultRowHeight="14.25" x14ac:dyDescent="0.25"/>
  <cols>
    <col min="1" max="1" width="4.7109375" style="7" customWidth="1"/>
    <col min="2" max="3" width="30.7109375" style="7" customWidth="1"/>
    <col min="4" max="4" width="30.7109375" style="15" customWidth="1"/>
    <col min="5" max="5" width="30.7109375" style="7" customWidth="1"/>
    <col min="6" max="6" width="22.7109375" style="7" customWidth="1"/>
    <col min="7" max="16" width="9.140625" style="7"/>
    <col min="17" max="17" width="9.140625" style="7" customWidth="1"/>
    <col min="18" max="18" width="19.28515625" style="7" hidden="1" customWidth="1"/>
    <col min="19" max="19" width="18.5703125" style="7" hidden="1" customWidth="1"/>
    <col min="20" max="21" width="9.140625" style="7" hidden="1" customWidth="1"/>
    <col min="22" max="22" width="9" style="7" hidden="1" customWidth="1"/>
    <col min="23" max="16384" width="9.140625" style="7"/>
  </cols>
  <sheetData>
    <row r="1" spans="2:11" s="95" customFormat="1" ht="19.5" customHeight="1" x14ac:dyDescent="0.25">
      <c r="B1" s="190" t="s">
        <v>223</v>
      </c>
      <c r="C1" s="190"/>
      <c r="D1" s="190"/>
      <c r="E1" s="190"/>
      <c r="F1" s="190"/>
    </row>
    <row r="2" spans="2:11" s="48" customFormat="1" ht="40.5" customHeight="1" x14ac:dyDescent="0.25">
      <c r="B2" s="191" t="s">
        <v>224</v>
      </c>
      <c r="C2" s="191"/>
      <c r="D2" s="191"/>
      <c r="E2" s="191"/>
      <c r="F2" s="191"/>
    </row>
    <row r="3" spans="2:11" s="48" customFormat="1" ht="15" x14ac:dyDescent="0.25">
      <c r="B3" s="49" t="s">
        <v>6</v>
      </c>
      <c r="D3" s="97" t="s">
        <v>0</v>
      </c>
      <c r="F3" s="96" t="s">
        <v>1</v>
      </c>
    </row>
    <row r="4" spans="2:11" x14ac:dyDescent="0.25">
      <c r="B4" s="195" t="str">
        <f>IF(PartnerName&lt;&gt;"",PartnerName,"")</f>
        <v/>
      </c>
      <c r="C4" s="196"/>
      <c r="D4" s="186" t="str">
        <f>IF(FacilityName&lt;&gt;"",FacilityName,"")</f>
        <v/>
      </c>
      <c r="E4" s="186"/>
      <c r="F4" s="50">
        <f>ReportYear</f>
        <v>0</v>
      </c>
    </row>
    <row r="5" spans="2:11" ht="18" x14ac:dyDescent="0.25">
      <c r="B5" s="90" t="str">
        <f>IFERROR(IF(AND(Segment_Selection=TRUE,ISNA(Source_Selection)),IF(Segment_Distribution=TRUE,"","This source is not required to be reported for the industry segment selected"),IF(AND(Segment_Distribution=TRUE,Services=TRUE),"",IF(Segment_Distribution=TRUE,"Participating source not selected","This source is not required to be reported for the industry segment selected"))),"")</f>
        <v/>
      </c>
      <c r="D5" s="8"/>
      <c r="E5" s="9"/>
    </row>
    <row r="6" spans="2:11" ht="27" customHeight="1" x14ac:dyDescent="0.25">
      <c r="B6" s="193" t="s">
        <v>151</v>
      </c>
      <c r="C6" s="193"/>
      <c r="D6" s="193"/>
      <c r="E6" s="193"/>
      <c r="F6" s="61"/>
    </row>
    <row r="7" spans="2:11" s="51" customFormat="1" ht="15" customHeight="1" x14ac:dyDescent="0.25">
      <c r="B7" s="69"/>
      <c r="C7" s="69"/>
      <c r="D7" s="69"/>
      <c r="E7" s="69"/>
      <c r="F7" s="69"/>
    </row>
    <row r="8" spans="2:11" s="31" customFormat="1" ht="36" customHeight="1" x14ac:dyDescent="0.2">
      <c r="B8" s="210" t="s">
        <v>265</v>
      </c>
      <c r="C8" s="210"/>
      <c r="D8" s="99"/>
      <c r="E8" s="146"/>
      <c r="F8" s="146"/>
      <c r="H8" s="150"/>
    </row>
    <row r="9" spans="2:11" s="31" customFormat="1" ht="36" customHeight="1" x14ac:dyDescent="0.2">
      <c r="B9" s="210" t="s">
        <v>266</v>
      </c>
      <c r="C9" s="210"/>
      <c r="D9" s="99"/>
      <c r="E9" s="146"/>
      <c r="F9" s="146"/>
      <c r="H9" s="150"/>
    </row>
    <row r="10" spans="2:11" s="31" customFormat="1" ht="27" customHeight="1" x14ac:dyDescent="0.2">
      <c r="B10" s="151"/>
      <c r="C10" s="152"/>
      <c r="D10" s="153"/>
      <c r="E10" s="146"/>
      <c r="F10" s="146"/>
      <c r="H10" s="150"/>
    </row>
    <row r="11" spans="2:11" s="10" customFormat="1" ht="39" customHeight="1" x14ac:dyDescent="0.3">
      <c r="D11" s="2" t="s">
        <v>117</v>
      </c>
      <c r="E11" s="2" t="s">
        <v>115</v>
      </c>
      <c r="G11" s="209" t="s">
        <v>229</v>
      </c>
      <c r="H11" s="209"/>
      <c r="I11" s="209"/>
      <c r="J11" s="209"/>
      <c r="K11" s="209"/>
    </row>
    <row r="12" spans="2:11" s="3" customFormat="1" ht="30" customHeight="1" x14ac:dyDescent="0.25">
      <c r="B12" s="210" t="s">
        <v>73</v>
      </c>
      <c r="C12" s="210"/>
      <c r="D12" s="99"/>
      <c r="E12" s="100"/>
      <c r="G12" s="209"/>
      <c r="H12" s="209"/>
      <c r="I12" s="209"/>
      <c r="J12" s="209"/>
      <c r="K12" s="209"/>
    </row>
    <row r="13" spans="2:11" s="3" customFormat="1" ht="30" customHeight="1" x14ac:dyDescent="0.25">
      <c r="B13" s="210" t="s">
        <v>74</v>
      </c>
      <c r="C13" s="210"/>
      <c r="D13" s="99"/>
      <c r="E13" s="100"/>
    </row>
    <row r="14" spans="2:11" s="3" customFormat="1" ht="30" customHeight="1" x14ac:dyDescent="0.25">
      <c r="B14" s="210" t="s">
        <v>75</v>
      </c>
      <c r="C14" s="210"/>
      <c r="D14" s="99"/>
      <c r="E14" s="100"/>
    </row>
    <row r="15" spans="2:11" s="3" customFormat="1" ht="30" customHeight="1" x14ac:dyDescent="0.25">
      <c r="B15" s="210" t="s">
        <v>77</v>
      </c>
      <c r="C15" s="210"/>
      <c r="D15" s="99"/>
      <c r="E15" s="100"/>
    </row>
    <row r="16" spans="2:11" s="3" customFormat="1" ht="30" customHeight="1" x14ac:dyDescent="0.25">
      <c r="B16" s="210" t="s">
        <v>76</v>
      </c>
      <c r="C16" s="210"/>
      <c r="D16" s="99"/>
      <c r="E16" s="100"/>
    </row>
    <row r="17" spans="2:21" s="3" customFormat="1" ht="30" customHeight="1" x14ac:dyDescent="0.25">
      <c r="B17" s="210" t="s">
        <v>218</v>
      </c>
      <c r="C17" s="210"/>
      <c r="D17" s="99"/>
      <c r="E17" s="100"/>
      <c r="G17" s="12"/>
    </row>
    <row r="18" spans="2:21" s="3" customFormat="1" ht="30" customHeight="1" x14ac:dyDescent="0.25">
      <c r="B18" s="210" t="s">
        <v>219</v>
      </c>
      <c r="C18" s="210"/>
      <c r="D18" s="99"/>
      <c r="E18" s="100"/>
      <c r="G18" s="12"/>
    </row>
    <row r="19" spans="2:21" s="3" customFormat="1" ht="15" customHeight="1" x14ac:dyDescent="0.25">
      <c r="E19" s="13"/>
      <c r="F19" s="14"/>
    </row>
    <row r="20" spans="2:21" s="31" customFormat="1" ht="30" customHeight="1" x14ac:dyDescent="0.3">
      <c r="B20" s="187" t="str">
        <f>"Voluntary Actions Taken to Reduce Methane Emissions in " &amp; ReportYear</f>
        <v xml:space="preserve">Voluntary Actions Taken to Reduce Methane Emissions in </v>
      </c>
      <c r="C20" s="187"/>
      <c r="D20" s="187"/>
      <c r="E20" s="32"/>
      <c r="F20" s="35"/>
    </row>
    <row r="21" spans="2:21" s="3" customFormat="1" ht="19.899999999999999" customHeight="1" x14ac:dyDescent="0.25">
      <c r="B21" s="211" t="s">
        <v>124</v>
      </c>
      <c r="C21" s="211"/>
      <c r="D21" s="211"/>
    </row>
    <row r="22" spans="2:21" s="3" customFormat="1" ht="30" customHeight="1" x14ac:dyDescent="0.25">
      <c r="B22" s="212" t="s">
        <v>118</v>
      </c>
      <c r="C22" s="213"/>
      <c r="D22" s="99"/>
    </row>
    <row r="23" spans="2:21" s="3" customFormat="1" ht="30" customHeight="1" x14ac:dyDescent="0.25">
      <c r="B23" s="212" t="s">
        <v>120</v>
      </c>
      <c r="C23" s="213"/>
      <c r="D23" s="99"/>
    </row>
    <row r="24" spans="2:21" s="3" customFormat="1" ht="30" customHeight="1" x14ac:dyDescent="0.25">
      <c r="B24" s="212" t="s">
        <v>119</v>
      </c>
      <c r="C24" s="213"/>
      <c r="D24" s="99"/>
    </row>
    <row r="25" spans="2:21" s="3" customFormat="1" ht="30" customHeight="1" x14ac:dyDescent="0.25">
      <c r="B25" s="212" t="s">
        <v>220</v>
      </c>
      <c r="C25" s="213"/>
      <c r="D25" s="99"/>
    </row>
    <row r="26" spans="2:21" s="3" customFormat="1" ht="19.899999999999999" customHeight="1" x14ac:dyDescent="0.25">
      <c r="B26" s="211" t="s">
        <v>125</v>
      </c>
      <c r="C26" s="211"/>
      <c r="D26" s="211"/>
    </row>
    <row r="27" spans="2:21" s="3" customFormat="1" ht="30" customHeight="1" x14ac:dyDescent="0.25">
      <c r="B27" s="184" t="s">
        <v>121</v>
      </c>
      <c r="C27" s="185"/>
      <c r="D27" s="99"/>
    </row>
    <row r="28" spans="2:21" s="3" customFormat="1" ht="30" customHeight="1" x14ac:dyDescent="0.25">
      <c r="B28" s="212" t="s">
        <v>118</v>
      </c>
      <c r="C28" s="213"/>
      <c r="D28" s="99"/>
    </row>
    <row r="29" spans="2:21" s="3" customFormat="1" ht="30" customHeight="1" x14ac:dyDescent="0.25">
      <c r="B29" s="212" t="s">
        <v>119</v>
      </c>
      <c r="C29" s="213"/>
      <c r="D29" s="99"/>
    </row>
    <row r="30" spans="2:21" s="3" customFormat="1" ht="30" customHeight="1" x14ac:dyDescent="0.25">
      <c r="B30" s="212" t="s">
        <v>217</v>
      </c>
      <c r="C30" s="213"/>
      <c r="D30" s="99"/>
      <c r="R30" s="86" t="s">
        <v>269</v>
      </c>
      <c r="S30" s="48"/>
      <c r="T30" s="48"/>
      <c r="U30" s="86" t="s">
        <v>270</v>
      </c>
    </row>
    <row r="31" spans="2:21" s="3" customFormat="1" ht="30" customHeight="1" x14ac:dyDescent="0.25">
      <c r="B31" s="211" t="s">
        <v>95</v>
      </c>
      <c r="C31" s="211"/>
      <c r="D31" s="100"/>
      <c r="R31" s="86">
        <f>IF(SUMPRODUCT(D8:D9)=0,1,0)</f>
        <v>1</v>
      </c>
      <c r="S31" s="48"/>
      <c r="T31" s="48"/>
      <c r="U31" s="86" t="str">
        <f>IF(R31=1,"TRUE", "FALSE")</f>
        <v>TRUE</v>
      </c>
    </row>
    <row r="32" spans="2:21" s="51" customFormat="1" ht="7.5" customHeight="1" x14ac:dyDescent="0.25">
      <c r="D32" s="53"/>
    </row>
    <row r="33" spans="1:21" s="51" customFormat="1" ht="7.5" customHeight="1" x14ac:dyDescent="0.25">
      <c r="B33" s="159"/>
      <c r="C33" s="160"/>
      <c r="D33" s="161"/>
      <c r="E33" s="163"/>
      <c r="R33" s="144" t="s">
        <v>268</v>
      </c>
      <c r="S33" s="144" t="s">
        <v>271</v>
      </c>
      <c r="U33" s="144" t="s">
        <v>260</v>
      </c>
    </row>
    <row r="34" spans="1:21" s="51" customFormat="1" ht="7.5" customHeight="1" x14ac:dyDescent="0.25">
      <c r="B34" s="216"/>
      <c r="C34" s="216"/>
      <c r="D34" s="162"/>
      <c r="E34" s="163"/>
      <c r="R34" s="144">
        <f>IF(SUMPRODUCT(--(D22:D25&lt;&gt;""))=0,1,0)</f>
        <v>1</v>
      </c>
      <c r="S34" s="144">
        <f>IF(SUMPRODUCT(--(D27:D30&lt;&gt;""))=0,1,0)</f>
        <v>1</v>
      </c>
      <c r="U34" s="144" t="str">
        <f>IF(AND(R34=1,S34=1),"TRUE", "FALSE")</f>
        <v>TRUE</v>
      </c>
    </row>
    <row r="35" spans="1:21" s="51" customFormat="1" ht="7.5" customHeight="1" x14ac:dyDescent="0.25">
      <c r="B35" s="163"/>
      <c r="C35" s="163"/>
      <c r="D35" s="164"/>
      <c r="E35" s="163"/>
    </row>
    <row r="36" spans="1:21" s="31" customFormat="1" ht="30" customHeight="1" x14ac:dyDescent="0.3">
      <c r="B36" s="193" t="s">
        <v>177</v>
      </c>
      <c r="C36" s="193"/>
      <c r="D36" s="32"/>
      <c r="E36" s="32"/>
      <c r="F36" s="35"/>
      <c r="G36" s="32"/>
    </row>
    <row r="37" spans="1:21" s="31" customFormat="1" ht="34.9" customHeight="1" x14ac:dyDescent="0.3">
      <c r="B37" s="188" t="s">
        <v>234</v>
      </c>
      <c r="C37" s="188"/>
      <c r="D37" s="188"/>
      <c r="E37" s="32"/>
      <c r="F37" s="35"/>
      <c r="G37" s="32"/>
    </row>
    <row r="38" spans="1:21" s="55" customFormat="1" ht="64.150000000000006" customHeight="1" x14ac:dyDescent="0.2">
      <c r="B38" s="217"/>
      <c r="C38" s="217"/>
      <c r="D38" s="217"/>
    </row>
    <row r="40" spans="1:21" s="16" customFormat="1" ht="16.5" x14ac:dyDescent="0.2">
      <c r="A40" s="44">
        <v>1</v>
      </c>
      <c r="B40" s="202" t="s">
        <v>116</v>
      </c>
      <c r="C40" s="202"/>
      <c r="D40" s="202"/>
      <c r="E40" s="202"/>
      <c r="F40" s="202"/>
    </row>
  </sheetData>
  <sheetProtection password="CA05" sheet="1" objects="1" scenarios="1"/>
  <mergeCells count="32">
    <mergeCell ref="B37:D37"/>
    <mergeCell ref="B36:C36"/>
    <mergeCell ref="B38:D38"/>
    <mergeCell ref="B31:C31"/>
    <mergeCell ref="B40:F40"/>
    <mergeCell ref="B23:C23"/>
    <mergeCell ref="B29:C29"/>
    <mergeCell ref="B28:C28"/>
    <mergeCell ref="B34:C34"/>
    <mergeCell ref="B18:C18"/>
    <mergeCell ref="B21:D21"/>
    <mergeCell ref="B22:C22"/>
    <mergeCell ref="B24:C24"/>
    <mergeCell ref="B25:C25"/>
    <mergeCell ref="B26:D26"/>
    <mergeCell ref="B27:C27"/>
    <mergeCell ref="B30:C30"/>
    <mergeCell ref="B20:D20"/>
    <mergeCell ref="B13:C13"/>
    <mergeCell ref="B14:C14"/>
    <mergeCell ref="B15:C15"/>
    <mergeCell ref="B17:C17"/>
    <mergeCell ref="G11:K12"/>
    <mergeCell ref="B16:C16"/>
    <mergeCell ref="B2:F2"/>
    <mergeCell ref="B1:F1"/>
    <mergeCell ref="B4:C4"/>
    <mergeCell ref="D4:E4"/>
    <mergeCell ref="B12:C12"/>
    <mergeCell ref="B6:E6"/>
    <mergeCell ref="B8:C8"/>
    <mergeCell ref="B9:C9"/>
  </mergeCells>
  <conditionalFormatting sqref="D13">
    <cfRule type="expression" dxfId="110" priority="28">
      <formula>OFFSET(FacilityTable,1,4)=TRUE</formula>
    </cfRule>
  </conditionalFormatting>
  <conditionalFormatting sqref="D14">
    <cfRule type="expression" dxfId="109" priority="27">
      <formula>OFFSET(FacilityTable,1,4)=TRUE</formula>
    </cfRule>
  </conditionalFormatting>
  <conditionalFormatting sqref="D15">
    <cfRule type="expression" dxfId="108" priority="26">
      <formula>OFFSET(FacilityTable,1,4)=TRUE</formula>
    </cfRule>
  </conditionalFormatting>
  <conditionalFormatting sqref="E15">
    <cfRule type="expression" dxfId="107" priority="25">
      <formula>OFFSET(FacilityTable,1,4)=TRUE</formula>
    </cfRule>
  </conditionalFormatting>
  <conditionalFormatting sqref="E14">
    <cfRule type="expression" dxfId="106" priority="24">
      <formula>OFFSET(FacilityTable,1,4)=TRUE</formula>
    </cfRule>
  </conditionalFormatting>
  <conditionalFormatting sqref="E13">
    <cfRule type="expression" dxfId="105" priority="23">
      <formula>OFFSET(FacilityTable,1,4)=TRUE</formula>
    </cfRule>
  </conditionalFormatting>
  <conditionalFormatting sqref="D13:E15">
    <cfRule type="expression" dxfId="104" priority="22">
      <formula>VALUE(FacilityNumber)&gt;0</formula>
    </cfRule>
  </conditionalFormatting>
  <conditionalFormatting sqref="D13:D15">
    <cfRule type="expression" dxfId="103" priority="21" stopIfTrue="1">
      <formula>$AE$13="no"</formula>
    </cfRule>
  </conditionalFormatting>
  <conditionalFormatting sqref="D13:D15">
    <cfRule type="expression" dxfId="102" priority="20" stopIfTrue="1">
      <formula>$AI$4=2</formula>
    </cfRule>
  </conditionalFormatting>
  <conditionalFormatting sqref="E13:E15">
    <cfRule type="expression" dxfId="101" priority="19" stopIfTrue="1">
      <formula>$AE$13="no"</formula>
    </cfRule>
  </conditionalFormatting>
  <conditionalFormatting sqref="E13:E15">
    <cfRule type="expression" dxfId="100" priority="18" stopIfTrue="1">
      <formula>$AI$4=2</formula>
    </cfRule>
  </conditionalFormatting>
  <conditionalFormatting sqref="D13:E15">
    <cfRule type="expression" dxfId="99" priority="29" stopIfTrue="1">
      <formula>AND(#REF!&lt;&gt;8,#REF!&lt;&gt;0)</formula>
    </cfRule>
  </conditionalFormatting>
  <conditionalFormatting sqref="D12:D15">
    <cfRule type="expression" dxfId="98" priority="17">
      <formula>VALUE(FacilityNumber)&gt;0</formula>
    </cfRule>
  </conditionalFormatting>
  <conditionalFormatting sqref="E12:E15">
    <cfRule type="expression" dxfId="97" priority="16">
      <formula>OFFSET(FacilityTable,1,4)=TRUE</formula>
    </cfRule>
  </conditionalFormatting>
  <conditionalFormatting sqref="E12:E15">
    <cfRule type="expression" dxfId="96" priority="15">
      <formula>VALUE(FacilityNumber)&gt;0</formula>
    </cfRule>
  </conditionalFormatting>
  <conditionalFormatting sqref="D8:D9 D12:E18 D22:D25 D27:D31">
    <cfRule type="expression" dxfId="95" priority="3">
      <formula>AND(Source_Selection=TRUE,Services=FALSE)</formula>
    </cfRule>
    <cfRule type="expression" dxfId="94" priority="6">
      <formula>AND(Segment_Selection=TRUE,Segment_Distribution=FALSE)</formula>
    </cfRule>
    <cfRule type="expression" dxfId="93" priority="12">
      <formula>AND(Source_Selection=TRUE,Services_NotApplicable=TRUE)</formula>
    </cfRule>
  </conditionalFormatting>
  <conditionalFormatting sqref="B38:D38">
    <cfRule type="expression" dxfId="92" priority="1">
      <formula>AND(Source_Selection=TRUE,Services=FALSE)</formula>
    </cfRule>
    <cfRule type="expression" dxfId="91" priority="11">
      <formula>AND(Segment_Selection=TRUE,Segment_Distribution=FALSE)</formula>
    </cfRule>
    <cfRule type="expression" dxfId="90" priority="13">
      <formula>AND(Source_Selection=TRUE,Services_NotApplicable=TRUE)</formula>
    </cfRule>
  </conditionalFormatting>
  <dataValidations xWindow="1089" yWindow="597" count="4">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36:B37 WVH20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B20 WVI36:WVI37 IW36:IW37 SS36:SS37 ACO36:ACO37 AMK36:AMK37 AWG36:AWG37 BGC36:BGC37 BPY36:BPY37 BZU36:BZU37 CJQ36:CJQ37 CTM36:CTM37 DDI36:DDI37 DNE36:DNE37 DXA36:DXA37 EGW36:EGW37 EQS36:EQS37 FAO36:FAO37 FKK36:FKK37 FUG36:FUG37 GEC36:GEC37 GNY36:GNY37 GXU36:GXU37 HHQ36:HHQ37 HRM36:HRM37 IBI36:IBI37 ILE36:ILE37 IVA36:IVA37 JEW36:JEW37 JOS36:JOS37 JYO36:JYO37 KIK36:KIK37 KSG36:KSG37 LCC36:LCC37 LLY36:LLY37 LVU36:LVU37 MFQ36:MFQ37 MPM36:MPM37 MZI36:MZI37 NJE36:NJE37 NTA36:NTA37 OCW36:OCW37 OMS36:OMS37 OWO36:OWO37 PGK36:PGK37 PQG36:PQG37 QAC36:QAC37 QJY36:QJY37 QTU36:QTU37 RDQ36:RDQ37 RNM36:RNM37 RXI36:RXI37 SHE36:SHE37 SRA36:SRA37 TAW36:TAW37 TKS36:TKS37 TUO36:TUO37 UEK36:UEK37 UOG36:UOG37 UYC36:UYC37 VHY36:VHY37 VRU36:VRU37 WBQ36:WBQ37 WLM36:WLM37 B6:B7"/>
    <dataValidation type="decimal" operator="greaterThanOrEqual" allowBlank="1" showInputMessage="1" showErrorMessage="1" sqref="D27:D31 D22:D25 D16:E18">
      <formula1>0</formula1>
    </dataValidation>
    <dataValidation type="decimal" operator="greaterThanOrEqual"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D12:E15">
      <formula1>0</formula1>
    </dataValidation>
    <dataValidation type="decimal" operator="greaterThanOrEqual" allowBlank="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D8:D10">
      <formula1>0</formula1>
    </dataValidation>
  </dataValidations>
  <hyperlinks>
    <hyperlink ref="B2:F2" r:id="rId1" display="For additional information about the information being requested, and for further detail on quantification methodologies, please refer to the &quot;BMP Commitment: Distribution Segment Supplementary Technical Information&quot; document found on the Methane Challeng"/>
    <hyperlink ref="G11:K12" r:id="rId2" display="See Table W-7 to Subpart W of Part 98 - Default Methane Emission Factors for Natural Gas Distribution, for EFs by line material"/>
  </hyperlinks>
  <printOptions horizontalCentered="1"/>
  <pageMargins left="0.25" right="0.25" top="0.75" bottom="0.5" header="0.25" footer="0.25"/>
  <pageSetup scale="66" orientation="landscape" horizontalDpi="300" verticalDpi="300" r:id="rId3"/>
  <headerFooter>
    <oddHeader>&amp;C&amp;18&amp;F</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G61"/>
  <sheetViews>
    <sheetView showGridLines="0" zoomScale="85" zoomScaleNormal="85" workbookViewId="0">
      <pane ySplit="6" topLeftCell="A7" activePane="bottomLeft" state="frozen"/>
      <selection activeCell="D7" sqref="D7"/>
      <selection pane="bottomLeft"/>
    </sheetView>
  </sheetViews>
  <sheetFormatPr defaultColWidth="9.140625" defaultRowHeight="14.25" x14ac:dyDescent="0.2"/>
  <cols>
    <col min="1" max="1" width="4.7109375" style="16" customWidth="1"/>
    <col min="2" max="2" width="60.7109375" style="16" customWidth="1"/>
    <col min="3" max="3" width="20.7109375" style="15" customWidth="1"/>
    <col min="4" max="7" width="20.7109375" style="16" customWidth="1"/>
    <col min="8" max="16384" width="9.140625" style="16"/>
  </cols>
  <sheetData>
    <row r="1" spans="2:7" s="3" customFormat="1" ht="19.5" customHeight="1" x14ac:dyDescent="0.25">
      <c r="B1" s="194" t="s">
        <v>223</v>
      </c>
      <c r="C1" s="194"/>
      <c r="D1" s="194"/>
      <c r="E1" s="194"/>
      <c r="F1" s="194"/>
      <c r="G1" s="194"/>
    </row>
    <row r="2" spans="2:7" s="48" customFormat="1" ht="40.5" customHeight="1" x14ac:dyDescent="0.25">
      <c r="B2" s="191" t="s">
        <v>224</v>
      </c>
      <c r="C2" s="191"/>
      <c r="D2" s="191"/>
      <c r="E2" s="191"/>
      <c r="F2" s="191"/>
    </row>
    <row r="3" spans="2:7" s="3" customFormat="1" ht="15" x14ac:dyDescent="0.25">
      <c r="B3" s="4" t="s">
        <v>6</v>
      </c>
      <c r="C3" s="4" t="s">
        <v>0</v>
      </c>
      <c r="G3" s="96" t="s">
        <v>1</v>
      </c>
    </row>
    <row r="4" spans="2:7" s="7" customFormat="1" x14ac:dyDescent="0.25">
      <c r="B4" s="112" t="str">
        <f>IF(PartnerName&lt;&gt;"",PartnerName,"")</f>
        <v/>
      </c>
      <c r="C4" s="221" t="str">
        <f>IF(FacilityName&lt;&gt;"",FacilityName,"")</f>
        <v/>
      </c>
      <c r="D4" s="222"/>
      <c r="E4" s="23"/>
      <c r="F4" s="24"/>
      <c r="G4" s="50">
        <f>ReportYear</f>
        <v>0</v>
      </c>
    </row>
    <row r="5" spans="2:7" s="7" customFormat="1" ht="18" x14ac:dyDescent="0.25">
      <c r="B5" s="90" t="str">
        <f>IFERROR(IF(AND(Segment_Selection=TRUE,ISNA(Source_Selection)),IF(Segment_Distribution=TRUE,"","This source is not required to be reported for the industry segment selected"),IF(AND(Segment_Distribution=TRUE,Excavation=TRUE),"",IF(Segment_Distribution=TRUE,"Participating source not selected","This source is not required to be reported for the industry segment selected"))),"")</f>
        <v/>
      </c>
      <c r="C5" s="45"/>
      <c r="D5" s="45"/>
      <c r="E5" s="46"/>
      <c r="F5" s="46"/>
      <c r="G5" s="9"/>
    </row>
    <row r="6" spans="2:7" s="31" customFormat="1" ht="30" customHeight="1" x14ac:dyDescent="0.2">
      <c r="B6" s="187" t="s">
        <v>152</v>
      </c>
      <c r="C6" s="187"/>
      <c r="D6" s="187"/>
      <c r="E6" s="187"/>
      <c r="F6" s="187"/>
      <c r="G6" s="187"/>
    </row>
    <row r="7" spans="2:7" s="31" customFormat="1" ht="24" customHeight="1" x14ac:dyDescent="0.2">
      <c r="B7" s="68"/>
      <c r="C7" s="68"/>
      <c r="D7" s="68"/>
      <c r="E7" s="68"/>
      <c r="F7" s="68"/>
      <c r="G7" s="68"/>
    </row>
    <row r="8" spans="2:7" s="3" customFormat="1" ht="30" customHeight="1" x14ac:dyDescent="0.25">
      <c r="B8" s="229" t="s">
        <v>2</v>
      </c>
      <c r="C8" s="226" t="s">
        <v>66</v>
      </c>
      <c r="D8" s="226"/>
      <c r="E8" s="226"/>
      <c r="F8" s="226"/>
      <c r="G8" s="74"/>
    </row>
    <row r="9" spans="2:7" s="3" customFormat="1" ht="30" customHeight="1" x14ac:dyDescent="0.25">
      <c r="B9" s="229"/>
      <c r="C9" s="226" t="s">
        <v>67</v>
      </c>
      <c r="D9" s="226"/>
      <c r="E9" s="226"/>
      <c r="F9" s="226"/>
      <c r="G9" s="145"/>
    </row>
    <row r="10" spans="2:7" s="3" customFormat="1" ht="30" customHeight="1" x14ac:dyDescent="0.25">
      <c r="B10" s="229"/>
      <c r="C10" s="226" t="s">
        <v>68</v>
      </c>
      <c r="D10" s="226"/>
      <c r="E10" s="226"/>
      <c r="F10" s="226"/>
      <c r="G10" s="74"/>
    </row>
    <row r="11" spans="2:7" s="3" customFormat="1" ht="30" customHeight="1" x14ac:dyDescent="0.25">
      <c r="B11" s="229"/>
      <c r="C11" s="226" t="s">
        <v>71</v>
      </c>
      <c r="D11" s="226"/>
      <c r="E11" s="226"/>
      <c r="F11" s="226"/>
      <c r="G11" s="74"/>
    </row>
    <row r="12" spans="2:7" s="3" customFormat="1" ht="30" customHeight="1" x14ac:dyDescent="0.25">
      <c r="B12" s="229"/>
      <c r="C12" s="223" t="s">
        <v>72</v>
      </c>
      <c r="D12" s="224"/>
      <c r="E12" s="224"/>
      <c r="F12" s="225"/>
      <c r="G12" s="74"/>
    </row>
    <row r="13" spans="2:7" s="3" customFormat="1" ht="15" customHeight="1" x14ac:dyDescent="0.25">
      <c r="B13" s="26"/>
      <c r="C13" s="27"/>
      <c r="D13" s="27"/>
      <c r="E13" s="27"/>
      <c r="F13" s="27"/>
      <c r="G13" s="140"/>
    </row>
    <row r="14" spans="2:7" s="48" customFormat="1" ht="15" customHeight="1" x14ac:dyDescent="0.25">
      <c r="B14" s="26"/>
      <c r="C14" s="27"/>
      <c r="D14" s="27"/>
      <c r="E14" s="27"/>
      <c r="F14" s="27"/>
      <c r="G14" s="140"/>
    </row>
    <row r="15" spans="2:7" s="48" customFormat="1" ht="30" customHeight="1" x14ac:dyDescent="0.2">
      <c r="D15" s="28" t="s">
        <v>212</v>
      </c>
      <c r="E15" s="29" t="s">
        <v>213</v>
      </c>
      <c r="F15" s="29" t="s">
        <v>214</v>
      </c>
      <c r="G15" s="29" t="s">
        <v>215</v>
      </c>
    </row>
    <row r="16" spans="2:7" s="48" customFormat="1" ht="39" customHeight="1" x14ac:dyDescent="0.25">
      <c r="B16" s="227" t="s">
        <v>216</v>
      </c>
      <c r="C16" s="228"/>
      <c r="D16" s="104"/>
      <c r="E16" s="104"/>
      <c r="F16" s="104"/>
      <c r="G16" s="104"/>
    </row>
    <row r="17" spans="2:7" s="48" customFormat="1" ht="15" customHeight="1" x14ac:dyDescent="0.25">
      <c r="B17" s="26"/>
      <c r="C17" s="27"/>
      <c r="D17" s="27"/>
      <c r="E17" s="27"/>
      <c r="F17" s="27"/>
      <c r="G17" s="140"/>
    </row>
    <row r="18" spans="2:7" s="11" customFormat="1" ht="30" customHeight="1" x14ac:dyDescent="0.2">
      <c r="D18" s="28" t="s">
        <v>48</v>
      </c>
      <c r="E18" s="29" t="s">
        <v>49</v>
      </c>
      <c r="F18" s="29" t="s">
        <v>69</v>
      </c>
      <c r="G18" s="29" t="s">
        <v>47</v>
      </c>
    </row>
    <row r="19" spans="2:7" s="3" customFormat="1" ht="30" customHeight="1" x14ac:dyDescent="0.25">
      <c r="B19" s="220" t="s">
        <v>70</v>
      </c>
      <c r="C19" s="114" t="s">
        <v>43</v>
      </c>
      <c r="D19" s="74"/>
      <c r="E19" s="74"/>
      <c r="F19" s="74"/>
      <c r="G19" s="74"/>
    </row>
    <row r="20" spans="2:7" s="3" customFormat="1" ht="30" customHeight="1" x14ac:dyDescent="0.25">
      <c r="B20" s="220"/>
      <c r="C20" s="114" t="s">
        <v>44</v>
      </c>
      <c r="D20" s="74"/>
      <c r="E20" s="74"/>
      <c r="F20" s="74"/>
      <c r="G20" s="74"/>
    </row>
    <row r="21" spans="2:7" s="3" customFormat="1" ht="30" customHeight="1" x14ac:dyDescent="0.25">
      <c r="B21" s="220"/>
      <c r="C21" s="114" t="s">
        <v>45</v>
      </c>
      <c r="D21" s="74"/>
      <c r="E21" s="74"/>
      <c r="F21" s="74"/>
      <c r="G21" s="74"/>
    </row>
    <row r="22" spans="2:7" s="3" customFormat="1" ht="30" customHeight="1" x14ac:dyDescent="0.25">
      <c r="B22" s="220"/>
      <c r="C22" s="114" t="s">
        <v>46</v>
      </c>
      <c r="D22" s="74"/>
      <c r="E22" s="74"/>
      <c r="F22" s="74"/>
      <c r="G22" s="74"/>
    </row>
    <row r="23" spans="2:7" s="3" customFormat="1" ht="30" customHeight="1" x14ac:dyDescent="0.25">
      <c r="B23" s="220"/>
      <c r="C23" s="114" t="s">
        <v>47</v>
      </c>
      <c r="D23" s="74"/>
      <c r="E23" s="74"/>
      <c r="F23" s="74"/>
      <c r="G23" s="74"/>
    </row>
    <row r="24" spans="2:7" s="10" customFormat="1" ht="15" customHeight="1" x14ac:dyDescent="0.25">
      <c r="G24" s="18"/>
    </row>
    <row r="25" spans="2:7" s="3" customFormat="1" ht="30" customHeight="1" x14ac:dyDescent="0.25">
      <c r="B25" s="230" t="s">
        <v>65</v>
      </c>
      <c r="C25" s="226" t="s">
        <v>50</v>
      </c>
      <c r="D25" s="226"/>
      <c r="E25" s="226"/>
      <c r="F25" s="226"/>
      <c r="G25" s="74"/>
    </row>
    <row r="26" spans="2:7" s="3" customFormat="1" ht="30" customHeight="1" x14ac:dyDescent="0.25">
      <c r="B26" s="230"/>
      <c r="C26" s="226" t="s">
        <v>51</v>
      </c>
      <c r="D26" s="226"/>
      <c r="E26" s="226"/>
      <c r="F26" s="226"/>
      <c r="G26" s="74"/>
    </row>
    <row r="27" spans="2:7" s="3" customFormat="1" ht="30" customHeight="1" x14ac:dyDescent="0.25">
      <c r="B27" s="230"/>
      <c r="C27" s="226" t="s">
        <v>52</v>
      </c>
      <c r="D27" s="226"/>
      <c r="E27" s="226"/>
      <c r="F27" s="226"/>
      <c r="G27" s="74"/>
    </row>
    <row r="28" spans="2:7" s="3" customFormat="1" ht="30" customHeight="1" x14ac:dyDescent="0.25">
      <c r="B28" s="230"/>
      <c r="C28" s="226" t="s">
        <v>53</v>
      </c>
      <c r="D28" s="226"/>
      <c r="E28" s="226"/>
      <c r="F28" s="226"/>
      <c r="G28" s="74"/>
    </row>
    <row r="29" spans="2:7" s="3" customFormat="1" ht="30" customHeight="1" x14ac:dyDescent="0.25">
      <c r="B29" s="230"/>
      <c r="C29" s="226" t="s">
        <v>54</v>
      </c>
      <c r="D29" s="226"/>
      <c r="E29" s="226"/>
      <c r="F29" s="226"/>
      <c r="G29" s="74"/>
    </row>
    <row r="30" spans="2:7" s="3" customFormat="1" ht="30" customHeight="1" x14ac:dyDescent="0.25">
      <c r="B30" s="230"/>
      <c r="C30" s="226" t="s">
        <v>55</v>
      </c>
      <c r="D30" s="226"/>
      <c r="E30" s="226"/>
      <c r="F30" s="226"/>
      <c r="G30" s="74"/>
    </row>
    <row r="31" spans="2:7" s="3" customFormat="1" ht="30" customHeight="1" x14ac:dyDescent="0.25">
      <c r="B31" s="230"/>
      <c r="C31" s="226" t="s">
        <v>93</v>
      </c>
      <c r="D31" s="226"/>
      <c r="E31" s="226"/>
      <c r="F31" s="226"/>
      <c r="G31" s="74"/>
    </row>
    <row r="32" spans="2:7" s="3" customFormat="1" ht="30" customHeight="1" x14ac:dyDescent="0.25">
      <c r="B32" s="230"/>
      <c r="C32" s="226" t="s">
        <v>56</v>
      </c>
      <c r="D32" s="226"/>
      <c r="E32" s="226"/>
      <c r="F32" s="226"/>
      <c r="G32" s="74"/>
    </row>
    <row r="33" spans="2:7" s="3" customFormat="1" ht="30" customHeight="1" x14ac:dyDescent="0.25">
      <c r="B33" s="230"/>
      <c r="C33" s="226" t="s">
        <v>57</v>
      </c>
      <c r="D33" s="226"/>
      <c r="E33" s="226"/>
      <c r="F33" s="226"/>
      <c r="G33" s="74"/>
    </row>
    <row r="34" spans="2:7" s="3" customFormat="1" ht="30" customHeight="1" x14ac:dyDescent="0.25">
      <c r="B34" s="230"/>
      <c r="C34" s="226" t="s">
        <v>58</v>
      </c>
      <c r="D34" s="226"/>
      <c r="E34" s="226"/>
      <c r="F34" s="226"/>
      <c r="G34" s="74"/>
    </row>
    <row r="35" spans="2:7" s="52" customFormat="1" ht="15" customHeight="1" x14ac:dyDescent="0.25">
      <c r="G35" s="18"/>
    </row>
    <row r="36" spans="2:7" s="3" customFormat="1" ht="30" customHeight="1" x14ac:dyDescent="0.25">
      <c r="B36" s="220" t="s">
        <v>64</v>
      </c>
      <c r="C36" s="219" t="s">
        <v>209</v>
      </c>
      <c r="D36" s="219"/>
      <c r="E36" s="219"/>
      <c r="F36" s="219"/>
      <c r="G36" s="74"/>
    </row>
    <row r="37" spans="2:7" s="3" customFormat="1" ht="30" customHeight="1" x14ac:dyDescent="0.25">
      <c r="B37" s="220"/>
      <c r="C37" s="219" t="s">
        <v>210</v>
      </c>
      <c r="D37" s="219"/>
      <c r="E37" s="219"/>
      <c r="F37" s="219"/>
      <c r="G37" s="74"/>
    </row>
    <row r="38" spans="2:7" s="3" customFormat="1" ht="30" customHeight="1" x14ac:dyDescent="0.25">
      <c r="B38" s="220"/>
      <c r="C38" s="219" t="s">
        <v>211</v>
      </c>
      <c r="D38" s="219"/>
      <c r="E38" s="219"/>
      <c r="F38" s="219"/>
      <c r="G38" s="74"/>
    </row>
    <row r="39" spans="2:7" s="3" customFormat="1" ht="30" customHeight="1" x14ac:dyDescent="0.25">
      <c r="B39" s="220"/>
      <c r="C39" s="219" t="s">
        <v>59</v>
      </c>
      <c r="D39" s="219"/>
      <c r="E39" s="219"/>
      <c r="F39" s="219"/>
      <c r="G39" s="74"/>
    </row>
    <row r="40" spans="2:7" s="3" customFormat="1" ht="30" customHeight="1" x14ac:dyDescent="0.25">
      <c r="B40" s="220"/>
      <c r="C40" s="219" t="s">
        <v>60</v>
      </c>
      <c r="D40" s="219"/>
      <c r="E40" s="219"/>
      <c r="F40" s="219"/>
      <c r="G40" s="74"/>
    </row>
    <row r="41" spans="2:7" s="3" customFormat="1" ht="30" customHeight="1" x14ac:dyDescent="0.25">
      <c r="B41" s="220"/>
      <c r="C41" s="219" t="s">
        <v>61</v>
      </c>
      <c r="D41" s="219"/>
      <c r="E41" s="219"/>
      <c r="F41" s="219"/>
      <c r="G41" s="74"/>
    </row>
    <row r="42" spans="2:7" s="3" customFormat="1" ht="30" customHeight="1" x14ac:dyDescent="0.25">
      <c r="B42" s="220"/>
      <c r="C42" s="219" t="s">
        <v>62</v>
      </c>
      <c r="D42" s="219"/>
      <c r="E42" s="219"/>
      <c r="F42" s="219"/>
      <c r="G42" s="74"/>
    </row>
    <row r="43" spans="2:7" s="3" customFormat="1" ht="30" customHeight="1" x14ac:dyDescent="0.25">
      <c r="B43" s="220"/>
      <c r="C43" s="219" t="s">
        <v>63</v>
      </c>
      <c r="D43" s="219"/>
      <c r="E43" s="219"/>
      <c r="F43" s="219"/>
      <c r="G43" s="74"/>
    </row>
    <row r="44" spans="2:7" s="52" customFormat="1" ht="15" customHeight="1" x14ac:dyDescent="0.2"/>
    <row r="45" spans="2:7" s="31" customFormat="1" ht="30" customHeight="1" x14ac:dyDescent="0.2">
      <c r="B45" s="187" t="str">
        <f>"Voluntary Actions Taken to Reduce Methane Emissions in " &amp; ReportYear</f>
        <v xml:space="preserve">Voluntary Actions Taken to Reduce Methane Emissions in </v>
      </c>
      <c r="C45" s="187"/>
      <c r="D45" s="187"/>
      <c r="E45" s="187"/>
      <c r="F45" s="187"/>
      <c r="G45" s="187"/>
    </row>
    <row r="46" spans="2:7" ht="64.150000000000006" customHeight="1" x14ac:dyDescent="0.2">
      <c r="B46" s="58" t="s">
        <v>3</v>
      </c>
      <c r="C46" s="218"/>
      <c r="D46" s="218"/>
      <c r="E46" s="218"/>
      <c r="F46" s="218"/>
      <c r="G46" s="218"/>
    </row>
    <row r="47" spans="2:7" ht="64.150000000000006" customHeight="1" x14ac:dyDescent="0.2">
      <c r="B47" s="58" t="s">
        <v>4</v>
      </c>
      <c r="C47" s="218"/>
      <c r="D47" s="218"/>
      <c r="E47" s="218"/>
      <c r="F47" s="218"/>
      <c r="G47" s="218"/>
    </row>
    <row r="48" spans="2:7" ht="64.150000000000006" customHeight="1" x14ac:dyDescent="0.2">
      <c r="B48" s="58" t="s">
        <v>5</v>
      </c>
      <c r="C48" s="218"/>
      <c r="D48" s="218"/>
      <c r="E48" s="218"/>
      <c r="F48" s="218"/>
      <c r="G48" s="218"/>
    </row>
    <row r="49" spans="2:7" x14ac:dyDescent="0.2">
      <c r="C49" s="17"/>
    </row>
    <row r="50" spans="2:7" s="31" customFormat="1" ht="30" customHeight="1" x14ac:dyDescent="0.3">
      <c r="B50" s="193" t="s">
        <v>177</v>
      </c>
      <c r="C50" s="193"/>
      <c r="D50" s="32"/>
      <c r="E50" s="32"/>
      <c r="F50" s="35"/>
      <c r="G50" s="32"/>
    </row>
    <row r="51" spans="2:7" s="31" customFormat="1" ht="34.9" customHeight="1" x14ac:dyDescent="0.3">
      <c r="B51" s="188" t="s">
        <v>234</v>
      </c>
      <c r="C51" s="188"/>
      <c r="D51" s="188"/>
      <c r="E51" s="32"/>
      <c r="F51" s="35"/>
      <c r="G51" s="32"/>
    </row>
    <row r="52" spans="2:7" s="55" customFormat="1" ht="64.150000000000006" customHeight="1" x14ac:dyDescent="0.2">
      <c r="B52" s="217"/>
      <c r="C52" s="217"/>
      <c r="D52" s="217"/>
    </row>
    <row r="53" spans="2:7" x14ac:dyDescent="0.2">
      <c r="C53" s="17"/>
    </row>
    <row r="54" spans="2:7" x14ac:dyDescent="0.2">
      <c r="C54" s="17"/>
    </row>
    <row r="55" spans="2:7" x14ac:dyDescent="0.2">
      <c r="C55" s="17"/>
    </row>
    <row r="56" spans="2:7" x14ac:dyDescent="0.2">
      <c r="C56" s="17"/>
    </row>
    <row r="57" spans="2:7" x14ac:dyDescent="0.2">
      <c r="C57" s="17"/>
    </row>
    <row r="58" spans="2:7" x14ac:dyDescent="0.2">
      <c r="C58" s="17"/>
    </row>
    <row r="59" spans="2:7" x14ac:dyDescent="0.2">
      <c r="C59" s="17"/>
    </row>
    <row r="60" spans="2:7" x14ac:dyDescent="0.2">
      <c r="C60" s="17"/>
    </row>
    <row r="61" spans="2:7" x14ac:dyDescent="0.2">
      <c r="C61" s="17"/>
    </row>
  </sheetData>
  <sheetProtection password="CA05" sheet="1" objects="1" scenarios="1"/>
  <mergeCells count="39">
    <mergeCell ref="B51:D51"/>
    <mergeCell ref="B50:C50"/>
    <mergeCell ref="B52:D52"/>
    <mergeCell ref="B6:G6"/>
    <mergeCell ref="B8:B12"/>
    <mergeCell ref="B19:B23"/>
    <mergeCell ref="C32:F32"/>
    <mergeCell ref="B25:B34"/>
    <mergeCell ref="C10:F10"/>
    <mergeCell ref="C11:F11"/>
    <mergeCell ref="C33:F33"/>
    <mergeCell ref="C34:F34"/>
    <mergeCell ref="C36:F36"/>
    <mergeCell ref="C37:F37"/>
    <mergeCell ref="C38:F38"/>
    <mergeCell ref="C48:G48"/>
    <mergeCell ref="B1:G1"/>
    <mergeCell ref="C4:D4"/>
    <mergeCell ref="C43:F43"/>
    <mergeCell ref="C12:F12"/>
    <mergeCell ref="C8:F8"/>
    <mergeCell ref="C9:F9"/>
    <mergeCell ref="C25:F25"/>
    <mergeCell ref="C26:F26"/>
    <mergeCell ref="C27:F27"/>
    <mergeCell ref="C28:F28"/>
    <mergeCell ref="C29:F29"/>
    <mergeCell ref="C30:F30"/>
    <mergeCell ref="C31:F31"/>
    <mergeCell ref="B16:C16"/>
    <mergeCell ref="B2:F2"/>
    <mergeCell ref="C47:G47"/>
    <mergeCell ref="B45:G45"/>
    <mergeCell ref="C39:F39"/>
    <mergeCell ref="C40:F40"/>
    <mergeCell ref="C41:F41"/>
    <mergeCell ref="B36:B43"/>
    <mergeCell ref="C42:F42"/>
    <mergeCell ref="C46:G46"/>
  </mergeCells>
  <conditionalFormatting sqref="B52:D52">
    <cfRule type="expression" dxfId="89" priority="1">
      <formula>AND(Source_Selection=TRUE,Excavation=FALSE)</formula>
    </cfRule>
    <cfRule type="expression" dxfId="88" priority="5">
      <formula>AND(Segment_Selection=TRUE,Segment_Distribution=FALSE)</formula>
    </cfRule>
    <cfRule type="expression" dxfId="87" priority="9">
      <formula>AND(Source_Selection=TRUE,Excavation_NotApplicable=TRUE)</formula>
    </cfRule>
  </conditionalFormatting>
  <conditionalFormatting sqref="D19:G23 D16:G16 G25:G34 C46:G48 G36:G43 G8:G12">
    <cfRule type="expression" dxfId="86" priority="2">
      <formula>AND(Source_Selection=TRUE,Excavation=FALSE)</formula>
    </cfRule>
    <cfRule type="expression" dxfId="85" priority="6">
      <formula>AND(Segment_Selection=TRUE,Segment_Distribution=FALSE)</formula>
    </cfRule>
    <cfRule type="expression" dxfId="84" priority="10">
      <formula>AND(Source_Selection=TRUE,Excavation_NotApplicable=TRUE)</formula>
    </cfRule>
  </conditionalFormatting>
  <dataValidations xWindow="1301" yWindow="542" count="5">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45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WVH45 IV45 SR45 ACN45 AMJ45 AWF45 BGB45 BPX45 BZT45 CJP45 CTL45 DDH45 DND45 DWZ45 EGV45 EQR45 FAN45 FKJ45 FUF45 GEB45 GNX45 GXT45 HHP45 HRL45 IBH45 ILD45 IUZ45 JEV45 JOR45 JYN45 KIJ45 KSF45 LCB45 LLX45 LVT45 MFP45 MPL45 MZH45 NJD45 NSZ45 OCV45 OMR45 OWN45 PGJ45 PQF45 QAB45 QJX45 QTT45 RDP45 RNL45 RXH45 SHD45 SQZ45 TAV45 TKR45 TUN45 UEJ45 UOF45 UYB45 VHX45 VRT45 WBP45 WLL45 B6:B7 WVI50:WVI51 IW50:IW51 SS50:SS51 ACO50:ACO51 AMK50:AMK51 AWG50:AWG51 BGC50:BGC51 BPY50:BPY51 BZU50:BZU51 CJQ50:CJQ51 CTM50:CTM51 DDI50:DDI51 DNE50:DNE51 DXA50:DXA51 EGW50:EGW51 EQS50:EQS51 FAO50:FAO51 FKK50:FKK51 FUG50:FUG51 GEC50:GEC51 GNY50:GNY51 GXU50:GXU51 HHQ50:HHQ51 HRM50:HRM51 IBI50:IBI51 ILE50:ILE51 IVA50:IVA51 JEW50:JEW51 JOS50:JOS51 JYO50:JYO51 KIK50:KIK51 KSG50:KSG51 LCC50:LCC51 LLY50:LLY51 LVU50:LVU51 MFQ50:MFQ51 MPM50:MPM51 MZI50:MZI51 NJE50:NJE51 NTA50:NTA51 OCW50:OCW51 OMS50:OMS51 OWO50:OWO51 PGK50:PGK51 PQG50:PQG51 QAC50:QAC51 QJY50:QJY51 QTU50:QTU51 RDQ50:RDQ51 RNM50:RNM51 RXI50:RXI51 SHE50:SHE51 SRA50:SRA51 TAW50:TAW51 TKS50:TKS51 TUO50:TUO51 UEK50:UEK51 UOG50:UOG51 UYC50:UYC51 VHY50:VHY51 VRU50:VRU51 WBQ50:WBQ51 WLM50:WLM51 B50:B51"/>
    <dataValidation allowBlank="1" showInputMessage="1" showErrorMessage="1" prompt="&quot;Shut down&quot; means the flow of gas into the affected line segment has stopped. The Additional Information section may be used to further clarify whether lines were taken out of service or pressure was reduced but not taken down to zero, if desired." sqref="C11:F11"/>
    <dataValidation type="whole" operator="greaterThanOrEqual" allowBlank="1" showInputMessage="1" showErrorMessage="1" sqref="G36:G43 G12 D16:G16 D19:G23 G25:G34 G8 G10">
      <formula1>0</formula1>
    </dataValidation>
    <dataValidation type="whole" operator="greaterThanOrEqual" allowBlank="1" showInputMessage="1" showErrorMessage="1" prompt="&quot;Shut down&quot; means the flow of gas into the affected line segment has stopped. The Additional Information section may be used to further clarify whether lines were taken out of service or pressure was reduced but not taken down to zero, if desired." sqref="G11">
      <formula1>0</formula1>
    </dataValidation>
    <dataValidation type="decimal" operator="greaterThanOrEqual" allowBlank="1" showInputMessage="1" showErrorMessage="1" sqref="G9">
      <formula1>0</formula1>
    </dataValidation>
  </dataValidations>
  <hyperlinks>
    <hyperlink ref="B2:F2" r:id="rId1" display="For additional information about the information being requested, and for further detail on quantification methodologies, please refer to the &quot;BMP Commitment: Distribution Segment Supplementary Technical Information&quot; document found on the Methane Challeng"/>
  </hyperlinks>
  <printOptions horizontalCentered="1"/>
  <pageMargins left="0.25" right="0.25" top="0.75" bottom="0.5" header="0.25" footer="0.25"/>
  <pageSetup scale="46" orientation="landscape" r:id="rId2"/>
  <headerFooter>
    <oddHeader>&amp;C&amp;18&amp;F</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Z109"/>
  <sheetViews>
    <sheetView showGridLines="0" zoomScale="85" zoomScaleNormal="85" workbookViewId="0">
      <pane ySplit="6" topLeftCell="A7" activePane="bottomLeft" state="frozen"/>
      <selection pane="bottomLeft"/>
    </sheetView>
  </sheetViews>
  <sheetFormatPr defaultColWidth="9.140625" defaultRowHeight="14.25" x14ac:dyDescent="0.2"/>
  <cols>
    <col min="1" max="1" width="4.7109375" style="16" customWidth="1"/>
    <col min="2" max="2" width="60.7109375" style="16" customWidth="1"/>
    <col min="3" max="3" width="30.7109375" style="15" customWidth="1"/>
    <col min="4" max="15" width="30.7109375" style="16" customWidth="1"/>
    <col min="16" max="22" width="9.140625" style="16"/>
    <col min="23" max="27" width="0" style="16" hidden="1" customWidth="1"/>
    <col min="28" max="16384" width="9.140625" style="16"/>
  </cols>
  <sheetData>
    <row r="1" spans="1:23" s="3" customFormat="1" ht="19.5" customHeight="1" x14ac:dyDescent="0.25">
      <c r="B1" s="194" t="s">
        <v>223</v>
      </c>
      <c r="C1" s="194"/>
      <c r="D1" s="194"/>
      <c r="E1" s="194"/>
      <c r="F1" s="194"/>
    </row>
    <row r="2" spans="1:23" s="48" customFormat="1" ht="46.5" customHeight="1" x14ac:dyDescent="0.25">
      <c r="B2" s="191" t="s">
        <v>225</v>
      </c>
      <c r="C2" s="191"/>
      <c r="D2" s="191"/>
      <c r="E2" s="191"/>
      <c r="F2" s="191"/>
    </row>
    <row r="3" spans="1:23" s="3" customFormat="1" ht="15" x14ac:dyDescent="0.25">
      <c r="B3" s="4" t="s">
        <v>6</v>
      </c>
      <c r="C3" s="4" t="s">
        <v>0</v>
      </c>
      <c r="E3" s="96" t="s">
        <v>1</v>
      </c>
    </row>
    <row r="4" spans="1:23" s="7" customFormat="1" x14ac:dyDescent="0.25">
      <c r="B4" s="5" t="str">
        <f>IF(PartnerName&lt;&gt;"",PartnerName,"")</f>
        <v/>
      </c>
      <c r="C4" s="195" t="str">
        <f>IF(FacilityName&lt;&gt;"",FacilityName,"")</f>
        <v/>
      </c>
      <c r="D4" s="233"/>
      <c r="E4" s="6">
        <f>ReportYear</f>
        <v>0</v>
      </c>
    </row>
    <row r="5" spans="1:23" s="10" customFormat="1" ht="18" x14ac:dyDescent="0.25">
      <c r="B5" s="90" t="str">
        <f>IFERROR(IF(AND(Segment_Selection=TRUE,ISNA(Source_Selection)),IF(Segment_Trans_Storage=TRUE,"","This source is not required to be reported for the industry segment selected"),IF(AND(Segment_Trans_Storage=TRUE,Reciprocating=TRUE),"",IF(Segment_Trans_Storage=TRUE,"Participating source not selected","This source is not required to be reported for the industry segment selected"))),"")</f>
        <v/>
      </c>
      <c r="C5" s="22"/>
      <c r="F5" s="63"/>
    </row>
    <row r="6" spans="1:23" s="52" customFormat="1" ht="30" customHeight="1" x14ac:dyDescent="0.2">
      <c r="B6" s="193" t="s">
        <v>156</v>
      </c>
      <c r="C6" s="193"/>
      <c r="D6" s="193"/>
      <c r="E6" s="193"/>
      <c r="F6" s="193"/>
      <c r="G6" s="193"/>
      <c r="H6" s="193"/>
      <c r="I6" s="193"/>
    </row>
    <row r="7" spans="1:23" s="31" customFormat="1" ht="57" customHeight="1" x14ac:dyDescent="0.2">
      <c r="B7" s="187" t="s">
        <v>203</v>
      </c>
      <c r="C7" s="187"/>
      <c r="D7" s="187"/>
      <c r="E7" s="187"/>
      <c r="J7" s="231" t="s">
        <v>205</v>
      </c>
      <c r="K7" s="231"/>
      <c r="L7" s="231"/>
      <c r="M7" s="16"/>
      <c r="N7" s="93"/>
    </row>
    <row r="8" spans="1:23" ht="64.5" customHeight="1" x14ac:dyDescent="0.25">
      <c r="A8" s="36"/>
      <c r="B8" s="39" t="s">
        <v>137</v>
      </c>
      <c r="C8" s="40" t="s">
        <v>127</v>
      </c>
      <c r="D8" s="40" t="s">
        <v>128</v>
      </c>
      <c r="E8" s="40" t="s">
        <v>129</v>
      </c>
      <c r="F8" s="37" t="s">
        <v>88</v>
      </c>
      <c r="G8" s="37" t="s">
        <v>171</v>
      </c>
      <c r="H8" s="37" t="s">
        <v>89</v>
      </c>
      <c r="I8" s="37" t="s">
        <v>130</v>
      </c>
      <c r="J8" s="92" t="s">
        <v>188</v>
      </c>
      <c r="K8" s="37" t="s">
        <v>162</v>
      </c>
    </row>
    <row r="9" spans="1:23" ht="14.45" customHeight="1" x14ac:dyDescent="0.25">
      <c r="A9" s="36">
        <v>1</v>
      </c>
      <c r="B9" s="141"/>
      <c r="C9" s="74"/>
      <c r="D9" s="74"/>
      <c r="E9" s="74"/>
      <c r="F9" s="76"/>
      <c r="G9" s="101"/>
      <c r="H9" s="78"/>
      <c r="I9" s="142"/>
      <c r="J9" s="142"/>
      <c r="K9" s="76"/>
      <c r="W9" s="47" t="s">
        <v>199</v>
      </c>
    </row>
    <row r="10" spans="1:23" ht="14.45" customHeight="1" x14ac:dyDescent="0.25">
      <c r="A10" s="36">
        <v>2</v>
      </c>
      <c r="B10" s="141"/>
      <c r="C10" s="74"/>
      <c r="D10" s="74"/>
      <c r="E10" s="74"/>
      <c r="F10" s="76"/>
      <c r="G10" s="101"/>
      <c r="H10" s="78"/>
      <c r="I10" s="76"/>
      <c r="J10" s="142"/>
      <c r="K10" s="76"/>
      <c r="W10" s="47" t="s">
        <v>200</v>
      </c>
    </row>
    <row r="11" spans="1:23" ht="14.45" customHeight="1" x14ac:dyDescent="0.25">
      <c r="A11" s="36">
        <v>3</v>
      </c>
      <c r="B11" s="141"/>
      <c r="C11" s="74"/>
      <c r="D11" s="74"/>
      <c r="E11" s="74"/>
      <c r="F11" s="76"/>
      <c r="G11" s="101"/>
      <c r="H11" s="78"/>
      <c r="I11" s="76"/>
      <c r="J11" s="142"/>
      <c r="K11" s="76"/>
      <c r="W11" s="47" t="s">
        <v>201</v>
      </c>
    </row>
    <row r="12" spans="1:23" ht="14.45" customHeight="1" x14ac:dyDescent="0.25">
      <c r="A12" s="36">
        <v>4</v>
      </c>
      <c r="B12" s="141"/>
      <c r="C12" s="74"/>
      <c r="D12" s="74"/>
      <c r="E12" s="74"/>
      <c r="F12" s="76"/>
      <c r="G12" s="101"/>
      <c r="H12" s="78"/>
      <c r="I12" s="76"/>
      <c r="J12" s="142"/>
      <c r="K12" s="76"/>
      <c r="W12" s="47" t="s">
        <v>202</v>
      </c>
    </row>
    <row r="13" spans="1:23" ht="14.45" customHeight="1" x14ac:dyDescent="0.2">
      <c r="A13" s="36">
        <v>5</v>
      </c>
      <c r="B13" s="141"/>
      <c r="C13" s="74"/>
      <c r="D13" s="74"/>
      <c r="E13" s="74"/>
      <c r="F13" s="76"/>
      <c r="G13" s="101"/>
      <c r="H13" s="78"/>
      <c r="I13" s="76"/>
      <c r="J13" s="142"/>
      <c r="K13" s="76"/>
    </row>
    <row r="14" spans="1:23" ht="14.45" customHeight="1" x14ac:dyDescent="0.2">
      <c r="A14" s="36">
        <v>6</v>
      </c>
      <c r="B14" s="141"/>
      <c r="C14" s="74"/>
      <c r="D14" s="74"/>
      <c r="E14" s="74"/>
      <c r="F14" s="76"/>
      <c r="G14" s="101"/>
      <c r="H14" s="78"/>
      <c r="I14" s="76"/>
      <c r="J14" s="142"/>
      <c r="K14" s="76"/>
    </row>
    <row r="15" spans="1:23" ht="14.45" customHeight="1" x14ac:dyDescent="0.2">
      <c r="A15" s="36">
        <v>7</v>
      </c>
      <c r="B15" s="141"/>
      <c r="C15" s="74"/>
      <c r="D15" s="74"/>
      <c r="E15" s="74"/>
      <c r="F15" s="76"/>
      <c r="G15" s="101"/>
      <c r="H15" s="78"/>
      <c r="I15" s="76"/>
      <c r="J15" s="142"/>
      <c r="K15" s="76"/>
    </row>
    <row r="16" spans="1:23" ht="14.45" customHeight="1" x14ac:dyDescent="0.2">
      <c r="A16" s="36">
        <v>8</v>
      </c>
      <c r="B16" s="141"/>
      <c r="C16" s="74"/>
      <c r="D16" s="74"/>
      <c r="E16" s="74"/>
      <c r="F16" s="76"/>
      <c r="G16" s="101"/>
      <c r="H16" s="78"/>
      <c r="I16" s="76"/>
      <c r="J16" s="142"/>
      <c r="K16" s="76"/>
      <c r="L16" s="55"/>
      <c r="M16" s="55"/>
    </row>
    <row r="17" spans="1:13" s="55" customFormat="1" ht="14.45" customHeight="1" x14ac:dyDescent="0.2">
      <c r="A17" s="36">
        <v>9</v>
      </c>
      <c r="B17" s="141"/>
      <c r="C17" s="74"/>
      <c r="D17" s="74"/>
      <c r="E17" s="74"/>
      <c r="F17" s="76"/>
      <c r="G17" s="101"/>
      <c r="H17" s="78"/>
      <c r="I17" s="76"/>
      <c r="J17" s="142"/>
      <c r="K17" s="76"/>
    </row>
    <row r="18" spans="1:13" s="55" customFormat="1" ht="14.45" customHeight="1" x14ac:dyDescent="0.2">
      <c r="A18" s="36">
        <v>10</v>
      </c>
      <c r="B18" s="141"/>
      <c r="C18" s="74"/>
      <c r="D18" s="74"/>
      <c r="E18" s="74"/>
      <c r="F18" s="76"/>
      <c r="G18" s="101"/>
      <c r="H18" s="78"/>
      <c r="I18" s="76"/>
      <c r="J18" s="142"/>
      <c r="K18" s="76"/>
    </row>
    <row r="19" spans="1:13" s="55" customFormat="1" ht="14.45" customHeight="1" x14ac:dyDescent="0.2">
      <c r="A19" s="36">
        <v>11</v>
      </c>
      <c r="B19" s="141"/>
      <c r="C19" s="74"/>
      <c r="D19" s="74"/>
      <c r="E19" s="74"/>
      <c r="F19" s="76"/>
      <c r="G19" s="101"/>
      <c r="H19" s="78"/>
      <c r="I19" s="76"/>
      <c r="J19" s="142"/>
      <c r="K19" s="76"/>
    </row>
    <row r="20" spans="1:13" s="55" customFormat="1" ht="14.45" customHeight="1" x14ac:dyDescent="0.2">
      <c r="A20" s="36">
        <v>12</v>
      </c>
      <c r="B20" s="141"/>
      <c r="C20" s="74"/>
      <c r="D20" s="74"/>
      <c r="E20" s="74"/>
      <c r="F20" s="76"/>
      <c r="G20" s="101"/>
      <c r="H20" s="78"/>
      <c r="I20" s="76"/>
      <c r="J20" s="142"/>
      <c r="K20" s="76"/>
    </row>
    <row r="21" spans="1:13" s="55" customFormat="1" ht="14.45" customHeight="1" x14ac:dyDescent="0.2">
      <c r="A21" s="36">
        <v>13</v>
      </c>
      <c r="B21" s="141"/>
      <c r="C21" s="74"/>
      <c r="D21" s="74"/>
      <c r="E21" s="74"/>
      <c r="F21" s="76"/>
      <c r="G21" s="101"/>
      <c r="H21" s="78"/>
      <c r="I21" s="76"/>
      <c r="J21" s="142"/>
      <c r="K21" s="76"/>
      <c r="L21" s="16"/>
      <c r="M21" s="16"/>
    </row>
    <row r="22" spans="1:13" ht="14.45" customHeight="1" x14ac:dyDescent="0.2">
      <c r="A22" s="36">
        <v>14</v>
      </c>
      <c r="B22" s="141"/>
      <c r="C22" s="74"/>
      <c r="D22" s="74"/>
      <c r="E22" s="74"/>
      <c r="F22" s="76"/>
      <c r="G22" s="101"/>
      <c r="H22" s="78"/>
      <c r="I22" s="76"/>
      <c r="J22" s="142"/>
      <c r="K22" s="76"/>
    </row>
    <row r="23" spans="1:13" ht="14.45" customHeight="1" x14ac:dyDescent="0.2">
      <c r="A23" s="36">
        <v>15</v>
      </c>
      <c r="B23" s="141"/>
      <c r="C23" s="74"/>
      <c r="D23" s="74"/>
      <c r="E23" s="74"/>
      <c r="F23" s="76"/>
      <c r="G23" s="101"/>
      <c r="H23" s="78"/>
      <c r="I23" s="76"/>
      <c r="J23" s="142"/>
      <c r="K23" s="76"/>
    </row>
    <row r="24" spans="1:13" ht="14.45" customHeight="1" x14ac:dyDescent="0.2">
      <c r="A24" s="36">
        <v>16</v>
      </c>
      <c r="B24" s="141"/>
      <c r="C24" s="74"/>
      <c r="D24" s="74"/>
      <c r="E24" s="74"/>
      <c r="F24" s="76"/>
      <c r="G24" s="101"/>
      <c r="H24" s="78"/>
      <c r="I24" s="76"/>
      <c r="J24" s="142"/>
      <c r="K24" s="76"/>
    </row>
    <row r="25" spans="1:13" ht="14.45" customHeight="1" x14ac:dyDescent="0.2">
      <c r="A25" s="36">
        <v>17</v>
      </c>
      <c r="B25" s="141"/>
      <c r="C25" s="74"/>
      <c r="D25" s="74"/>
      <c r="E25" s="74"/>
      <c r="F25" s="76"/>
      <c r="G25" s="101"/>
      <c r="H25" s="78"/>
      <c r="I25" s="76"/>
      <c r="J25" s="142"/>
      <c r="K25" s="76"/>
    </row>
    <row r="26" spans="1:13" ht="14.45" customHeight="1" x14ac:dyDescent="0.2">
      <c r="A26" s="36">
        <v>18</v>
      </c>
      <c r="B26" s="141"/>
      <c r="C26" s="74"/>
      <c r="D26" s="74"/>
      <c r="E26" s="74"/>
      <c r="F26" s="76"/>
      <c r="G26" s="101"/>
      <c r="H26" s="78"/>
      <c r="I26" s="76"/>
      <c r="J26" s="142"/>
      <c r="K26" s="76"/>
    </row>
    <row r="27" spans="1:13" ht="14.45" customHeight="1" x14ac:dyDescent="0.2">
      <c r="A27" s="36">
        <v>19</v>
      </c>
      <c r="B27" s="141"/>
      <c r="C27" s="74"/>
      <c r="D27" s="74"/>
      <c r="E27" s="74"/>
      <c r="F27" s="76"/>
      <c r="G27" s="101"/>
      <c r="H27" s="78"/>
      <c r="I27" s="76"/>
      <c r="J27" s="142"/>
      <c r="K27" s="76"/>
    </row>
    <row r="28" spans="1:13" ht="14.45" customHeight="1" x14ac:dyDescent="0.2">
      <c r="A28" s="36">
        <v>20</v>
      </c>
      <c r="B28" s="141"/>
      <c r="C28" s="74"/>
      <c r="D28" s="74"/>
      <c r="E28" s="74"/>
      <c r="F28" s="76"/>
      <c r="G28" s="101"/>
      <c r="H28" s="78"/>
      <c r="I28" s="76"/>
      <c r="J28" s="142"/>
      <c r="K28" s="76"/>
    </row>
    <row r="29" spans="1:13" ht="14.45" customHeight="1" x14ac:dyDescent="0.2">
      <c r="A29" s="36">
        <v>21</v>
      </c>
      <c r="B29" s="141"/>
      <c r="C29" s="74"/>
      <c r="D29" s="74"/>
      <c r="E29" s="74"/>
      <c r="F29" s="76"/>
      <c r="G29" s="101"/>
      <c r="H29" s="78"/>
      <c r="I29" s="76"/>
      <c r="J29" s="142"/>
      <c r="K29" s="76"/>
    </row>
    <row r="30" spans="1:13" ht="14.45" customHeight="1" x14ac:dyDescent="0.2">
      <c r="A30" s="36">
        <v>22</v>
      </c>
      <c r="B30" s="141"/>
      <c r="C30" s="74"/>
      <c r="D30" s="74"/>
      <c r="E30" s="74"/>
      <c r="F30" s="76"/>
      <c r="G30" s="101"/>
      <c r="H30" s="78"/>
      <c r="I30" s="76"/>
      <c r="J30" s="142"/>
      <c r="K30" s="76"/>
    </row>
    <row r="31" spans="1:13" ht="14.45" customHeight="1" x14ac:dyDescent="0.2">
      <c r="A31" s="36">
        <v>23</v>
      </c>
      <c r="B31" s="141"/>
      <c r="C31" s="74"/>
      <c r="D31" s="74"/>
      <c r="E31" s="74"/>
      <c r="F31" s="76"/>
      <c r="G31" s="101"/>
      <c r="H31" s="78"/>
      <c r="I31" s="76"/>
      <c r="J31" s="142"/>
      <c r="K31" s="76"/>
    </row>
    <row r="32" spans="1:13" ht="14.45" customHeight="1" x14ac:dyDescent="0.2">
      <c r="A32" s="36">
        <v>24</v>
      </c>
      <c r="B32" s="141"/>
      <c r="C32" s="74"/>
      <c r="D32" s="74"/>
      <c r="E32" s="74"/>
      <c r="F32" s="76"/>
      <c r="G32" s="101"/>
      <c r="H32" s="78"/>
      <c r="I32" s="76"/>
      <c r="J32" s="142"/>
      <c r="K32" s="76"/>
      <c r="L32" s="55"/>
      <c r="M32" s="55"/>
    </row>
    <row r="33" spans="1:13" s="55" customFormat="1" ht="14.45" customHeight="1" x14ac:dyDescent="0.2">
      <c r="A33" s="36">
        <v>25</v>
      </c>
      <c r="B33" s="141"/>
      <c r="C33" s="74"/>
      <c r="D33" s="74"/>
      <c r="E33" s="74"/>
      <c r="F33" s="76"/>
      <c r="G33" s="101"/>
      <c r="H33" s="78"/>
      <c r="I33" s="76"/>
      <c r="J33" s="142"/>
      <c r="K33" s="76"/>
    </row>
    <row r="34" spans="1:13" s="55" customFormat="1" ht="14.45" customHeight="1" x14ac:dyDescent="0.2">
      <c r="A34" s="36">
        <v>26</v>
      </c>
      <c r="B34" s="141"/>
      <c r="C34" s="74"/>
      <c r="D34" s="74"/>
      <c r="E34" s="74"/>
      <c r="F34" s="76"/>
      <c r="G34" s="101"/>
      <c r="H34" s="78"/>
      <c r="I34" s="76"/>
      <c r="J34" s="142"/>
      <c r="K34" s="76"/>
    </row>
    <row r="35" spans="1:13" s="55" customFormat="1" ht="14.45" customHeight="1" x14ac:dyDescent="0.2">
      <c r="A35" s="36">
        <v>27</v>
      </c>
      <c r="B35" s="141"/>
      <c r="C35" s="74"/>
      <c r="D35" s="74"/>
      <c r="E35" s="74"/>
      <c r="F35" s="76"/>
      <c r="G35" s="101"/>
      <c r="H35" s="78"/>
      <c r="I35" s="76"/>
      <c r="J35" s="142"/>
      <c r="K35" s="76"/>
    </row>
    <row r="36" spans="1:13" s="55" customFormat="1" ht="14.45" customHeight="1" x14ac:dyDescent="0.2">
      <c r="A36" s="36">
        <v>28</v>
      </c>
      <c r="B36" s="141"/>
      <c r="C36" s="74"/>
      <c r="D36" s="74"/>
      <c r="E36" s="74"/>
      <c r="F36" s="76"/>
      <c r="G36" s="101"/>
      <c r="H36" s="78"/>
      <c r="I36" s="142"/>
      <c r="J36" s="142"/>
      <c r="K36" s="76"/>
    </row>
    <row r="37" spans="1:13" s="55" customFormat="1" ht="14.45" customHeight="1" x14ac:dyDescent="0.2">
      <c r="A37" s="36">
        <v>29</v>
      </c>
      <c r="B37" s="141"/>
      <c r="C37" s="74"/>
      <c r="D37" s="74"/>
      <c r="E37" s="74"/>
      <c r="F37" s="76"/>
      <c r="G37" s="101"/>
      <c r="H37" s="78"/>
      <c r="I37" s="142"/>
      <c r="J37" s="142"/>
      <c r="K37" s="76"/>
    </row>
    <row r="38" spans="1:13" s="55" customFormat="1" ht="14.45" customHeight="1" x14ac:dyDescent="0.2">
      <c r="A38" s="36">
        <v>30</v>
      </c>
      <c r="B38" s="141"/>
      <c r="C38" s="74"/>
      <c r="D38" s="74"/>
      <c r="E38" s="74"/>
      <c r="F38" s="76"/>
      <c r="G38" s="101"/>
      <c r="H38" s="78"/>
      <c r="I38" s="142"/>
      <c r="J38" s="142"/>
      <c r="K38" s="76"/>
    </row>
    <row r="39" spans="1:13" s="55" customFormat="1" ht="14.45" customHeight="1" x14ac:dyDescent="0.2">
      <c r="A39" s="36">
        <v>31</v>
      </c>
      <c r="B39" s="141"/>
      <c r="C39" s="74"/>
      <c r="D39" s="74"/>
      <c r="E39" s="74"/>
      <c r="F39" s="76"/>
      <c r="G39" s="101"/>
      <c r="H39" s="78"/>
      <c r="I39" s="142"/>
      <c r="J39" s="142"/>
      <c r="K39" s="76"/>
    </row>
    <row r="40" spans="1:13" s="55" customFormat="1" ht="14.45" customHeight="1" x14ac:dyDescent="0.2">
      <c r="A40" s="36">
        <v>32</v>
      </c>
      <c r="B40" s="141"/>
      <c r="C40" s="74"/>
      <c r="D40" s="74"/>
      <c r="E40" s="74"/>
      <c r="F40" s="76"/>
      <c r="G40" s="101"/>
      <c r="H40" s="78"/>
      <c r="I40" s="142"/>
      <c r="J40" s="142"/>
      <c r="K40" s="76"/>
    </row>
    <row r="41" spans="1:13" s="55" customFormat="1" ht="14.45" customHeight="1" x14ac:dyDescent="0.2">
      <c r="A41" s="36">
        <v>33</v>
      </c>
      <c r="B41" s="141"/>
      <c r="C41" s="74"/>
      <c r="D41" s="74"/>
      <c r="E41" s="74"/>
      <c r="F41" s="76"/>
      <c r="G41" s="101"/>
      <c r="H41" s="78"/>
      <c r="I41" s="142"/>
      <c r="J41" s="142"/>
      <c r="K41" s="142"/>
    </row>
    <row r="42" spans="1:13" s="55" customFormat="1" ht="14.45" customHeight="1" x14ac:dyDescent="0.2">
      <c r="A42" s="36">
        <v>34</v>
      </c>
      <c r="B42" s="141"/>
      <c r="C42" s="74"/>
      <c r="D42" s="74"/>
      <c r="E42" s="74"/>
      <c r="F42" s="76"/>
      <c r="G42" s="101"/>
      <c r="H42" s="78"/>
      <c r="I42" s="142"/>
      <c r="J42" s="142"/>
      <c r="K42" s="142"/>
    </row>
    <row r="43" spans="1:13" s="55" customFormat="1" ht="14.45" customHeight="1" x14ac:dyDescent="0.2">
      <c r="A43" s="36">
        <v>35</v>
      </c>
      <c r="B43" s="141"/>
      <c r="C43" s="74"/>
      <c r="D43" s="74"/>
      <c r="E43" s="74"/>
      <c r="F43" s="76"/>
      <c r="G43" s="101"/>
      <c r="H43" s="78"/>
      <c r="I43" s="142"/>
      <c r="J43" s="142"/>
      <c r="K43" s="142"/>
    </row>
    <row r="44" spans="1:13" s="55" customFormat="1" ht="14.45" customHeight="1" x14ac:dyDescent="0.2">
      <c r="A44" s="36">
        <v>36</v>
      </c>
      <c r="B44" s="141"/>
      <c r="C44" s="74"/>
      <c r="D44" s="74"/>
      <c r="E44" s="74"/>
      <c r="F44" s="76"/>
      <c r="G44" s="101"/>
      <c r="H44" s="78"/>
      <c r="I44" s="142"/>
      <c r="J44" s="142"/>
      <c r="K44" s="142"/>
    </row>
    <row r="45" spans="1:13" s="55" customFormat="1" ht="14.45" customHeight="1" x14ac:dyDescent="0.2">
      <c r="A45" s="36">
        <v>37</v>
      </c>
      <c r="B45" s="141"/>
      <c r="C45" s="74"/>
      <c r="D45" s="74"/>
      <c r="E45" s="74"/>
      <c r="F45" s="76"/>
      <c r="G45" s="101"/>
      <c r="H45" s="78"/>
      <c r="I45" s="142"/>
      <c r="J45" s="142"/>
      <c r="K45" s="142"/>
    </row>
    <row r="46" spans="1:13" s="55" customFormat="1" ht="14.45" customHeight="1" x14ac:dyDescent="0.2">
      <c r="A46" s="36">
        <v>38</v>
      </c>
      <c r="B46" s="141"/>
      <c r="C46" s="74"/>
      <c r="D46" s="74"/>
      <c r="E46" s="74"/>
      <c r="F46" s="76"/>
      <c r="G46" s="101"/>
      <c r="H46" s="78"/>
      <c r="I46" s="142"/>
      <c r="J46" s="142"/>
      <c r="K46" s="142"/>
    </row>
    <row r="47" spans="1:13" s="55" customFormat="1" ht="14.45" customHeight="1" x14ac:dyDescent="0.2">
      <c r="A47" s="36">
        <v>39</v>
      </c>
      <c r="B47" s="141"/>
      <c r="C47" s="74"/>
      <c r="D47" s="74"/>
      <c r="E47" s="74"/>
      <c r="F47" s="76"/>
      <c r="G47" s="101"/>
      <c r="H47" s="78"/>
      <c r="I47" s="142"/>
      <c r="J47" s="142"/>
      <c r="K47" s="142"/>
      <c r="L47" s="16"/>
      <c r="M47" s="16"/>
    </row>
    <row r="48" spans="1:13" ht="14.45" customHeight="1" x14ac:dyDescent="0.2">
      <c r="A48" s="36">
        <v>40</v>
      </c>
      <c r="B48" s="141"/>
      <c r="C48" s="74"/>
      <c r="D48" s="74"/>
      <c r="E48" s="74"/>
      <c r="F48" s="76"/>
      <c r="G48" s="101"/>
      <c r="H48" s="78"/>
      <c r="I48" s="142"/>
      <c r="J48" s="142"/>
      <c r="K48" s="142"/>
    </row>
    <row r="49" spans="1:26" x14ac:dyDescent="0.2">
      <c r="B49" s="55"/>
      <c r="C49" s="54"/>
      <c r="D49" s="55"/>
      <c r="E49" s="55"/>
      <c r="F49" s="55"/>
      <c r="G49" s="55"/>
      <c r="H49" s="55"/>
      <c r="I49" s="55"/>
      <c r="L49" s="31"/>
      <c r="M49" s="31"/>
    </row>
    <row r="50" spans="1:26" s="31" customFormat="1" ht="30" customHeight="1" x14ac:dyDescent="0.2">
      <c r="B50" s="193" t="s">
        <v>157</v>
      </c>
      <c r="C50" s="193"/>
      <c r="D50" s="193"/>
      <c r="E50" s="193"/>
      <c r="F50" s="193"/>
      <c r="G50" s="193"/>
      <c r="H50" s="193"/>
      <c r="I50" s="193"/>
      <c r="L50" s="55"/>
      <c r="M50" s="55"/>
    </row>
    <row r="51" spans="1:26" s="55" customFormat="1" ht="39" customHeight="1" x14ac:dyDescent="0.2">
      <c r="C51" s="54"/>
      <c r="E51" s="234" t="s">
        <v>190</v>
      </c>
      <c r="F51" s="235"/>
      <c r="G51" s="84"/>
      <c r="L51" s="16"/>
      <c r="M51" s="16"/>
    </row>
    <row r="52" spans="1:26" ht="55.15" customHeight="1" x14ac:dyDescent="0.3">
      <c r="B52" s="37" t="s">
        <v>182</v>
      </c>
      <c r="C52" s="39" t="s">
        <v>137</v>
      </c>
      <c r="D52" s="92" t="s">
        <v>185</v>
      </c>
      <c r="E52" s="37" t="s">
        <v>131</v>
      </c>
      <c r="F52" s="37" t="s">
        <v>153</v>
      </c>
      <c r="G52" s="2" t="s">
        <v>115</v>
      </c>
      <c r="H52" s="55"/>
      <c r="I52" s="55"/>
    </row>
    <row r="53" spans="1:26" ht="14.45" customHeight="1" x14ac:dyDescent="0.2">
      <c r="A53" s="127">
        <v>1</v>
      </c>
      <c r="B53" s="141"/>
      <c r="C53" s="74"/>
      <c r="D53" s="74"/>
      <c r="E53" s="143"/>
      <c r="F53" s="143"/>
      <c r="G53" s="100"/>
      <c r="Z53" s="16" t="s">
        <v>195</v>
      </c>
    </row>
    <row r="54" spans="1:26" ht="14.45" customHeight="1" x14ac:dyDescent="0.2">
      <c r="A54" s="127">
        <v>2</v>
      </c>
      <c r="B54" s="141"/>
      <c r="C54" s="74"/>
      <c r="D54" s="74"/>
      <c r="E54" s="143"/>
      <c r="F54" s="143"/>
      <c r="G54" s="100"/>
      <c r="Z54" s="16" t="s">
        <v>183</v>
      </c>
    </row>
    <row r="55" spans="1:26" ht="14.45" customHeight="1" x14ac:dyDescent="0.2">
      <c r="A55" s="127">
        <v>3</v>
      </c>
      <c r="B55" s="141"/>
      <c r="C55" s="74"/>
      <c r="D55" s="74"/>
      <c r="E55" s="143"/>
      <c r="F55" s="143"/>
      <c r="G55" s="100"/>
      <c r="Z55" s="16" t="s">
        <v>184</v>
      </c>
    </row>
    <row r="56" spans="1:26" ht="14.45" customHeight="1" x14ac:dyDescent="0.2">
      <c r="A56" s="127">
        <v>4</v>
      </c>
      <c r="B56" s="141"/>
      <c r="C56" s="74"/>
      <c r="D56" s="74"/>
      <c r="E56" s="143"/>
      <c r="F56" s="143"/>
      <c r="G56" s="100"/>
    </row>
    <row r="57" spans="1:26" ht="14.45" customHeight="1" x14ac:dyDescent="0.2">
      <c r="A57" s="127">
        <v>5</v>
      </c>
      <c r="B57" s="141"/>
      <c r="C57" s="74"/>
      <c r="D57" s="74"/>
      <c r="E57" s="143"/>
      <c r="F57" s="143"/>
      <c r="G57" s="100"/>
    </row>
    <row r="58" spans="1:26" ht="14.45" customHeight="1" x14ac:dyDescent="0.2">
      <c r="A58" s="127">
        <v>6</v>
      </c>
      <c r="B58" s="141"/>
      <c r="C58" s="74"/>
      <c r="D58" s="74"/>
      <c r="E58" s="143"/>
      <c r="F58" s="143"/>
      <c r="G58" s="100"/>
    </row>
    <row r="59" spans="1:26" ht="14.45" customHeight="1" x14ac:dyDescent="0.2">
      <c r="A59" s="127">
        <v>7</v>
      </c>
      <c r="B59" s="141"/>
      <c r="C59" s="74"/>
      <c r="D59" s="74"/>
      <c r="E59" s="143"/>
      <c r="F59" s="143"/>
      <c r="G59" s="100"/>
    </row>
    <row r="60" spans="1:26" ht="14.45" customHeight="1" x14ac:dyDescent="0.2">
      <c r="A60" s="127">
        <v>8</v>
      </c>
      <c r="B60" s="141"/>
      <c r="C60" s="74"/>
      <c r="D60" s="74"/>
      <c r="E60" s="143"/>
      <c r="F60" s="143"/>
      <c r="G60" s="100"/>
    </row>
    <row r="61" spans="1:26" ht="14.45" customHeight="1" x14ac:dyDescent="0.2">
      <c r="A61" s="127">
        <v>9</v>
      </c>
      <c r="B61" s="141"/>
      <c r="C61" s="74"/>
      <c r="D61" s="74"/>
      <c r="E61" s="143"/>
      <c r="F61" s="143"/>
      <c r="G61" s="100"/>
    </row>
    <row r="62" spans="1:26" ht="14.45" customHeight="1" x14ac:dyDescent="0.2">
      <c r="A62" s="127">
        <v>10</v>
      </c>
      <c r="B62" s="141"/>
      <c r="C62" s="74"/>
      <c r="D62" s="74"/>
      <c r="E62" s="143"/>
      <c r="F62" s="143"/>
      <c r="G62" s="100"/>
    </row>
    <row r="63" spans="1:26" ht="14.45" customHeight="1" x14ac:dyDescent="0.2">
      <c r="A63" s="127">
        <v>11</v>
      </c>
      <c r="B63" s="141"/>
      <c r="C63" s="74"/>
      <c r="D63" s="74"/>
      <c r="E63" s="143"/>
      <c r="F63" s="143"/>
      <c r="G63" s="100"/>
    </row>
    <row r="64" spans="1:26" ht="14.45" customHeight="1" x14ac:dyDescent="0.2">
      <c r="A64" s="127">
        <v>12</v>
      </c>
      <c r="B64" s="141"/>
      <c r="C64" s="74"/>
      <c r="D64" s="74"/>
      <c r="E64" s="143"/>
      <c r="F64" s="143"/>
      <c r="G64" s="100"/>
    </row>
    <row r="65" spans="1:13" ht="14.45" customHeight="1" x14ac:dyDescent="0.2">
      <c r="A65" s="127">
        <v>13</v>
      </c>
      <c r="B65" s="141"/>
      <c r="C65" s="74"/>
      <c r="D65" s="74"/>
      <c r="E65" s="143"/>
      <c r="F65" s="143"/>
      <c r="G65" s="100"/>
    </row>
    <row r="66" spans="1:13" ht="14.45" customHeight="1" x14ac:dyDescent="0.2">
      <c r="A66" s="127">
        <v>14</v>
      </c>
      <c r="B66" s="141"/>
      <c r="C66" s="74"/>
      <c r="D66" s="74"/>
      <c r="E66" s="143"/>
      <c r="F66" s="143"/>
      <c r="G66" s="100"/>
    </row>
    <row r="67" spans="1:13" ht="14.45" customHeight="1" x14ac:dyDescent="0.2">
      <c r="A67" s="127">
        <v>15</v>
      </c>
      <c r="B67" s="141"/>
      <c r="C67" s="74"/>
      <c r="D67" s="74"/>
      <c r="E67" s="143"/>
      <c r="F67" s="143"/>
      <c r="G67" s="100"/>
    </row>
    <row r="68" spans="1:13" ht="14.45" customHeight="1" x14ac:dyDescent="0.2">
      <c r="A68" s="127">
        <v>16</v>
      </c>
      <c r="B68" s="141"/>
      <c r="C68" s="74"/>
      <c r="D68" s="74"/>
      <c r="E68" s="143"/>
      <c r="F68" s="143"/>
      <c r="G68" s="100"/>
    </row>
    <row r="69" spans="1:13" ht="14.45" customHeight="1" x14ac:dyDescent="0.2">
      <c r="A69" s="127">
        <v>17</v>
      </c>
      <c r="B69" s="141"/>
      <c r="C69" s="74"/>
      <c r="D69" s="74"/>
      <c r="E69" s="143"/>
      <c r="F69" s="143"/>
      <c r="G69" s="100"/>
    </row>
    <row r="70" spans="1:13" ht="14.45" customHeight="1" x14ac:dyDescent="0.2">
      <c r="A70" s="127">
        <v>18</v>
      </c>
      <c r="B70" s="141"/>
      <c r="C70" s="74"/>
      <c r="D70" s="74"/>
      <c r="E70" s="143"/>
      <c r="F70" s="143"/>
      <c r="G70" s="100"/>
    </row>
    <row r="71" spans="1:13" ht="14.45" customHeight="1" x14ac:dyDescent="0.2">
      <c r="A71" s="127">
        <v>19</v>
      </c>
      <c r="B71" s="141"/>
      <c r="C71" s="74"/>
      <c r="D71" s="74"/>
      <c r="E71" s="143"/>
      <c r="F71" s="143"/>
      <c r="G71" s="100"/>
    </row>
    <row r="72" spans="1:13" ht="14.45" customHeight="1" x14ac:dyDescent="0.2">
      <c r="A72" s="127">
        <v>20</v>
      </c>
      <c r="B72" s="141"/>
      <c r="C72" s="74"/>
      <c r="D72" s="74"/>
      <c r="E72" s="143"/>
      <c r="F72" s="143"/>
      <c r="G72" s="100"/>
    </row>
    <row r="73" spans="1:13" ht="14.45" customHeight="1" x14ac:dyDescent="0.2">
      <c r="A73" s="127">
        <v>21</v>
      </c>
      <c r="B73" s="141"/>
      <c r="C73" s="74"/>
      <c r="D73" s="74"/>
      <c r="E73" s="143"/>
      <c r="F73" s="143"/>
      <c r="G73" s="100"/>
    </row>
    <row r="74" spans="1:13" ht="14.45" customHeight="1" x14ac:dyDescent="0.2">
      <c r="A74" s="127">
        <v>22</v>
      </c>
      <c r="B74" s="141"/>
      <c r="C74" s="74"/>
      <c r="D74" s="74"/>
      <c r="E74" s="143"/>
      <c r="F74" s="143"/>
      <c r="G74" s="100"/>
    </row>
    <row r="75" spans="1:13" ht="14.45" customHeight="1" x14ac:dyDescent="0.2">
      <c r="A75" s="127">
        <v>23</v>
      </c>
      <c r="B75" s="141"/>
      <c r="C75" s="74"/>
      <c r="D75" s="74"/>
      <c r="E75" s="143"/>
      <c r="F75" s="143"/>
      <c r="G75" s="100"/>
    </row>
    <row r="76" spans="1:13" ht="14.45" customHeight="1" x14ac:dyDescent="0.2">
      <c r="A76" s="127">
        <v>24</v>
      </c>
      <c r="B76" s="141"/>
      <c r="C76" s="74"/>
      <c r="D76" s="74"/>
      <c r="E76" s="143"/>
      <c r="F76" s="143"/>
      <c r="G76" s="100"/>
    </row>
    <row r="77" spans="1:13" ht="14.45" customHeight="1" x14ac:dyDescent="0.2">
      <c r="A77" s="127">
        <v>25</v>
      </c>
      <c r="B77" s="141"/>
      <c r="C77" s="74"/>
      <c r="D77" s="74"/>
      <c r="E77" s="143"/>
      <c r="F77" s="143"/>
      <c r="G77" s="100"/>
    </row>
    <row r="78" spans="1:13" ht="14.45" customHeight="1" x14ac:dyDescent="0.2">
      <c r="A78" s="127">
        <v>26</v>
      </c>
      <c r="B78" s="141"/>
      <c r="C78" s="74"/>
      <c r="D78" s="74"/>
      <c r="E78" s="143"/>
      <c r="F78" s="143"/>
      <c r="G78" s="100"/>
    </row>
    <row r="79" spans="1:13" ht="14.45" customHeight="1" x14ac:dyDescent="0.2">
      <c r="A79" s="127">
        <v>27</v>
      </c>
      <c r="B79" s="141"/>
      <c r="C79" s="74"/>
      <c r="D79" s="74"/>
      <c r="E79" s="143"/>
      <c r="F79" s="143"/>
      <c r="G79" s="100"/>
      <c r="L79" s="55"/>
      <c r="M79" s="55"/>
    </row>
    <row r="80" spans="1:13" s="55" customFormat="1" ht="14.45" customHeight="1" x14ac:dyDescent="0.2">
      <c r="A80" s="127">
        <v>28</v>
      </c>
      <c r="B80" s="141"/>
      <c r="C80" s="74"/>
      <c r="D80" s="74"/>
      <c r="E80" s="143"/>
      <c r="F80" s="143"/>
      <c r="G80" s="100"/>
    </row>
    <row r="81" spans="1:13" s="55" customFormat="1" ht="14.45" customHeight="1" x14ac:dyDescent="0.2">
      <c r="A81" s="127">
        <v>29</v>
      </c>
      <c r="B81" s="141"/>
      <c r="C81" s="74"/>
      <c r="D81" s="74"/>
      <c r="E81" s="143"/>
      <c r="F81" s="143"/>
      <c r="G81" s="100"/>
    </row>
    <row r="82" spans="1:13" s="55" customFormat="1" ht="14.45" customHeight="1" x14ac:dyDescent="0.2">
      <c r="A82" s="127">
        <v>30</v>
      </c>
      <c r="B82" s="141"/>
      <c r="C82" s="74"/>
      <c r="D82" s="74"/>
      <c r="E82" s="143"/>
      <c r="F82" s="143"/>
      <c r="G82" s="100"/>
    </row>
    <row r="83" spans="1:13" s="55" customFormat="1" ht="14.45" customHeight="1" x14ac:dyDescent="0.2">
      <c r="A83" s="127">
        <v>31</v>
      </c>
      <c r="B83" s="141"/>
      <c r="C83" s="74"/>
      <c r="D83" s="74"/>
      <c r="E83" s="143"/>
      <c r="F83" s="143"/>
      <c r="G83" s="100"/>
    </row>
    <row r="84" spans="1:13" s="55" customFormat="1" ht="14.45" customHeight="1" x14ac:dyDescent="0.2">
      <c r="A84" s="127">
        <v>32</v>
      </c>
      <c r="B84" s="141"/>
      <c r="C84" s="74"/>
      <c r="D84" s="74"/>
      <c r="E84" s="143"/>
      <c r="F84" s="143"/>
      <c r="G84" s="100"/>
    </row>
    <row r="85" spans="1:13" s="55" customFormat="1" ht="14.45" customHeight="1" x14ac:dyDescent="0.2">
      <c r="A85" s="127">
        <v>33</v>
      </c>
      <c r="B85" s="141"/>
      <c r="C85" s="74"/>
      <c r="D85" s="74"/>
      <c r="E85" s="143"/>
      <c r="F85" s="143"/>
      <c r="G85" s="100"/>
    </row>
    <row r="86" spans="1:13" s="55" customFormat="1" ht="14.45" customHeight="1" x14ac:dyDescent="0.2">
      <c r="A86" s="127">
        <v>34</v>
      </c>
      <c r="B86" s="141"/>
      <c r="C86" s="74"/>
      <c r="D86" s="74"/>
      <c r="E86" s="143"/>
      <c r="F86" s="143"/>
      <c r="G86" s="100"/>
    </row>
    <row r="87" spans="1:13" s="55" customFormat="1" ht="14.45" customHeight="1" x14ac:dyDescent="0.2">
      <c r="A87" s="127">
        <v>35</v>
      </c>
      <c r="B87" s="141"/>
      <c r="C87" s="74"/>
      <c r="D87" s="74"/>
      <c r="E87" s="143"/>
      <c r="F87" s="143"/>
      <c r="G87" s="100"/>
    </row>
    <row r="88" spans="1:13" s="55" customFormat="1" ht="14.45" customHeight="1" x14ac:dyDescent="0.2">
      <c r="A88" s="127">
        <v>36</v>
      </c>
      <c r="B88" s="141"/>
      <c r="C88" s="74"/>
      <c r="D88" s="74"/>
      <c r="E88" s="143"/>
      <c r="F88" s="143"/>
      <c r="G88" s="100"/>
    </row>
    <row r="89" spans="1:13" s="55" customFormat="1" ht="14.45" customHeight="1" x14ac:dyDescent="0.2">
      <c r="A89" s="127">
        <v>37</v>
      </c>
      <c r="B89" s="141"/>
      <c r="C89" s="74"/>
      <c r="D89" s="74"/>
      <c r="E89" s="143"/>
      <c r="F89" s="143"/>
      <c r="G89" s="100"/>
      <c r="L89" s="16"/>
      <c r="M89" s="16"/>
    </row>
    <row r="90" spans="1:13" ht="14.45" customHeight="1" x14ac:dyDescent="0.2">
      <c r="A90" s="127">
        <v>38</v>
      </c>
      <c r="B90" s="141"/>
      <c r="C90" s="74"/>
      <c r="D90" s="74"/>
      <c r="E90" s="143"/>
      <c r="F90" s="143"/>
      <c r="G90" s="100"/>
    </row>
    <row r="91" spans="1:13" ht="14.45" customHeight="1" x14ac:dyDescent="0.2">
      <c r="A91" s="127">
        <v>39</v>
      </c>
      <c r="B91" s="141"/>
      <c r="C91" s="74"/>
      <c r="D91" s="74"/>
      <c r="E91" s="143"/>
      <c r="F91" s="143"/>
      <c r="G91" s="100"/>
    </row>
    <row r="92" spans="1:13" ht="14.45" customHeight="1" x14ac:dyDescent="0.25">
      <c r="A92" s="127">
        <v>40</v>
      </c>
      <c r="B92" s="141"/>
      <c r="C92" s="74"/>
      <c r="D92" s="74"/>
      <c r="E92" s="143"/>
      <c r="F92" s="143"/>
      <c r="G92" s="100"/>
      <c r="H92"/>
      <c r="I92"/>
      <c r="L92" s="79"/>
      <c r="M92" s="79"/>
    </row>
    <row r="93" spans="1:13" s="79" customFormat="1" ht="15" x14ac:dyDescent="0.25">
      <c r="B93"/>
      <c r="C93"/>
      <c r="D93"/>
      <c r="E93"/>
      <c r="F93"/>
      <c r="G93"/>
      <c r="H93"/>
      <c r="I93"/>
    </row>
    <row r="94" spans="1:13" s="79" customFormat="1" ht="37.15" customHeight="1" x14ac:dyDescent="0.25">
      <c r="B94" s="73" t="s">
        <v>206</v>
      </c>
      <c r="C94" s="73"/>
      <c r="D94" s="73"/>
      <c r="E94" s="73"/>
      <c r="F94" s="73"/>
      <c r="G94" s="73"/>
      <c r="H94"/>
      <c r="I94"/>
    </row>
    <row r="95" spans="1:13" s="79" customFormat="1" ht="76.900000000000006" customHeight="1" x14ac:dyDescent="0.25">
      <c r="B95" s="92" t="s">
        <v>132</v>
      </c>
      <c r="C95" s="92" t="s">
        <v>133</v>
      </c>
      <c r="D95"/>
      <c r="E95"/>
      <c r="F95"/>
      <c r="G95"/>
      <c r="H95"/>
      <c r="I95"/>
    </row>
    <row r="96" spans="1:13" s="79" customFormat="1" ht="39" customHeight="1" x14ac:dyDescent="0.25">
      <c r="B96" s="99"/>
      <c r="C96" s="74"/>
      <c r="D96"/>
      <c r="E96"/>
      <c r="F96"/>
      <c r="G96"/>
      <c r="H96"/>
      <c r="I96"/>
      <c r="L96" s="81"/>
      <c r="M96" s="81"/>
    </row>
    <row r="97" spans="1:13" s="81" customFormat="1" ht="15" x14ac:dyDescent="0.25">
      <c r="B97"/>
      <c r="C97"/>
      <c r="D97"/>
      <c r="E97"/>
      <c r="F97"/>
      <c r="G97"/>
      <c r="H97"/>
      <c r="I97"/>
      <c r="L97" s="79"/>
      <c r="M97" s="79"/>
    </row>
    <row r="98" spans="1:13" s="79" customFormat="1" ht="37.15" customHeight="1" x14ac:dyDescent="0.25">
      <c r="B98" s="71" t="str">
        <f>"Voluntary Actions Taken to Reduce Methane Emissions in " &amp; ReportYear</f>
        <v xml:space="preserve">Voluntary Actions Taken to Reduce Methane Emissions in </v>
      </c>
      <c r="C98" s="71"/>
      <c r="D98" s="73"/>
      <c r="E98"/>
      <c r="F98"/>
      <c r="G98"/>
      <c r="H98" s="85"/>
      <c r="I98" s="85"/>
      <c r="L98" s="31"/>
      <c r="M98" s="31"/>
    </row>
    <row r="99" spans="1:13" s="31" customFormat="1" ht="39" customHeight="1" x14ac:dyDescent="0.3">
      <c r="B99" s="227" t="s">
        <v>193</v>
      </c>
      <c r="C99" s="232"/>
      <c r="D99" s="74"/>
      <c r="E99" s="32"/>
      <c r="F99" s="35"/>
      <c r="H99" s="16"/>
      <c r="I99" s="16"/>
      <c r="L99" s="16"/>
      <c r="M99" s="16"/>
    </row>
    <row r="100" spans="1:13" ht="39" customHeight="1" x14ac:dyDescent="0.2">
      <c r="B100" s="227" t="s">
        <v>194</v>
      </c>
      <c r="C100" s="228"/>
      <c r="D100" s="80"/>
    </row>
    <row r="101" spans="1:13" ht="39" customHeight="1" x14ac:dyDescent="0.2">
      <c r="B101" s="227" t="s">
        <v>90</v>
      </c>
      <c r="C101" s="228"/>
      <c r="D101" s="74"/>
    </row>
    <row r="102" spans="1:13" ht="39" customHeight="1" x14ac:dyDescent="0.2">
      <c r="B102" s="236" t="s">
        <v>186</v>
      </c>
      <c r="C102" s="236"/>
      <c r="D102" s="100"/>
    </row>
    <row r="103" spans="1:13" ht="35.1" customHeight="1" x14ac:dyDescent="0.2"/>
    <row r="104" spans="1:13" ht="26.45" customHeight="1" x14ac:dyDescent="0.2">
      <c r="B104" s="193" t="s">
        <v>177</v>
      </c>
      <c r="C104" s="193"/>
      <c r="D104" s="32"/>
      <c r="H104" s="31"/>
      <c r="I104" s="31"/>
      <c r="L104" s="31"/>
      <c r="M104" s="31"/>
    </row>
    <row r="105" spans="1:13" s="31" customFormat="1" ht="34.9" customHeight="1" x14ac:dyDescent="0.3">
      <c r="B105" s="188" t="s">
        <v>234</v>
      </c>
      <c r="C105" s="188"/>
      <c r="D105" s="32"/>
      <c r="E105" s="32"/>
      <c r="F105" s="35"/>
      <c r="G105" s="32"/>
    </row>
    <row r="106" spans="1:13" s="31" customFormat="1" ht="64.150000000000006" customHeight="1" x14ac:dyDescent="0.3">
      <c r="B106" s="182"/>
      <c r="C106" s="183"/>
      <c r="D106" s="55"/>
      <c r="E106" s="32"/>
      <c r="F106" s="35"/>
      <c r="G106" s="32"/>
      <c r="H106" s="55"/>
      <c r="I106" s="55"/>
      <c r="L106" s="55"/>
      <c r="M106" s="55"/>
    </row>
    <row r="107" spans="1:13" s="55" customFormat="1" ht="34.9" customHeight="1" x14ac:dyDescent="0.2">
      <c r="B107" s="16"/>
      <c r="C107" s="15"/>
      <c r="D107" s="16"/>
      <c r="H107" s="16"/>
      <c r="I107" s="16"/>
      <c r="L107" s="16"/>
      <c r="M107" s="16"/>
    </row>
    <row r="108" spans="1:13" ht="28.9" customHeight="1" x14ac:dyDescent="0.2">
      <c r="A108" s="44">
        <v>1</v>
      </c>
      <c r="B108" s="202" t="s">
        <v>126</v>
      </c>
      <c r="C108" s="202"/>
      <c r="D108" s="72"/>
    </row>
    <row r="109" spans="1:13" ht="16.149999999999999" customHeight="1" x14ac:dyDescent="0.2">
      <c r="E109" s="72"/>
      <c r="F109" s="72"/>
    </row>
  </sheetData>
  <sheetProtection password="CA05" sheet="1" objects="1" scenarios="1"/>
  <mergeCells count="16">
    <mergeCell ref="B108:C108"/>
    <mergeCell ref="B104:C104"/>
    <mergeCell ref="B106:C106"/>
    <mergeCell ref="B50:I50"/>
    <mergeCell ref="B102:C102"/>
    <mergeCell ref="B100:C100"/>
    <mergeCell ref="B101:C101"/>
    <mergeCell ref="B105:C105"/>
    <mergeCell ref="J7:L7"/>
    <mergeCell ref="B7:E7"/>
    <mergeCell ref="B6:I6"/>
    <mergeCell ref="B1:F1"/>
    <mergeCell ref="B99:C99"/>
    <mergeCell ref="C4:D4"/>
    <mergeCell ref="E51:F51"/>
    <mergeCell ref="B2:F2"/>
  </mergeCells>
  <conditionalFormatting sqref="C9:E9 I9:I48 B96:C96 B10:E48 K9:K48 C53:G92">
    <cfRule type="expression" dxfId="83" priority="15">
      <formula>VALUE(FacilityNumber)&gt;0</formula>
    </cfRule>
  </conditionalFormatting>
  <conditionalFormatting sqref="B96:C96 C53:F92">
    <cfRule type="expression" dxfId="82" priority="374" stopIfTrue="1">
      <formula>OR($AI$22="No", $AI$25=2)</formula>
    </cfRule>
  </conditionalFormatting>
  <conditionalFormatting sqref="B96:C96 C53:F92">
    <cfRule type="expression" dxfId="81" priority="98" stopIfTrue="1">
      <formula>$AJ$22=2</formula>
    </cfRule>
  </conditionalFormatting>
  <conditionalFormatting sqref="B10:B48">
    <cfRule type="expression" dxfId="80" priority="47" stopIfTrue="1">
      <formula>OR($AJ$22="No", $AJ$25=2)</formula>
    </cfRule>
  </conditionalFormatting>
  <conditionalFormatting sqref="B10:B48">
    <cfRule type="expression" dxfId="79" priority="46" stopIfTrue="1">
      <formula>$AK$22=2</formula>
    </cfRule>
  </conditionalFormatting>
  <conditionalFormatting sqref="B9:B48">
    <cfRule type="expression" dxfId="78" priority="45">
      <formula>VALUE(FacilityNumber)&gt;0</formula>
    </cfRule>
  </conditionalFormatting>
  <conditionalFormatting sqref="B53:B92">
    <cfRule type="expression" dxfId="77" priority="40">
      <formula>VALUE(FacilityNumber)&gt;0</formula>
    </cfRule>
  </conditionalFormatting>
  <conditionalFormatting sqref="B53:B92">
    <cfRule type="expression" dxfId="76" priority="39" stopIfTrue="1">
      <formula>OR($AJ$22="No", $AJ$25=2)</formula>
    </cfRule>
  </conditionalFormatting>
  <conditionalFormatting sqref="B53:B92">
    <cfRule type="expression" dxfId="75" priority="38" stopIfTrue="1">
      <formula>$AK$22=2</formula>
    </cfRule>
  </conditionalFormatting>
  <conditionalFormatting sqref="B53:B92">
    <cfRule type="expression" dxfId="74" priority="37">
      <formula>VALUE(FacilityNumber)&gt;0</formula>
    </cfRule>
  </conditionalFormatting>
  <conditionalFormatting sqref="G53:G92">
    <cfRule type="expression" dxfId="73" priority="32">
      <formula>OFFSET(FacilityTable,1,4)=TRUE</formula>
    </cfRule>
  </conditionalFormatting>
  <conditionalFormatting sqref="J9">
    <cfRule type="expression" dxfId="72" priority="20">
      <formula>VALUE(FacilityNumber)&gt;0</formula>
    </cfRule>
  </conditionalFormatting>
  <conditionalFormatting sqref="J10:J48">
    <cfRule type="expression" dxfId="71" priority="19">
      <formula>VALUE(FacilityNumber)&gt;0</formula>
    </cfRule>
  </conditionalFormatting>
  <conditionalFormatting sqref="E53:F92">
    <cfRule type="expression" dxfId="70" priority="18">
      <formula>$D53="Reporter Emission Factor"</formula>
    </cfRule>
  </conditionalFormatting>
  <conditionalFormatting sqref="F53:F92">
    <cfRule type="expression" dxfId="69" priority="17">
      <formula>$D53="As Found Measurement"</formula>
    </cfRule>
  </conditionalFormatting>
  <conditionalFormatting sqref="E53:E92">
    <cfRule type="expression" dxfId="68" priority="16">
      <formula>$D53="Continuous Measurement"</formula>
    </cfRule>
  </conditionalFormatting>
  <conditionalFormatting sqref="B96:C96">
    <cfRule type="expression" dxfId="67" priority="95">
      <formula>ISNA(INDEX($D$53:$D$92,MATCH("Reporter Emission Factor",$D$53:$D$92,0)))</formula>
    </cfRule>
  </conditionalFormatting>
  <conditionalFormatting sqref="B96:C96 C53:F92">
    <cfRule type="expression" dxfId="66" priority="416" stopIfTrue="1">
      <formula>OR($AZ$7="No",$AV$24=2)</formula>
    </cfRule>
  </conditionalFormatting>
  <conditionalFormatting sqref="B96:C96 D99:D102 B9:K48 B53:G92">
    <cfRule type="expression" dxfId="65" priority="2">
      <formula>AND(Source_Selection=TRUE,Reciprocating=FALSE)</formula>
    </cfRule>
    <cfRule type="expression" dxfId="64" priority="12">
      <formula>AND(Segment_Selection=TRUE,Segment_Trans_Storage=FALSE)</formula>
    </cfRule>
    <cfRule type="expression" dxfId="63" priority="14">
      <formula>AND(Source_Selection=TRUE,Reciprocating_NotApplicable=TRUE)</formula>
    </cfRule>
  </conditionalFormatting>
  <conditionalFormatting sqref="B106:C106">
    <cfRule type="expression" dxfId="62" priority="1">
      <formula>AND(Source_Selection=TRUE,Reciprocating=FALSE)</formula>
    </cfRule>
    <cfRule type="expression" dxfId="61" priority="4">
      <formula>AND(Segment_Selection=TRUE,Segment_Trans_Storage=FALSE)</formula>
    </cfRule>
    <cfRule type="expression" dxfId="60" priority="13">
      <formula>AND(Source_Selection=TRUE,Reciprocating_NotApplicable=TRUE)</formula>
    </cfRule>
  </conditionalFormatting>
  <conditionalFormatting sqref="J17">
    <cfRule type="expression" dxfId="59" priority="11">
      <formula>VALUE(FacilityNumber)&gt;0</formula>
    </cfRule>
  </conditionalFormatting>
  <conditionalFormatting sqref="J25">
    <cfRule type="expression" dxfId="58" priority="10">
      <formula>VALUE(FacilityNumber)&gt;0</formula>
    </cfRule>
  </conditionalFormatting>
  <conditionalFormatting sqref="J33">
    <cfRule type="expression" dxfId="57" priority="9">
      <formula>VALUE(FacilityNumber)&gt;0</formula>
    </cfRule>
  </conditionalFormatting>
  <conditionalFormatting sqref="J41">
    <cfRule type="expression" dxfId="56" priority="5">
      <formula>VALUE(FacilityNumber)&gt;0</formula>
    </cfRule>
  </conditionalFormatting>
  <conditionalFormatting sqref="C54:C73">
    <cfRule type="expression" dxfId="55" priority="8" stopIfTrue="1">
      <formula>OR($AJ$22="No", $AJ$25=2)</formula>
    </cfRule>
  </conditionalFormatting>
  <conditionalFormatting sqref="C54:C73">
    <cfRule type="expression" dxfId="54" priority="7" stopIfTrue="1">
      <formula>$AK$22=2</formula>
    </cfRule>
  </conditionalFormatting>
  <conditionalFormatting sqref="C53:C73">
    <cfRule type="expression" dxfId="53" priority="6">
      <formula>VALUE(FacilityNumber)&gt;0</formula>
    </cfRule>
  </conditionalFormatting>
  <dataValidations xWindow="650" yWindow="802" count="12">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6 B94 WVH99 IV99 SR99 ACN99 AMJ99 AWF99 BGB99 BPX99 BZT99 CJP99 CTL99 DDH99 DND99 DWZ99 EGV99 EQR99 FAN99 FKJ99 FUF99 GEB99 GNX99 GXT99 HHP99 HRL99 IBH99 ILD99 IUZ99 JEV99 JOR99 JYN99 KIJ99 KSF99 LCB99 LLX99 LVT99 MFP99 MPL99 MZH99 NJD99 NSZ99 OCV99 OMR99 OWN99 PGJ99 PQF99 QAB99 QJX99 QTT99 RDP99 RNL99 RXH99 SHD99 SQZ99 TAV99 TKR99 TUN99 UEJ99 UOF99 UYB99 VHX99 VRT99 WBP99 WLL99 B98 B50 WVI105:WVI106 IW105:IW106 SS105:SS106 ACO105:ACO106 AMK105:AMK106 AWG105:AWG106 BGC105:BGC106 BPY105:BPY106 BZU105:BZU106 CJQ105:CJQ106 CTM105:CTM106 DDI105:DDI106 DNE105:DNE106 DXA105:DXA106 EGW105:EGW106 EQS105:EQS106 FAO105:FAO106 FKK105:FKK106 FUG105:FUG106 GEC105:GEC106 GNY105:GNY106 GXU105:GXU106 HHQ105:HHQ106 HRM105:HRM106 IBI105:IBI106 ILE105:ILE106 IVA105:IVA106 JEW105:JEW106 JOS105:JOS106 JYO105:JYO106 KIK105:KIK106 KSG105:KSG106 LCC105:LCC106 LLY105:LLY106 LVU105:LVU106 MFQ105:MFQ106 MPM105:MPM106 MZI105:MZI106 NJE105:NJE106 NTA105:NTA106 OCW105:OCW106 OMS105:OMS106 OWO105:OWO106 PGK105:PGK106 PQG105:PQG106 QAC105:QAC106 QJY105:QJY106 QTU105:QTU106 RDQ105:RDQ106 RNM105:RNM106 RXI105:RXI106 SHE105:SHE106 SRA105:SRA106 TAW105:TAW106 TKS105:TKS106 TUO105:TUO106 UEK105:UEK106 UOG105:UOG106 UYC105:UYC106 VHY105:VHY106 VRU105:VRU106 WBQ105:WBQ106 WLM105:WLM106 B104:B105"/>
    <dataValidation type="list" allowBlank="1" showInputMessage="1" showErrorMessage="1" sqref="F9:F48">
      <formula1>"Yes,No"</formula1>
    </dataValidation>
    <dataValidation allowBlank="1" showInputMessage="1" showErrorMessage="1" prompt="For manifolded sources, list the unique name or ID for each compressor that is part of the manifolded group, separated by a semicolon.  " sqref="C53:C92"/>
    <dataValidation type="list"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D53:D92">
      <formula1>$Z$53:$Z$55</formula1>
    </dataValidation>
    <dataValidation type="list"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J9:J48">
      <formula1>$W$9:$W$12</formula1>
    </dataValidation>
    <dataValidation type="whole" allowBlank="1" showInputMessage="1" showErrorMessage="1" error="Please enter hours beween 0 and 8784" prompt="For current GHGRP reporters, if pre-populated, this grey cell is now locked and you may not make changes to this data.  Any data that may have changed since submitting the most recent Part 98 report can be noted in the &quot;Additional Information&quot; section.  " sqref="E9:E48">
      <formula1>0</formula1>
      <formula2>8784</formula2>
    </dataValidation>
    <dataValidation type="whole" operator="greaterThanOrEqual" allowBlank="1" showInputMessage="1" showErrorMessage="1" sqref="D99:D101 C96 H9:H48">
      <formula1>0</formula1>
    </dataValidation>
    <dataValidation type="decimal" operator="greaterThanOrEqual" allowBlank="1" showInputMessage="1" showErrorMessage="1" sqref="D102 B96">
      <formula1>0</formula1>
    </dataValidation>
    <dataValidation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B9:B48 B53:B92"/>
    <dataValidation type="whole" allowBlank="1" showInputMessage="1" showErrorMessage="1" error="Please enter hours beween 0 and 8784" prompt="For current GHGRP reporters, if pre-populated, this grey cell is now locked and you may not make changes to this data.  Any data that may have changed since submitting the most recent Part 98 report can be noted in the &quot;Additional Information&quot; section.  " sqref="C9:D48">
      <formula1>0</formula1>
      <formula2>8784</formula2>
    </dataValidation>
    <dataValidation type="list"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I9:I48 K9:K48">
      <formula1>"Yes,No"</formula1>
    </dataValidation>
    <dataValidation type="decimal" operator="greaterThanOrEqual"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E53:G92">
      <formula1>0</formula1>
    </dataValidation>
  </dataValidations>
  <hyperlinks>
    <hyperlink ref="B2:F2" r:id="rId1" display="For additional information about the information being requested, and for further detail on quantification methodologies, please refer to the &quot;BMP Commitment: Distribution Segment Supplementary Technical Information&quot; document found on the Methane Challeng"/>
  </hyperlinks>
  <printOptions horizontalCentered="1"/>
  <pageMargins left="0.25" right="0.25" top="0.75" bottom="0.5" header="0.25" footer="0.25"/>
  <pageSetup scale="20" orientation="landscape" r:id="rId2"/>
  <headerFooter>
    <oddHeader>&amp;C&amp;18&amp;F</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73"/>
  <sheetViews>
    <sheetView showGridLines="0" zoomScale="85" zoomScaleNormal="85" workbookViewId="0">
      <pane ySplit="6" topLeftCell="A7" activePane="bottomLeft" state="frozen"/>
      <selection pane="bottomLeft"/>
    </sheetView>
  </sheetViews>
  <sheetFormatPr defaultColWidth="9.140625" defaultRowHeight="14.25" x14ac:dyDescent="0.2"/>
  <cols>
    <col min="1" max="1" width="4.7109375" style="16" customWidth="1"/>
    <col min="2" max="2" width="40.7109375" style="16" customWidth="1"/>
    <col min="3" max="3" width="30.7109375" style="15" customWidth="1"/>
    <col min="4" max="7" width="30.7109375" style="16" customWidth="1"/>
    <col min="8" max="16384" width="9.140625" style="16"/>
  </cols>
  <sheetData>
    <row r="1" spans="1:10" s="3" customFormat="1" ht="19.5" customHeight="1" x14ac:dyDescent="0.25">
      <c r="B1" s="194" t="s">
        <v>223</v>
      </c>
      <c r="C1" s="194"/>
      <c r="D1" s="194"/>
      <c r="E1" s="194"/>
      <c r="F1" s="194"/>
    </row>
    <row r="2" spans="1:10" s="48" customFormat="1" ht="46.5" customHeight="1" x14ac:dyDescent="0.25">
      <c r="B2" s="191" t="s">
        <v>225</v>
      </c>
      <c r="C2" s="191"/>
      <c r="D2" s="191"/>
      <c r="E2" s="191"/>
      <c r="F2" s="191"/>
    </row>
    <row r="3" spans="1:10" s="3" customFormat="1" ht="15" x14ac:dyDescent="0.25">
      <c r="B3" s="4" t="s">
        <v>6</v>
      </c>
      <c r="D3" s="4" t="s">
        <v>0</v>
      </c>
      <c r="F3" s="96" t="s">
        <v>1</v>
      </c>
    </row>
    <row r="4" spans="1:10" s="7" customFormat="1" x14ac:dyDescent="0.25">
      <c r="B4" s="195" t="str">
        <f>IF(PartnerName&lt;&gt;"",PartnerName,"")</f>
        <v/>
      </c>
      <c r="C4" s="196"/>
      <c r="D4" s="195" t="str">
        <f>IF(FacilityName&lt;&gt;"",FacilityName,"")</f>
        <v/>
      </c>
      <c r="E4" s="196"/>
      <c r="F4" s="6">
        <f>ReportYear</f>
        <v>0</v>
      </c>
    </row>
    <row r="5" spans="1:10" s="7" customFormat="1" ht="18" x14ac:dyDescent="0.25">
      <c r="B5" s="90" t="str">
        <f>IFERROR(IF(AND(Segment_Selection=TRUE,ISNA(Source_Selection)),IF(Segment_Gathering_Boosting=TRUE,"","This source is not required to be reported for the industry segment selected"),IF(AND(Segment_Gathering_Boosting=TRUE,Reciprocating=TRUE),"",IF(Segment_Gathering_Boosting=TRUE,"Participating source not selected","This source is not required to be reported for the industry segment selected"))),"")</f>
        <v/>
      </c>
      <c r="C5" s="42"/>
      <c r="D5" s="9"/>
    </row>
    <row r="6" spans="1:10" s="31" customFormat="1" ht="30" customHeight="1" x14ac:dyDescent="0.3">
      <c r="B6" s="187" t="s">
        <v>161</v>
      </c>
      <c r="C6" s="187"/>
      <c r="D6" s="32"/>
      <c r="E6" s="32"/>
      <c r="F6" s="35"/>
    </row>
    <row r="7" spans="1:10" s="31" customFormat="1" ht="15" customHeight="1" x14ac:dyDescent="0.2">
      <c r="B7" s="68"/>
      <c r="C7" s="68"/>
      <c r="D7" s="32"/>
      <c r="E7" s="32"/>
      <c r="F7" s="189"/>
      <c r="G7" s="189"/>
    </row>
    <row r="8" spans="1:10" ht="33" customHeight="1" x14ac:dyDescent="0.3">
      <c r="A8" s="41"/>
      <c r="B8" s="39" t="s">
        <v>134</v>
      </c>
      <c r="C8" s="39" t="s">
        <v>135</v>
      </c>
      <c r="D8" s="55"/>
      <c r="F8" s="189"/>
      <c r="G8" s="189"/>
      <c r="H8" s="94"/>
      <c r="I8" s="94"/>
      <c r="J8" s="94"/>
    </row>
    <row r="9" spans="1:10" ht="30" customHeight="1" x14ac:dyDescent="0.25">
      <c r="A9" s="41"/>
      <c r="B9" s="74"/>
      <c r="C9" s="100"/>
      <c r="F9" s="189"/>
      <c r="G9" s="189"/>
      <c r="H9" s="94"/>
      <c r="I9" s="94"/>
      <c r="J9" s="94"/>
    </row>
    <row r="10" spans="1:10" s="10" customFormat="1" ht="15" customHeight="1" x14ac:dyDescent="0.25">
      <c r="D10" s="30"/>
      <c r="F10" s="52"/>
    </row>
    <row r="11" spans="1:10" s="52" customFormat="1" ht="55.15" customHeight="1" x14ac:dyDescent="0.25">
      <c r="B11" s="39" t="s">
        <v>137</v>
      </c>
      <c r="C11" s="37" t="s">
        <v>88</v>
      </c>
      <c r="D11" s="37" t="s">
        <v>171</v>
      </c>
      <c r="E11" s="37" t="s">
        <v>89</v>
      </c>
    </row>
    <row r="12" spans="1:10" s="55" customFormat="1" ht="14.45" customHeight="1" x14ac:dyDescent="0.2">
      <c r="A12" s="127">
        <v>1</v>
      </c>
      <c r="B12" s="134"/>
      <c r="C12" s="76"/>
      <c r="D12" s="77"/>
      <c r="E12" s="135"/>
    </row>
    <row r="13" spans="1:10" s="55" customFormat="1" ht="14.45" customHeight="1" x14ac:dyDescent="0.2">
      <c r="A13" s="127">
        <v>2</v>
      </c>
      <c r="B13" s="134"/>
      <c r="C13" s="76"/>
      <c r="D13" s="77"/>
      <c r="E13" s="135"/>
    </row>
    <row r="14" spans="1:10" s="55" customFormat="1" ht="14.45" customHeight="1" x14ac:dyDescent="0.2">
      <c r="A14" s="127">
        <v>3</v>
      </c>
      <c r="B14" s="134"/>
      <c r="C14" s="76"/>
      <c r="D14" s="77"/>
      <c r="E14" s="135"/>
    </row>
    <row r="15" spans="1:10" s="55" customFormat="1" ht="14.45" customHeight="1" x14ac:dyDescent="0.2">
      <c r="A15" s="127">
        <v>4</v>
      </c>
      <c r="B15" s="134"/>
      <c r="C15" s="76"/>
      <c r="D15" s="77"/>
      <c r="E15" s="135"/>
    </row>
    <row r="16" spans="1:10" s="55" customFormat="1" ht="14.45" customHeight="1" x14ac:dyDescent="0.2">
      <c r="A16" s="127">
        <v>5</v>
      </c>
      <c r="B16" s="134"/>
      <c r="C16" s="76"/>
      <c r="D16" s="77"/>
      <c r="E16" s="135"/>
    </row>
    <row r="17" spans="1:5" s="55" customFormat="1" ht="14.45" customHeight="1" x14ac:dyDescent="0.2">
      <c r="A17" s="127">
        <v>6</v>
      </c>
      <c r="B17" s="134"/>
      <c r="C17" s="76"/>
      <c r="D17" s="77"/>
      <c r="E17" s="135"/>
    </row>
    <row r="18" spans="1:5" s="55" customFormat="1" ht="14.45" customHeight="1" x14ac:dyDescent="0.2">
      <c r="A18" s="127">
        <v>7</v>
      </c>
      <c r="B18" s="134"/>
      <c r="C18" s="76"/>
      <c r="D18" s="77"/>
      <c r="E18" s="135"/>
    </row>
    <row r="19" spans="1:5" s="55" customFormat="1" ht="14.45" customHeight="1" x14ac:dyDescent="0.2">
      <c r="A19" s="127">
        <v>8</v>
      </c>
      <c r="B19" s="134"/>
      <c r="C19" s="76"/>
      <c r="D19" s="77"/>
      <c r="E19" s="135"/>
    </row>
    <row r="20" spans="1:5" s="55" customFormat="1" ht="14.45" customHeight="1" x14ac:dyDescent="0.2">
      <c r="A20" s="127">
        <v>9</v>
      </c>
      <c r="B20" s="134"/>
      <c r="C20" s="76"/>
      <c r="D20" s="77"/>
      <c r="E20" s="135"/>
    </row>
    <row r="21" spans="1:5" s="55" customFormat="1" ht="14.45" customHeight="1" x14ac:dyDescent="0.2">
      <c r="A21" s="127">
        <v>10</v>
      </c>
      <c r="B21" s="134"/>
      <c r="C21" s="76"/>
      <c r="D21" s="77"/>
      <c r="E21" s="135"/>
    </row>
    <row r="22" spans="1:5" s="55" customFormat="1" ht="14.45" customHeight="1" x14ac:dyDescent="0.2">
      <c r="A22" s="127">
        <v>11</v>
      </c>
      <c r="B22" s="134"/>
      <c r="C22" s="76"/>
      <c r="D22" s="77"/>
      <c r="E22" s="135"/>
    </row>
    <row r="23" spans="1:5" s="55" customFormat="1" ht="14.45" customHeight="1" x14ac:dyDescent="0.2">
      <c r="A23" s="127">
        <v>12</v>
      </c>
      <c r="B23" s="134"/>
      <c r="C23" s="76"/>
      <c r="D23" s="77"/>
      <c r="E23" s="135"/>
    </row>
    <row r="24" spans="1:5" s="55" customFormat="1" ht="14.45" customHeight="1" x14ac:dyDescent="0.2">
      <c r="A24" s="127">
        <v>13</v>
      </c>
      <c r="B24" s="134"/>
      <c r="C24" s="76"/>
      <c r="D24" s="77"/>
      <c r="E24" s="135"/>
    </row>
    <row r="25" spans="1:5" s="55" customFormat="1" ht="14.45" customHeight="1" x14ac:dyDescent="0.2">
      <c r="A25" s="127">
        <v>14</v>
      </c>
      <c r="B25" s="134"/>
      <c r="C25" s="76"/>
      <c r="D25" s="77"/>
      <c r="E25" s="135"/>
    </row>
    <row r="26" spans="1:5" s="55" customFormat="1" ht="14.45" customHeight="1" x14ac:dyDescent="0.2">
      <c r="A26" s="127">
        <v>15</v>
      </c>
      <c r="B26" s="134"/>
      <c r="C26" s="76"/>
      <c r="D26" s="77"/>
      <c r="E26" s="135"/>
    </row>
    <row r="27" spans="1:5" s="55" customFormat="1" ht="14.45" customHeight="1" x14ac:dyDescent="0.2">
      <c r="A27" s="127">
        <v>16</v>
      </c>
      <c r="B27" s="134"/>
      <c r="C27" s="76"/>
      <c r="D27" s="77"/>
      <c r="E27" s="135"/>
    </row>
    <row r="28" spans="1:5" s="55" customFormat="1" ht="14.45" customHeight="1" x14ac:dyDescent="0.2">
      <c r="A28" s="127">
        <v>17</v>
      </c>
      <c r="B28" s="134"/>
      <c r="C28" s="76"/>
      <c r="D28" s="77"/>
      <c r="E28" s="135"/>
    </row>
    <row r="29" spans="1:5" s="55" customFormat="1" ht="14.45" customHeight="1" x14ac:dyDescent="0.2">
      <c r="A29" s="127">
        <v>18</v>
      </c>
      <c r="B29" s="134"/>
      <c r="C29" s="76"/>
      <c r="D29" s="77"/>
      <c r="E29" s="135"/>
    </row>
    <row r="30" spans="1:5" s="55" customFormat="1" ht="14.45" customHeight="1" x14ac:dyDescent="0.2">
      <c r="A30" s="127">
        <v>19</v>
      </c>
      <c r="B30" s="134"/>
      <c r="C30" s="76"/>
      <c r="D30" s="77"/>
      <c r="E30" s="135"/>
    </row>
    <row r="31" spans="1:5" s="55" customFormat="1" ht="14.45" customHeight="1" x14ac:dyDescent="0.2">
      <c r="A31" s="127">
        <v>20</v>
      </c>
      <c r="B31" s="134"/>
      <c r="C31" s="76"/>
      <c r="D31" s="77"/>
      <c r="E31" s="135"/>
    </row>
    <row r="32" spans="1:5" s="55" customFormat="1" ht="14.45" customHeight="1" x14ac:dyDescent="0.2">
      <c r="A32" s="127">
        <v>21</v>
      </c>
      <c r="B32" s="134"/>
      <c r="C32" s="76"/>
      <c r="D32" s="77"/>
      <c r="E32" s="135"/>
    </row>
    <row r="33" spans="1:5" s="55" customFormat="1" ht="14.45" customHeight="1" x14ac:dyDescent="0.2">
      <c r="A33" s="127">
        <v>22</v>
      </c>
      <c r="B33" s="134"/>
      <c r="C33" s="76"/>
      <c r="D33" s="77"/>
      <c r="E33" s="135"/>
    </row>
    <row r="34" spans="1:5" s="55" customFormat="1" ht="14.45" customHeight="1" x14ac:dyDescent="0.2">
      <c r="A34" s="127">
        <v>23</v>
      </c>
      <c r="B34" s="134"/>
      <c r="C34" s="76"/>
      <c r="D34" s="77"/>
      <c r="E34" s="135"/>
    </row>
    <row r="35" spans="1:5" s="55" customFormat="1" ht="14.45" customHeight="1" x14ac:dyDescent="0.2">
      <c r="A35" s="127">
        <v>24</v>
      </c>
      <c r="B35" s="134"/>
      <c r="C35" s="76"/>
      <c r="D35" s="77"/>
      <c r="E35" s="135"/>
    </row>
    <row r="36" spans="1:5" s="55" customFormat="1" ht="14.45" customHeight="1" x14ac:dyDescent="0.2">
      <c r="A36" s="127">
        <v>25</v>
      </c>
      <c r="B36" s="134"/>
      <c r="C36" s="76"/>
      <c r="D36" s="77"/>
      <c r="E36" s="135"/>
    </row>
    <row r="37" spans="1:5" s="55" customFormat="1" ht="14.45" customHeight="1" x14ac:dyDescent="0.2">
      <c r="A37" s="127">
        <v>26</v>
      </c>
      <c r="B37" s="134"/>
      <c r="C37" s="76"/>
      <c r="D37" s="77"/>
      <c r="E37" s="135"/>
    </row>
    <row r="38" spans="1:5" s="55" customFormat="1" ht="14.45" customHeight="1" x14ac:dyDescent="0.2">
      <c r="A38" s="127">
        <v>27</v>
      </c>
      <c r="B38" s="134"/>
      <c r="C38" s="76"/>
      <c r="D38" s="77"/>
      <c r="E38" s="135"/>
    </row>
    <row r="39" spans="1:5" s="55" customFormat="1" ht="14.45" customHeight="1" x14ac:dyDescent="0.2">
      <c r="A39" s="127">
        <v>28</v>
      </c>
      <c r="B39" s="134"/>
      <c r="C39" s="76"/>
      <c r="D39" s="77"/>
      <c r="E39" s="135"/>
    </row>
    <row r="40" spans="1:5" s="55" customFormat="1" ht="14.45" customHeight="1" x14ac:dyDescent="0.2">
      <c r="A40" s="127">
        <v>29</v>
      </c>
      <c r="B40" s="134"/>
      <c r="C40" s="76"/>
      <c r="D40" s="77"/>
      <c r="E40" s="135"/>
    </row>
    <row r="41" spans="1:5" s="55" customFormat="1" ht="14.45" customHeight="1" x14ac:dyDescent="0.2">
      <c r="A41" s="127">
        <v>30</v>
      </c>
      <c r="B41" s="134"/>
      <c r="C41" s="76"/>
      <c r="D41" s="77"/>
      <c r="E41" s="135"/>
    </row>
    <row r="42" spans="1:5" s="55" customFormat="1" ht="14.45" customHeight="1" x14ac:dyDescent="0.2">
      <c r="A42" s="127">
        <v>31</v>
      </c>
      <c r="B42" s="134"/>
      <c r="C42" s="76"/>
      <c r="D42" s="77"/>
      <c r="E42" s="135"/>
    </row>
    <row r="43" spans="1:5" s="55" customFormat="1" ht="14.45" customHeight="1" x14ac:dyDescent="0.2">
      <c r="A43" s="127">
        <v>32</v>
      </c>
      <c r="B43" s="134"/>
      <c r="C43" s="76"/>
      <c r="D43" s="77"/>
      <c r="E43" s="135"/>
    </row>
    <row r="44" spans="1:5" s="55" customFormat="1" ht="14.45" customHeight="1" x14ac:dyDescent="0.2">
      <c r="A44" s="127">
        <v>33</v>
      </c>
      <c r="B44" s="134"/>
      <c r="C44" s="76"/>
      <c r="D44" s="77"/>
      <c r="E44" s="135"/>
    </row>
    <row r="45" spans="1:5" s="55" customFormat="1" ht="14.45" customHeight="1" x14ac:dyDescent="0.2">
      <c r="A45" s="127">
        <v>34</v>
      </c>
      <c r="B45" s="134"/>
      <c r="C45" s="76"/>
      <c r="D45" s="77"/>
      <c r="E45" s="135"/>
    </row>
    <row r="46" spans="1:5" s="55" customFormat="1" ht="14.45" customHeight="1" x14ac:dyDescent="0.2">
      <c r="A46" s="127">
        <v>35</v>
      </c>
      <c r="B46" s="134"/>
      <c r="C46" s="76"/>
      <c r="D46" s="77"/>
      <c r="E46" s="135"/>
    </row>
    <row r="47" spans="1:5" s="55" customFormat="1" ht="14.45" customHeight="1" x14ac:dyDescent="0.2">
      <c r="A47" s="127">
        <v>36</v>
      </c>
      <c r="B47" s="134"/>
      <c r="C47" s="76"/>
      <c r="D47" s="77"/>
      <c r="E47" s="135"/>
    </row>
    <row r="48" spans="1:5" s="55" customFormat="1" ht="14.45" customHeight="1" x14ac:dyDescent="0.2">
      <c r="A48" s="127">
        <v>37</v>
      </c>
      <c r="B48" s="134"/>
      <c r="C48" s="76"/>
      <c r="D48" s="77"/>
      <c r="E48" s="135"/>
    </row>
    <row r="49" spans="1:6" s="55" customFormat="1" ht="14.45" customHeight="1" x14ac:dyDescent="0.2">
      <c r="A49" s="127">
        <v>38</v>
      </c>
      <c r="B49" s="134"/>
      <c r="C49" s="76"/>
      <c r="D49" s="77"/>
      <c r="E49" s="135"/>
    </row>
    <row r="50" spans="1:6" s="55" customFormat="1" ht="14.45" customHeight="1" x14ac:dyDescent="0.2">
      <c r="A50" s="127">
        <v>39</v>
      </c>
      <c r="B50" s="134"/>
      <c r="C50" s="76"/>
      <c r="D50" s="77"/>
      <c r="E50" s="135"/>
    </row>
    <row r="51" spans="1:6" s="55" customFormat="1" ht="14.45" customHeight="1" x14ac:dyDescent="0.2">
      <c r="A51" s="127">
        <v>40</v>
      </c>
      <c r="B51" s="134"/>
      <c r="C51" s="76"/>
      <c r="D51" s="77"/>
      <c r="E51" s="135"/>
    </row>
    <row r="52" spans="1:6" s="55" customFormat="1" ht="14.45" customHeight="1" x14ac:dyDescent="0.2">
      <c r="A52" s="127">
        <v>41</v>
      </c>
      <c r="B52" s="134"/>
      <c r="C52" s="76"/>
      <c r="D52" s="77"/>
      <c r="E52" s="135"/>
    </row>
    <row r="53" spans="1:6" s="55" customFormat="1" ht="14.45" customHeight="1" x14ac:dyDescent="0.2">
      <c r="A53" s="127">
        <v>42</v>
      </c>
      <c r="B53" s="134"/>
      <c r="C53" s="76"/>
      <c r="D53" s="77"/>
      <c r="E53" s="135"/>
    </row>
    <row r="54" spans="1:6" s="55" customFormat="1" ht="14.45" customHeight="1" x14ac:dyDescent="0.2">
      <c r="A54" s="127">
        <v>43</v>
      </c>
      <c r="B54" s="134"/>
      <c r="C54" s="76"/>
      <c r="D54" s="77"/>
      <c r="E54" s="135"/>
    </row>
    <row r="55" spans="1:6" s="55" customFormat="1" ht="14.45" customHeight="1" x14ac:dyDescent="0.2">
      <c r="A55" s="127">
        <v>44</v>
      </c>
      <c r="B55" s="134"/>
      <c r="C55" s="76"/>
      <c r="D55" s="77"/>
      <c r="E55" s="135"/>
    </row>
    <row r="56" spans="1:6" s="55" customFormat="1" ht="14.45" customHeight="1" x14ac:dyDescent="0.2">
      <c r="A56" s="127">
        <v>45</v>
      </c>
      <c r="B56" s="134"/>
      <c r="C56" s="76"/>
      <c r="D56" s="77"/>
      <c r="E56" s="135"/>
    </row>
    <row r="57" spans="1:6" s="55" customFormat="1" ht="14.45" customHeight="1" x14ac:dyDescent="0.2">
      <c r="A57" s="127">
        <v>46</v>
      </c>
      <c r="B57" s="134"/>
      <c r="C57" s="76"/>
      <c r="D57" s="77"/>
      <c r="E57" s="135"/>
    </row>
    <row r="58" spans="1:6" s="55" customFormat="1" ht="14.45" customHeight="1" x14ac:dyDescent="0.2">
      <c r="A58" s="127">
        <v>47</v>
      </c>
      <c r="B58" s="134"/>
      <c r="C58" s="76"/>
      <c r="D58" s="77"/>
      <c r="E58" s="135"/>
    </row>
    <row r="59" spans="1:6" s="55" customFormat="1" ht="14.45" customHeight="1" x14ac:dyDescent="0.2">
      <c r="A59" s="127">
        <v>48</v>
      </c>
      <c r="B59" s="134"/>
      <c r="C59" s="76"/>
      <c r="D59" s="77"/>
      <c r="E59" s="135"/>
    </row>
    <row r="60" spans="1:6" s="55" customFormat="1" ht="14.45" customHeight="1" x14ac:dyDescent="0.2">
      <c r="A60" s="127">
        <v>49</v>
      </c>
      <c r="B60" s="134"/>
      <c r="C60" s="76"/>
      <c r="D60" s="77"/>
      <c r="E60" s="135"/>
    </row>
    <row r="61" spans="1:6" s="55" customFormat="1" ht="14.45" customHeight="1" x14ac:dyDescent="0.2">
      <c r="A61" s="127">
        <v>50</v>
      </c>
      <c r="B61" s="134"/>
      <c r="C61" s="76"/>
      <c r="D61" s="77"/>
      <c r="E61" s="135"/>
    </row>
    <row r="62" spans="1:6" s="31" customFormat="1" ht="39.75" customHeight="1" x14ac:dyDescent="0.3">
      <c r="B62" s="237" t="str">
        <f>"Voluntary Actions Taken to Reduce Methane Emissions in " &amp; ReportYear</f>
        <v xml:space="preserve">Voluntary Actions Taken to Reduce Methane Emissions in </v>
      </c>
      <c r="C62" s="237"/>
      <c r="D62" s="237"/>
      <c r="E62" s="32"/>
      <c r="F62" s="35"/>
    </row>
    <row r="63" spans="1:6" s="55" customFormat="1" ht="39" customHeight="1" x14ac:dyDescent="0.2">
      <c r="A63" s="48"/>
      <c r="B63" s="238" t="s">
        <v>193</v>
      </c>
      <c r="C63" s="239"/>
      <c r="D63" s="74"/>
      <c r="E63" s="48"/>
      <c r="F63" s="48"/>
    </row>
    <row r="64" spans="1:6" s="55" customFormat="1" ht="39" customHeight="1" x14ac:dyDescent="0.2">
      <c r="A64" s="48"/>
      <c r="B64" s="238" t="s">
        <v>194</v>
      </c>
      <c r="C64" s="239"/>
      <c r="D64" s="74"/>
      <c r="E64" s="48"/>
      <c r="F64" s="48"/>
    </row>
    <row r="65" spans="1:7" s="55" customFormat="1" ht="39" customHeight="1" x14ac:dyDescent="0.2">
      <c r="A65" s="48"/>
      <c r="B65" s="238" t="s">
        <v>90</v>
      </c>
      <c r="C65" s="239"/>
      <c r="D65" s="74"/>
      <c r="E65" s="48"/>
      <c r="F65" s="48"/>
    </row>
    <row r="66" spans="1:7" s="55" customFormat="1" ht="129" customHeight="1" x14ac:dyDescent="0.2">
      <c r="A66" s="48"/>
      <c r="B66" s="238" t="s">
        <v>91</v>
      </c>
      <c r="C66" s="239"/>
      <c r="D66" s="103"/>
      <c r="E66" s="48"/>
      <c r="F66" s="48"/>
    </row>
    <row r="67" spans="1:7" s="55" customFormat="1" ht="39" customHeight="1" x14ac:dyDescent="0.2">
      <c r="A67" s="48"/>
      <c r="B67" s="238" t="s">
        <v>186</v>
      </c>
      <c r="C67" s="239"/>
      <c r="D67" s="100"/>
      <c r="E67" s="48"/>
      <c r="F67" s="48"/>
    </row>
    <row r="68" spans="1:7" s="55" customFormat="1" x14ac:dyDescent="0.2">
      <c r="C68" s="56"/>
    </row>
    <row r="69" spans="1:7" s="31" customFormat="1" ht="30" customHeight="1" x14ac:dyDescent="0.3">
      <c r="B69" s="193" t="s">
        <v>177</v>
      </c>
      <c r="C69" s="193"/>
      <c r="D69" s="32"/>
      <c r="E69" s="32"/>
      <c r="F69" s="35"/>
      <c r="G69" s="32"/>
    </row>
    <row r="70" spans="1:7" s="31" customFormat="1" ht="34.9" customHeight="1" x14ac:dyDescent="0.3">
      <c r="B70" s="188" t="s">
        <v>234</v>
      </c>
      <c r="C70" s="188"/>
      <c r="D70" s="188"/>
      <c r="E70" s="32"/>
      <c r="F70" s="35"/>
      <c r="G70" s="32"/>
    </row>
    <row r="71" spans="1:7" s="55" customFormat="1" ht="64.150000000000006" customHeight="1" x14ac:dyDescent="0.2">
      <c r="B71" s="182"/>
      <c r="C71" s="208"/>
      <c r="D71" s="183"/>
    </row>
    <row r="73" spans="1:7" s="55" customFormat="1" ht="16.5" customHeight="1" x14ac:dyDescent="0.2">
      <c r="A73" s="44">
        <v>1</v>
      </c>
      <c r="B73" s="202" t="s">
        <v>126</v>
      </c>
      <c r="C73" s="202"/>
      <c r="D73" s="202"/>
      <c r="E73" s="202"/>
      <c r="F73" s="202"/>
    </row>
  </sheetData>
  <sheetProtection password="CA05" sheet="1" objects="1" scenarios="1"/>
  <mergeCells count="16">
    <mergeCell ref="B73:F73"/>
    <mergeCell ref="B63:C63"/>
    <mergeCell ref="B64:C64"/>
    <mergeCell ref="B65:C65"/>
    <mergeCell ref="B66:C66"/>
    <mergeCell ref="B67:C67"/>
    <mergeCell ref="B69:C69"/>
    <mergeCell ref="B71:D71"/>
    <mergeCell ref="B70:D70"/>
    <mergeCell ref="D4:E4"/>
    <mergeCell ref="B4:C4"/>
    <mergeCell ref="B6:C6"/>
    <mergeCell ref="B62:D62"/>
    <mergeCell ref="B1:F1"/>
    <mergeCell ref="F7:G9"/>
    <mergeCell ref="B2:F2"/>
  </mergeCells>
  <conditionalFormatting sqref="B9">
    <cfRule type="expression" dxfId="52" priority="13">
      <formula>VALUE(FacilityNumber)&gt;0</formula>
    </cfRule>
  </conditionalFormatting>
  <conditionalFormatting sqref="C9">
    <cfRule type="expression" dxfId="51" priority="12">
      <formula>VALUE(FacilityNumber)&gt;0</formula>
    </cfRule>
  </conditionalFormatting>
  <conditionalFormatting sqref="B9:C9 D63:D67 B12:E61">
    <cfRule type="expression" dxfId="50" priority="2">
      <formula>AND(Source_Selection=TRUE,Reciprocating=FALSE)</formula>
    </cfRule>
    <cfRule type="expression" dxfId="49" priority="5">
      <formula>AND(Segment_Selection=TRUE,Segment_Gathering_Boosting=FALSE)</formula>
    </cfRule>
    <cfRule type="expression" dxfId="48" priority="7">
      <formula>AND(Source_Selection=TRUE,Reciprocating_NotApplicable=TRUE)</formula>
    </cfRule>
  </conditionalFormatting>
  <conditionalFormatting sqref="B71:D71">
    <cfRule type="expression" dxfId="47" priority="1">
      <formula>AND(Source_Selection=TRUE,Reciprocating=FALSE)</formula>
    </cfRule>
    <cfRule type="expression" dxfId="46" priority="4">
      <formula>AND(Segment_Selection=TRUE,Segment_Gathering_Boosting=FALSE)</formula>
    </cfRule>
    <cfRule type="expression" dxfId="45" priority="6">
      <formula>AND(Source_Selection=TRUE,Reciprocating_NotApplicable=TRUE)</formula>
    </cfRule>
  </conditionalFormatting>
  <dataValidations xWindow="625" yWindow="505" count="7">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6:B7 WVH62 IV62 SR62 ACN62 AMJ62 AWF62 BGB62 BPX62 BZT62 CJP62 CTL62 DDH62 DND62 DWZ62 EGV62 EQR62 FAN62 FKJ62 FUF62 GEB62 GNX62 GXT62 HHP62 HRL62 IBH62 ILD62 IUZ62 JEV62 JOR62 JYN62 KIJ62 KSF62 LCB62 LLX62 LVT62 MFP62 MPL62 MZH62 NJD62 NSZ62 OCV62 OMR62 OWN62 PGJ62 PQF62 QAB62 QJX62 QTT62 RDP62 RNL62 RXH62 SHD62 SQZ62 TAV62 TKR62 TUN62 UEJ62 UOF62 UYB62 VHX62 VRT62 WBP62 WLL62 B62 WVI69:WVI70 IW69:IW70 SS69:SS70 ACO69:ACO70 AMK69:AMK70 AWG69:AWG70 BGC69:BGC70 BPY69:BPY70 BZU69:BZU70 CJQ69:CJQ70 CTM69:CTM70 DDI69:DDI70 DNE69:DNE70 DXA69:DXA70 EGW69:EGW70 EQS69:EQS70 FAO69:FAO70 FKK69:FKK70 FUG69:FUG70 GEC69:GEC70 GNY69:GNY70 GXU69:GXU70 HHQ69:HHQ70 HRM69:HRM70 IBI69:IBI70 ILE69:ILE70 IVA69:IVA70 JEW69:JEW70 JOS69:JOS70 JYO69:JYO70 KIK69:KIK70 KSG69:KSG70 LCC69:LCC70 LLY69:LLY70 LVU69:LVU70 MFQ69:MFQ70 MPM69:MPM70 MZI69:MZI70 NJE69:NJE70 NTA69:NTA70 OCW69:OCW70 OMS69:OMS70 OWO69:OWO70 PGK69:PGK70 PQG69:PQG70 QAC69:QAC70 QJY69:QJY70 QTU69:QTU70 RDQ69:RDQ70 RNM69:RNM70 RXI69:RXI70 SHE69:SHE70 SRA69:SRA70 TAW69:TAW70 TKS69:TKS70 TUO69:TUO70 UEK69:UEK70 UOG69:UOG70 UYC69:UYC70 VHY69:VHY70 VRU69:VRU70 WBQ69:WBQ70 WLM69:WLM70 B69:B70"/>
    <dataValidation type="list" allowBlank="1" showInputMessage="1" showErrorMessage="1" sqref="C12:C61">
      <formula1>"Yes,No"</formula1>
    </dataValidation>
    <dataValidation type="whole" operator="greaterThanOrEqual" allowBlank="1" showInputMessage="1" showErrorMessage="1" sqref="D63:D65">
      <formula1>0</formula1>
    </dataValidation>
    <dataValidation type="decimal" operator="greaterThanOrEqual" allowBlank="1" showInputMessage="1" showErrorMessage="1" sqref="D67">
      <formula1>0</formula1>
    </dataValidation>
    <dataValidation type="whole" operator="greaterThanOrEqual" allowBlank="1" showInputMessage="1" showErrorMessage="1" error="Please enter hours between 0 and 8784" sqref="E12:E61">
      <formula1>0</formula1>
    </dataValidation>
    <dataValidation type="whole" operator="greaterThanOrEqual"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B9">
      <formula1>0</formula1>
    </dataValidation>
    <dataValidation type="decimal" operator="greaterThanOrEqual"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C9">
      <formula1>0</formula1>
    </dataValidation>
  </dataValidations>
  <hyperlinks>
    <hyperlink ref="B2:F2" r:id="rId1" display="For additional information about the information being requested, and for further detail on quantification methodologies, please refer to the &quot;BMP Commitment: Distribution Segment Supplementary Technical Information&quot; document found on the Methane Challeng"/>
  </hyperlinks>
  <printOptions horizontalCentered="1"/>
  <pageMargins left="0.25" right="0.25" top="0.75" bottom="0.5" header="0.25" footer="0.25"/>
  <pageSetup scale="46" orientation="landscape" r:id="rId2"/>
  <headerFooter>
    <oddHeader>&amp;C&amp;18&amp;F</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12"/>
  <sheetViews>
    <sheetView showGridLines="0" zoomScale="85" zoomScaleNormal="85" workbookViewId="0">
      <pane ySplit="6" topLeftCell="A7" activePane="bottomLeft" state="frozen"/>
      <selection pane="bottomLeft"/>
    </sheetView>
  </sheetViews>
  <sheetFormatPr defaultColWidth="9.140625" defaultRowHeight="14.25" x14ac:dyDescent="0.2"/>
  <cols>
    <col min="1" max="1" width="4.7109375" style="55" customWidth="1"/>
    <col min="2" max="2" width="60.7109375" style="55" customWidth="1"/>
    <col min="3" max="3" width="30.7109375" style="54" customWidth="1"/>
    <col min="4" max="15" width="30.7109375" style="55" customWidth="1"/>
    <col min="16" max="22" width="9.140625" style="55"/>
    <col min="23" max="27" width="0" style="55" hidden="1" customWidth="1"/>
    <col min="28" max="16384" width="9.140625" style="55"/>
  </cols>
  <sheetData>
    <row r="1" spans="1:23" s="48" customFormat="1" ht="19.5" customHeight="1" x14ac:dyDescent="0.25">
      <c r="B1" s="194" t="s">
        <v>223</v>
      </c>
      <c r="C1" s="194"/>
      <c r="D1" s="194"/>
      <c r="E1" s="194"/>
      <c r="F1" s="194"/>
    </row>
    <row r="2" spans="1:23" s="48" customFormat="1" ht="46.5" customHeight="1" x14ac:dyDescent="0.25">
      <c r="B2" s="191" t="s">
        <v>225</v>
      </c>
      <c r="C2" s="191"/>
      <c r="D2" s="191"/>
      <c r="E2" s="191"/>
      <c r="F2" s="191"/>
    </row>
    <row r="3" spans="1:23" s="48" customFormat="1" ht="15" x14ac:dyDescent="0.25">
      <c r="B3" s="49" t="s">
        <v>6</v>
      </c>
      <c r="C3" s="49" t="s">
        <v>0</v>
      </c>
      <c r="E3" s="96" t="s">
        <v>1</v>
      </c>
    </row>
    <row r="4" spans="1:23" s="51" customFormat="1" x14ac:dyDescent="0.25">
      <c r="B4" s="112" t="str">
        <f>IF(PartnerName&lt;&gt;"",PartnerName,"")</f>
        <v/>
      </c>
      <c r="C4" s="195" t="str">
        <f>IF(FacilityName&lt;&gt;"",FacilityName,"")</f>
        <v/>
      </c>
      <c r="D4" s="233"/>
      <c r="E4" s="50">
        <f>ReportYear</f>
        <v>0</v>
      </c>
    </row>
    <row r="5" spans="1:23" s="52" customFormat="1" ht="18" x14ac:dyDescent="0.25">
      <c r="B5" s="90" t="str">
        <f>IFERROR(IF(AND(Segment_Selection=TRUE,ISNA(Source_Selection)),IF(Segment_Trans_Storage=TRUE,"","This source is not required to be reported for the industry segment selected"),IF(AND(Segment_Trans_Storage=TRUE,Centrifugal=TRUE),"",IF(Segment_Trans_Storage=TRUE,"Participating source not selected","This source is not required to be reported for the industry segment selected"))),"")</f>
        <v/>
      </c>
      <c r="C5" s="57"/>
    </row>
    <row r="6" spans="1:23" s="52" customFormat="1" ht="30" customHeight="1" x14ac:dyDescent="0.2">
      <c r="B6" s="193" t="s">
        <v>173</v>
      </c>
      <c r="C6" s="193"/>
      <c r="D6" s="193"/>
      <c r="E6" s="193"/>
    </row>
    <row r="7" spans="1:23" s="52" customFormat="1" ht="15" customHeight="1" x14ac:dyDescent="0.2">
      <c r="B7" s="69"/>
      <c r="C7" s="69"/>
      <c r="D7" s="69"/>
      <c r="E7" s="69"/>
    </row>
    <row r="8" spans="1:23" s="31" customFormat="1" ht="52.15" customHeight="1" x14ac:dyDescent="0.2">
      <c r="B8" s="187" t="s">
        <v>174</v>
      </c>
      <c r="C8" s="187"/>
      <c r="D8" s="187"/>
      <c r="E8" s="187"/>
      <c r="F8" s="231" t="s">
        <v>205</v>
      </c>
      <c r="G8" s="231"/>
      <c r="H8" s="231"/>
    </row>
    <row r="9" spans="1:23" ht="64.900000000000006" customHeight="1" x14ac:dyDescent="0.25">
      <c r="A9" s="36"/>
      <c r="B9" s="39" t="s">
        <v>139</v>
      </c>
      <c r="C9" s="38" t="s">
        <v>138</v>
      </c>
      <c r="D9" s="40" t="s">
        <v>140</v>
      </c>
      <c r="E9" s="37" t="s">
        <v>176</v>
      </c>
      <c r="F9" s="92" t="s">
        <v>187</v>
      </c>
      <c r="G9" s="37" t="s">
        <v>162</v>
      </c>
    </row>
    <row r="10" spans="1:23" ht="14.45" customHeight="1" x14ac:dyDescent="0.25">
      <c r="A10" s="36">
        <v>1</v>
      </c>
      <c r="B10" s="141"/>
      <c r="C10" s="74"/>
      <c r="D10" s="74"/>
      <c r="E10" s="142"/>
      <c r="F10" s="142"/>
      <c r="G10" s="142"/>
      <c r="W10" s="47" t="s">
        <v>199</v>
      </c>
    </row>
    <row r="11" spans="1:23" ht="14.45" customHeight="1" x14ac:dyDescent="0.25">
      <c r="A11" s="36">
        <v>2</v>
      </c>
      <c r="B11" s="141"/>
      <c r="C11" s="74"/>
      <c r="D11" s="74"/>
      <c r="E11" s="142"/>
      <c r="F11" s="142"/>
      <c r="G11" s="142"/>
      <c r="W11" s="47" t="s">
        <v>200</v>
      </c>
    </row>
    <row r="12" spans="1:23" ht="14.45" customHeight="1" x14ac:dyDescent="0.25">
      <c r="A12" s="36">
        <v>3</v>
      </c>
      <c r="B12" s="141"/>
      <c r="C12" s="74"/>
      <c r="D12" s="74"/>
      <c r="E12" s="142"/>
      <c r="F12" s="142"/>
      <c r="G12" s="142"/>
      <c r="W12" s="47" t="s">
        <v>201</v>
      </c>
    </row>
    <row r="13" spans="1:23" ht="14.45" customHeight="1" x14ac:dyDescent="0.25">
      <c r="A13" s="36">
        <v>4</v>
      </c>
      <c r="B13" s="141"/>
      <c r="C13" s="74"/>
      <c r="D13" s="74"/>
      <c r="E13" s="142"/>
      <c r="F13" s="142"/>
      <c r="G13" s="142"/>
      <c r="W13" s="47" t="s">
        <v>202</v>
      </c>
    </row>
    <row r="14" spans="1:23" ht="14.45" customHeight="1" x14ac:dyDescent="0.2">
      <c r="A14" s="36">
        <v>5</v>
      </c>
      <c r="B14" s="141"/>
      <c r="C14" s="74"/>
      <c r="D14" s="74"/>
      <c r="E14" s="142"/>
      <c r="F14" s="142"/>
      <c r="G14" s="142"/>
    </row>
    <row r="15" spans="1:23" ht="14.45" customHeight="1" x14ac:dyDescent="0.2">
      <c r="A15" s="36">
        <v>6</v>
      </c>
      <c r="B15" s="141"/>
      <c r="C15" s="74"/>
      <c r="D15" s="74"/>
      <c r="E15" s="142"/>
      <c r="F15" s="142"/>
      <c r="G15" s="142"/>
    </row>
    <row r="16" spans="1:23" ht="14.45" customHeight="1" x14ac:dyDescent="0.2">
      <c r="A16" s="36">
        <v>7</v>
      </c>
      <c r="B16" s="141"/>
      <c r="C16" s="74"/>
      <c r="D16" s="74"/>
      <c r="E16" s="142"/>
      <c r="F16" s="142"/>
      <c r="G16" s="142"/>
    </row>
    <row r="17" spans="1:7" ht="14.45" customHeight="1" x14ac:dyDescent="0.2">
      <c r="A17" s="36">
        <v>8</v>
      </c>
      <c r="B17" s="141"/>
      <c r="C17" s="74"/>
      <c r="D17" s="74"/>
      <c r="E17" s="142"/>
      <c r="F17" s="142"/>
      <c r="G17" s="142"/>
    </row>
    <row r="18" spans="1:7" ht="14.45" customHeight="1" x14ac:dyDescent="0.2">
      <c r="A18" s="36">
        <v>9</v>
      </c>
      <c r="B18" s="141"/>
      <c r="C18" s="74"/>
      <c r="D18" s="74"/>
      <c r="E18" s="142"/>
      <c r="F18" s="142"/>
      <c r="G18" s="142"/>
    </row>
    <row r="19" spans="1:7" ht="14.45" customHeight="1" x14ac:dyDescent="0.2">
      <c r="A19" s="36">
        <v>10</v>
      </c>
      <c r="B19" s="141"/>
      <c r="C19" s="74"/>
      <c r="D19" s="74"/>
      <c r="E19" s="142"/>
      <c r="F19" s="142"/>
      <c r="G19" s="142"/>
    </row>
    <row r="20" spans="1:7" ht="14.45" customHeight="1" x14ac:dyDescent="0.2">
      <c r="A20" s="36">
        <v>11</v>
      </c>
      <c r="B20" s="141"/>
      <c r="C20" s="74"/>
      <c r="D20" s="74"/>
      <c r="E20" s="142"/>
      <c r="F20" s="142"/>
      <c r="G20" s="142"/>
    </row>
    <row r="21" spans="1:7" ht="14.45" customHeight="1" x14ac:dyDescent="0.2">
      <c r="A21" s="36">
        <v>12</v>
      </c>
      <c r="B21" s="141"/>
      <c r="C21" s="74"/>
      <c r="D21" s="74"/>
      <c r="E21" s="142"/>
      <c r="F21" s="142"/>
      <c r="G21" s="142"/>
    </row>
    <row r="22" spans="1:7" ht="14.45" customHeight="1" x14ac:dyDescent="0.2">
      <c r="A22" s="36">
        <v>13</v>
      </c>
      <c r="B22" s="141"/>
      <c r="C22" s="74"/>
      <c r="D22" s="74"/>
      <c r="E22" s="142"/>
      <c r="F22" s="142"/>
      <c r="G22" s="142"/>
    </row>
    <row r="23" spans="1:7" ht="14.45" customHeight="1" x14ac:dyDescent="0.2">
      <c r="A23" s="36">
        <v>14</v>
      </c>
      <c r="B23" s="141"/>
      <c r="C23" s="74"/>
      <c r="D23" s="74"/>
      <c r="E23" s="142"/>
      <c r="F23" s="142"/>
      <c r="G23" s="142"/>
    </row>
    <row r="24" spans="1:7" ht="14.45" customHeight="1" x14ac:dyDescent="0.2">
      <c r="A24" s="36">
        <v>15</v>
      </c>
      <c r="B24" s="141"/>
      <c r="C24" s="74"/>
      <c r="D24" s="74"/>
      <c r="E24" s="142"/>
      <c r="F24" s="142"/>
      <c r="G24" s="142"/>
    </row>
    <row r="25" spans="1:7" ht="14.45" customHeight="1" x14ac:dyDescent="0.2">
      <c r="A25" s="36">
        <v>16</v>
      </c>
      <c r="B25" s="141"/>
      <c r="C25" s="74"/>
      <c r="D25" s="74"/>
      <c r="E25" s="142"/>
      <c r="F25" s="142"/>
      <c r="G25" s="142"/>
    </row>
    <row r="26" spans="1:7" ht="14.45" customHeight="1" x14ac:dyDescent="0.2">
      <c r="A26" s="36">
        <v>17</v>
      </c>
      <c r="B26" s="141"/>
      <c r="C26" s="74"/>
      <c r="D26" s="74"/>
      <c r="E26" s="142"/>
      <c r="F26" s="142"/>
      <c r="G26" s="142"/>
    </row>
    <row r="27" spans="1:7" ht="14.45" customHeight="1" x14ac:dyDescent="0.2">
      <c r="A27" s="36">
        <v>18</v>
      </c>
      <c r="B27" s="141"/>
      <c r="C27" s="74"/>
      <c r="D27" s="74"/>
      <c r="E27" s="142"/>
      <c r="F27" s="142"/>
      <c r="G27" s="142"/>
    </row>
    <row r="28" spans="1:7" ht="14.45" customHeight="1" x14ac:dyDescent="0.2">
      <c r="A28" s="36">
        <v>19</v>
      </c>
      <c r="B28" s="141"/>
      <c r="C28" s="74"/>
      <c r="D28" s="74"/>
      <c r="E28" s="142"/>
      <c r="F28" s="142"/>
      <c r="G28" s="142"/>
    </row>
    <row r="29" spans="1:7" ht="14.45" customHeight="1" x14ac:dyDescent="0.2">
      <c r="A29" s="36">
        <v>20</v>
      </c>
      <c r="B29" s="141"/>
      <c r="C29" s="74"/>
      <c r="D29" s="74"/>
      <c r="E29" s="142"/>
      <c r="F29" s="142"/>
      <c r="G29" s="142"/>
    </row>
    <row r="30" spans="1:7" ht="14.45" customHeight="1" x14ac:dyDescent="0.2">
      <c r="A30" s="36">
        <v>21</v>
      </c>
      <c r="B30" s="141"/>
      <c r="C30" s="74"/>
      <c r="D30" s="74"/>
      <c r="E30" s="142"/>
      <c r="F30" s="142"/>
      <c r="G30" s="142"/>
    </row>
    <row r="31" spans="1:7" ht="14.45" customHeight="1" x14ac:dyDescent="0.2">
      <c r="A31" s="36">
        <v>22</v>
      </c>
      <c r="B31" s="141"/>
      <c r="C31" s="74"/>
      <c r="D31" s="74"/>
      <c r="E31" s="142"/>
      <c r="F31" s="142"/>
      <c r="G31" s="142"/>
    </row>
    <row r="32" spans="1:7" ht="14.45" customHeight="1" x14ac:dyDescent="0.2">
      <c r="A32" s="36">
        <v>23</v>
      </c>
      <c r="B32" s="141"/>
      <c r="C32" s="74"/>
      <c r="D32" s="74"/>
      <c r="E32" s="142"/>
      <c r="F32" s="142"/>
      <c r="G32" s="142"/>
    </row>
    <row r="33" spans="1:7" ht="14.45" customHeight="1" x14ac:dyDescent="0.2">
      <c r="A33" s="36">
        <v>24</v>
      </c>
      <c r="B33" s="141"/>
      <c r="C33" s="74"/>
      <c r="D33" s="74"/>
      <c r="E33" s="142"/>
      <c r="F33" s="142"/>
      <c r="G33" s="142"/>
    </row>
    <row r="34" spans="1:7" ht="14.45" customHeight="1" x14ac:dyDescent="0.2">
      <c r="A34" s="36">
        <v>25</v>
      </c>
      <c r="B34" s="141"/>
      <c r="C34" s="74"/>
      <c r="D34" s="74"/>
      <c r="E34" s="142"/>
      <c r="F34" s="142"/>
      <c r="G34" s="142"/>
    </row>
    <row r="35" spans="1:7" ht="14.45" customHeight="1" x14ac:dyDescent="0.2">
      <c r="A35" s="36">
        <v>26</v>
      </c>
      <c r="B35" s="141"/>
      <c r="C35" s="74"/>
      <c r="D35" s="74"/>
      <c r="E35" s="142"/>
      <c r="F35" s="142"/>
      <c r="G35" s="142"/>
    </row>
    <row r="36" spans="1:7" ht="14.45" customHeight="1" x14ac:dyDescent="0.2">
      <c r="A36" s="36">
        <v>27</v>
      </c>
      <c r="B36" s="141"/>
      <c r="C36" s="74"/>
      <c r="D36" s="74"/>
      <c r="E36" s="142"/>
      <c r="F36" s="142"/>
      <c r="G36" s="142"/>
    </row>
    <row r="37" spans="1:7" ht="14.45" customHeight="1" x14ac:dyDescent="0.2">
      <c r="A37" s="36">
        <v>28</v>
      </c>
      <c r="B37" s="141"/>
      <c r="C37" s="74"/>
      <c r="D37" s="74"/>
      <c r="E37" s="142"/>
      <c r="F37" s="142"/>
      <c r="G37" s="142"/>
    </row>
    <row r="38" spans="1:7" ht="14.45" customHeight="1" x14ac:dyDescent="0.2">
      <c r="A38" s="36">
        <v>29</v>
      </c>
      <c r="B38" s="141"/>
      <c r="C38" s="74"/>
      <c r="D38" s="74"/>
      <c r="E38" s="142"/>
      <c r="F38" s="142"/>
      <c r="G38" s="142"/>
    </row>
    <row r="39" spans="1:7" ht="14.45" customHeight="1" x14ac:dyDescent="0.2">
      <c r="A39" s="36">
        <v>30</v>
      </c>
      <c r="B39" s="141"/>
      <c r="C39" s="74"/>
      <c r="D39" s="74"/>
      <c r="E39" s="142"/>
      <c r="F39" s="142"/>
      <c r="G39" s="142"/>
    </row>
    <row r="40" spans="1:7" ht="14.45" customHeight="1" x14ac:dyDescent="0.2">
      <c r="A40" s="36">
        <v>31</v>
      </c>
      <c r="B40" s="141"/>
      <c r="C40" s="74"/>
      <c r="D40" s="74"/>
      <c r="E40" s="142"/>
      <c r="F40" s="142"/>
      <c r="G40" s="142"/>
    </row>
    <row r="41" spans="1:7" ht="14.45" customHeight="1" x14ac:dyDescent="0.2">
      <c r="A41" s="36">
        <v>32</v>
      </c>
      <c r="B41" s="141"/>
      <c r="C41" s="74"/>
      <c r="D41" s="74"/>
      <c r="E41" s="142"/>
      <c r="F41" s="142"/>
      <c r="G41" s="142"/>
    </row>
    <row r="42" spans="1:7" ht="14.45" customHeight="1" x14ac:dyDescent="0.2">
      <c r="A42" s="36">
        <v>33</v>
      </c>
      <c r="B42" s="141"/>
      <c r="C42" s="74"/>
      <c r="D42" s="74"/>
      <c r="E42" s="142"/>
      <c r="F42" s="142"/>
      <c r="G42" s="142"/>
    </row>
    <row r="43" spans="1:7" ht="14.45" customHeight="1" x14ac:dyDescent="0.2">
      <c r="A43" s="36">
        <v>34</v>
      </c>
      <c r="B43" s="141"/>
      <c r="C43" s="74"/>
      <c r="D43" s="74"/>
      <c r="E43" s="142"/>
      <c r="F43" s="142"/>
      <c r="G43" s="142"/>
    </row>
    <row r="44" spans="1:7" ht="14.45" customHeight="1" x14ac:dyDescent="0.2">
      <c r="A44" s="36">
        <v>35</v>
      </c>
      <c r="B44" s="141"/>
      <c r="C44" s="74"/>
      <c r="D44" s="74"/>
      <c r="E44" s="142"/>
      <c r="F44" s="142"/>
      <c r="G44" s="142"/>
    </row>
    <row r="45" spans="1:7" ht="14.45" customHeight="1" x14ac:dyDescent="0.2">
      <c r="A45" s="36">
        <v>36</v>
      </c>
      <c r="B45" s="141"/>
      <c r="C45" s="74"/>
      <c r="D45" s="74"/>
      <c r="E45" s="142"/>
      <c r="F45" s="142"/>
      <c r="G45" s="142"/>
    </row>
    <row r="46" spans="1:7" ht="14.45" customHeight="1" x14ac:dyDescent="0.2">
      <c r="A46" s="36">
        <v>37</v>
      </c>
      <c r="B46" s="141"/>
      <c r="C46" s="74"/>
      <c r="D46" s="74"/>
      <c r="E46" s="142"/>
      <c r="F46" s="142"/>
      <c r="G46" s="142"/>
    </row>
    <row r="47" spans="1:7" ht="14.45" customHeight="1" x14ac:dyDescent="0.2">
      <c r="A47" s="36">
        <v>38</v>
      </c>
      <c r="B47" s="141"/>
      <c r="C47" s="74"/>
      <c r="D47" s="74"/>
      <c r="E47" s="142"/>
      <c r="F47" s="142"/>
      <c r="G47" s="142"/>
    </row>
    <row r="48" spans="1:7" ht="14.45" customHeight="1" x14ac:dyDescent="0.2">
      <c r="A48" s="36">
        <v>39</v>
      </c>
      <c r="B48" s="141"/>
      <c r="C48" s="74"/>
      <c r="D48" s="74"/>
      <c r="E48" s="142"/>
      <c r="F48" s="142"/>
      <c r="G48" s="142"/>
    </row>
    <row r="49" spans="1:26" ht="14.45" customHeight="1" x14ac:dyDescent="0.2">
      <c r="A49" s="36">
        <v>40</v>
      </c>
      <c r="B49" s="141"/>
      <c r="C49" s="74"/>
      <c r="D49" s="74"/>
      <c r="E49" s="142"/>
      <c r="F49" s="142"/>
      <c r="G49" s="142"/>
    </row>
    <row r="51" spans="1:26" s="31" customFormat="1" ht="35.25" customHeight="1" x14ac:dyDescent="0.3">
      <c r="B51" s="187" t="s">
        <v>158</v>
      </c>
      <c r="C51" s="187"/>
      <c r="D51" s="187"/>
      <c r="E51" s="32"/>
      <c r="F51" s="35"/>
    </row>
    <row r="52" spans="1:26" ht="35.25" customHeight="1" x14ac:dyDescent="0.25">
      <c r="B52" s="240" t="s">
        <v>172</v>
      </c>
      <c r="C52" s="241"/>
      <c r="D52" s="74"/>
      <c r="E52" s="64"/>
    </row>
    <row r="54" spans="1:26" s="31" customFormat="1" ht="30" customHeight="1" x14ac:dyDescent="0.2">
      <c r="B54" s="193" t="s">
        <v>159</v>
      </c>
      <c r="C54" s="193"/>
      <c r="D54" s="193"/>
      <c r="E54" s="193"/>
      <c r="F54" s="193"/>
      <c r="G54" s="193"/>
      <c r="H54" s="193"/>
      <c r="I54" s="193"/>
    </row>
    <row r="55" spans="1:26" ht="36" customHeight="1" x14ac:dyDescent="0.2">
      <c r="E55" s="242" t="s">
        <v>196</v>
      </c>
      <c r="F55" s="242"/>
      <c r="G55" s="83"/>
    </row>
    <row r="56" spans="1:26" ht="64.900000000000006" customHeight="1" x14ac:dyDescent="0.3">
      <c r="B56" s="37" t="s">
        <v>182</v>
      </c>
      <c r="C56" s="39" t="s">
        <v>141</v>
      </c>
      <c r="D56" s="92" t="s">
        <v>185</v>
      </c>
      <c r="E56" s="37" t="s">
        <v>189</v>
      </c>
      <c r="F56" s="37" t="s">
        <v>142</v>
      </c>
      <c r="G56" s="2" t="s">
        <v>115</v>
      </c>
    </row>
    <row r="57" spans="1:26" ht="14.45" customHeight="1" x14ac:dyDescent="0.2">
      <c r="A57" s="127">
        <v>1</v>
      </c>
      <c r="B57" s="141"/>
      <c r="C57" s="74"/>
      <c r="D57" s="74"/>
      <c r="E57" s="143"/>
      <c r="F57" s="143"/>
      <c r="G57" s="100"/>
      <c r="Z57" s="55" t="s">
        <v>195</v>
      </c>
    </row>
    <row r="58" spans="1:26" ht="14.45" customHeight="1" x14ac:dyDescent="0.2">
      <c r="A58" s="127">
        <v>2</v>
      </c>
      <c r="B58" s="141"/>
      <c r="C58" s="74"/>
      <c r="D58" s="74"/>
      <c r="E58" s="143"/>
      <c r="F58" s="143"/>
      <c r="G58" s="100"/>
      <c r="Z58" s="55" t="s">
        <v>183</v>
      </c>
    </row>
    <row r="59" spans="1:26" ht="14.45" customHeight="1" x14ac:dyDescent="0.2">
      <c r="A59" s="127">
        <v>3</v>
      </c>
      <c r="B59" s="141"/>
      <c r="C59" s="74"/>
      <c r="D59" s="74"/>
      <c r="E59" s="143"/>
      <c r="F59" s="143"/>
      <c r="G59" s="100"/>
      <c r="Z59" s="55" t="s">
        <v>184</v>
      </c>
    </row>
    <row r="60" spans="1:26" ht="14.45" customHeight="1" x14ac:dyDescent="0.2">
      <c r="A60" s="127">
        <v>4</v>
      </c>
      <c r="B60" s="141"/>
      <c r="C60" s="74"/>
      <c r="D60" s="74"/>
      <c r="E60" s="143"/>
      <c r="F60" s="143"/>
      <c r="G60" s="100"/>
    </row>
    <row r="61" spans="1:26" ht="14.45" customHeight="1" x14ac:dyDescent="0.2">
      <c r="A61" s="127">
        <v>5</v>
      </c>
      <c r="B61" s="141"/>
      <c r="C61" s="74"/>
      <c r="D61" s="74"/>
      <c r="E61" s="143"/>
      <c r="F61" s="143"/>
      <c r="G61" s="100"/>
    </row>
    <row r="62" spans="1:26" ht="14.45" customHeight="1" x14ac:dyDescent="0.2">
      <c r="A62" s="127">
        <v>6</v>
      </c>
      <c r="B62" s="141"/>
      <c r="C62" s="74"/>
      <c r="D62" s="74"/>
      <c r="E62" s="143"/>
      <c r="F62" s="143"/>
      <c r="G62" s="100"/>
    </row>
    <row r="63" spans="1:26" ht="14.45" customHeight="1" x14ac:dyDescent="0.2">
      <c r="A63" s="127">
        <v>7</v>
      </c>
      <c r="B63" s="141"/>
      <c r="C63" s="74"/>
      <c r="D63" s="74"/>
      <c r="E63" s="143"/>
      <c r="F63" s="143"/>
      <c r="G63" s="100"/>
    </row>
    <row r="64" spans="1:26" ht="14.45" customHeight="1" x14ac:dyDescent="0.2">
      <c r="A64" s="127">
        <v>8</v>
      </c>
      <c r="B64" s="141"/>
      <c r="C64" s="74"/>
      <c r="D64" s="74"/>
      <c r="E64" s="143"/>
      <c r="F64" s="143"/>
      <c r="G64" s="100"/>
    </row>
    <row r="65" spans="1:7" ht="14.45" customHeight="1" x14ac:dyDescent="0.2">
      <c r="A65" s="127">
        <v>9</v>
      </c>
      <c r="B65" s="141"/>
      <c r="C65" s="74"/>
      <c r="D65" s="74"/>
      <c r="E65" s="143"/>
      <c r="F65" s="143"/>
      <c r="G65" s="100"/>
    </row>
    <row r="66" spans="1:7" ht="14.45" customHeight="1" x14ac:dyDescent="0.2">
      <c r="A66" s="127">
        <v>10</v>
      </c>
      <c r="B66" s="141"/>
      <c r="C66" s="74"/>
      <c r="D66" s="74"/>
      <c r="E66" s="143"/>
      <c r="F66" s="143"/>
      <c r="G66" s="100"/>
    </row>
    <row r="67" spans="1:7" ht="14.45" customHeight="1" x14ac:dyDescent="0.2">
      <c r="A67" s="127">
        <v>11</v>
      </c>
      <c r="B67" s="141"/>
      <c r="C67" s="74"/>
      <c r="D67" s="74"/>
      <c r="E67" s="143"/>
      <c r="F67" s="143"/>
      <c r="G67" s="100"/>
    </row>
    <row r="68" spans="1:7" ht="14.45" customHeight="1" x14ac:dyDescent="0.2">
      <c r="A68" s="127">
        <v>12</v>
      </c>
      <c r="B68" s="141"/>
      <c r="C68" s="74"/>
      <c r="D68" s="74"/>
      <c r="E68" s="143"/>
      <c r="F68" s="143"/>
      <c r="G68" s="100"/>
    </row>
    <row r="69" spans="1:7" ht="14.45" customHeight="1" x14ac:dyDescent="0.2">
      <c r="A69" s="127">
        <v>13</v>
      </c>
      <c r="B69" s="141"/>
      <c r="C69" s="74"/>
      <c r="D69" s="74"/>
      <c r="E69" s="143"/>
      <c r="F69" s="143"/>
      <c r="G69" s="100"/>
    </row>
    <row r="70" spans="1:7" ht="14.45" customHeight="1" x14ac:dyDescent="0.2">
      <c r="A70" s="127">
        <v>14</v>
      </c>
      <c r="B70" s="141"/>
      <c r="C70" s="74"/>
      <c r="D70" s="74"/>
      <c r="E70" s="143"/>
      <c r="F70" s="143"/>
      <c r="G70" s="100"/>
    </row>
    <row r="71" spans="1:7" ht="14.45" customHeight="1" x14ac:dyDescent="0.2">
      <c r="A71" s="127">
        <v>15</v>
      </c>
      <c r="B71" s="141"/>
      <c r="C71" s="74"/>
      <c r="D71" s="74"/>
      <c r="E71" s="143"/>
      <c r="F71" s="143"/>
      <c r="G71" s="100"/>
    </row>
    <row r="72" spans="1:7" ht="14.45" customHeight="1" x14ac:dyDescent="0.2">
      <c r="A72" s="127">
        <v>16</v>
      </c>
      <c r="B72" s="141"/>
      <c r="C72" s="74"/>
      <c r="D72" s="74"/>
      <c r="E72" s="143"/>
      <c r="F72" s="143"/>
      <c r="G72" s="100"/>
    </row>
    <row r="73" spans="1:7" ht="14.45" customHeight="1" x14ac:dyDescent="0.2">
      <c r="A73" s="127">
        <v>17</v>
      </c>
      <c r="B73" s="141"/>
      <c r="C73" s="74"/>
      <c r="D73" s="74"/>
      <c r="E73" s="143"/>
      <c r="F73" s="143"/>
      <c r="G73" s="100"/>
    </row>
    <row r="74" spans="1:7" ht="14.45" customHeight="1" x14ac:dyDescent="0.2">
      <c r="A74" s="127">
        <v>18</v>
      </c>
      <c r="B74" s="141"/>
      <c r="C74" s="74"/>
      <c r="D74" s="74"/>
      <c r="E74" s="143"/>
      <c r="F74" s="143"/>
      <c r="G74" s="100"/>
    </row>
    <row r="75" spans="1:7" ht="14.45" customHeight="1" x14ac:dyDescent="0.2">
      <c r="A75" s="127">
        <v>19</v>
      </c>
      <c r="B75" s="141"/>
      <c r="C75" s="74"/>
      <c r="D75" s="74"/>
      <c r="E75" s="143"/>
      <c r="F75" s="143"/>
      <c r="G75" s="100"/>
    </row>
    <row r="76" spans="1:7" ht="14.45" customHeight="1" x14ac:dyDescent="0.2">
      <c r="A76" s="127">
        <v>20</v>
      </c>
      <c r="B76" s="141"/>
      <c r="C76" s="74"/>
      <c r="D76" s="74"/>
      <c r="E76" s="143"/>
      <c r="F76" s="143"/>
      <c r="G76" s="100"/>
    </row>
    <row r="77" spans="1:7" ht="14.45" customHeight="1" x14ac:dyDescent="0.2">
      <c r="A77" s="127">
        <v>21</v>
      </c>
      <c r="B77" s="141"/>
      <c r="C77" s="74"/>
      <c r="D77" s="74"/>
      <c r="E77" s="143"/>
      <c r="F77" s="143"/>
      <c r="G77" s="100"/>
    </row>
    <row r="78" spans="1:7" ht="14.45" customHeight="1" x14ac:dyDescent="0.2">
      <c r="A78" s="127">
        <v>22</v>
      </c>
      <c r="B78" s="141"/>
      <c r="C78" s="74"/>
      <c r="D78" s="74"/>
      <c r="E78" s="143"/>
      <c r="F78" s="143"/>
      <c r="G78" s="100"/>
    </row>
    <row r="79" spans="1:7" ht="14.45" customHeight="1" x14ac:dyDescent="0.2">
      <c r="A79" s="127">
        <v>23</v>
      </c>
      <c r="B79" s="141"/>
      <c r="C79" s="74"/>
      <c r="D79" s="74"/>
      <c r="E79" s="143"/>
      <c r="F79" s="143"/>
      <c r="G79" s="100"/>
    </row>
    <row r="80" spans="1:7" ht="14.45" customHeight="1" x14ac:dyDescent="0.2">
      <c r="A80" s="127">
        <v>24</v>
      </c>
      <c r="B80" s="141"/>
      <c r="C80" s="74"/>
      <c r="D80" s="74"/>
      <c r="E80" s="143"/>
      <c r="F80" s="143"/>
      <c r="G80" s="100"/>
    </row>
    <row r="81" spans="1:7" ht="14.45" customHeight="1" x14ac:dyDescent="0.2">
      <c r="A81" s="127">
        <v>25</v>
      </c>
      <c r="B81" s="141"/>
      <c r="C81" s="74"/>
      <c r="D81" s="74"/>
      <c r="E81" s="143"/>
      <c r="F81" s="143"/>
      <c r="G81" s="100"/>
    </row>
    <row r="82" spans="1:7" ht="14.45" customHeight="1" x14ac:dyDescent="0.2">
      <c r="A82" s="127">
        <v>26</v>
      </c>
      <c r="B82" s="141"/>
      <c r="C82" s="74"/>
      <c r="D82" s="74"/>
      <c r="E82" s="143"/>
      <c r="F82" s="143"/>
      <c r="G82" s="100"/>
    </row>
    <row r="83" spans="1:7" ht="14.45" customHeight="1" x14ac:dyDescent="0.2">
      <c r="A83" s="127">
        <v>27</v>
      </c>
      <c r="B83" s="141"/>
      <c r="C83" s="74"/>
      <c r="D83" s="74"/>
      <c r="E83" s="143"/>
      <c r="F83" s="143"/>
      <c r="G83" s="100"/>
    </row>
    <row r="84" spans="1:7" ht="14.45" customHeight="1" x14ac:dyDescent="0.2">
      <c r="A84" s="127">
        <v>28</v>
      </c>
      <c r="B84" s="141"/>
      <c r="C84" s="74"/>
      <c r="D84" s="74"/>
      <c r="E84" s="143"/>
      <c r="F84" s="143"/>
      <c r="G84" s="100"/>
    </row>
    <row r="85" spans="1:7" ht="14.45" customHeight="1" x14ac:dyDescent="0.2">
      <c r="A85" s="127">
        <v>29</v>
      </c>
      <c r="B85" s="141"/>
      <c r="C85" s="74"/>
      <c r="D85" s="74"/>
      <c r="E85" s="143"/>
      <c r="F85" s="143"/>
      <c r="G85" s="100"/>
    </row>
    <row r="86" spans="1:7" ht="14.45" customHeight="1" x14ac:dyDescent="0.2">
      <c r="A86" s="127">
        <v>30</v>
      </c>
      <c r="B86" s="141"/>
      <c r="C86" s="74"/>
      <c r="D86" s="74"/>
      <c r="E86" s="143"/>
      <c r="F86" s="143"/>
      <c r="G86" s="100"/>
    </row>
    <row r="87" spans="1:7" ht="14.45" customHeight="1" x14ac:dyDescent="0.2">
      <c r="A87" s="127">
        <v>31</v>
      </c>
      <c r="B87" s="141"/>
      <c r="C87" s="74"/>
      <c r="D87" s="74"/>
      <c r="E87" s="143"/>
      <c r="F87" s="143"/>
      <c r="G87" s="100"/>
    </row>
    <row r="88" spans="1:7" ht="14.45" customHeight="1" x14ac:dyDescent="0.2">
      <c r="A88" s="127">
        <v>32</v>
      </c>
      <c r="B88" s="141"/>
      <c r="C88" s="74"/>
      <c r="D88" s="74"/>
      <c r="E88" s="143"/>
      <c r="F88" s="143"/>
      <c r="G88" s="100"/>
    </row>
    <row r="89" spans="1:7" ht="14.45" customHeight="1" x14ac:dyDescent="0.2">
      <c r="A89" s="127">
        <v>33</v>
      </c>
      <c r="B89" s="141"/>
      <c r="C89" s="74"/>
      <c r="D89" s="74"/>
      <c r="E89" s="143"/>
      <c r="F89" s="143"/>
      <c r="G89" s="100"/>
    </row>
    <row r="90" spans="1:7" ht="14.45" customHeight="1" x14ac:dyDescent="0.2">
      <c r="A90" s="127">
        <v>34</v>
      </c>
      <c r="B90" s="141"/>
      <c r="C90" s="74"/>
      <c r="D90" s="74"/>
      <c r="E90" s="143"/>
      <c r="F90" s="143"/>
      <c r="G90" s="100"/>
    </row>
    <row r="91" spans="1:7" ht="14.45" customHeight="1" x14ac:dyDescent="0.2">
      <c r="A91" s="127">
        <v>35</v>
      </c>
      <c r="B91" s="141"/>
      <c r="C91" s="74"/>
      <c r="D91" s="74"/>
      <c r="E91" s="143"/>
      <c r="F91" s="143"/>
      <c r="G91" s="100"/>
    </row>
    <row r="92" spans="1:7" ht="14.45" customHeight="1" x14ac:dyDescent="0.2">
      <c r="A92" s="127">
        <v>36</v>
      </c>
      <c r="B92" s="141"/>
      <c r="C92" s="74"/>
      <c r="D92" s="74"/>
      <c r="E92" s="143"/>
      <c r="F92" s="143"/>
      <c r="G92" s="100"/>
    </row>
    <row r="93" spans="1:7" ht="14.45" customHeight="1" x14ac:dyDescent="0.2">
      <c r="A93" s="127">
        <v>37</v>
      </c>
      <c r="B93" s="141"/>
      <c r="C93" s="74"/>
      <c r="D93" s="74"/>
      <c r="E93" s="143"/>
      <c r="F93" s="143"/>
      <c r="G93" s="100"/>
    </row>
    <row r="94" spans="1:7" ht="14.45" customHeight="1" x14ac:dyDescent="0.2">
      <c r="A94" s="127">
        <v>38</v>
      </c>
      <c r="B94" s="141"/>
      <c r="C94" s="74"/>
      <c r="D94" s="74"/>
      <c r="E94" s="143"/>
      <c r="F94" s="143"/>
      <c r="G94" s="100"/>
    </row>
    <row r="95" spans="1:7" ht="14.45" customHeight="1" x14ac:dyDescent="0.2">
      <c r="A95" s="127">
        <v>39</v>
      </c>
      <c r="B95" s="141"/>
      <c r="C95" s="74"/>
      <c r="D95" s="74"/>
      <c r="E95" s="143"/>
      <c r="F95" s="143"/>
      <c r="G95" s="100"/>
    </row>
    <row r="96" spans="1:7" ht="14.45" customHeight="1" x14ac:dyDescent="0.2">
      <c r="A96" s="127">
        <v>40</v>
      </c>
      <c r="B96" s="141"/>
      <c r="C96" s="74"/>
      <c r="D96" s="74"/>
      <c r="E96" s="143"/>
      <c r="F96" s="143"/>
      <c r="G96" s="100"/>
    </row>
    <row r="97" spans="1:7" s="31" customFormat="1" ht="16.149999999999999" customHeight="1" x14ac:dyDescent="0.3">
      <c r="E97" s="32"/>
      <c r="F97" s="35"/>
    </row>
    <row r="98" spans="1:7" s="31" customFormat="1" ht="30" customHeight="1" x14ac:dyDescent="0.3">
      <c r="B98" s="111" t="s">
        <v>207</v>
      </c>
      <c r="C98" s="111"/>
      <c r="D98" s="73"/>
      <c r="E98" s="32"/>
      <c r="F98" s="35"/>
    </row>
    <row r="99" spans="1:7" s="31" customFormat="1" ht="76.900000000000006" customHeight="1" x14ac:dyDescent="0.3">
      <c r="B99" s="92" t="s">
        <v>132</v>
      </c>
      <c r="C99" s="92" t="s">
        <v>133</v>
      </c>
      <c r="D99" s="32"/>
      <c r="E99" s="35"/>
    </row>
    <row r="100" spans="1:7" s="31" customFormat="1" ht="39" customHeight="1" x14ac:dyDescent="0.3">
      <c r="B100" s="99"/>
      <c r="C100" s="74"/>
      <c r="D100" s="32"/>
      <c r="E100" s="35"/>
    </row>
    <row r="101" spans="1:7" s="31" customFormat="1" ht="16.149999999999999" customHeight="1" x14ac:dyDescent="0.3">
      <c r="B101" s="82"/>
      <c r="C101" s="82"/>
      <c r="D101" s="82"/>
      <c r="E101" s="32"/>
      <c r="F101" s="35"/>
    </row>
    <row r="102" spans="1:7" s="31" customFormat="1" ht="30" customHeight="1" x14ac:dyDescent="0.3">
      <c r="B102" s="187" t="str">
        <f>"Voluntary Actions Taken to Reduce Methane Emissions in " &amp; ReportYear</f>
        <v xml:space="preserve">Voluntary Actions Taken to Reduce Methane Emissions in </v>
      </c>
      <c r="C102" s="187"/>
      <c r="D102" s="187"/>
      <c r="E102" s="32"/>
      <c r="F102" s="35"/>
    </row>
    <row r="103" spans="1:7" ht="39" customHeight="1" x14ac:dyDescent="0.2">
      <c r="B103" s="227" t="s">
        <v>192</v>
      </c>
      <c r="C103" s="228"/>
      <c r="D103" s="74"/>
    </row>
    <row r="104" spans="1:7" ht="39" customHeight="1" x14ac:dyDescent="0.2">
      <c r="B104" s="227" t="s">
        <v>191</v>
      </c>
      <c r="C104" s="228"/>
      <c r="D104" s="74"/>
    </row>
    <row r="105" spans="1:7" ht="39" customHeight="1" x14ac:dyDescent="0.2">
      <c r="B105" s="227" t="s">
        <v>87</v>
      </c>
      <c r="C105" s="228"/>
      <c r="D105" s="74"/>
    </row>
    <row r="106" spans="1:7" ht="39" customHeight="1" x14ac:dyDescent="0.2">
      <c r="B106" s="236" t="s">
        <v>186</v>
      </c>
      <c r="C106" s="236"/>
      <c r="D106" s="100"/>
    </row>
    <row r="108" spans="1:7" s="31" customFormat="1" ht="30" customHeight="1" x14ac:dyDescent="0.3">
      <c r="B108" s="193" t="s">
        <v>177</v>
      </c>
      <c r="C108" s="193"/>
      <c r="D108" s="32"/>
      <c r="E108" s="32"/>
      <c r="F108" s="35"/>
      <c r="G108" s="32"/>
    </row>
    <row r="109" spans="1:7" s="31" customFormat="1" ht="34.9" customHeight="1" x14ac:dyDescent="0.3">
      <c r="B109" s="188" t="s">
        <v>234</v>
      </c>
      <c r="C109" s="188"/>
      <c r="D109" s="32"/>
      <c r="E109" s="32"/>
      <c r="F109" s="35"/>
      <c r="G109" s="32"/>
    </row>
    <row r="110" spans="1:7" ht="64.150000000000006" customHeight="1" x14ac:dyDescent="0.2">
      <c r="B110" s="182"/>
      <c r="C110" s="183"/>
    </row>
    <row r="112" spans="1:7" ht="16.5" x14ac:dyDescent="0.2">
      <c r="A112" s="44">
        <v>1</v>
      </c>
      <c r="B112" s="202" t="s">
        <v>136</v>
      </c>
      <c r="C112" s="202"/>
      <c r="D112" s="202"/>
      <c r="E112" s="202"/>
      <c r="F112" s="202"/>
    </row>
  </sheetData>
  <sheetProtection password="CA05" sheet="1" objects="1" scenarios="1"/>
  <mergeCells count="19">
    <mergeCell ref="B112:F112"/>
    <mergeCell ref="B52:C52"/>
    <mergeCell ref="B106:C106"/>
    <mergeCell ref="B108:C108"/>
    <mergeCell ref="B110:C110"/>
    <mergeCell ref="E55:F55"/>
    <mergeCell ref="B109:C109"/>
    <mergeCell ref="B1:F1"/>
    <mergeCell ref="C4:D4"/>
    <mergeCell ref="B103:C103"/>
    <mergeCell ref="B104:C104"/>
    <mergeCell ref="B105:C105"/>
    <mergeCell ref="B51:D51"/>
    <mergeCell ref="B54:I54"/>
    <mergeCell ref="B102:D102"/>
    <mergeCell ref="B8:E8"/>
    <mergeCell ref="B6:E6"/>
    <mergeCell ref="F8:H8"/>
    <mergeCell ref="B2:F2"/>
  </mergeCells>
  <conditionalFormatting sqref="D10 B11:D49 E10:G49 C57:E96">
    <cfRule type="expression" dxfId="44" priority="89">
      <formula>VALUE(FacilityNumber)&gt;0</formula>
    </cfRule>
  </conditionalFormatting>
  <conditionalFormatting sqref="B11:B49">
    <cfRule type="expression" dxfId="43" priority="83" stopIfTrue="1">
      <formula>OR($AF$33="No", $AF$36=2)</formula>
    </cfRule>
  </conditionalFormatting>
  <conditionalFormatting sqref="B11:B49">
    <cfRule type="expression" dxfId="42" priority="82" stopIfTrue="1">
      <formula>$AG$33=2</formula>
    </cfRule>
  </conditionalFormatting>
  <conditionalFormatting sqref="B10:B49">
    <cfRule type="expression" dxfId="41" priority="81">
      <formula>VALUE(FacilityNumber)&gt;0</formula>
    </cfRule>
  </conditionalFormatting>
  <conditionalFormatting sqref="C10:C49">
    <cfRule type="expression" dxfId="40" priority="56">
      <formula>VALUE(FacilityNumber)&gt;0</formula>
    </cfRule>
  </conditionalFormatting>
  <conditionalFormatting sqref="B57:B96">
    <cfRule type="expression" dxfId="39" priority="40">
      <formula>VALUE(FacilityNumber)&gt;0</formula>
    </cfRule>
  </conditionalFormatting>
  <conditionalFormatting sqref="B57:B96">
    <cfRule type="expression" dxfId="38" priority="37">
      <formula>VALUE(FacilityNumber)&gt;0</formula>
    </cfRule>
  </conditionalFormatting>
  <conditionalFormatting sqref="F57:F96">
    <cfRule type="expression" dxfId="37" priority="12">
      <formula>$D57="As Found Measurement"</formula>
    </cfRule>
    <cfRule type="expression" dxfId="36" priority="36">
      <formula>VALUE(FacilityNumber)&gt;0</formula>
    </cfRule>
  </conditionalFormatting>
  <conditionalFormatting sqref="G57:G96">
    <cfRule type="expression" dxfId="35" priority="32">
      <formula>OFFSET(FacilityTable,1,4)=TRUE</formula>
    </cfRule>
  </conditionalFormatting>
  <conditionalFormatting sqref="G57:G96">
    <cfRule type="expression" dxfId="34" priority="31">
      <formula>VALUE(FacilityNumber)&gt;0</formula>
    </cfRule>
  </conditionalFormatting>
  <conditionalFormatting sqref="D52">
    <cfRule type="expression" dxfId="33" priority="19">
      <formula>VALUE(FacilityNumber)&gt;0</formula>
    </cfRule>
  </conditionalFormatting>
  <conditionalFormatting sqref="B100:C100">
    <cfRule type="expression" dxfId="32" priority="11">
      <formula>VALUE(FacilityNumber)&gt;0</formula>
    </cfRule>
    <cfRule type="expression" dxfId="31" priority="15">
      <formula>ISNA(INDEX($D$57:$D$96,MATCH("Reporter Emission Factor",$D$57:$D$96,0)))</formula>
    </cfRule>
  </conditionalFormatting>
  <conditionalFormatting sqref="B100:C100">
    <cfRule type="expression" dxfId="30" priority="17" stopIfTrue="1">
      <formula>OR($AI$32="No", $AI$35=2)</formula>
    </cfRule>
  </conditionalFormatting>
  <conditionalFormatting sqref="B100:C100">
    <cfRule type="expression" dxfId="29" priority="16" stopIfTrue="1">
      <formula>$AJ$32=2</formula>
    </cfRule>
  </conditionalFormatting>
  <conditionalFormatting sqref="E57:F96">
    <cfRule type="expression" dxfId="28" priority="14">
      <formula>$D57="Reporter Emission Factor"</formula>
    </cfRule>
  </conditionalFormatting>
  <conditionalFormatting sqref="E57:E96">
    <cfRule type="expression" dxfId="27" priority="13">
      <formula>$D57="Continuous Measurement"</formula>
    </cfRule>
  </conditionalFormatting>
  <conditionalFormatting sqref="B100:C100">
    <cfRule type="expression" dxfId="26" priority="417" stopIfTrue="1">
      <formula>OR($AZ$7="No",$AV$34=2)</formula>
    </cfRule>
  </conditionalFormatting>
  <conditionalFormatting sqref="D52 B100:C100 D103:D106 B10:G49 B57:G96">
    <cfRule type="expression" dxfId="25" priority="2">
      <formula>AND(Source_Selection=TRUE,Centrifugal=FALSE)</formula>
    </cfRule>
    <cfRule type="expression" dxfId="24" priority="5">
      <formula>AND(Segment_Selection=TRUE,Segment_Trans_Storage=FALSE)</formula>
    </cfRule>
    <cfRule type="expression" dxfId="23" priority="10">
      <formula>AND(Source_Selection=TRUE,Centrifugal_NotApplicable=TRUE)</formula>
    </cfRule>
  </conditionalFormatting>
  <conditionalFormatting sqref="B110:C110">
    <cfRule type="expression" dxfId="22" priority="4">
      <formula>AND(Source_Selection=TRUE,Centrifugal=FALSE)</formula>
    </cfRule>
    <cfRule type="expression" dxfId="21" priority="9">
      <formula>AND(Segment_Selection=TRUE,Segment_Trans_Storage=FALSE)</formula>
    </cfRule>
    <cfRule type="expression" dxfId="20" priority="1">
      <formula>AND(Source_Selection=TRUE,Centrifugal_NotApplicable=TRUE)</formula>
    </cfRule>
  </conditionalFormatting>
  <conditionalFormatting sqref="C58:C72">
    <cfRule type="expression" dxfId="19" priority="8" stopIfTrue="1">
      <formula>OR($AF$33="No", $AF$36=2)</formula>
    </cfRule>
  </conditionalFormatting>
  <conditionalFormatting sqref="C58:C72">
    <cfRule type="expression" dxfId="18" priority="7" stopIfTrue="1">
      <formula>$AG$33=2</formula>
    </cfRule>
  </conditionalFormatting>
  <dataValidations xWindow="892" yWindow="872" count="12">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WVI108:WVI109 IW108:IW109 SS108:SS109 ACO108:ACO109 AMK108:AMK109 AWG108:AWG109 BGC108:BGC109 BPY108:BPY109 BZU108:BZU109 CJQ108:CJQ109 CTM108:CTM109 DDI108:DDI109 DNE108:DNE109 DXA108:DXA109 EGW108:EGW109 EQS108:EQS109 FAO108:FAO109 FKK108:FKK109 FUG108:FUG109 GEC108:GEC109 GNY108:GNY109 GXU108:GXU109 HHQ108:HHQ109 HRM108:HRM109 IBI108:IBI109 ILE108:ILE109 IVA108:IVA109 JEW108:JEW109 JOS108:JOS109 JYO108:JYO109 KIK108:KIK109 KSG108:KSG109 LCC108:LCC109 LLY108:LLY109 LVU108:LVU109 MFQ108:MFQ109 MPM108:MPM109 MZI108:MZI109 NJE108:NJE109 NTA108:NTA109 OCW108:OCW109 OMS108:OMS109 OWO108:OWO109 PGK108:PGK109 PQG108:PQG109 QAC108:QAC109 QJY108:QJY109 QTU108:QTU109 RDQ108:RDQ109 RNM108:RNM109 RXI108:RXI109 SHE108:SHE109 SRA108:SRA109 TAW108:TAW109 TKS108:TKS109 TUO108:TUO109 UEK108:UEK109 UOG108:UOG109 UYC108:UYC109 VHY108:VHY109 VRU108:VRU109 WBQ108:WBQ109 WLM108:WLM109 B98 B108:B109"/>
    <dataValidation type="list"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G10:G49">
      <formula1>"Yes,No"</formula1>
    </dataValidation>
    <dataValidation type="list"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F10:F49">
      <formula1>$W$10:$W$13</formula1>
    </dataValidation>
    <dataValidation allowBlank="1" showInputMessage="1" showErrorMessage="1" prompt="For manifolded sources, list the unique name or ID for each compressor that is part of the manifolded group, separated by a semicolon.  " sqref="C57:C96"/>
    <dataValidation type="list"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D57:D96">
      <formula1>$Z$57:$Z$59</formula1>
    </dataValidation>
    <dataValidation type="whole" operator="greaterThanOrEqual" allowBlank="1" showInputMessage="1" showErrorMessage="1" sqref="D103:D105">
      <formula1>0</formula1>
    </dataValidation>
    <dataValidation type="whole" allowBlank="1" showInputMessage="1" showErrorMessage="1" error="Please enter hours between 0 and 8784" prompt="For current GHGRP reporters, if pre-populated, this grey cell is now locked and you may not make changes to this data.  Any data that may have changed since submitting the most recent Part 98 report can be noted in the &quot;Additional Information&quot; section.  " sqref="D10:D49">
      <formula1>0</formula1>
      <formula2>8784</formula2>
    </dataValidation>
    <dataValidation type="decimal" operator="greaterThanOrEqual" allowBlank="1" showInputMessage="1" showErrorMessage="1" sqref="D106">
      <formula1>0</formula1>
    </dataValidation>
    <dataValidation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B10:B49 B57:B96"/>
    <dataValidation type="whole" operator="greaterThanOrEqual"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C10:C49 D52 C100">
      <formula1>0</formula1>
    </dataValidation>
    <dataValidation type="list"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E10:E49">
      <formula1>"Yes,No"</formula1>
    </dataValidation>
    <dataValidation type="decimal" operator="greaterThanOrEqual" allowBlank="1" showInputMessage="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E57:G96 B100">
      <formula1>0</formula1>
    </dataValidation>
  </dataValidations>
  <hyperlinks>
    <hyperlink ref="B2:F2" r:id="rId1" display="For additional information about the information being requested, and for further detail on quantification methodologies, please refer to the &quot;BMP Commitment: Distribution Segment Supplementary Technical Information&quot; document found on the Methane Challeng"/>
  </hyperlinks>
  <printOptions horizontalCentered="1"/>
  <pageMargins left="0.25" right="0.25" top="0.75" bottom="0.5" header="0.25" footer="0.25"/>
  <pageSetup scale="20" orientation="landscape" r:id="rId2"/>
  <headerFooter>
    <oddHeader>&amp;C&amp;18&amp;F</oddHeader>
    <oddFooter>&amp;C&amp;P of &amp;N</oddFooter>
  </headerFooter>
  <extLst>
    <ext xmlns:x14="http://schemas.microsoft.com/office/spreadsheetml/2009/9/main" uri="{78C0D931-6437-407d-A8EE-F0AAD7539E65}">
      <x14:conditionalFormattings>
        <x14:conditionalFormatting xmlns:xm="http://schemas.microsoft.com/office/excel/2006/main">
          <x14:cfRule type="expression" priority="45" stopIfTrue="1" id="{C05B7948-D0F5-4392-8274-4BECA2DFD93A}">
            <xm:f>OR('T&amp;S - Recip. Compressors'!$AI$22="No", 'T&amp;S - Recip. Compressors'!$AI$25=2)</xm:f>
            <x14:dxf>
              <font>
                <color rgb="FFFF0000"/>
              </font>
              <fill>
                <patternFill>
                  <bgColor theme="1"/>
                </patternFill>
              </fill>
            </x14:dxf>
          </x14:cfRule>
          <xm:sqref>C57:E96</xm:sqref>
        </x14:conditionalFormatting>
        <x14:conditionalFormatting xmlns:xm="http://schemas.microsoft.com/office/excel/2006/main">
          <x14:cfRule type="expression" priority="44" stopIfTrue="1" id="{8427F9B3-CB29-4678-99CF-BD59D55F0457}">
            <xm:f>'T&amp;S - Recip. Compressors'!$AJ$22=2</xm:f>
            <x14:dxf>
              <font>
                <color rgb="FFFF0000"/>
              </font>
              <fill>
                <patternFill>
                  <bgColor theme="1"/>
                </patternFill>
              </fill>
            </x14:dxf>
          </x14:cfRule>
          <xm:sqref>C57:E96</xm:sqref>
        </x14:conditionalFormatting>
        <x14:conditionalFormatting xmlns:xm="http://schemas.microsoft.com/office/excel/2006/main">
          <x14:cfRule type="expression" priority="39" stopIfTrue="1" id="{F893C798-B54C-40E4-A87C-FBDFE5E205C1}">
            <xm:f>OR('T&amp;S - Recip. Compressors'!$AJ$22="No", 'T&amp;S - Recip. Compressors'!$AJ$25=2)</xm:f>
            <x14:dxf>
              <font>
                <color rgb="FFFF0000"/>
              </font>
              <fill>
                <patternFill>
                  <bgColor theme="1"/>
                </patternFill>
              </fill>
            </x14:dxf>
          </x14:cfRule>
          <xm:sqref>B57:B96</xm:sqref>
        </x14:conditionalFormatting>
        <x14:conditionalFormatting xmlns:xm="http://schemas.microsoft.com/office/excel/2006/main">
          <x14:cfRule type="expression" priority="38" stopIfTrue="1" id="{5A62BE83-7CEA-4CE1-A818-947F7CA5BE3A}">
            <xm:f>'T&amp;S - Recip. Compressors'!$AK$22=2</xm:f>
            <x14:dxf>
              <font>
                <color rgb="FFFF0000"/>
              </font>
              <fill>
                <patternFill>
                  <bgColor theme="1"/>
                </patternFill>
              </fill>
            </x14:dxf>
          </x14:cfRule>
          <xm:sqref>B57:B96</xm:sqref>
        </x14:conditionalFormatting>
        <x14:conditionalFormatting xmlns:xm="http://schemas.microsoft.com/office/excel/2006/main">
          <x14:cfRule type="expression" priority="35" stopIfTrue="1" id="{E476BFD9-01DF-4D8C-93C2-EA613A645693}">
            <xm:f>OR('T&amp;S - Recip. Compressors'!$AI$22="No", 'T&amp;S - Recip. Compressors'!$AI$25=2)</xm:f>
            <x14:dxf>
              <font>
                <color rgb="FFFF0000"/>
              </font>
              <fill>
                <patternFill>
                  <bgColor theme="1"/>
                </patternFill>
              </fill>
            </x14:dxf>
          </x14:cfRule>
          <xm:sqref>F57:F96</xm:sqref>
        </x14:conditionalFormatting>
        <x14:conditionalFormatting xmlns:xm="http://schemas.microsoft.com/office/excel/2006/main">
          <x14:cfRule type="expression" priority="34" stopIfTrue="1" id="{485E19CE-603F-473B-B337-9AAEAFB9B3DA}">
            <xm:f>'T&amp;S - Recip. Compressors'!$AJ$22=2</xm:f>
            <x14:dxf>
              <font>
                <color rgb="FFFF0000"/>
              </font>
              <fill>
                <patternFill>
                  <bgColor theme="1"/>
                </patternFill>
              </fill>
            </x14:dxf>
          </x14:cfRule>
          <xm:sqref>F57:F96</xm:sqref>
        </x14:conditionalFormatting>
        <x14:conditionalFormatting xmlns:xm="http://schemas.microsoft.com/office/excel/2006/main">
          <x14:cfRule type="expression" priority="414" stopIfTrue="1" id="{7AB29F50-96C9-4D79-B8A6-3139A88B3455}">
            <xm:f>OR('T&amp;S - Recip. Compressors'!$AZ$7="No",'T&amp;S - Recip. Compressors'!$AV$24=2)</xm:f>
            <x14:dxf>
              <font>
                <color rgb="FFFF0000"/>
              </font>
              <fill>
                <patternFill>
                  <bgColor theme="1"/>
                </patternFill>
              </fill>
            </x14:dxf>
          </x14:cfRule>
          <xm:sqref>C57:F96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26</vt:i4>
      </vt:variant>
    </vt:vector>
  </HeadingPairs>
  <TitlesOfParts>
    <vt:vector size="37" baseType="lpstr">
      <vt:lpstr>Facility Info</vt:lpstr>
      <vt:lpstr>Dist - Blowdowns</vt:lpstr>
      <vt:lpstr>Trans - Blowdowns</vt:lpstr>
      <vt:lpstr>Dist - Mains</vt:lpstr>
      <vt:lpstr>Dist - Services</vt:lpstr>
      <vt:lpstr>Dist - Excavation</vt:lpstr>
      <vt:lpstr>T&amp;S - Recip. Compressors</vt:lpstr>
      <vt:lpstr>G&amp;B - Recip. Compressors</vt:lpstr>
      <vt:lpstr>T&amp;S - Centrifugal Compressors</vt:lpstr>
      <vt:lpstr>T&amp;S - Pneumatic Controllers</vt:lpstr>
      <vt:lpstr>Lookup</vt:lpstr>
      <vt:lpstr>Blowdowns</vt:lpstr>
      <vt:lpstr>Blowdowns_NotApplicable</vt:lpstr>
      <vt:lpstr>Centrifugal</vt:lpstr>
      <vt:lpstr>Centrifugal_NotApplicable</vt:lpstr>
      <vt:lpstr>Excavation</vt:lpstr>
      <vt:lpstr>Excavation_NotApplicable</vt:lpstr>
      <vt:lpstr>FacilityName</vt:lpstr>
      <vt:lpstr>FacilityNumber</vt:lpstr>
      <vt:lpstr>FacilityTable</vt:lpstr>
      <vt:lpstr>Mains</vt:lpstr>
      <vt:lpstr>Mains_NotApplicable</vt:lpstr>
      <vt:lpstr>PartnerList</vt:lpstr>
      <vt:lpstr>PartnerName</vt:lpstr>
      <vt:lpstr>Pneumatic</vt:lpstr>
      <vt:lpstr>Pneumatic_NotApplicable</vt:lpstr>
      <vt:lpstr>'Facility Info'!Print_Titles</vt:lpstr>
      <vt:lpstr>Reciprocating</vt:lpstr>
      <vt:lpstr>Reciprocating_NotApplicable</vt:lpstr>
      <vt:lpstr>ReportYear</vt:lpstr>
      <vt:lpstr>Segment_Distribution</vt:lpstr>
      <vt:lpstr>Segment_Gathering_Boosting</vt:lpstr>
      <vt:lpstr>Segment_Selection</vt:lpstr>
      <vt:lpstr>Segment_Trans_Storage</vt:lpstr>
      <vt:lpstr>Services</vt:lpstr>
      <vt:lpstr>Services_NotApplicable</vt:lpstr>
      <vt:lpstr>Source_Selection</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MHeyward</dc:creator>
  <cp:lastModifiedBy>Pryor, Justin</cp:lastModifiedBy>
  <cp:lastPrinted>2016-06-11T18:09:40Z</cp:lastPrinted>
  <dcterms:created xsi:type="dcterms:W3CDTF">2014-03-31T18:14:11Z</dcterms:created>
  <dcterms:modified xsi:type="dcterms:W3CDTF">2018-08-03T19:13:32Z</dcterms:modified>
</cp:coreProperties>
</file>